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nral-my.sharepoint.com/personal/kekanab_sanral_co_za/Documents/P.004.062-2022_1/"/>
    </mc:Choice>
  </mc:AlternateContent>
  <xr:revisionPtr revIDLastSave="0" documentId="8_{28ACA016-559D-433B-933A-21ACFE33088A}" xr6:coauthVersionLast="47" xr6:coauthVersionMax="47" xr10:uidLastSave="{00000000-0000-0000-0000-000000000000}"/>
  <bookViews>
    <workbookView xWindow="28680" yWindow="-4125" windowWidth="29040" windowHeight="17520" tabRatio="599" activeTab="2" xr2:uid="{00000000-000D-0000-FFFF-FFFF00000000}"/>
  </bookViews>
  <sheets>
    <sheet name="Conv. Construction BoQ" sheetId="75" r:id="rId1"/>
    <sheet name="Summary" sheetId="146" r:id="rId2"/>
    <sheet name="Form C2.3 Summary of Pricing Sc" sheetId="147" r:id="rId3"/>
  </sheets>
  <definedNames>
    <definedName name="_Hlk119335805" localSheetId="2">'Form C2.3 Summary of Pricing Sc'!#REF!</definedName>
    <definedName name="_SEC1200" localSheetId="0">'Conv. Construction BoQ'!#REF!</definedName>
    <definedName name="_SEC1200">#REF!</definedName>
    <definedName name="_Toc391906137" localSheetId="2">'Form C2.3 Summary of Pricing Sc'!$A$1</definedName>
    <definedName name="_Toc391906137" localSheetId="1">Summary!$A$1</definedName>
    <definedName name="_Toc407010575" localSheetId="2">'Form C2.3 Summary of Pricing Sc'!$A$1</definedName>
    <definedName name="_Toc407010575" localSheetId="1">Summary!$A$1</definedName>
    <definedName name="_Toc42260028" localSheetId="2">'Form C2.3 Summary of Pricing Sc'!#REF!</definedName>
    <definedName name="_Toc42260028" localSheetId="1">Summary!$A$69</definedName>
    <definedName name="_xlnm.Print_Area" localSheetId="0">'Conv. Construction BoQ'!$A$1:$G$942</definedName>
    <definedName name="_xlnm.Print_Area" localSheetId="2">'Form C2.3 Summary of Pricing Sc'!$A$1:$C$30</definedName>
    <definedName name="_xlnm.Print_Area" localSheetId="1">Summary!$A$1:$D$74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3" i="75" l="1"/>
  <c r="G842" i="75"/>
  <c r="G841" i="75"/>
  <c r="G839" i="75"/>
  <c r="G838" i="75"/>
  <c r="G835" i="75"/>
  <c r="G833" i="75"/>
  <c r="G832" i="75"/>
  <c r="G777" i="75"/>
  <c r="G778" i="75"/>
  <c r="G779" i="75"/>
  <c r="G780" i="75"/>
  <c r="G771" i="75"/>
  <c r="G772" i="75"/>
  <c r="G773" i="75"/>
  <c r="G765" i="75"/>
  <c r="G766" i="75"/>
  <c r="G767" i="75"/>
  <c r="G768" i="75"/>
  <c r="G749" i="75"/>
  <c r="G750" i="75"/>
  <c r="G751" i="75"/>
  <c r="G752" i="75"/>
  <c r="G753" i="75"/>
  <c r="G754" i="75"/>
  <c r="G755" i="75"/>
  <c r="G756" i="75"/>
  <c r="G757" i="75"/>
  <c r="G758" i="75"/>
  <c r="G741" i="75"/>
  <c r="G742" i="75"/>
  <c r="G743" i="75"/>
  <c r="G744" i="75"/>
  <c r="G745" i="75"/>
  <c r="G746" i="75"/>
  <c r="G731" i="75"/>
  <c r="G732" i="75"/>
  <c r="G733" i="75"/>
  <c r="G724" i="75"/>
  <c r="G725" i="75"/>
  <c r="G726" i="75"/>
  <c r="G707" i="75"/>
  <c r="G708" i="75"/>
  <c r="G709" i="75"/>
  <c r="G710" i="75"/>
  <c r="G711" i="75"/>
  <c r="G712" i="75"/>
  <c r="G713" i="75"/>
  <c r="G714" i="75"/>
  <c r="G715" i="75"/>
  <c r="G716" i="75"/>
  <c r="G717" i="75"/>
  <c r="G718" i="75"/>
  <c r="G719" i="75"/>
  <c r="G720" i="75"/>
  <c r="G698" i="75"/>
  <c r="G699" i="75"/>
  <c r="G700" i="75"/>
  <c r="G701" i="75"/>
  <c r="G702" i="75"/>
  <c r="G703" i="75"/>
  <c r="G704" i="75"/>
  <c r="G517" i="75"/>
  <c r="G406" i="75"/>
  <c r="G403" i="75"/>
  <c r="G316" i="75"/>
  <c r="G317" i="75"/>
  <c r="G318" i="75"/>
  <c r="G319" i="75"/>
  <c r="G284" i="75"/>
  <c r="G283" i="75"/>
  <c r="G256" i="75"/>
  <c r="G257" i="75"/>
  <c r="G206" i="75"/>
  <c r="G207" i="75"/>
  <c r="G208" i="75"/>
  <c r="G209" i="75"/>
  <c r="G210" i="75"/>
  <c r="G211" i="75"/>
  <c r="G198" i="75"/>
  <c r="G193" i="75"/>
  <c r="G194" i="75"/>
  <c r="G195" i="75"/>
  <c r="G185" i="75"/>
  <c r="G186" i="75"/>
  <c r="G187" i="75"/>
  <c r="G188" i="75"/>
  <c r="G173" i="75"/>
  <c r="G174" i="75"/>
  <c r="G175" i="75"/>
  <c r="G176" i="75"/>
  <c r="G177" i="75"/>
  <c r="G178" i="75"/>
  <c r="G181" i="75"/>
  <c r="G168" i="75"/>
  <c r="G169" i="75"/>
  <c r="G170" i="75"/>
  <c r="G116" i="75"/>
  <c r="G117" i="75"/>
  <c r="G118" i="75"/>
  <c r="G119" i="75"/>
  <c r="G120" i="75"/>
  <c r="G121" i="75"/>
  <c r="G122" i="75"/>
  <c r="G123" i="75"/>
  <c r="G124" i="75"/>
  <c r="G125" i="75"/>
  <c r="G126" i="75"/>
  <c r="G127" i="75"/>
  <c r="G128" i="75"/>
  <c r="G129" i="75"/>
  <c r="G130" i="75"/>
  <c r="G131" i="75"/>
  <c r="G132" i="75"/>
  <c r="G133" i="75"/>
  <c r="G134" i="75"/>
  <c r="G135" i="75"/>
  <c r="G136" i="75"/>
  <c r="G137" i="75"/>
  <c r="G138" i="75"/>
  <c r="G139" i="75"/>
  <c r="G140" i="75"/>
  <c r="G141" i="75"/>
  <c r="G107" i="75"/>
  <c r="G108" i="75"/>
  <c r="G109" i="75"/>
  <c r="G110" i="75"/>
  <c r="G111" i="75"/>
  <c r="G112" i="75"/>
  <c r="G113" i="75"/>
  <c r="G114" i="75"/>
  <c r="G115" i="75"/>
  <c r="G95" i="75"/>
  <c r="G96" i="75"/>
  <c r="G97" i="75"/>
  <c r="G98" i="75"/>
  <c r="G99" i="75"/>
  <c r="G100" i="75"/>
  <c r="G101" i="75"/>
  <c r="G102" i="75"/>
  <c r="G103" i="75"/>
  <c r="G104" i="75"/>
  <c r="G85" i="75"/>
  <c r="G86" i="75"/>
  <c r="G87" i="75"/>
  <c r="G88" i="75"/>
  <c r="G89" i="75"/>
  <c r="G90" i="75"/>
  <c r="G91" i="75"/>
  <c r="G92" i="75"/>
  <c r="G66" i="75"/>
  <c r="G65" i="75"/>
  <c r="G48" i="75"/>
  <c r="G49" i="75"/>
  <c r="G50" i="75"/>
  <c r="G38" i="75"/>
  <c r="G39" i="75"/>
  <c r="G40" i="75"/>
  <c r="G41" i="75"/>
  <c r="G42" i="75"/>
  <c r="G622" i="75" l="1"/>
  <c r="G620" i="75"/>
  <c r="G621" i="75"/>
  <c r="G619" i="75"/>
  <c r="E894" i="75"/>
  <c r="G883" i="75"/>
  <c r="G530" i="75"/>
  <c r="G529" i="75"/>
  <c r="G265" i="75"/>
  <c r="G235" i="75"/>
  <c r="G234" i="75"/>
  <c r="G162" i="75"/>
  <c r="G161" i="75"/>
  <c r="G557" i="75" l="1"/>
  <c r="G159" i="75" l="1"/>
  <c r="G938" i="75" l="1"/>
  <c r="E937" i="75"/>
  <c r="G937" i="75" s="1"/>
  <c r="G934" i="75"/>
  <c r="E933" i="75"/>
  <c r="G933" i="75" s="1"/>
  <c r="E930" i="75"/>
  <c r="G930" i="75" s="1"/>
  <c r="G928" i="75"/>
  <c r="E927" i="75"/>
  <c r="G927" i="75" s="1"/>
  <c r="E924" i="75"/>
  <c r="G924" i="75" s="1"/>
  <c r="G922" i="75"/>
  <c r="E921" i="75"/>
  <c r="G921" i="75" s="1"/>
  <c r="G918" i="75"/>
  <c r="E917" i="75"/>
  <c r="G917" i="75" s="1"/>
  <c r="G914" i="75"/>
  <c r="E913" i="75"/>
  <c r="G913" i="75" s="1"/>
  <c r="E907" i="75"/>
  <c r="G907" i="75" s="1"/>
  <c r="G904" i="75"/>
  <c r="G903" i="75"/>
  <c r="G902" i="75"/>
  <c r="G900" i="75"/>
  <c r="G899" i="75"/>
  <c r="G898" i="75"/>
  <c r="G897" i="75"/>
  <c r="G894" i="75"/>
  <c r="E886" i="75"/>
  <c r="G886" i="75" s="1"/>
  <c r="E882" i="75"/>
  <c r="G882" i="75" s="1"/>
  <c r="E880" i="75"/>
  <c r="G880" i="75" s="1"/>
  <c r="E878" i="75"/>
  <c r="G878" i="75" s="1"/>
  <c r="E876" i="75"/>
  <c r="G876" i="75" s="1"/>
  <c r="G872" i="75"/>
  <c r="G849" i="75"/>
  <c r="G868" i="75"/>
  <c r="G867" i="75"/>
  <c r="G865" i="75"/>
  <c r="G864" i="75"/>
  <c r="G863" i="75"/>
  <c r="G861" i="75"/>
  <c r="G859" i="75"/>
  <c r="G857" i="75"/>
  <c r="G856" i="75"/>
  <c r="G854" i="75"/>
  <c r="G853" i="75"/>
  <c r="G852" i="75"/>
  <c r="G851" i="75"/>
  <c r="G848" i="75"/>
  <c r="G830" i="75"/>
  <c r="G829" i="75"/>
  <c r="G826" i="75"/>
  <c r="G825" i="75"/>
  <c r="G820" i="75"/>
  <c r="G819" i="75"/>
  <c r="G818" i="75"/>
  <c r="G817" i="75"/>
  <c r="G816" i="75"/>
  <c r="G815" i="75"/>
  <c r="G813" i="75"/>
  <c r="G811" i="75"/>
  <c r="G810" i="75"/>
  <c r="G800" i="75"/>
  <c r="G797" i="75"/>
  <c r="G796" i="75"/>
  <c r="G795" i="75"/>
  <c r="G794" i="75"/>
  <c r="G792" i="75"/>
  <c r="G791" i="75"/>
  <c r="G790" i="75"/>
  <c r="G789" i="75"/>
  <c r="G785" i="75"/>
  <c r="G784" i="75"/>
  <c r="G783" i="75"/>
  <c r="G782" i="75"/>
  <c r="G776" i="75"/>
  <c r="G770" i="75"/>
  <c r="G764" i="75"/>
  <c r="G748" i="75"/>
  <c r="G740" i="75"/>
  <c r="G730" i="75"/>
  <c r="G723" i="75"/>
  <c r="G706" i="75"/>
  <c r="G697" i="75"/>
  <c r="G686" i="75"/>
  <c r="G685" i="75"/>
  <c r="G660" i="75"/>
  <c r="G659" i="75"/>
  <c r="G658" i="75"/>
  <c r="G616" i="75"/>
  <c r="G586" i="75"/>
  <c r="G585" i="75"/>
  <c r="G580" i="75"/>
  <c r="G558" i="75"/>
  <c r="G516" i="75"/>
  <c r="G515" i="75"/>
  <c r="G514" i="75"/>
  <c r="G513" i="75"/>
  <c r="G512" i="75"/>
  <c r="G511" i="75"/>
  <c r="G510" i="75"/>
  <c r="G504" i="75"/>
  <c r="G473" i="75"/>
  <c r="E423" i="75"/>
  <c r="G423" i="75" s="1"/>
  <c r="G372" i="75"/>
  <c r="G369" i="75"/>
  <c r="G330" i="75"/>
  <c r="G327" i="75"/>
  <c r="G324" i="75"/>
  <c r="G322" i="75"/>
  <c r="G290" i="75"/>
  <c r="G287" i="75"/>
  <c r="G286" i="75"/>
  <c r="G240" i="75"/>
  <c r="E214" i="75"/>
  <c r="G214" i="75" s="1"/>
  <c r="G203" i="75"/>
  <c r="G202" i="75"/>
  <c r="G200" i="75"/>
  <c r="G197" i="75"/>
  <c r="E180" i="75"/>
  <c r="G180" i="75" s="1"/>
  <c r="E75" i="75"/>
  <c r="G84" i="75"/>
  <c r="G167" i="75"/>
  <c r="G172" i="75"/>
  <c r="G184" i="75"/>
  <c r="G191" i="75"/>
  <c r="G192" i="75"/>
  <c r="G205" i="75"/>
  <c r="G219" i="75"/>
  <c r="G220" i="75"/>
  <c r="G222" i="75"/>
  <c r="G158" i="75"/>
  <c r="G156" i="75"/>
  <c r="G154" i="75"/>
  <c r="G152" i="75"/>
  <c r="G150" i="75"/>
  <c r="G148" i="75"/>
  <c r="G146" i="75"/>
  <c r="G144" i="75"/>
  <c r="G106" i="75"/>
  <c r="G94" i="75"/>
  <c r="G9" i="75"/>
  <c r="G56" i="75"/>
  <c r="G53" i="75"/>
  <c r="G47" i="75"/>
  <c r="G46" i="75"/>
  <c r="G45" i="75"/>
  <c r="G44" i="75"/>
  <c r="G37" i="75"/>
  <c r="G34" i="75"/>
  <c r="G32" i="75"/>
  <c r="G29" i="75"/>
  <c r="G27" i="75"/>
  <c r="G25" i="75"/>
  <c r="G24" i="75"/>
  <c r="G22" i="75"/>
  <c r="G21" i="75"/>
  <c r="E20" i="75"/>
  <c r="G20" i="75" s="1"/>
  <c r="G18" i="75"/>
  <c r="G17" i="75"/>
  <c r="G16" i="75"/>
  <c r="G15" i="75"/>
  <c r="G14" i="75"/>
  <c r="G12" i="75"/>
  <c r="G11" i="75"/>
  <c r="G10" i="75"/>
  <c r="G7" i="75"/>
  <c r="G6" i="75"/>
  <c r="G64" i="75"/>
  <c r="G806" i="75"/>
  <c r="G801" i="75"/>
  <c r="G799" i="75"/>
  <c r="G787" i="75"/>
  <c r="G728" i="75"/>
  <c r="G691" i="75"/>
  <c r="G690" i="75"/>
  <c r="G689" i="75"/>
  <c r="G683" i="75"/>
  <c r="G682" i="75"/>
  <c r="G681" i="75"/>
  <c r="G680" i="75"/>
  <c r="G678" i="75"/>
  <c r="G677" i="75"/>
  <c r="G676" i="75"/>
  <c r="G675" i="75"/>
  <c r="G674" i="75"/>
  <c r="G673" i="75"/>
  <c r="G668" i="75"/>
  <c r="G667" i="75"/>
  <c r="G664" i="75"/>
  <c r="G663" i="75"/>
  <c r="G662" i="75"/>
  <c r="G661" i="75"/>
  <c r="G657" i="75"/>
  <c r="G656" i="75"/>
  <c r="E653" i="75"/>
  <c r="G653" i="75" s="1"/>
  <c r="G646" i="75"/>
  <c r="G645" i="75"/>
  <c r="G644" i="75"/>
  <c r="G643" i="75"/>
  <c r="G641" i="75"/>
  <c r="G640" i="75"/>
  <c r="G638" i="75"/>
  <c r="G636" i="75"/>
  <c r="G634" i="75"/>
  <c r="G633" i="75"/>
  <c r="G632" i="75"/>
  <c r="G631" i="75"/>
  <c r="G630" i="75"/>
  <c r="G628" i="75"/>
  <c r="G626" i="75"/>
  <c r="G625" i="75"/>
  <c r="G624" i="75"/>
  <c r="G608" i="75"/>
  <c r="G603" i="75"/>
  <c r="G602" i="75"/>
  <c r="G601" i="75"/>
  <c r="G599" i="75"/>
  <c r="G598" i="75"/>
  <c r="G597" i="75"/>
  <c r="G596" i="75"/>
  <c r="G594" i="75"/>
  <c r="G593" i="75"/>
  <c r="G588" i="75"/>
  <c r="G587" i="75"/>
  <c r="G583" i="75"/>
  <c r="G582" i="75"/>
  <c r="G581" i="75"/>
  <c r="G579" i="75"/>
  <c r="G573" i="75"/>
  <c r="G572" i="75"/>
  <c r="G570" i="75"/>
  <c r="G568" i="75"/>
  <c r="G567" i="75"/>
  <c r="G565" i="75"/>
  <c r="G564" i="75"/>
  <c r="G562" i="75"/>
  <c r="G560" i="75"/>
  <c r="G559" i="75"/>
  <c r="G556" i="75"/>
  <c r="G555" i="75"/>
  <c r="G554" i="75"/>
  <c r="G548" i="75"/>
  <c r="G547" i="75"/>
  <c r="G545" i="75"/>
  <c r="G544" i="75"/>
  <c r="G543" i="75"/>
  <c r="G542" i="75"/>
  <c r="G541" i="75"/>
  <c r="G540" i="75"/>
  <c r="G538" i="75"/>
  <c r="G536" i="75"/>
  <c r="G535" i="75"/>
  <c r="G532" i="75"/>
  <c r="G527" i="75"/>
  <c r="G526" i="75"/>
  <c r="G525" i="75"/>
  <c r="G524" i="75"/>
  <c r="G518" i="75"/>
  <c r="G508" i="75"/>
  <c r="G507" i="75"/>
  <c r="G506" i="75"/>
  <c r="G505" i="75"/>
  <c r="G503" i="75"/>
  <c r="G502" i="75"/>
  <c r="G501" i="75"/>
  <c r="G495" i="75"/>
  <c r="G494" i="75"/>
  <c r="G488" i="75"/>
  <c r="G483" i="75"/>
  <c r="G481" i="75"/>
  <c r="G478" i="75"/>
  <c r="G475" i="75"/>
  <c r="G467" i="75"/>
  <c r="G466" i="75"/>
  <c r="G461" i="75"/>
  <c r="G460" i="75"/>
  <c r="G457" i="75"/>
  <c r="G452" i="75"/>
  <c r="G449" i="75"/>
  <c r="G448" i="75"/>
  <c r="G447" i="75"/>
  <c r="G446" i="75"/>
  <c r="G440" i="75"/>
  <c r="G438" i="75"/>
  <c r="G437" i="75"/>
  <c r="G431" i="75"/>
  <c r="G420" i="75"/>
  <c r="G418" i="75"/>
  <c r="G417" i="75"/>
  <c r="G416" i="75"/>
  <c r="G415" i="75"/>
  <c r="G414" i="75"/>
  <c r="G413" i="75"/>
  <c r="G412" i="75"/>
  <c r="G401" i="75"/>
  <c r="G399" i="75"/>
  <c r="G398" i="75"/>
  <c r="G396" i="75"/>
  <c r="G395" i="75"/>
  <c r="G393" i="75"/>
  <c r="G391" i="75"/>
  <c r="G389" i="75"/>
  <c r="G388" i="75"/>
  <c r="G386" i="75"/>
  <c r="G384" i="75"/>
  <c r="G383" i="75"/>
  <c r="G381" i="75"/>
  <c r="G380" i="75"/>
  <c r="G379" i="75"/>
  <c r="G367" i="75"/>
  <c r="G364" i="75"/>
  <c r="G363" i="75"/>
  <c r="G361" i="75"/>
  <c r="G647" i="75" l="1"/>
  <c r="G215" i="75"/>
  <c r="G163" i="75"/>
  <c r="G941" i="75"/>
  <c r="C70" i="146" s="1"/>
  <c r="G453" i="75"/>
  <c r="C32" i="146" s="1"/>
  <c r="G59" i="75"/>
  <c r="G692" i="75"/>
  <c r="C57" i="146" s="1"/>
  <c r="G887" i="75"/>
  <c r="C67" i="146" s="1"/>
  <c r="G821" i="75"/>
  <c r="C61" i="146" s="1"/>
  <c r="G734" i="75"/>
  <c r="C58" i="146" s="1"/>
  <c r="G574" i="75"/>
  <c r="C47" i="146" s="1"/>
  <c r="G468" i="75"/>
  <c r="C37" i="146" s="1"/>
  <c r="G609" i="75"/>
  <c r="C50" i="146" s="1"/>
  <c r="G802" i="75"/>
  <c r="C60" i="146" s="1"/>
  <c r="G844" i="75"/>
  <c r="C62" i="146" s="1"/>
  <c r="G869" i="75"/>
  <c r="C63" i="146" s="1"/>
  <c r="G604" i="75"/>
  <c r="C49" i="146" s="1"/>
  <c r="G589" i="75"/>
  <c r="C48" i="146" s="1"/>
  <c r="G759" i="75"/>
  <c r="C59" i="146" s="1"/>
  <c r="G496" i="75"/>
  <c r="C44" i="146" s="1"/>
  <c r="G549" i="75"/>
  <c r="C46" i="146" s="1"/>
  <c r="G490" i="75"/>
  <c r="C41" i="146" s="1"/>
  <c r="G462" i="75"/>
  <c r="C33" i="146" s="1"/>
  <c r="C53" i="146"/>
  <c r="G519" i="75"/>
  <c r="C45" i="146" s="1"/>
  <c r="G432" i="75"/>
  <c r="C30" i="146" s="1"/>
  <c r="G441" i="75"/>
  <c r="C31" i="146" s="1"/>
  <c r="G407" i="75"/>
  <c r="C25" i="146" s="1"/>
  <c r="G374" i="75"/>
  <c r="C24" i="146" s="1"/>
  <c r="G427" i="75"/>
  <c r="C26" i="146" s="1"/>
  <c r="D34" i="146" l="1"/>
  <c r="C11" i="147"/>
  <c r="G356" i="75"/>
  <c r="G355" i="75"/>
  <c r="G353" i="75"/>
  <c r="G352" i="75"/>
  <c r="G351" i="75"/>
  <c r="G350" i="75"/>
  <c r="G349" i="75"/>
  <c r="G348" i="75"/>
  <c r="G346" i="75"/>
  <c r="G345" i="75"/>
  <c r="G343" i="75"/>
  <c r="G342" i="75"/>
  <c r="G340" i="75"/>
  <c r="G338" i="75"/>
  <c r="G337" i="75"/>
  <c r="G336" i="75"/>
  <c r="G321" i="75"/>
  <c r="G315" i="75"/>
  <c r="G313" i="75"/>
  <c r="G312" i="75"/>
  <c r="G311" i="75"/>
  <c r="G309" i="75"/>
  <c r="G308" i="75"/>
  <c r="G306" i="75"/>
  <c r="G305" i="75"/>
  <c r="G304" i="75"/>
  <c r="G303" i="75"/>
  <c r="G301" i="75"/>
  <c r="G299" i="75"/>
  <c r="G297" i="75"/>
  <c r="G296" i="75"/>
  <c r="G281" i="75"/>
  <c r="G280" i="75"/>
  <c r="G279" i="75"/>
  <c r="G277" i="75"/>
  <c r="G275" i="75"/>
  <c r="G274" i="75"/>
  <c r="G271" i="75"/>
  <c r="G270" i="75"/>
  <c r="G268" i="75"/>
  <c r="G263" i="75"/>
  <c r="G261" i="75"/>
  <c r="G260" i="75"/>
  <c r="G255" i="75"/>
  <c r="G252" i="75"/>
  <c r="G251" i="75"/>
  <c r="G249" i="75"/>
  <c r="G248" i="75"/>
  <c r="G231" i="75"/>
  <c r="G236" i="75" s="1"/>
  <c r="G226" i="75"/>
  <c r="G224" i="75"/>
  <c r="G223" i="75"/>
  <c r="G76" i="75"/>
  <c r="G75" i="75"/>
  <c r="G73" i="75"/>
  <c r="G72" i="75"/>
  <c r="G71" i="75"/>
  <c r="G69" i="75"/>
  <c r="G68" i="75"/>
  <c r="D70" i="146"/>
  <c r="D67" i="146"/>
  <c r="D41" i="146"/>
  <c r="D38" i="146"/>
  <c r="G331" i="75" l="1"/>
  <c r="C20" i="146" s="1"/>
  <c r="D27" i="146"/>
  <c r="G357" i="75"/>
  <c r="C21" i="146" s="1"/>
  <c r="G291" i="75"/>
  <c r="C19" i="146" s="1"/>
  <c r="D54" i="146"/>
  <c r="D64" i="146"/>
  <c r="D50" i="146"/>
  <c r="G243" i="75"/>
  <c r="C15" i="146" s="1"/>
  <c r="D16" i="146" s="1"/>
  <c r="C12" i="146"/>
  <c r="G227" i="75"/>
  <c r="C11" i="146" s="1"/>
  <c r="G80" i="75"/>
  <c r="C10" i="146"/>
  <c r="C9" i="146"/>
  <c r="C9" i="147" l="1"/>
  <c r="C7" i="146"/>
  <c r="D21" i="146"/>
  <c r="C8" i="146"/>
  <c r="D12" i="146" l="1"/>
  <c r="C73" i="146" l="1"/>
  <c r="C7" i="147"/>
  <c r="C14" i="147" s="1"/>
  <c r="C19" i="147" s="1"/>
  <c r="C21" i="14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Vinello-Lippert (WR)</author>
  </authors>
  <commentList>
    <comment ref="A2" authorId="0" shapeId="0" xr:uid="{279800EE-604D-4DC2-A877-27160A839F0F}">
      <text>
        <r>
          <rPr>
            <b/>
            <sz val="9"/>
            <color indexed="81"/>
            <rFont val="Tahoma"/>
            <family val="2"/>
          </rPr>
          <t>INSERT DIFFERENT SCHEDULES AS REQUIRED - REPLACE THE RELEVANT FIRST ROW WITH THE SCHEDULE NAME</t>
        </r>
      </text>
    </comment>
  </commentList>
</comments>
</file>

<file path=xl/sharedStrings.xml><?xml version="1.0" encoding="utf-8"?>
<sst xmlns="http://schemas.openxmlformats.org/spreadsheetml/2006/main" count="2588" uniqueCount="1654">
  <si>
    <t>ITEM NO</t>
  </si>
  <si>
    <t>DESCRIPTION</t>
  </si>
  <si>
    <t>UNIT</t>
  </si>
  <si>
    <t>QUANTITY</t>
  </si>
  <si>
    <t>RATE</t>
  </si>
  <si>
    <t>AMOUNT</t>
  </si>
  <si>
    <t>SCHEDULES</t>
  </si>
  <si>
    <t>C1.2</t>
  </si>
  <si>
    <t>C1.3</t>
  </si>
  <si>
    <t>C1.2.1</t>
  </si>
  <si>
    <t>Environmental Management</t>
  </si>
  <si>
    <t>C1.2.1.1</t>
  </si>
  <si>
    <t>Monitoring of compliance with and reporting on the EMP</t>
  </si>
  <si>
    <t>C1.3.1.1</t>
  </si>
  <si>
    <t>month</t>
  </si>
  <si>
    <t>C1.2.1.2</t>
  </si>
  <si>
    <t>C1.3.1.3</t>
  </si>
  <si>
    <t>Dedicated environmental officer (if specified in the Contract Documentation)</t>
  </si>
  <si>
    <t>C1.2.2</t>
  </si>
  <si>
    <t>Programming and Reporting</t>
  </si>
  <si>
    <t>lump sum</t>
  </si>
  <si>
    <t>C1.2.2.3</t>
  </si>
  <si>
    <t>C1.2.2.4</t>
  </si>
  <si>
    <t>C1.2.2.5</t>
  </si>
  <si>
    <t>C1.2.2.6</t>
  </si>
  <si>
    <t>Submission of a Scheme 2 Initial Programme</t>
  </si>
  <si>
    <t>Submission of a Scheme 2 Full Programme</t>
  </si>
  <si>
    <t>Reviewing and updating a Scheme 2 programme every month</t>
  </si>
  <si>
    <t>Preparation and submission of all information and reports specified in the Contract Documentation</t>
  </si>
  <si>
    <t>C1.2.3</t>
  </si>
  <si>
    <t>Routine road maintenance of existing public roads within the Site of the Works or other public roads outside the Site of the Works which are used as detours</t>
  </si>
  <si>
    <t>C 1.2.3.1</t>
  </si>
  <si>
    <t>C1.2.3.2</t>
  </si>
  <si>
    <t>C1.2.3.3</t>
  </si>
  <si>
    <t>C1.2.3.4</t>
  </si>
  <si>
    <t>C1.2.3.8</t>
  </si>
  <si>
    <t>C1.2.3.11</t>
  </si>
  <si>
    <t>C1.2.3.12</t>
  </si>
  <si>
    <t>C1.2.3.13</t>
  </si>
  <si>
    <t>Grass cutting</t>
  </si>
  <si>
    <t>hectare (ha)</t>
  </si>
  <si>
    <t>Drain cleaning</t>
  </si>
  <si>
    <t>kilometre (km)</t>
  </si>
  <si>
    <t>Cleaning out culverts</t>
  </si>
  <si>
    <t>Collection of rubbish / litter</t>
  </si>
  <si>
    <t>kilogram (kg)</t>
  </si>
  <si>
    <t>ton (t)</t>
  </si>
  <si>
    <t>Replacement of damaged guardrails including posts</t>
  </si>
  <si>
    <t>metre (m)</t>
  </si>
  <si>
    <t>kilolitre (kℓ)</t>
  </si>
  <si>
    <t>Other road maintenance work ordered by the Engineer</t>
  </si>
  <si>
    <t>provisional sum</t>
  </si>
  <si>
    <t>Handling cost, profit and all other charges in respect of item C1.2.3.11</t>
  </si>
  <si>
    <t>percentage (%)</t>
  </si>
  <si>
    <t>Liaison with the routine road maintenance contractor</t>
  </si>
  <si>
    <t>Stakeholder liaison</t>
  </si>
  <si>
    <t>C1.2.4</t>
  </si>
  <si>
    <t>C1.2.5</t>
  </si>
  <si>
    <t>Safety</t>
  </si>
  <si>
    <t>C1.2.5.1</t>
  </si>
  <si>
    <t>C1.2.5.2</t>
  </si>
  <si>
    <t>Health and safety plan</t>
  </si>
  <si>
    <t>Implementation of health and safety plan</t>
  </si>
  <si>
    <t>C1.2.6</t>
  </si>
  <si>
    <t>Work adjacent to properties</t>
  </si>
  <si>
    <t>C1.2.6.1</t>
  </si>
  <si>
    <t>C1.2.6.2</t>
  </si>
  <si>
    <t>C1.2.6.3</t>
  </si>
  <si>
    <t>Survey of adjacent properties</t>
  </si>
  <si>
    <t>number (No.)</t>
  </si>
  <si>
    <t>Preventive and/or mitigation measures</t>
  </si>
  <si>
    <t>Handling cost, profit and all other charges in respect of item C1.2.6.2</t>
  </si>
  <si>
    <t>PC1.2.7</t>
  </si>
  <si>
    <t>Road safety audits</t>
  </si>
  <si>
    <t>C1.2.7.1</t>
  </si>
  <si>
    <t>C1.2.7.2</t>
  </si>
  <si>
    <t>C1.2.7.3</t>
  </si>
  <si>
    <t>C1.2.7.4</t>
  </si>
  <si>
    <t>Stage 4 work zone traffic management audit</t>
  </si>
  <si>
    <t>Handling cost, profit and all other charges in respect of item C1.2.7.1</t>
  </si>
  <si>
    <t>Stage 5 pre-opening stage traffic safety audit</t>
  </si>
  <si>
    <t>Handling cost, profit and all other charges in respect of item C1.2.7.3</t>
  </si>
  <si>
    <t>Dayworks</t>
  </si>
  <si>
    <t>C1.2.8</t>
  </si>
  <si>
    <t>C1.2.8.1</t>
  </si>
  <si>
    <t>Personnel</t>
  </si>
  <si>
    <t>Unskilled labourer</t>
  </si>
  <si>
    <t>hour (h)</t>
  </si>
  <si>
    <t>Semi-skilled labourer</t>
  </si>
  <si>
    <t>Skilled labourer</t>
  </si>
  <si>
    <t>Gang leader</t>
  </si>
  <si>
    <t>Foreman</t>
  </si>
  <si>
    <t>Skilled artisan</t>
  </si>
  <si>
    <t>C1.2.8.1(a)</t>
  </si>
  <si>
    <t>C1.2.8.1(b)</t>
  </si>
  <si>
    <t>C1.2.8.1(c)</t>
  </si>
  <si>
    <t>C1.2.8.1(d)</t>
  </si>
  <si>
    <t>C1.2.8.1(e)</t>
  </si>
  <si>
    <t>C1.2.8.1(f)</t>
  </si>
  <si>
    <t>C1.2.8.2</t>
  </si>
  <si>
    <t>Motor grader</t>
  </si>
  <si>
    <t>Vibratory roller</t>
  </si>
  <si>
    <t>Pneumatic roller</t>
  </si>
  <si>
    <t>Front end loader</t>
  </si>
  <si>
    <t>Tractor loader backhoe</t>
  </si>
  <si>
    <t>Excavator</t>
  </si>
  <si>
    <t>C1.2.8.2(a)</t>
  </si>
  <si>
    <t>C1.2.8.2(b)</t>
  </si>
  <si>
    <t>C1.2.8.2(c)</t>
  </si>
  <si>
    <t>C1.2.8.2(d)</t>
  </si>
  <si>
    <t>C1.2.8.2(e)</t>
  </si>
  <si>
    <t>C1.2.8.2(f)</t>
  </si>
  <si>
    <t xml:space="preserve">Dump truck </t>
  </si>
  <si>
    <t>C1.2.8.3(c)</t>
  </si>
  <si>
    <t>C1.2.8.4</t>
  </si>
  <si>
    <t>Materials</t>
  </si>
  <si>
    <t>Procurement of materials</t>
  </si>
  <si>
    <t>Contractor's handling costs, profit and all other charges in respect of item C1.2.8.4(a)</t>
  </si>
  <si>
    <t>C1.2.8.4(a)</t>
  </si>
  <si>
    <t>C1.2.8.4(b)</t>
  </si>
  <si>
    <t>Disposal of non-useable assets</t>
  </si>
  <si>
    <t>C1.2.9</t>
  </si>
  <si>
    <t>C1.2.9.2</t>
  </si>
  <si>
    <t>C1.2.9.3</t>
  </si>
  <si>
    <t>Disposal of non-useable assets not identified at time of tender</t>
  </si>
  <si>
    <t>Handling cost, profit and all other charges in respect of item C1.2.9.2</t>
  </si>
  <si>
    <t>C1.4</t>
  </si>
  <si>
    <t>C1.5</t>
  </si>
  <si>
    <t>C1.6</t>
  </si>
  <si>
    <t>C1.7</t>
  </si>
  <si>
    <t>TOTAL CARRIED FORWARD TO SUMMARY</t>
  </si>
  <si>
    <t>SUMMARY</t>
  </si>
  <si>
    <t>GENERAL</t>
  </si>
  <si>
    <t>GENERAL REQUIREMENTS AND PROVISIONS</t>
  </si>
  <si>
    <t>CONTRACTOR’S SITE ESTABLISHMENT AND GENERAL OBLIGATIONS</t>
  </si>
  <si>
    <t>FACILITIES FOR THE ENGINEER</t>
  </si>
  <si>
    <t>ACCOMMODATION OF TRAFFIC</t>
  </si>
  <si>
    <t>CLEARING AND GRUBBING</t>
  </si>
  <si>
    <t>LOADING AND HAULING</t>
  </si>
  <si>
    <t>SERVICES</t>
  </si>
  <si>
    <t>C2.1</t>
  </si>
  <si>
    <t>GENERAL REQUIREMENTS AND TRENCHING FOR SERVICES</t>
  </si>
  <si>
    <t>DRAINAGE</t>
  </si>
  <si>
    <t>C3.1</t>
  </si>
  <si>
    <t>DRAINS</t>
  </si>
  <si>
    <t>C3.2</t>
  </si>
  <si>
    <t>CULVERTS</t>
  </si>
  <si>
    <t>C3.3</t>
  </si>
  <si>
    <t>CONCRETE KERBING AND CHANNELING, ASPHALT BERMS, CHUTES, DOWNPIPES, AS WELL AS CONCRETE, STONE PITCHED AND GABION LININGS FOR OPEN DRAINS</t>
  </si>
  <si>
    <t>EARTHWORKS AND PAVEMENT LAYERS MATERIALS</t>
  </si>
  <si>
    <t>C4.2</t>
  </si>
  <si>
    <t>CUT MATERIALS</t>
  </si>
  <si>
    <t>C4.3</t>
  </si>
  <si>
    <t>EXISTING ROAD MATERIALS</t>
  </si>
  <si>
    <t>C4.4</t>
  </si>
  <si>
    <t>COMMERCIAL MATERIALS</t>
  </si>
  <si>
    <t>EARTHWORKS AND PAVEMENT LAYERS CONSTRUCTION</t>
  </si>
  <si>
    <t>C5.1</t>
  </si>
  <si>
    <t>ROADBED</t>
  </si>
  <si>
    <t>C5.2</t>
  </si>
  <si>
    <t>FILL</t>
  </si>
  <si>
    <t>C5.3</t>
  </si>
  <si>
    <t>ROAD PAVEMENT LAYERS</t>
  </si>
  <si>
    <t>C5.4</t>
  </si>
  <si>
    <t>STABILISATION</t>
  </si>
  <si>
    <t>PRETREATMENT AND REPAIR EXISTING LAYERS</t>
  </si>
  <si>
    <t>C8.1</t>
  </si>
  <si>
    <t>PRIME COAT</t>
  </si>
  <si>
    <t>ASPHALT LAYERS</t>
  </si>
  <si>
    <t>C9.1</t>
  </si>
  <si>
    <t>ANCILLIARY ROAD WORKS</t>
  </si>
  <si>
    <t>C11.1</t>
  </si>
  <si>
    <t>PITCHING, STONEWORK, CAST IN SITU CONCRETE FOR PROTECTION AGAINST EROSION</t>
  </si>
  <si>
    <t>C11.2</t>
  </si>
  <si>
    <t>NON-STRUCTURAL GABIONS</t>
  </si>
  <si>
    <t>C11.4</t>
  </si>
  <si>
    <t>ROAD RESTRAINT SYSTEMS</t>
  </si>
  <si>
    <t>C11.6</t>
  </si>
  <si>
    <t>ROAD SIGNS</t>
  </si>
  <si>
    <t>C11.7</t>
  </si>
  <si>
    <t>ROAD MARKINGS AND ROAD STUDS</t>
  </si>
  <si>
    <t>C11.8</t>
  </si>
  <si>
    <t>LANDSCAPING AND PLANTING PLANTS</t>
  </si>
  <si>
    <t>C11.9</t>
  </si>
  <si>
    <t>FINISHING THE ROAD AND ROAD RESERVE AND TREATING OLD ROADS</t>
  </si>
  <si>
    <t>GEOTECHNICAL</t>
  </si>
  <si>
    <t>C12.1</t>
  </si>
  <si>
    <t>PILING</t>
  </si>
  <si>
    <t>STRUCTURES</t>
  </si>
  <si>
    <t>C13.1</t>
  </si>
  <si>
    <t>FOUNDATIONS</t>
  </si>
  <si>
    <t>C13.2</t>
  </si>
  <si>
    <t>FALSEWORK, FORMWORK AND CONCRETE FINISH</t>
  </si>
  <si>
    <t>C13.3</t>
  </si>
  <si>
    <t>STEEL REINFORCEMENT</t>
  </si>
  <si>
    <t>C13.4</t>
  </si>
  <si>
    <t>CONCRETE</t>
  </si>
  <si>
    <t>C13.6</t>
  </si>
  <si>
    <t>BEARINGS</t>
  </si>
  <si>
    <t>C13.7</t>
  </si>
  <si>
    <t>JOINTS</t>
  </si>
  <si>
    <t>C13.8</t>
  </si>
  <si>
    <t>ANCILLARY STRUCTURAL ELEMENTS</t>
  </si>
  <si>
    <t>QUALITY ASSURANCE</t>
  </si>
  <si>
    <t>C20.1</t>
  </si>
  <si>
    <t>TESTING MATERIALS AND JUDGEMENT OF WORKMANSHIP</t>
  </si>
  <si>
    <t>SECTION D: STAKEHOLDER AND COMMUNITY LIAISON, AND TARGET LABOUR AND TARGETED ENTERPRISES UTILISATION AND DEVELOPMENT</t>
  </si>
  <si>
    <t>D1010</t>
  </si>
  <si>
    <t>TRAINING, COACHING, GUIDANCE, MENTORING AND ASSISTANCE</t>
  </si>
  <si>
    <t>SUBTOTAL</t>
  </si>
  <si>
    <t>C2.3 SUMMARY OF PRICING SCHEDULE</t>
  </si>
  <si>
    <t>SCHEDULE A:</t>
  </si>
  <si>
    <t>ROADWORKS</t>
  </si>
  <si>
    <t>SCHEDULE B:</t>
  </si>
  <si>
    <t>BRIDGES</t>
  </si>
  <si>
    <t xml:space="preserve">SCHEDULE D: </t>
  </si>
  <si>
    <t>STAKEHOLDER AND COMMUNITY LIAISON, AND TARGET LABOUR AND TARGETED ENTERPRISES UTILISATION AND DEVELOPMENT</t>
  </si>
  <si>
    <t>SUBTOTAL A</t>
  </si>
  <si>
    <t>VALUE ADDED TAX:</t>
  </si>
  <si>
    <t>15% of Subtotal B</t>
  </si>
  <si>
    <t xml:space="preserve">TOTAL CARRIED TO C.1.1.1 : FORM OF OFFER </t>
  </si>
  <si>
    <t>SIGNED BY TENDERER: …...................................................................................................................</t>
  </si>
  <si>
    <t>PC1.2.10</t>
  </si>
  <si>
    <t>Dispute Adjudication Board (DAB)</t>
  </si>
  <si>
    <t>Employer’s contribution to DAB (50%)</t>
  </si>
  <si>
    <t>prime cost (PC) sum</t>
  </si>
  <si>
    <t>C1.2.10.1</t>
  </si>
  <si>
    <t>PC1.3.1</t>
  </si>
  <si>
    <t>C1.3.2</t>
  </si>
  <si>
    <t>C1.3.1.2</t>
  </si>
  <si>
    <t>C1.3.1.4</t>
  </si>
  <si>
    <t>C1.3.1.3(a)</t>
  </si>
  <si>
    <t>C1.3.1.3(b)</t>
  </si>
  <si>
    <t>C1.3.1.4(a)</t>
  </si>
  <si>
    <t>C1.3.1.4(b)</t>
  </si>
  <si>
    <t>C1.3.1.4(c)</t>
  </si>
  <si>
    <t>C1.3.1.4(d)</t>
  </si>
  <si>
    <t>C1.3.1.4(e)</t>
  </si>
  <si>
    <t>Fixed obligations</t>
  </si>
  <si>
    <t>Value-related obligations</t>
  </si>
  <si>
    <t>Time-related obligations</t>
  </si>
  <si>
    <t>Mobilisation period</t>
  </si>
  <si>
    <t>Execution of the works</t>
  </si>
  <si>
    <t>Suspension Cost</t>
  </si>
  <si>
    <t>De-establishment</t>
  </si>
  <si>
    <t>number</t>
  </si>
  <si>
    <t>Re-establishment</t>
  </si>
  <si>
    <t>Suspension period</t>
  </si>
  <si>
    <t>Engineer's cost</t>
  </si>
  <si>
    <t>Handling cost, profit and all other charges in respect of item C1.3.1.4(d)</t>
  </si>
  <si>
    <t>Contract sign boards</t>
  </si>
  <si>
    <t>The Contractor's general obligations</t>
  </si>
  <si>
    <t>Site accommodation</t>
  </si>
  <si>
    <t>C1.4.1</t>
  </si>
  <si>
    <t>C1.4.1.1</t>
  </si>
  <si>
    <t>C1.4.1.2</t>
  </si>
  <si>
    <t>C1.4.1.3</t>
  </si>
  <si>
    <t>C1.4.1.4</t>
  </si>
  <si>
    <t>C1.4.1.5</t>
  </si>
  <si>
    <t>C1.4.1.6</t>
  </si>
  <si>
    <t>C1.4.1.7</t>
  </si>
  <si>
    <t>C1.4.1.8</t>
  </si>
  <si>
    <t>C1.4.1.9</t>
  </si>
  <si>
    <t>Items measured by area</t>
  </si>
  <si>
    <t>C1.4.2</t>
  </si>
  <si>
    <t>C1.4.2.1</t>
  </si>
  <si>
    <t>C1.4.2.2</t>
  </si>
  <si>
    <t>C1.4.2.3</t>
  </si>
  <si>
    <t>C1.4.2.4</t>
  </si>
  <si>
    <t>C1.4.2.5</t>
  </si>
  <si>
    <t>C1.4.2.6</t>
  </si>
  <si>
    <t>C1.4.2.7</t>
  </si>
  <si>
    <t>C1.4.2.8</t>
  </si>
  <si>
    <t>C1.4.2.9</t>
  </si>
  <si>
    <t>C1.4.2.10</t>
  </si>
  <si>
    <t>C1.4.2.11</t>
  </si>
  <si>
    <t>Items measured by number</t>
  </si>
  <si>
    <t>C1.4.3</t>
  </si>
  <si>
    <t>C1.4.3.1</t>
  </si>
  <si>
    <t>C1.4.3.2</t>
  </si>
  <si>
    <t>C1.4.3.3</t>
  </si>
  <si>
    <t>C1.4.3.4</t>
  </si>
  <si>
    <t>C1.4.3.5</t>
  </si>
  <si>
    <t>C1.4.3.7</t>
  </si>
  <si>
    <t>C1.4.3.8</t>
  </si>
  <si>
    <t>C1.4.3.9</t>
  </si>
  <si>
    <t>C1.4.3.10</t>
  </si>
  <si>
    <t>C1.4.3.11</t>
  </si>
  <si>
    <t>C1.4.3.12</t>
  </si>
  <si>
    <t>C1.4.3.13</t>
  </si>
  <si>
    <t>C1.4.3.14</t>
  </si>
  <si>
    <t>C1.4.3.15</t>
  </si>
  <si>
    <t>C1.4.3.16</t>
  </si>
  <si>
    <t>C1.4.3.17</t>
  </si>
  <si>
    <t>C1.4.3.18</t>
  </si>
  <si>
    <t>C1.4.3.19</t>
  </si>
  <si>
    <t>C1.4.3.20</t>
  </si>
  <si>
    <t>C1.4.3.21</t>
  </si>
  <si>
    <t>C1.4.3.22</t>
  </si>
  <si>
    <t>C1.4.3.23</t>
  </si>
  <si>
    <t>C1.4.3.24</t>
  </si>
  <si>
    <t>C1.4.3.26</t>
  </si>
  <si>
    <t>C1.4.3.27</t>
  </si>
  <si>
    <t>C1.4.3.28</t>
  </si>
  <si>
    <t>C1.4.3.29</t>
  </si>
  <si>
    <t>C1.4.3.31</t>
  </si>
  <si>
    <t>C1.4.3.32</t>
  </si>
  <si>
    <t>C1.4.3.33</t>
  </si>
  <si>
    <t>C1.4.3.34</t>
  </si>
  <si>
    <t>C1.4.3.35</t>
  </si>
  <si>
    <t>C1.4.3.36</t>
  </si>
  <si>
    <t>C1.4.3.37</t>
  </si>
  <si>
    <t>C1.4.3.38</t>
  </si>
  <si>
    <t>PC1.4.3.39</t>
  </si>
  <si>
    <t>Prime cost items</t>
  </si>
  <si>
    <t>C1.4.4</t>
  </si>
  <si>
    <t>C1.4.4.1</t>
  </si>
  <si>
    <t>C1.4.4.2</t>
  </si>
  <si>
    <t>C1.4.4.5</t>
  </si>
  <si>
    <t>C1.4.4.6</t>
  </si>
  <si>
    <t>C1.4.4.7</t>
  </si>
  <si>
    <t>C1.4.4.8</t>
  </si>
  <si>
    <t>C1.4.4.9</t>
  </si>
  <si>
    <t>C1.4.4.10</t>
  </si>
  <si>
    <t>C1.4.4.11</t>
  </si>
  <si>
    <t>C1.4.4.12</t>
  </si>
  <si>
    <t>C1.4.4.13</t>
  </si>
  <si>
    <t>C1.4.4.14</t>
  </si>
  <si>
    <t>C1.4.4.15</t>
  </si>
  <si>
    <t>C1.4.4.16</t>
  </si>
  <si>
    <t>Services at site offices, laboratories and site accommodation</t>
  </si>
  <si>
    <t>C1.4.5</t>
  </si>
  <si>
    <t>C1.4.5.1</t>
  </si>
  <si>
    <t>C1.4.5.2</t>
  </si>
  <si>
    <t>Office staff</t>
  </si>
  <si>
    <t>C1.4.6</t>
  </si>
  <si>
    <t>C1.4.6.2</t>
  </si>
  <si>
    <t>C1.4.8.2</t>
  </si>
  <si>
    <t xml:space="preserve">Offices and conference room </t>
  </si>
  <si>
    <t>Laboratories</t>
  </si>
  <si>
    <t>Open concrete working floors and verandas</t>
  </si>
  <si>
    <t>Roofs over open concrete working floors and verandas</t>
  </si>
  <si>
    <t xml:space="preserve">Store rooms inside the laboratory </t>
  </si>
  <si>
    <t>Car ports</t>
  </si>
  <si>
    <t>Change room with a shower</t>
  </si>
  <si>
    <t>Shelving as specified, complete with brackets</t>
  </si>
  <si>
    <t>Work benches with a concrete slab top</t>
  </si>
  <si>
    <t>Work-benches with a wooden top</t>
  </si>
  <si>
    <t>Constant-temperature baths of concrete and/or plastered brick</t>
  </si>
  <si>
    <t>Concrete footings and pedestals for laboratory equipment</t>
  </si>
  <si>
    <t>Roller blinds, opaque type</t>
  </si>
  <si>
    <t>Venetian blinds</t>
  </si>
  <si>
    <t>Notice boards</t>
  </si>
  <si>
    <t>White boards</t>
  </si>
  <si>
    <t>Galvanised wire mesh fencing for store rooms</t>
  </si>
  <si>
    <t>Galvanised wire mesh store room gate with a padlock</t>
  </si>
  <si>
    <t>Office swivel chair</t>
  </si>
  <si>
    <t xml:space="preserve">Office chair </t>
  </si>
  <si>
    <t>Draughtsman's stool</t>
  </si>
  <si>
    <t>Laboratory high chair</t>
  </si>
  <si>
    <t>Drawing table</t>
  </si>
  <si>
    <t>Conference table</t>
  </si>
  <si>
    <t>Bookcase</t>
  </si>
  <si>
    <t>Filing cabinet</t>
  </si>
  <si>
    <t>General purpose steel cabinet with shelves</t>
  </si>
  <si>
    <t>Wall mounted pivot plan filing system</t>
  </si>
  <si>
    <t>220/250 volt power outlet plug point</t>
  </si>
  <si>
    <t>400/231 volt 3-phase power outlet plug point</t>
  </si>
  <si>
    <t>Single 1500m, 58 watt fluorescent tube ceiling light</t>
  </si>
  <si>
    <t>Single 1500mm, 22 watt LED tube ceiling light</t>
  </si>
  <si>
    <t>11 watt compact fluorescent bulb ceiling light</t>
  </si>
  <si>
    <t xml:space="preserve">7 watt LED bulb ceiling light </t>
  </si>
  <si>
    <t xml:space="preserve">Wash-hand basin </t>
  </si>
  <si>
    <t xml:space="preserve">Laboratory basin </t>
  </si>
  <si>
    <t>Extractor fan</t>
  </si>
  <si>
    <t>Fume cupboard</t>
  </si>
  <si>
    <t>Fire extinguisher 9,0 kg, dry powder type</t>
  </si>
  <si>
    <t>Air-conditioning unit</t>
  </si>
  <si>
    <t>Concrete specimen curing bath</t>
  </si>
  <si>
    <t>Waste paper basket</t>
  </si>
  <si>
    <t>UPS / Voltage stabiliser</t>
  </si>
  <si>
    <t>A3 / A4 colour printer, copier, scanner</t>
  </si>
  <si>
    <t>Rain gauge</t>
  </si>
  <si>
    <t>Minimum/maximum atmospheric temperature gauge</t>
  </si>
  <si>
    <t>Digital thermometer</t>
  </si>
  <si>
    <t>Mobile outdoor weather station</t>
  </si>
  <si>
    <t>3,0m aluminium straight edge complete with two measuring wedges</t>
  </si>
  <si>
    <t>Measuring wheel</t>
  </si>
  <si>
    <t>First aid kit</t>
  </si>
  <si>
    <t>Standpipe complete with 30m of 19mm dia. heavy duty hose pipe</t>
  </si>
  <si>
    <t>Cell phones costs, including pro-rata rentals, for calls made in connection with contract administration</t>
  </si>
  <si>
    <t>Handling costs and profit in respect of item C1.4.4.1</t>
  </si>
  <si>
    <t>The provision of internet connectivity and WiFi data for Engineer’s site staff</t>
  </si>
  <si>
    <t>Handling costs and profit in respect of item C1.4.4.5</t>
  </si>
  <si>
    <t xml:space="preserve">The provision of paper and ink for a combination colour printer/copier/scanner </t>
  </si>
  <si>
    <t>Handling costs and profit in respect of item C1.4.4.7</t>
  </si>
  <si>
    <t>The provision of a complete 220/250 volt single phase electrical power installation, including all poles, insulators, wiring, switchboards, mains connections, meters etc.</t>
  </si>
  <si>
    <t>Handling costs and profit in respect of item C1.4.4.9</t>
  </si>
  <si>
    <t>The provision of a complete 440/231 volt three phase electrical power installation, including all poles, insulators, wiring, switchboards, mains connections, meters etc.</t>
  </si>
  <si>
    <t>Handling costs and profit in respect of item C1.4.4.11</t>
  </si>
  <si>
    <t>Provision of a 440/231 volt three phase electricity generator if electricity from a power supply authority is not available on site</t>
  </si>
  <si>
    <t>Handling costs and profit in respect of item C1.4.4.13</t>
  </si>
  <si>
    <t>The provision of all gas installations required at the site offices, laboratories and at the Engineer’s staff accommodation (if required), including gas storage cylinders, tubing, regulators, gas burners and shut-off cocks</t>
  </si>
  <si>
    <t>Handling costs and profit in respect of item C1.4.4.15</t>
  </si>
  <si>
    <t>Fixed costs</t>
  </si>
  <si>
    <t>Running costs</t>
  </si>
  <si>
    <t>Technical assistant</t>
  </si>
  <si>
    <t>Provision of security guards / watchmen and an armed response service at the Engineer’s site offices and laboratories</t>
  </si>
  <si>
    <t>Accommodation of pedestrian and non-motorised traffic</t>
  </si>
  <si>
    <t>C1.5.1</t>
  </si>
  <si>
    <t>C1.5.1.1</t>
  </si>
  <si>
    <t>C1.5.1.2(a)</t>
  </si>
  <si>
    <t>C1.5.2</t>
  </si>
  <si>
    <t>C1.5.3</t>
  </si>
  <si>
    <t>Accommodation of vehicular traffic</t>
  </si>
  <si>
    <t>Liaison with traffic authorities</t>
  </si>
  <si>
    <t>C1.5.5</t>
  </si>
  <si>
    <t>Maintenance of temporary deviations</t>
  </si>
  <si>
    <t>C1.5.5.1</t>
  </si>
  <si>
    <t>C1.5.5.2</t>
  </si>
  <si>
    <t>C1.5.5.3</t>
  </si>
  <si>
    <t>C1.5.5.4</t>
  </si>
  <si>
    <t>C1.5.5.8</t>
  </si>
  <si>
    <t>C1.5.5.9</t>
  </si>
  <si>
    <t>C1.5.5.10</t>
  </si>
  <si>
    <t>C1.5.5.11</t>
  </si>
  <si>
    <t>C1.5.5.12</t>
  </si>
  <si>
    <t>C1.5.6</t>
  </si>
  <si>
    <t>C1.5.7</t>
  </si>
  <si>
    <t>Removal of temporary deviations</t>
  </si>
  <si>
    <t>Temporary traffic control facilities</t>
  </si>
  <si>
    <t>C1.5.7.1</t>
  </si>
  <si>
    <t>Delineators including mounting bases and ballast:</t>
  </si>
  <si>
    <t>C1.5.7.1(a)</t>
  </si>
  <si>
    <t>C1.5.7.1(b)</t>
  </si>
  <si>
    <t>C1.5.7.2</t>
  </si>
  <si>
    <t>C1.5.7.3</t>
  </si>
  <si>
    <t>C1.5.7.4</t>
  </si>
  <si>
    <t>C1.5.7.5</t>
  </si>
  <si>
    <t>Traffic cones, minimum height 750mm</t>
  </si>
  <si>
    <t>Flagmen</t>
  </si>
  <si>
    <t>Traffic controllers</t>
  </si>
  <si>
    <t>Provision of illuminated traffic signs:</t>
  </si>
  <si>
    <t>Replacement of damaged guardrails</t>
  </si>
  <si>
    <t>Grading of temporary deviations and existing roads used as detours</t>
  </si>
  <si>
    <t>Watering of temporary deviations and existing roads used as detours</t>
  </si>
  <si>
    <t>Handling cost, profit and all other charges in respect of item C1.5.6.11</t>
  </si>
  <si>
    <t>Gravel surfaced pedestrian walkways / cycle paths</t>
  </si>
  <si>
    <t>Flashing LED illuminated arrow board</t>
  </si>
  <si>
    <t>C1.5.7.6(a)</t>
  </si>
  <si>
    <t>C1.5.7.6(b)</t>
  </si>
  <si>
    <t>Traffic calming devices:</t>
  </si>
  <si>
    <t>C1.5.7.7</t>
  </si>
  <si>
    <t>25mm high x 100mm wide asphalt rumble strips</t>
  </si>
  <si>
    <t>50mm high x 500m wide asphalt rumble strips</t>
  </si>
  <si>
    <t>C1.5.7.7(a)</t>
  </si>
  <si>
    <t>C1.5.7.7(b)</t>
  </si>
  <si>
    <t>Cleaning of traffic control facilities</t>
  </si>
  <si>
    <t>C1.5.7.9</t>
  </si>
  <si>
    <t>C1.5.9</t>
  </si>
  <si>
    <t>Traffic safety officer</t>
  </si>
  <si>
    <t>Traffic safety vehicle</t>
  </si>
  <si>
    <t>C1.5.11.1</t>
  </si>
  <si>
    <t>C1.5.11.2</t>
  </si>
  <si>
    <t>Provision of reflective safety vests for visitors</t>
  </si>
  <si>
    <t>Provision of hard hats for visitors</t>
  </si>
  <si>
    <t>Additional traffic accommodation facilities ordered by the Engineer:</t>
  </si>
  <si>
    <t>C1.5.12</t>
  </si>
  <si>
    <t>C1.5.12.1</t>
  </si>
  <si>
    <t>C1.5.12.2</t>
  </si>
  <si>
    <t xml:space="preserve">Provision of additional traffic accommodation facilities </t>
  </si>
  <si>
    <t>Handling cost, profit and all other charges in respect of item C1.5.12.1</t>
  </si>
  <si>
    <t>man-shift</t>
  </si>
  <si>
    <t>Sum</t>
  </si>
  <si>
    <t>900mm wide x 150mm high</t>
  </si>
  <si>
    <t>C1.5.7.5(a)</t>
  </si>
  <si>
    <t>C1.5.7.5(b)</t>
  </si>
  <si>
    <t>C1.5.7.5(a)(i)</t>
  </si>
  <si>
    <r>
      <t>square metre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</si>
  <si>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r>
      <t>cubic metre (m</t>
    </r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>)</t>
    </r>
  </si>
  <si>
    <r>
      <t xml:space="preserve">Sign mounted flashing amber lights </t>
    </r>
    <r>
      <rPr>
        <i/>
        <sz val="9"/>
        <color theme="1"/>
        <rFont val="Arial"/>
        <family val="2"/>
      </rPr>
      <t>(2 lights with the specified power supply)</t>
    </r>
    <r>
      <rPr>
        <sz val="9"/>
        <color theme="1"/>
        <rFont val="Arial"/>
        <family val="2"/>
      </rPr>
      <t xml:space="preserve"> mounted on a backing board which is:</t>
    </r>
  </si>
  <si>
    <r>
      <t xml:space="preserve">Sign mounted flashing amber lights </t>
    </r>
    <r>
      <rPr>
        <i/>
        <sz val="9"/>
        <color theme="1"/>
        <rFont val="Arial"/>
        <family val="2"/>
      </rPr>
      <t>(a pair of two lights mounted on a separate backing board)</t>
    </r>
    <r>
      <rPr>
        <sz val="9"/>
        <color theme="1"/>
        <rFont val="Arial"/>
        <family val="2"/>
      </rPr>
      <t xml:space="preserve"> </t>
    </r>
  </si>
  <si>
    <t>C1.6.1</t>
  </si>
  <si>
    <t>C1.6.1.1</t>
  </si>
  <si>
    <t>C1.6.1.2</t>
  </si>
  <si>
    <t>C1.6.2</t>
  </si>
  <si>
    <t>C1.6.2.1</t>
  </si>
  <si>
    <t>C1.6.2.2</t>
  </si>
  <si>
    <t>C1.6.7</t>
  </si>
  <si>
    <t>C1.6.9</t>
  </si>
  <si>
    <t>C1.6.9.1</t>
  </si>
  <si>
    <t>Clearing</t>
  </si>
  <si>
    <t>Clearing with machines and some hand labour where necessary</t>
  </si>
  <si>
    <t>Clearing with hand labour only when labour enhanced work is specified</t>
  </si>
  <si>
    <t>Grubbing</t>
  </si>
  <si>
    <t>Grubbing with machines and some hand labour where necessary</t>
  </si>
  <si>
    <t>Grubbing with hand labour when labour enhancement work is specified or it is not practical to use a machine</t>
  </si>
  <si>
    <t>Re-clearing of previously cleared areas</t>
  </si>
  <si>
    <t>Conservation of topsoil:</t>
  </si>
  <si>
    <t>Stockpiling topsoil</t>
  </si>
  <si>
    <r>
      <t>cubic metre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</si>
  <si>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 xml:space="preserve">Ablution unit </t>
    </r>
    <r>
      <rPr>
        <i/>
        <sz val="9"/>
        <color theme="1"/>
        <rFont val="Arial"/>
        <family val="2"/>
      </rPr>
      <t>(equipped as specified)</t>
    </r>
  </si>
  <si>
    <r>
      <t xml:space="preserve">Kitchen unit </t>
    </r>
    <r>
      <rPr>
        <i/>
        <sz val="9"/>
        <color theme="1"/>
        <rFont val="Arial"/>
        <family val="2"/>
      </rPr>
      <t>(equipped as specified)</t>
    </r>
  </si>
  <si>
    <r>
      <t xml:space="preserve">Office desk with 3 drawers </t>
    </r>
    <r>
      <rPr>
        <i/>
        <sz val="9"/>
        <color theme="1"/>
        <rFont val="Arial"/>
        <family val="2"/>
      </rPr>
      <t>(at least one lockable drawer)</t>
    </r>
  </si>
  <si>
    <t>C1.7.1</t>
  </si>
  <si>
    <t>C1.7.1.1</t>
  </si>
  <si>
    <t>C1.7.2</t>
  </si>
  <si>
    <t>C1.7.2.2</t>
  </si>
  <si>
    <t>C1.7.2.2(a)</t>
  </si>
  <si>
    <t>C1.7.2.2(b)</t>
  </si>
  <si>
    <t>C1.7.2.2(c)</t>
  </si>
  <si>
    <t>Loading</t>
  </si>
  <si>
    <t>Loading from stockpile using machines and some hand labour where necessary</t>
  </si>
  <si>
    <t>Hauling</t>
  </si>
  <si>
    <t>Hauling material to spoil and off-loading it at a designated spoil or stockpile area:</t>
  </si>
  <si>
    <t>Soil and gravel material</t>
  </si>
  <si>
    <t>Boulders, hard material and concrete</t>
  </si>
  <si>
    <t>C2.1.1</t>
  </si>
  <si>
    <t>C2.1.1.1</t>
  </si>
  <si>
    <t>C2.1.1.4</t>
  </si>
  <si>
    <t>C2.1.2</t>
  </si>
  <si>
    <t>Location, identification, protection and relocation of existing services</t>
  </si>
  <si>
    <t>Contractor’s obligations</t>
  </si>
  <si>
    <t>Permanent services relocation or protection work by the Contractor</t>
  </si>
  <si>
    <t>Not exceeding 50mm</t>
  </si>
  <si>
    <t>Exceeding 50mm but not exceeding 100mm</t>
  </si>
  <si>
    <r>
      <t>Existing services location, detection and verification</t>
    </r>
    <r>
      <rPr>
        <sz val="9"/>
        <rFont val="Arial"/>
        <family val="2"/>
      </rPr>
      <t xml:space="preserve"> </t>
    </r>
  </si>
  <si>
    <t>C3.1.1</t>
  </si>
  <si>
    <t>C3.1.1.1(a)</t>
  </si>
  <si>
    <t>C3.1.1.1(b)</t>
  </si>
  <si>
    <t>C3.1.2</t>
  </si>
  <si>
    <t>C3.1.2.1</t>
  </si>
  <si>
    <t>C3.1.2.2</t>
  </si>
  <si>
    <t>C3.1.3</t>
  </si>
  <si>
    <t>C3.1.3.1</t>
  </si>
  <si>
    <t>C3.1.3.1(a)</t>
  </si>
  <si>
    <t>C3.1.3.1(b)</t>
  </si>
  <si>
    <t>C3.1.3.1(c)</t>
  </si>
  <si>
    <t>C3.1.4</t>
  </si>
  <si>
    <t>C3.1.4.1</t>
  </si>
  <si>
    <t>C3.1.4.4</t>
  </si>
  <si>
    <t>C3.1.4.1(a)</t>
  </si>
  <si>
    <t>C3.1.6</t>
  </si>
  <si>
    <t>C3.1.6.1</t>
  </si>
  <si>
    <t>C3.1.7</t>
  </si>
  <si>
    <t>C3.1.7.2</t>
  </si>
  <si>
    <t>C3.1.8</t>
  </si>
  <si>
    <t>C3.1.9</t>
  </si>
  <si>
    <t>C3.1.9.1</t>
  </si>
  <si>
    <t>C3.1.10</t>
  </si>
  <si>
    <t>C3.1.10.1</t>
  </si>
  <si>
    <t>C3.1.11</t>
  </si>
  <si>
    <t>C3.1.12</t>
  </si>
  <si>
    <t>C3.1.13</t>
  </si>
  <si>
    <t>C3.1.13.1</t>
  </si>
  <si>
    <t>C3.1.13.4</t>
  </si>
  <si>
    <t>C3.1.14</t>
  </si>
  <si>
    <t>C3.1.14.1</t>
  </si>
  <si>
    <t>C3.1.15</t>
  </si>
  <si>
    <t>C3.1.17</t>
  </si>
  <si>
    <t>C3.1.18</t>
  </si>
  <si>
    <t>C3.1.20</t>
  </si>
  <si>
    <t>C3.1.21</t>
  </si>
  <si>
    <t>C3.1.22</t>
  </si>
  <si>
    <t>C3.1.23</t>
  </si>
  <si>
    <t>C3.1.24</t>
  </si>
  <si>
    <t>Excavation for open drains:</t>
  </si>
  <si>
    <t>0m to 1,5m</t>
  </si>
  <si>
    <t>Exceeding 1,5m and up to 3,0m</t>
  </si>
  <si>
    <t xml:space="preserve">Clearing, shaping and disposal of accumulated sediment in existing unlined open drains </t>
  </si>
  <si>
    <t>Using conventional methods</t>
  </si>
  <si>
    <t>Using labour enhanced construction methods</t>
  </si>
  <si>
    <t>Excavation, clearing and disposal of accumulated sediment in existing lined drains and drainage systems</t>
  </si>
  <si>
    <t>Using conventional methods (up to 1,5m):</t>
  </si>
  <si>
    <t>Manholes and inlet and outlet structures</t>
  </si>
  <si>
    <t>Culvert barrels</t>
  </si>
  <si>
    <t>Concrete or other lined side drains</t>
  </si>
  <si>
    <t>Excavation and disposal of material for subsoil drainage systems:</t>
  </si>
  <si>
    <t>Excavating in all material situated within the following depth ranges below the surface:</t>
  </si>
  <si>
    <t>Extra over sub-item C3.1.4.1 for excavation in hard and boulder material, irrespective of depth</t>
  </si>
  <si>
    <t>Construction of banks and dykes:</t>
  </si>
  <si>
    <t>Banks and dykes using conventional methods</t>
  </si>
  <si>
    <t>Natural permeable material in subsoil drainage systems (approved crushed stone):</t>
  </si>
  <si>
    <t>Natural permeable material in subsoil drainage systems (approved natural sand):</t>
  </si>
  <si>
    <t>Pipes in subsoil drainage systems:</t>
  </si>
  <si>
    <t>Polymer film sheeting or similar approved material, for lining subsoil drainage systems:</t>
  </si>
  <si>
    <t>0,15mm thick</t>
  </si>
  <si>
    <t>Composite drainage systems</t>
  </si>
  <si>
    <t>Concrete outlet structures, manhole boxes, junction boxes and cleaning eyes for subsoil drainage systems:</t>
  </si>
  <si>
    <t>Caps for subsoil drain pipes:</t>
  </si>
  <si>
    <t>Concrete caps</t>
  </si>
  <si>
    <t>Repairing or replacing existing drainage systems</t>
  </si>
  <si>
    <t>cubic metre - kilometre (m3 - km)</t>
  </si>
  <si>
    <t>Backfilling existing eroded side drains</t>
  </si>
  <si>
    <t>Backfilling of drains with selected material compacted to 93% of MDD prior to construction of concrete lining and/or stone pitched lining</t>
  </si>
  <si>
    <t>Breaking into existing drainage structures and install subsoil drain pipe</t>
  </si>
  <si>
    <t>Clearing of existing subsoil drains</t>
  </si>
  <si>
    <t>Test flushing of subsoil drain pipe systems</t>
  </si>
  <si>
    <t>Submission of as built drawings by the Contractor</t>
  </si>
  <si>
    <t>C3.2.1</t>
  </si>
  <si>
    <t>C3.2.1.1</t>
  </si>
  <si>
    <t>PC3.2.2</t>
  </si>
  <si>
    <t>C3.2.2.1</t>
  </si>
  <si>
    <t>C3.2.2.2</t>
  </si>
  <si>
    <t>C3.2.3</t>
  </si>
  <si>
    <t>C3.2.3.1</t>
  </si>
  <si>
    <t>C3.2.3.2</t>
  </si>
  <si>
    <t>C3.2.3.3</t>
  </si>
  <si>
    <t>C3.2.3.5</t>
  </si>
  <si>
    <t>C3.2.7</t>
  </si>
  <si>
    <t>C3.2.7.5</t>
  </si>
  <si>
    <t>C3.2.7.6</t>
  </si>
  <si>
    <t>C3.2.10</t>
  </si>
  <si>
    <t>C3.2.10.1</t>
  </si>
  <si>
    <t>C3.2.10.2</t>
  </si>
  <si>
    <t>C3.2.10.3</t>
  </si>
  <si>
    <t>C3.2.16</t>
  </si>
  <si>
    <t>C3.2.16.1</t>
  </si>
  <si>
    <t>C3.2.16.2</t>
  </si>
  <si>
    <t>C3.2.17</t>
  </si>
  <si>
    <t>C3.2.22</t>
  </si>
  <si>
    <t>C3.2.23</t>
  </si>
  <si>
    <t>C3.2.24</t>
  </si>
  <si>
    <t>C3.2.24.1</t>
  </si>
  <si>
    <t>C3.2.1.1(a)</t>
  </si>
  <si>
    <t>C3.2.1.1(b)</t>
  </si>
  <si>
    <t>C3.2.2.2(a)</t>
  </si>
  <si>
    <t>Excavation for culvert structures:</t>
  </si>
  <si>
    <t>Excavating in all material situated within the following depth ranges below the surface level:</t>
  </si>
  <si>
    <t>Backfilling</t>
  </si>
  <si>
    <t>Using the excavated material</t>
  </si>
  <si>
    <t>Using imported selected material:</t>
  </si>
  <si>
    <t>Concrete pipe culverts:</t>
  </si>
  <si>
    <t>Cast in situ concrete and formwork:</t>
  </si>
  <si>
    <t>Reinforcement:</t>
  </si>
  <si>
    <t>Mild steel bars</t>
  </si>
  <si>
    <t>High-tensile steel bars</t>
  </si>
  <si>
    <t>Welded steel fabric</t>
  </si>
  <si>
    <t>Brickwork (Engineering bricks):</t>
  </si>
  <si>
    <t>115mm thick</t>
  </si>
  <si>
    <t>230mm thick</t>
  </si>
  <si>
    <t>Plaster</t>
  </si>
  <si>
    <t>Compaction of bedding for inlets, outlets, manholes and catchpits:</t>
  </si>
  <si>
    <t>litre (ℓ)</t>
  </si>
  <si>
    <r>
      <t xml:space="preserve">Formwork of concrete under items C3.2.7.3 to 5 above </t>
    </r>
    <r>
      <rPr>
        <i/>
        <sz val="9"/>
        <color theme="1"/>
        <rFont val="Arial"/>
        <family val="2"/>
      </rPr>
      <t>(Class of finish indicated)</t>
    </r>
  </si>
  <si>
    <t>C3.3.3.1</t>
  </si>
  <si>
    <t>C3.3.4</t>
  </si>
  <si>
    <t>PC3.3.6</t>
  </si>
  <si>
    <t>C3.3.6.1</t>
  </si>
  <si>
    <t>C3.3.7</t>
  </si>
  <si>
    <t>C3.3.7.1</t>
  </si>
  <si>
    <t>C3.3.7.2</t>
  </si>
  <si>
    <t>C3.3.8</t>
  </si>
  <si>
    <t>C3.3.8.1</t>
  </si>
  <si>
    <t>C3.3.8.2</t>
  </si>
  <si>
    <t>C3.3.9</t>
  </si>
  <si>
    <t>C3.3.9.2</t>
  </si>
  <si>
    <t>C3.3.9.3</t>
  </si>
  <si>
    <t>C3.3.10</t>
  </si>
  <si>
    <t>C3.3.12.3</t>
  </si>
  <si>
    <t>C3.3.13</t>
  </si>
  <si>
    <t>C3.3.14</t>
  </si>
  <si>
    <t>C3.3.15</t>
  </si>
  <si>
    <t>C3.3.15.1</t>
  </si>
  <si>
    <t>C3.3.16</t>
  </si>
  <si>
    <t>C3.3.2.1(a)</t>
  </si>
  <si>
    <t>On curves of radii more than or equal to 5,0m but less than 20m</t>
  </si>
  <si>
    <t>Extra over item C3.3.2 for drop kerbs at pedestrian crossings and driveways</t>
  </si>
  <si>
    <t>Chutes (typical designs):</t>
  </si>
  <si>
    <t>Cast in situ concrete chutes (measured by components):</t>
  </si>
  <si>
    <t>Linings for open drains:</t>
  </si>
  <si>
    <t>Formwork to cast in situ concrete lining for open drains (Class F2 surface finish):</t>
  </si>
  <si>
    <t>To ends of slabs</t>
  </si>
  <si>
    <t>Cutting bituminous surfacing and pavement layers for concrete kerbing, channeling or concrete-lined drains</t>
  </si>
  <si>
    <t>Energy dissipaters in outlet structures</t>
  </si>
  <si>
    <t>Precast concrete blocks in outlet structures</t>
  </si>
  <si>
    <r>
      <t xml:space="preserve">To sides with formwork on both internal and external faces </t>
    </r>
    <r>
      <rPr>
        <i/>
        <sz val="9"/>
        <color theme="1"/>
        <rFont val="Arial"/>
        <family val="2"/>
      </rPr>
      <t>(each face measured)</t>
    </r>
  </si>
  <si>
    <r>
      <t xml:space="preserve">Polymer film sheeting </t>
    </r>
    <r>
      <rPr>
        <i/>
        <sz val="9"/>
        <color theme="1"/>
        <rFont val="Arial"/>
        <family val="2"/>
      </rPr>
      <t>(thickness specified)</t>
    </r>
    <r>
      <rPr>
        <b/>
        <sz val="9"/>
        <color theme="1"/>
        <rFont val="Arial"/>
        <family val="2"/>
      </rPr>
      <t xml:space="preserve"> for concrete-lined open drains</t>
    </r>
  </si>
  <si>
    <t xml:space="preserve">Soft excavation </t>
  </si>
  <si>
    <t>CUT MATERIAL</t>
  </si>
  <si>
    <t>C4.2.4</t>
  </si>
  <si>
    <t>C4.2.4.1</t>
  </si>
  <si>
    <t>C4.2.9</t>
  </si>
  <si>
    <t>C4.2.9.1</t>
  </si>
  <si>
    <t>C4.2.9.2</t>
  </si>
  <si>
    <t>C4.2.12</t>
  </si>
  <si>
    <t>C4.2.12.1</t>
  </si>
  <si>
    <t>C4.2.12.1(a)</t>
  </si>
  <si>
    <t>Excavating of materials in box cuts, material obtained from</t>
  </si>
  <si>
    <t>Soft excavation, overburden and unsuitable material</t>
  </si>
  <si>
    <t xml:space="preserve">Boulder excavation class A </t>
  </si>
  <si>
    <t>Excavate material to spoil in sites designated by the Contractor, material obtained from</t>
  </si>
  <si>
    <t>Finishing the side slopes</t>
  </si>
  <si>
    <t xml:space="preserve">Cuttings: </t>
  </si>
  <si>
    <t xml:space="preserve">In soft material </t>
  </si>
  <si>
    <r>
      <t>square metre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</si>
  <si>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C4.3.4</t>
  </si>
  <si>
    <t>C4.3.4.1</t>
  </si>
  <si>
    <t>C4.3.4.2</t>
  </si>
  <si>
    <t>C4.3.5</t>
  </si>
  <si>
    <t>C4.3.5.2</t>
  </si>
  <si>
    <t>C4.3.7</t>
  </si>
  <si>
    <t>C4.3.7.1</t>
  </si>
  <si>
    <t>C4.3.7.2</t>
  </si>
  <si>
    <t>C4.3.8</t>
  </si>
  <si>
    <t>C4.3.8.2</t>
  </si>
  <si>
    <t>C4.3.10</t>
  </si>
  <si>
    <t>C4.3.10.4</t>
  </si>
  <si>
    <t>C4.3.15.3</t>
  </si>
  <si>
    <t>C4.3.15.4</t>
  </si>
  <si>
    <t>C4.3.17</t>
  </si>
  <si>
    <t>C4.3.17.1</t>
  </si>
  <si>
    <t>C4.3.4.1(a)</t>
  </si>
  <si>
    <t>C4.3.4.1(b)</t>
  </si>
  <si>
    <t>C4.3.4.1(c)</t>
  </si>
  <si>
    <t>C4.3.4.2(a)</t>
  </si>
  <si>
    <t>C4.3.4.2(b)</t>
  </si>
  <si>
    <t>C4.3.14.2(a)(ii)</t>
  </si>
  <si>
    <t>C4.3.14.2(a)(iii)</t>
  </si>
  <si>
    <t xml:space="preserve">Saw-cutting existing materials within the following average depth ranges </t>
  </si>
  <si>
    <t>Asphalt material:</t>
  </si>
  <si>
    <t>Up to 50mm</t>
  </si>
  <si>
    <t>Exceeding 50mm and up to 100mm</t>
  </si>
  <si>
    <t>Etc. in 50mm increments</t>
  </si>
  <si>
    <t>Crushed stone and gravel material:</t>
  </si>
  <si>
    <t>Up to 100mm</t>
  </si>
  <si>
    <t>Exceeding 100mm and up to 200mm</t>
  </si>
  <si>
    <t>Providing the milling machine on the site</t>
  </si>
  <si>
    <t>Large milling machine with a cutting width exceeding 1,2m</t>
  </si>
  <si>
    <t>Milling and removal of existing asphalt layers with an average milling depth (Employer takes ownership)</t>
  </si>
  <si>
    <t>Excavating material by milling</t>
  </si>
  <si>
    <t>Cemented material</t>
  </si>
  <si>
    <t>Natural gravel material</t>
  </si>
  <si>
    <t>Natural gravel and sand materials</t>
  </si>
  <si>
    <t>Excavating material by using labour enhanced methods of construction</t>
  </si>
  <si>
    <t>Asphalt material</t>
  </si>
  <si>
    <t>Excavate non-compliant or excess pavement layer material to spoil in sites designated by the Employer, material consisting of</t>
  </si>
  <si>
    <t>C4.4.2</t>
  </si>
  <si>
    <t>C4.4.2.1</t>
  </si>
  <si>
    <t>C4.4.2.6</t>
  </si>
  <si>
    <t>C4.4.4</t>
  </si>
  <si>
    <t>C4.4.4.1</t>
  </si>
  <si>
    <t>C4.4.7</t>
  </si>
  <si>
    <t>C4.4.7.1</t>
  </si>
  <si>
    <t>C4.4.7.2</t>
  </si>
  <si>
    <t>C4.4.2.1(c)</t>
  </si>
  <si>
    <t>C4.4.2.1(d)</t>
  </si>
  <si>
    <t>C4.4.2.1(e)</t>
  </si>
  <si>
    <t>C4.4.2.1(q)</t>
  </si>
  <si>
    <t>C4.4.2.5(a)</t>
  </si>
  <si>
    <t>C4.4.2.5(b)</t>
  </si>
  <si>
    <t>Pavement layer material:</t>
  </si>
  <si>
    <t>Natural or crushed gravel material for the wearing course of an unsealed road</t>
  </si>
  <si>
    <t>Normal or coarse fill</t>
  </si>
  <si>
    <t>Rock fill</t>
  </si>
  <si>
    <t>Pioneer material</t>
  </si>
  <si>
    <t>Commercial materials identified by the Contractor from commercial, private or other non-commercial suppliers</t>
  </si>
  <si>
    <t>cubic metre (m3)</t>
  </si>
  <si>
    <t>Cementitious stabilising agents</t>
  </si>
  <si>
    <t>Cement</t>
  </si>
  <si>
    <t>Sampling and material testing by a commercial laboratory for the stabilisation designs</t>
  </si>
  <si>
    <t>Cost of sampling and material testing</t>
  </si>
  <si>
    <t>Handling cost and profit in respect of item C4.4.7.1</t>
  </si>
  <si>
    <t>C5.1.1</t>
  </si>
  <si>
    <t>C5.1.1.2</t>
  </si>
  <si>
    <t>Roadbed construction and compaction:</t>
  </si>
  <si>
    <t>Compaction of in-situ material to 93% of MDD</t>
  </si>
  <si>
    <t>C5.2.2</t>
  </si>
  <si>
    <t>C5.2.2.1</t>
  </si>
  <si>
    <t>C5.2.11</t>
  </si>
  <si>
    <t>C5.2.11.1</t>
  </si>
  <si>
    <t xml:space="preserve">Fill construction: </t>
  </si>
  <si>
    <t>Normal fill material in compacted layer thicknesses of 200mm and less:</t>
  </si>
  <si>
    <t>Compacted to 90% of MDD</t>
  </si>
  <si>
    <t>Compacted to 93% of MDD</t>
  </si>
  <si>
    <t>Construction of a trial section:</t>
  </si>
  <si>
    <t>Finishing-off fill slopes, medians and interchange areas:</t>
  </si>
  <si>
    <t>Fill slopes</t>
  </si>
  <si>
    <t>C5.2.2.1(a)</t>
  </si>
  <si>
    <t>C5.2.2.1(b)</t>
  </si>
  <si>
    <t>C5.3.2</t>
  </si>
  <si>
    <t>C5.3.2.1</t>
  </si>
  <si>
    <t>C5.3.9</t>
  </si>
  <si>
    <t>C5.3.9.1</t>
  </si>
  <si>
    <t>C5.3.2.1(a)</t>
  </si>
  <si>
    <t>C5.3.2.1(c)</t>
  </si>
  <si>
    <t>C5.3.2.1(g)</t>
  </si>
  <si>
    <t>C5.3.2.1(p)</t>
  </si>
  <si>
    <t>C5.3.9.1(a)</t>
  </si>
  <si>
    <t>Construction of pavement layers</t>
  </si>
  <si>
    <t>Construction of layers using conventional construction methods:</t>
  </si>
  <si>
    <t>Construction of a trial section using conventional methods of construction</t>
  </si>
  <si>
    <r>
      <t xml:space="preserve">Stabilised gravel layer </t>
    </r>
    <r>
      <rPr>
        <i/>
        <sz val="9"/>
        <color theme="1"/>
        <rFont val="Arial"/>
        <family val="2"/>
      </rPr>
      <t>(layer thickness indicated)</t>
    </r>
    <r>
      <rPr>
        <sz val="9"/>
        <color theme="1"/>
        <rFont val="Arial"/>
        <family val="2"/>
      </rPr>
      <t xml:space="preserve"> trial section</t>
    </r>
  </si>
  <si>
    <t>C5.4.2</t>
  </si>
  <si>
    <t>C5.4.2.1</t>
  </si>
  <si>
    <t>C5.4.5</t>
  </si>
  <si>
    <t>C5.4.5.1</t>
  </si>
  <si>
    <t>C5.4.10</t>
  </si>
  <si>
    <t>C5.4.5.1(a)</t>
  </si>
  <si>
    <t>Chemical stabilisation:</t>
  </si>
  <si>
    <t>Cementitious stabilisation agents for pavement layers:</t>
  </si>
  <si>
    <t>Provision and application of water for curing</t>
  </si>
  <si>
    <t>C8.1.1</t>
  </si>
  <si>
    <t>C8.1.1.2</t>
  </si>
  <si>
    <t>C8.1.3</t>
  </si>
  <si>
    <t>Prime coat:</t>
  </si>
  <si>
    <t>MC -30 cut-back bitumen</t>
  </si>
  <si>
    <t>Extra over item C8.1.1 for applying the prime coat accessible only to hand-held or light equipment</t>
  </si>
  <si>
    <t>C9.1.1</t>
  </si>
  <si>
    <t>C9.1.1.1</t>
  </si>
  <si>
    <t>C9.1.3</t>
  </si>
  <si>
    <t>C9.1.3.1</t>
  </si>
  <si>
    <t>C9.1.4</t>
  </si>
  <si>
    <t>C9.1.4.1</t>
  </si>
  <si>
    <t>C9.1.5</t>
  </si>
  <si>
    <t>C9.1.5.1</t>
  </si>
  <si>
    <t>PC9.1.8</t>
  </si>
  <si>
    <t>C9.1.8.1</t>
  </si>
  <si>
    <t>C9.1.10</t>
  </si>
  <si>
    <t>C9.1.10.1</t>
  </si>
  <si>
    <t>C9.1.10.2</t>
  </si>
  <si>
    <t>C9.1.13</t>
  </si>
  <si>
    <t>C9.1.13.1</t>
  </si>
  <si>
    <t>C9.1.14</t>
  </si>
  <si>
    <t>C9.1.1.1(a)</t>
  </si>
  <si>
    <t>C9.1.4.1(a)</t>
  </si>
  <si>
    <t>C9.1.5.1(a)</t>
  </si>
  <si>
    <t>Asphalt mix designs</t>
  </si>
  <si>
    <t>Stone skeletal mixes:</t>
  </si>
  <si>
    <t>Application of bond coat</t>
  </si>
  <si>
    <t xml:space="preserve">Stable–grade 30% net bitumen emulsion as specified.  Applied with a calibrated distributer </t>
  </si>
  <si>
    <t xml:space="preserve">Asphalt base </t>
  </si>
  <si>
    <t>New Construction</t>
  </si>
  <si>
    <t>Asphalt surfacing</t>
  </si>
  <si>
    <t>New construction</t>
  </si>
  <si>
    <t>Surfacing of bridge decks</t>
  </si>
  <si>
    <t xml:space="preserve">Variation rates  </t>
  </si>
  <si>
    <t xml:space="preserve">Aggregate   </t>
  </si>
  <si>
    <t xml:space="preserve">Coring of asphalt layers  </t>
  </si>
  <si>
    <t>100mm diameter</t>
  </si>
  <si>
    <t xml:space="preserve">Surface regularity testing as described in Clause A9.1.8.4  </t>
  </si>
  <si>
    <t>C11.1.2</t>
  </si>
  <si>
    <t>C11.1.2.3</t>
  </si>
  <si>
    <t>C11.1.6</t>
  </si>
  <si>
    <t>Stone pitching</t>
  </si>
  <si>
    <t xml:space="preserve">Grouted stone pitching on a concrete bed </t>
  </si>
  <si>
    <t>C11.2.1</t>
  </si>
  <si>
    <t>C11.2.1.1</t>
  </si>
  <si>
    <t>C11.2.1.2</t>
  </si>
  <si>
    <t>C11.2.1.3</t>
  </si>
  <si>
    <t>C11.2.1.4</t>
  </si>
  <si>
    <t>C11.2.2</t>
  </si>
  <si>
    <t>C11.2.3</t>
  </si>
  <si>
    <t>C11.2.4</t>
  </si>
  <si>
    <t>C11.2.1.1(a)</t>
  </si>
  <si>
    <t>C11.2.1.1(b)</t>
  </si>
  <si>
    <t>C11.2.1.1(c)</t>
  </si>
  <si>
    <t>Foundation trench excavation:</t>
  </si>
  <si>
    <t>Excavating all material situated within the following depth ranges below the surface level</t>
  </si>
  <si>
    <t>Extra over sub-item C11.2.1.1 for excavation in hard material, irrespective of depth</t>
  </si>
  <si>
    <t>Excavating soft material within 1,5m below the surface level using labour enhanced construction methods</t>
  </si>
  <si>
    <t>Excavating intermediate material within 1,5m below the surface level using labour enhanced construction methods</t>
  </si>
  <si>
    <t>Surface preparation for bedding the gabion boxes and mattresses</t>
  </si>
  <si>
    <t>Gabion boxes and mattresses:</t>
  </si>
  <si>
    <t>C11.4.1</t>
  </si>
  <si>
    <t>C11.4.1.1</t>
  </si>
  <si>
    <t>C11.4.3</t>
  </si>
  <si>
    <t>C11.4.3.3</t>
  </si>
  <si>
    <t>C11.4.3.4</t>
  </si>
  <si>
    <t>C11.4.4</t>
  </si>
  <si>
    <t>C11.4.4.1</t>
  </si>
  <si>
    <t>C11.4.5</t>
  </si>
  <si>
    <t>C11.4.6</t>
  </si>
  <si>
    <t>C11.4.6.1</t>
  </si>
  <si>
    <t>C11.4.7</t>
  </si>
  <si>
    <t>C11.4.9</t>
  </si>
  <si>
    <t>C11.4.9.1</t>
  </si>
  <si>
    <t>C11.4.11</t>
  </si>
  <si>
    <t>C11.4.11.1</t>
  </si>
  <si>
    <t>C11.4.11.2</t>
  </si>
  <si>
    <t>C11.4.11.4</t>
  </si>
  <si>
    <t>C11.4.11.5</t>
  </si>
  <si>
    <t>C11.4.11.6</t>
  </si>
  <si>
    <t>C11.4.11.7</t>
  </si>
  <si>
    <t>C11.4.15</t>
  </si>
  <si>
    <t>C11.4.15.1</t>
  </si>
  <si>
    <t>C11.4.15.2</t>
  </si>
  <si>
    <t>C11.4.1.1(a)</t>
  </si>
  <si>
    <t>C11.4.1.2(a)</t>
  </si>
  <si>
    <t>C11.4.1.2(c)</t>
  </si>
  <si>
    <t>C11.4.1.2(d)</t>
  </si>
  <si>
    <t>Erecting of guardrails at 3,81m spacing</t>
  </si>
  <si>
    <t>Complete galvanized system compliant to SANS 1350:</t>
  </si>
  <si>
    <t>End wings to SANS 1350</t>
  </si>
  <si>
    <t xml:space="preserve">Bridge adapters to SANS 1350 </t>
  </si>
  <si>
    <t>Project specific concrete barrier systems</t>
  </si>
  <si>
    <t>Extra over for horizontally curved guard rails</t>
  </si>
  <si>
    <t>Extra over C11.4.1 and C11.4.11 for horizontally curved guard rails factory bent to a radius of less than 45m</t>
  </si>
  <si>
    <t>Additional guardrail posts for 3,81m systems:</t>
  </si>
  <si>
    <t>Reflective plates</t>
  </si>
  <si>
    <t>Steel plates</t>
  </si>
  <si>
    <t>Removing existing guardrails:</t>
  </si>
  <si>
    <t>Re-erection of guardrails with recovered or provided material:</t>
  </si>
  <si>
    <t>Single guardrail</t>
  </si>
  <si>
    <t>End treatments with single guardrails</t>
  </si>
  <si>
    <t>New material required for the re-erection guardrails with recovered materials:</t>
  </si>
  <si>
    <t>Guardrails, 3,81m compliant to SANS 1350</t>
  </si>
  <si>
    <t>Timber posts compliant to SANS 457</t>
  </si>
  <si>
    <t>Spacer blocks compliant to SANS 457</t>
  </si>
  <si>
    <t>Splice bolt complete with nut and washer compliant to SANS 1350</t>
  </si>
  <si>
    <t>Post bolt complete with nut and washer compliant to SANS 1350</t>
  </si>
  <si>
    <t>Disposal of existing guardrails</t>
  </si>
  <si>
    <t>Straight or curved longitudinal guardrails</t>
  </si>
  <si>
    <t>square metre (m2)</t>
  </si>
  <si>
    <t xml:space="preserve">ROAD SIGNS </t>
  </si>
  <si>
    <t>PC11.6.1</t>
  </si>
  <si>
    <t>C11.6.1.1</t>
  </si>
  <si>
    <t>C11.6.1.10</t>
  </si>
  <si>
    <t>C11.6.1.11</t>
  </si>
  <si>
    <t>C11.6.1.12</t>
  </si>
  <si>
    <t>C11.6.3</t>
  </si>
  <si>
    <t>C11.6.3.2</t>
  </si>
  <si>
    <t>C11.6.5</t>
  </si>
  <si>
    <t>C11.6.5.1</t>
  </si>
  <si>
    <t>C11.6.5.3</t>
  </si>
  <si>
    <t>C11.6.6</t>
  </si>
  <si>
    <t>C11.6.6.1</t>
  </si>
  <si>
    <t>C11.6.6.2</t>
  </si>
  <si>
    <t>C11.6.8</t>
  </si>
  <si>
    <t>C11.6.8.1</t>
  </si>
  <si>
    <t>C11.6.10</t>
  </si>
  <si>
    <t>C11.6.10.1</t>
  </si>
  <si>
    <t>C11.6.10.2</t>
  </si>
  <si>
    <t>C11.6.1.1(a)</t>
  </si>
  <si>
    <t>C11.6.1.1(b)</t>
  </si>
  <si>
    <t>C11.6.1.7(b)</t>
  </si>
  <si>
    <t>C11.6.1.9(c)</t>
  </si>
  <si>
    <t>C11.6.2.1(b)</t>
  </si>
  <si>
    <t>C11.6.2.2(a)</t>
  </si>
  <si>
    <t>Road signboards with painted or coloured semi-matt background. Symbols, lettering and borders in semi- matt black or in Class I retro-reflective material, where the sign board is constructed from:</t>
  </si>
  <si>
    <t>Aluminium sheet (2,0mm thick):</t>
  </si>
  <si>
    <t>Class III</t>
  </si>
  <si>
    <t>Excavating soft material and backfilling</t>
  </si>
  <si>
    <t>Extra over item C11.6.5.1 and C11.6.5.2 for cement-treated soil backfill</t>
  </si>
  <si>
    <t>Dismantling, storing and re-erecting road signs with a surface area of:</t>
  </si>
  <si>
    <t>Danger plates at culverts/structures</t>
  </si>
  <si>
    <t>Disposing of road signs with a surface area of:</t>
  </si>
  <si>
    <r>
      <t>Area 0 to 0,5 m</t>
    </r>
    <r>
      <rPr>
        <vertAlign val="superscript"/>
        <sz val="9"/>
        <rFont val="Arial"/>
        <family val="2"/>
      </rPr>
      <t>2</t>
    </r>
  </si>
  <si>
    <r>
      <t>Area exceeding 0,5 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but not 2,0 m</t>
    </r>
    <r>
      <rPr>
        <vertAlign val="superscript"/>
        <sz val="9"/>
        <rFont val="Arial"/>
        <family val="2"/>
      </rPr>
      <t>2</t>
    </r>
  </si>
  <si>
    <r>
      <t xml:space="preserve">900mm diameter </t>
    </r>
    <r>
      <rPr>
        <i/>
        <sz val="9"/>
        <color theme="1"/>
        <rFont val="Arial"/>
        <family val="2"/>
      </rPr>
      <t>(signboard material, background and symbol retro-reflective class indicated)</t>
    </r>
  </si>
  <si>
    <r>
      <t xml:space="preserve">1200mm size </t>
    </r>
    <r>
      <rPr>
        <i/>
        <sz val="9"/>
        <color theme="1"/>
        <rFont val="Arial"/>
        <family val="2"/>
      </rPr>
      <t>(signboard material, background and symbol retro-reflective class indicated)</t>
    </r>
  </si>
  <si>
    <r>
      <t xml:space="preserve">Supplementary plates to permanent regulatory or warning signs </t>
    </r>
    <r>
      <rPr>
        <i/>
        <sz val="9"/>
        <color theme="1"/>
        <rFont val="Arial"/>
        <family val="2"/>
      </rPr>
      <t>(signboard material, background and symbol retro-reflective class indicated)</t>
    </r>
  </si>
  <si>
    <r>
      <t xml:space="preserve">Road sign supports </t>
    </r>
    <r>
      <rPr>
        <sz val="9"/>
        <color theme="1"/>
        <rFont val="Arial"/>
        <family val="2"/>
      </rPr>
      <t>(overhead road sign structures excluded)</t>
    </r>
    <r>
      <rPr>
        <b/>
        <sz val="9"/>
        <rFont val="Arial"/>
        <family val="2"/>
      </rPr>
      <t>:</t>
    </r>
  </si>
  <si>
    <r>
      <t xml:space="preserve">Excavation and backfilling for road sign supports </t>
    </r>
    <r>
      <rPr>
        <b/>
        <sz val="9"/>
        <color theme="1"/>
        <rFont val="Arial"/>
        <family val="2"/>
      </rPr>
      <t>(not applicable to kilometre posts)</t>
    </r>
  </si>
  <si>
    <t>C11.7.1</t>
  </si>
  <si>
    <t>C11.7.2</t>
  </si>
  <si>
    <t>C11.7.2.2</t>
  </si>
  <si>
    <t>C11.7.2.4</t>
  </si>
  <si>
    <t>C11.7.2.7</t>
  </si>
  <si>
    <t>C11.7.7</t>
  </si>
  <si>
    <t>C11.7.8</t>
  </si>
  <si>
    <t>C11.7.9</t>
  </si>
  <si>
    <t>Road marking:</t>
  </si>
  <si>
    <t>Retro-reflective road marking:</t>
  </si>
  <si>
    <t>Road studs</t>
  </si>
  <si>
    <t>Setting out and premarking the lines (excluding traffic island markings, lettering and symbols)</t>
  </si>
  <si>
    <t>Re-establishing the painting unit during the defects notification period and at other instances on instruction of the Engineer</t>
  </si>
  <si>
    <t>C11.8.1</t>
  </si>
  <si>
    <t>C11.8.1.1</t>
  </si>
  <si>
    <t>C11.8.1.2</t>
  </si>
  <si>
    <t>C11.8.3</t>
  </si>
  <si>
    <t>C11.8.3.2</t>
  </si>
  <si>
    <t>C11.8.4</t>
  </si>
  <si>
    <t>C11.8.5</t>
  </si>
  <si>
    <t>C11.8.11</t>
  </si>
  <si>
    <t>C11.8.3.3(b)</t>
  </si>
  <si>
    <t>C11.8.3.5(a)</t>
  </si>
  <si>
    <t>C11.8.3.5(b)</t>
  </si>
  <si>
    <t>C11.8.4.3(c)</t>
  </si>
  <si>
    <t>Trimming:</t>
  </si>
  <si>
    <t>Machine trimming</t>
  </si>
  <si>
    <t>Hand trimming</t>
  </si>
  <si>
    <t>Preparing the areas for grassing:</t>
  </si>
  <si>
    <t>Scarifying for loosening topsoil</t>
  </si>
  <si>
    <t xml:space="preserve">Topsoil obtained from commercial sources by the Contractor </t>
  </si>
  <si>
    <t>Lime</t>
  </si>
  <si>
    <t>Superphosphate</t>
  </si>
  <si>
    <t>Grassing</t>
  </si>
  <si>
    <t>Hydroseeding</t>
  </si>
  <si>
    <t>Watering the grass when established by topsoiling only</t>
  </si>
  <si>
    <t>Weeding all grass-seeded areas and the grass when established by topsoiling only</t>
  </si>
  <si>
    <t>C11.9.1</t>
  </si>
  <si>
    <t>C11.9.1.2</t>
  </si>
  <si>
    <t>Finishing the road and road reserve:</t>
  </si>
  <si>
    <t>Single carriageway road</t>
  </si>
  <si>
    <t>C12.1.2</t>
  </si>
  <si>
    <t>C12.1.2.1</t>
  </si>
  <si>
    <t>C12.1.2.2</t>
  </si>
  <si>
    <t>C12.1.3</t>
  </si>
  <si>
    <t>C12.1.4</t>
  </si>
  <si>
    <t>C12.1.5</t>
  </si>
  <si>
    <t>C12.1.5.2</t>
  </si>
  <si>
    <t>C12.1.6</t>
  </si>
  <si>
    <t>C12.1.6.1</t>
  </si>
  <si>
    <t>C12.1.6.2</t>
  </si>
  <si>
    <t>C12.1.6.3</t>
  </si>
  <si>
    <t>C12.1.13</t>
  </si>
  <si>
    <t>C12.1.13.1</t>
  </si>
  <si>
    <t>C12.1.15</t>
  </si>
  <si>
    <t>C12.1.15.1</t>
  </si>
  <si>
    <t>C12.1.15.2</t>
  </si>
  <si>
    <t>C12.1.16</t>
  </si>
  <si>
    <t>C12.1.17</t>
  </si>
  <si>
    <t>C12.1.24</t>
  </si>
  <si>
    <t>C12.1.27</t>
  </si>
  <si>
    <t>C12.1.28</t>
  </si>
  <si>
    <t>C12.1.29</t>
  </si>
  <si>
    <t>C12.1.29.1</t>
  </si>
  <si>
    <t>C12.1.29.2</t>
  </si>
  <si>
    <t>C12.1.30</t>
  </si>
  <si>
    <t>C12.1.31</t>
  </si>
  <si>
    <t>C12.1.31.1</t>
  </si>
  <si>
    <t>C12.1.31.2</t>
  </si>
  <si>
    <t>C12.1.31.3</t>
  </si>
  <si>
    <t>C12.1.31.4</t>
  </si>
  <si>
    <t>C12.1.29.2(a)</t>
  </si>
  <si>
    <t>Access and drainage:</t>
  </si>
  <si>
    <t>Access</t>
  </si>
  <si>
    <t>Drainage by pumping or other means</t>
  </si>
  <si>
    <t>Exceeding 10m and up to 15m</t>
  </si>
  <si>
    <t>Bored piles</t>
  </si>
  <si>
    <t>0m up to 10m</t>
  </si>
  <si>
    <t>Extra over item C12.1.5 irrespective of the depth, to form augered and bored pile holes through identified materials consisting of:</t>
  </si>
  <si>
    <t>Extra over items C12.1.5 and C12.1.7 for raking of piles:</t>
  </si>
  <si>
    <t>Steel reinforcement in cast in situ piles:</t>
  </si>
  <si>
    <t>Extra over item C12.1.16 for concrete cast underwater</t>
  </si>
  <si>
    <t xml:space="preserve">Establishment on site for core drilling </t>
  </si>
  <si>
    <t>Moving equipment to and assembling at each location where cores are to be drilled</t>
  </si>
  <si>
    <t>Concrete</t>
  </si>
  <si>
    <t>Founding formation:</t>
  </si>
  <si>
    <t>Irrespective of hardness</t>
  </si>
  <si>
    <t>Standing time for pile-installation frame</t>
  </si>
  <si>
    <t>Pile Integrity Testing on augered/bored piles</t>
  </si>
  <si>
    <r>
      <t xml:space="preserve">High-yield-stress-steel bars </t>
    </r>
    <r>
      <rPr>
        <i/>
        <sz val="9"/>
        <color theme="1"/>
        <rFont val="Arial"/>
        <family val="2"/>
      </rPr>
      <t>(type indicated)</t>
    </r>
  </si>
  <si>
    <r>
      <t xml:space="preserve">Base integrity tests </t>
    </r>
    <r>
      <rPr>
        <i/>
        <sz val="9"/>
        <color theme="1"/>
        <rFont val="Arial"/>
        <family val="2"/>
      </rPr>
      <t>(per designated pile)</t>
    </r>
  </si>
  <si>
    <t>C12.1.5.2(a)</t>
  </si>
  <si>
    <t>C12.1.5.2(b)</t>
  </si>
  <si>
    <t>C12.1.5.2(c)</t>
  </si>
  <si>
    <t>C13.1.1</t>
  </si>
  <si>
    <t>C13.1.2</t>
  </si>
  <si>
    <t>C13.1.2.1</t>
  </si>
  <si>
    <t>C13.1.2.2</t>
  </si>
  <si>
    <t>134.1.3</t>
  </si>
  <si>
    <t>C13.1.3.1</t>
  </si>
  <si>
    <t>C13.1.3.2</t>
  </si>
  <si>
    <t>C13.1.3.3</t>
  </si>
  <si>
    <t>C13.1.3.4</t>
  </si>
  <si>
    <t>C13.1.3.5</t>
  </si>
  <si>
    <t>C13.1.4</t>
  </si>
  <si>
    <t>C13.1.4.1</t>
  </si>
  <si>
    <t>C13.1.5</t>
  </si>
  <si>
    <t>C13.1.6</t>
  </si>
  <si>
    <t>C13.1.6.1</t>
  </si>
  <si>
    <t>C13.1.6.2</t>
  </si>
  <si>
    <t>C13.1.7</t>
  </si>
  <si>
    <t>C13.1.7.1</t>
  </si>
  <si>
    <t>C13.1.7.2</t>
  </si>
  <si>
    <t>C13.1.7.3</t>
  </si>
  <si>
    <t>C13.1.9</t>
  </si>
  <si>
    <t>C13.1.10</t>
  </si>
  <si>
    <t>C13.1.12</t>
  </si>
  <si>
    <t>C13.1.14</t>
  </si>
  <si>
    <t>C13.1.14.1</t>
  </si>
  <si>
    <t>C13.1.14.3</t>
  </si>
  <si>
    <t>C13.1.14.4</t>
  </si>
  <si>
    <t>C13.1.14.5</t>
  </si>
  <si>
    <t>C13.1.21</t>
  </si>
  <si>
    <t>C13.1.23</t>
  </si>
  <si>
    <t>C13.1.23.1</t>
  </si>
  <si>
    <t>C13.1.3.1(a)</t>
  </si>
  <si>
    <t>C13.1.3.1(b)</t>
  </si>
  <si>
    <t>C13.1.3.1(c)</t>
  </si>
  <si>
    <t>C13.1.4.1(a)</t>
  </si>
  <si>
    <t>C13.1.23.1(a)</t>
  </si>
  <si>
    <t>C13.1.23.1(b)</t>
  </si>
  <si>
    <t>C13.1.23.1(c)</t>
  </si>
  <si>
    <t>Additional foundation investigations:</t>
  </si>
  <si>
    <t>Provisional sum allowed for additional foundation investigations</t>
  </si>
  <si>
    <t>Handling costs and profit in respect of item C13.1.2.1</t>
  </si>
  <si>
    <t>Excavation:</t>
  </si>
  <si>
    <t>Excavating soft material situated within the following successive depth ranges:</t>
  </si>
  <si>
    <t>0m up to 1,5m</t>
  </si>
  <si>
    <t>&gt; 1,5m and &lt; 3,0m</t>
  </si>
  <si>
    <t>Extra over subitem C13.1.3.1 for excavation in hard material  irrespective of depth</t>
  </si>
  <si>
    <t>Extra over subitem C13.1.3.1 for additional excavation required by the Engineer after excavation is complete</t>
  </si>
  <si>
    <t>Extra over subitem C13.1.3.1 for excavation by hand</t>
  </si>
  <si>
    <t>Extra over subitem C13.1.3.1 for excavation in restricted areas</t>
  </si>
  <si>
    <t>Excavate in soft material situated within the following successive depth ranges:</t>
  </si>
  <si>
    <t>Mass excavation within a restricted area (extra over item C13.1.3)</t>
  </si>
  <si>
    <t>Drainage</t>
  </si>
  <si>
    <t>Backfill to excavations utilising:</t>
  </si>
  <si>
    <t>Material from excavation</t>
  </si>
  <si>
    <t>Imported material</t>
  </si>
  <si>
    <t>Soil cement</t>
  </si>
  <si>
    <t>Fill within a restricted area (extra over item C5.2.2)</t>
  </si>
  <si>
    <t>Haul in excess of 1,0 km on excavated material and on material imported for backfill, foundation fill and fill for caissons</t>
  </si>
  <si>
    <t>Overbreak in excavation in hard material</t>
  </si>
  <si>
    <t>Foundation fill consisting of:</t>
  </si>
  <si>
    <t>Compacted granular material</t>
  </si>
  <si>
    <t>Lateral support for excavations:</t>
  </si>
  <si>
    <t>0m to 2,5m depth</t>
  </si>
  <si>
    <t>2,5m to 5,0m depth</t>
  </si>
  <si>
    <t>Mild-steel bars</t>
  </si>
  <si>
    <r>
      <t>Excavation by labour enhanced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methods:</t>
    </r>
  </si>
  <si>
    <r>
      <t>cubic metre kilometre (m</t>
    </r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>.km)</t>
    </r>
  </si>
  <si>
    <r>
      <t xml:space="preserve">Foundation lining </t>
    </r>
    <r>
      <rPr>
        <i/>
        <sz val="9"/>
        <color theme="1"/>
        <rFont val="Arial"/>
        <family val="2"/>
      </rPr>
      <t>(type of material and thickness indicated)</t>
    </r>
  </si>
  <si>
    <t>C13.2.2</t>
  </si>
  <si>
    <t>C13.2.3</t>
  </si>
  <si>
    <t>C13.2.5</t>
  </si>
  <si>
    <t>C13.2.5.1</t>
  </si>
  <si>
    <t>C13.2.6</t>
  </si>
  <si>
    <t>Permanent formwork</t>
  </si>
  <si>
    <r>
      <t>Vertical formwork to provide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(class of finish indicated as F1, F2, F3 or board)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surface finish to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(description of member to which applicable)</t>
    </r>
  </si>
  <si>
    <r>
      <t>Horizontal formwork to provide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(class of finish Indicated as F1, F2, F3 or board)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surface finish to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(description of member to which applicable)</t>
    </r>
  </si>
  <si>
    <r>
      <t>Formwork to form open joints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(description of member to which applicable, and location)</t>
    </r>
  </si>
  <si>
    <t>C13.3.1</t>
  </si>
  <si>
    <t>C13.3.1.1</t>
  </si>
  <si>
    <t>C13.3.4</t>
  </si>
  <si>
    <t>C13.3.1.1(a)</t>
  </si>
  <si>
    <t>C13.3.1.1(b)</t>
  </si>
  <si>
    <t>Reinforcement for:</t>
  </si>
  <si>
    <r>
      <t xml:space="preserve">… </t>
    </r>
    <r>
      <rPr>
        <i/>
        <sz val="9"/>
        <color theme="1"/>
        <rFont val="Arial"/>
        <family val="2"/>
      </rPr>
      <t>(Description of portion of structure to which applicable)</t>
    </r>
    <r>
      <rPr>
        <sz val="9"/>
        <color theme="1"/>
        <rFont val="Arial"/>
        <family val="2"/>
      </rPr>
      <t>:</t>
    </r>
  </si>
  <si>
    <r>
      <t xml:space="preserve">Extra-over item C13.3.1 (a), (b), etc. for galvanising of reinforcement </t>
    </r>
    <r>
      <rPr>
        <sz val="9"/>
        <rFont val="Arial"/>
        <family val="2"/>
      </rPr>
      <t>  </t>
    </r>
    <r>
      <rPr>
        <b/>
        <sz val="9"/>
        <rFont val="Arial"/>
        <family val="2"/>
      </rPr>
      <t xml:space="preserve"> </t>
    </r>
  </si>
  <si>
    <t>C13.4.1</t>
  </si>
  <si>
    <t>C13.4.1.1</t>
  </si>
  <si>
    <t>C13.4.1.2</t>
  </si>
  <si>
    <t>C13.4.3</t>
  </si>
  <si>
    <t>C13.4.3.1</t>
  </si>
  <si>
    <t>C13.4.3.2</t>
  </si>
  <si>
    <t>C13.4.5</t>
  </si>
  <si>
    <t>C13.4.5.2</t>
  </si>
  <si>
    <t>C13.4.9</t>
  </si>
  <si>
    <t>C13.4.11</t>
  </si>
  <si>
    <t>C13.4.13</t>
  </si>
  <si>
    <t>C13.4.13.1</t>
  </si>
  <si>
    <t>C13.4.13.2</t>
  </si>
  <si>
    <t>C13.4.1.1(a)</t>
  </si>
  <si>
    <t>C13.4.1.1(b)</t>
  </si>
  <si>
    <t>C13.4.1.2(a)</t>
  </si>
  <si>
    <t>C13.4.1.2(b)</t>
  </si>
  <si>
    <t>C13.4.3.1(a)</t>
  </si>
  <si>
    <t>C13.4.3.1(b)</t>
  </si>
  <si>
    <t>C13.4.3.2(a)</t>
  </si>
  <si>
    <t>C13.4.3.2(b)</t>
  </si>
  <si>
    <t>Strength concrete (class C):</t>
  </si>
  <si>
    <t>Durable concrete (class D):</t>
  </si>
  <si>
    <t>Extra over item C13.4.1 for the protection of concrete from adverse environmental conditions, if required:</t>
  </si>
  <si>
    <t>Curing and surface protection of cast in situ concrete, as and where specifically required:</t>
  </si>
  <si>
    <t>Complete demolition and disposal of existing structural concrete elements or parts existing structures:</t>
  </si>
  <si>
    <r>
      <t xml:space="preserve">Cast in situ concrete </t>
    </r>
    <r>
      <rPr>
        <i/>
        <sz val="9"/>
        <color theme="1"/>
        <rFont val="Arial"/>
        <family val="2"/>
      </rPr>
      <t>(Class of concrete and use or position in structure stated)</t>
    </r>
    <r>
      <rPr>
        <b/>
        <sz val="9"/>
        <color theme="1"/>
        <rFont val="Arial"/>
        <family val="2"/>
      </rPr>
      <t xml:space="preserve">: </t>
    </r>
  </si>
  <si>
    <r>
      <t xml:space="preserve">Manufacturing precast concrete members </t>
    </r>
    <r>
      <rPr>
        <i/>
        <sz val="9"/>
        <color theme="1"/>
        <rFont val="Arial"/>
        <family val="2"/>
      </rPr>
      <t>(description of member with reference to drawing)</t>
    </r>
  </si>
  <si>
    <r>
      <t xml:space="preserve">Transporting and erecting precast concrete members </t>
    </r>
    <r>
      <rPr>
        <i/>
        <sz val="9"/>
        <color theme="1"/>
        <rFont val="Arial"/>
        <family val="2"/>
      </rPr>
      <t>(description of member and approximate mass to be given)</t>
    </r>
  </si>
  <si>
    <t>C13.6.1</t>
  </si>
  <si>
    <t>C13.6.1.1</t>
  </si>
  <si>
    <t>C13.6.1.2</t>
  </si>
  <si>
    <t>C13.6.3</t>
  </si>
  <si>
    <t>C13.6.4</t>
  </si>
  <si>
    <t>Bearings:</t>
  </si>
  <si>
    <t>Provision of engineering drawings of proprietary bearings and certification after installation by an ECSA Registered Professional Engineer or Technologist</t>
  </si>
  <si>
    <r>
      <t xml:space="preserve">Bearing strips </t>
    </r>
    <r>
      <rPr>
        <i/>
        <sz val="9"/>
        <color theme="1"/>
        <rFont val="Arial"/>
        <family val="2"/>
      </rPr>
      <t>(description of the material and number of Layers)</t>
    </r>
  </si>
  <si>
    <r>
      <t>Dowels or guides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(description of each type)</t>
    </r>
  </si>
  <si>
    <t>C13.7.2</t>
  </si>
  <si>
    <t>C13.7.3</t>
  </si>
  <si>
    <t>C13.7.4</t>
  </si>
  <si>
    <t>C13.7.5</t>
  </si>
  <si>
    <t>C13.7.5.3</t>
  </si>
  <si>
    <t>C13.7.6</t>
  </si>
  <si>
    <t>C13.7.6.1</t>
  </si>
  <si>
    <t>C13.7.6.2</t>
  </si>
  <si>
    <t>C13.7.7</t>
  </si>
  <si>
    <t>C13.7.7.1</t>
  </si>
  <si>
    <t>C13.7.7.2</t>
  </si>
  <si>
    <t>C13.7.8</t>
  </si>
  <si>
    <t>C13.7.5.2(f)</t>
  </si>
  <si>
    <t>Filled joints:</t>
  </si>
  <si>
    <t>Unfilled joints:</t>
  </si>
  <si>
    <t>Sealing joints with:</t>
  </si>
  <si>
    <t>Supply and installation of Agrément South Africa certified proprietary expansion joints</t>
  </si>
  <si>
    <t>Provision of engineering drawings of proprietary joints and certification after installation by an ECSA registered Professional Engineer or Technologist</t>
  </si>
  <si>
    <t>Joint terminations in:</t>
  </si>
  <si>
    <t>Cover plates (non-metallic) in barriers, parapets and sidewalks where specified on the drawings in:</t>
  </si>
  <si>
    <t>Additional water tests for joints ordered by the Engineer</t>
  </si>
  <si>
    <t>C13.8.1</t>
  </si>
  <si>
    <t>C13.8.1.1</t>
  </si>
  <si>
    <t>C13.8.1.2</t>
  </si>
  <si>
    <t>C13.8.4</t>
  </si>
  <si>
    <t>C13.8.6</t>
  </si>
  <si>
    <t>C13.8.6.1</t>
  </si>
  <si>
    <t>C13.8.6.2</t>
  </si>
  <si>
    <t>C13.8.7</t>
  </si>
  <si>
    <t>C13.8.7.3</t>
  </si>
  <si>
    <t>C13.8.10</t>
  </si>
  <si>
    <t>C13.8.10.2</t>
  </si>
  <si>
    <t>C13.8.12</t>
  </si>
  <si>
    <t>C13.8.15</t>
  </si>
  <si>
    <t>C13.8.16</t>
  </si>
  <si>
    <t>C13.8.16.1</t>
  </si>
  <si>
    <t>C13.8.10.1(b)</t>
  </si>
  <si>
    <t>C13.8.10.2(b)</t>
  </si>
  <si>
    <t>Concrete pedestrian railings</t>
  </si>
  <si>
    <t>Service ducts in structures</t>
  </si>
  <si>
    <t>Joint in ducts at bridge deck expansion joints</t>
  </si>
  <si>
    <t>Numbers formed in concrete</t>
  </si>
  <si>
    <t>Drainage pipes and weep holes:</t>
  </si>
  <si>
    <t>Weep holes:</t>
  </si>
  <si>
    <t>Perforated drainage pipes:</t>
  </si>
  <si>
    <r>
      <t>Concrete barriers and parapets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(refer to drawings)</t>
    </r>
  </si>
  <si>
    <r>
      <t xml:space="preserve">End blocks </t>
    </r>
    <r>
      <rPr>
        <i/>
        <sz val="9"/>
        <color theme="1"/>
        <rFont val="Arial"/>
        <family val="2"/>
      </rPr>
      <t>(length indicated)</t>
    </r>
  </si>
  <si>
    <r>
      <t xml:space="preserve">Numbers for structures: </t>
    </r>
    <r>
      <rPr>
        <i/>
        <sz val="9"/>
        <color theme="1"/>
        <rFont val="Arial"/>
        <family val="2"/>
      </rPr>
      <t>(refer to drawings)</t>
    </r>
  </si>
  <si>
    <t>C20.1.1</t>
  </si>
  <si>
    <t>C20.1.2</t>
  </si>
  <si>
    <t>C20.1.2.1</t>
  </si>
  <si>
    <t>PC20.1.5</t>
  </si>
  <si>
    <t>PC20.1.6</t>
  </si>
  <si>
    <t>C20.1.2.1(a)</t>
  </si>
  <si>
    <t>C20.1.2.1(a)(i)</t>
  </si>
  <si>
    <t>C20.1.2.1(b)</t>
  </si>
  <si>
    <t>C20.1.2.1(b)(i)</t>
  </si>
  <si>
    <t>C20.1.2.1(c)</t>
  </si>
  <si>
    <t>C20.1.2.1(c)(i)</t>
  </si>
  <si>
    <t>C20.1.2.1(d)</t>
  </si>
  <si>
    <t>C20.1.2.1(d)(i)</t>
  </si>
  <si>
    <t>Special tests requested by the Engineer</t>
  </si>
  <si>
    <t>Employer’s contribution to concrete durability tests</t>
  </si>
  <si>
    <t>Tests for water sorptivity</t>
  </si>
  <si>
    <t>Handling costs and profit in respect of item C20.1.2.1(a)</t>
  </si>
  <si>
    <t>Tests for oxygen permeability</t>
  </si>
  <si>
    <t>Handling costs and profit in respect of item C20.1.2.1(b)</t>
  </si>
  <si>
    <t>Tests for chloride conductivity</t>
  </si>
  <si>
    <t>Handling costs and profit in respect of item C20.1.2.1(c)</t>
  </si>
  <si>
    <t>Tests for concrete cover</t>
  </si>
  <si>
    <t>Handling costs and profit in respect of item C20.1.2.1(d)</t>
  </si>
  <si>
    <t>Payment of independent site laboratory</t>
  </si>
  <si>
    <t>Direct payment by contractor</t>
  </si>
  <si>
    <t>Handling cost and profit in respect of item PC20.1.6.1</t>
  </si>
  <si>
    <r>
      <t>Special tests on elastomeric bearings</t>
    </r>
    <r>
      <rPr>
        <sz val="9"/>
        <color theme="1"/>
        <rFont val="Arial"/>
        <family val="2"/>
      </rPr>
      <t xml:space="preserve"> (150% vertical load and 150% shear distortion) </t>
    </r>
  </si>
  <si>
    <t>SECTION D - D1000</t>
  </si>
  <si>
    <t>STAKEHOLDER AND COMMUNITY LIAISON, AND TARGETED LABOUR AND TARGETED ENTERPRISES UTILISATION AND DEVELOPMENT</t>
  </si>
  <si>
    <t>D10.01</t>
  </si>
  <si>
    <t>D10.03</t>
  </si>
  <si>
    <t>D10.04</t>
  </si>
  <si>
    <t>D10.05</t>
  </si>
  <si>
    <t>D10.06</t>
  </si>
  <si>
    <t>D10.01(a)</t>
  </si>
  <si>
    <t>D10.02(b)</t>
  </si>
  <si>
    <t>D10.05(a)</t>
  </si>
  <si>
    <t>D10.05(b)</t>
  </si>
  <si>
    <t>D10.05(c)</t>
  </si>
  <si>
    <t>D10.05(d)</t>
  </si>
  <si>
    <t>D10.06(a)</t>
  </si>
  <si>
    <t>D10.06(a)(i)</t>
  </si>
  <si>
    <t>D10.06(a)(ii)</t>
  </si>
  <si>
    <t>D10.06(a)(iii)</t>
  </si>
  <si>
    <t>D10.06(b)</t>
  </si>
  <si>
    <t>D10.06(b)(i)</t>
  </si>
  <si>
    <t>D10.06(b)(ii)</t>
  </si>
  <si>
    <t>D10.06(b)(iii)</t>
  </si>
  <si>
    <t>D10.06(c)</t>
  </si>
  <si>
    <t>D10.06(c)(i)</t>
  </si>
  <si>
    <t>D10.06(c)(ii)</t>
  </si>
  <si>
    <t>D10.06(c)(iii)</t>
  </si>
  <si>
    <t>D10.06(c)(iv)</t>
  </si>
  <si>
    <t>D10.06(c)(v)</t>
  </si>
  <si>
    <t>D10.06(d)</t>
  </si>
  <si>
    <t>D10.06(d)(i)</t>
  </si>
  <si>
    <t>D10.06(d)(ii)</t>
  </si>
  <si>
    <t>D10.06(d)(iii)</t>
  </si>
  <si>
    <t>D10.06(d)(iv)</t>
  </si>
  <si>
    <t>D10.06(d)(v)</t>
  </si>
  <si>
    <t>D10.06(e)</t>
  </si>
  <si>
    <t>D10.06(e)(i)</t>
  </si>
  <si>
    <t>D10.06(e)(ii)</t>
  </si>
  <si>
    <t>D10.06(e)(iii)</t>
  </si>
  <si>
    <t>D10.06(f)</t>
  </si>
  <si>
    <t>D10.06(f)(i)</t>
  </si>
  <si>
    <t>D10.06(f)(ii)</t>
  </si>
  <si>
    <t>D10.06(f)(iii)</t>
  </si>
  <si>
    <t>D10.03(a)</t>
  </si>
  <si>
    <t>D10.03(a)(i)</t>
  </si>
  <si>
    <t>D10.03(a)(ii)</t>
  </si>
  <si>
    <t>D10.03(a)(iii)</t>
  </si>
  <si>
    <t>D10.03(b)</t>
  </si>
  <si>
    <t>D10.04(a)</t>
  </si>
  <si>
    <t>D10.04(b)</t>
  </si>
  <si>
    <t>D10.04(c)</t>
  </si>
  <si>
    <t>Target Group Participation</t>
  </si>
  <si>
    <t xml:space="preserve">Handling cost and profit in respect of sub-item D10.02(a) </t>
  </si>
  <si>
    <t>Tender Process for Targeted Enterprises</t>
  </si>
  <si>
    <t>Contractor’s charge for the management and execution of the Targeted Enterprise procurement process:</t>
  </si>
  <si>
    <t>Procurement process for the totality of all tenders concluded for the appointment of Targeted Enterprise subcontractors of CIDB 1 and 2 contractor grading</t>
  </si>
  <si>
    <t>Procurement process for the totality of all tenders concluded for the appointment of Targeted Enterprise subcontractors of CIDB 3 and 4 contractor grading</t>
  </si>
  <si>
    <t>Procurement process for the totality of all tenders concluded for the appointment of Targeted Enterprise subcontractors of CIDB 5 and higher contractor grading</t>
  </si>
  <si>
    <t>Targeted Enterprise Procurement Coordinator</t>
  </si>
  <si>
    <t>Responsibilities of the Contractor towards Targeted Enterprises</t>
  </si>
  <si>
    <t>Contractor’s establishment, management, management support, assistance, coaching, guidance, mentoring and supervision of Targeted Enterprises</t>
  </si>
  <si>
    <t>Targeted Enterprise Construction Manager</t>
  </si>
  <si>
    <t>Person.Month</t>
  </si>
  <si>
    <t>Targeted Enterprise Site Supervisors</t>
  </si>
  <si>
    <t>Construction Works by Targeted Enterprises</t>
  </si>
  <si>
    <t>Payments associated with the construction works executed by Targeted Enterprise subcontractors of CIDB 1 and 2 contractor grading designation appointed in terms of Section D of the Specifications</t>
  </si>
  <si>
    <t>Handling costs and profit in respect of payment associated with sub-item D10.05(a)</t>
  </si>
  <si>
    <t>Fluctuation between the main contractor’s rates and that of the Targeted Enterprise subcontractors</t>
  </si>
  <si>
    <t>Preliminary and General Obligations of Targeted Enterprise sub-contractors appointed in terms of Section D of the Specifications</t>
  </si>
  <si>
    <t>Training, coaching, guidance, mentoring and assistance</t>
  </si>
  <si>
    <t>Stipend/wages for unemployed learners</t>
  </si>
  <si>
    <t>Handling costs and profit in respect of payment associated with sub-item D10.06(a)(i).</t>
  </si>
  <si>
    <t>Mentorship and other costs</t>
  </si>
  <si>
    <t>TVET college graduates and apprenticeships</t>
  </si>
  <si>
    <t>Handling costs and profit in respect of payment associated with sub-item D10.06(b)(i).</t>
  </si>
  <si>
    <t>P1 and P2 learners and learners with a 240 credits qualification</t>
  </si>
  <si>
    <t>Handling costs and profit in respect of payment associated with sub-item D10.06(c)(i).</t>
  </si>
  <si>
    <t>Travel and Accommodation</t>
  </si>
  <si>
    <t>Handling costs and profit in respect of payment associated with sub-item D10.06(c)(iv).</t>
  </si>
  <si>
    <t>Candidates with 360 credits or more qualification</t>
  </si>
  <si>
    <t>Handling costs and profit in respect of payment associated with sub-item D10.06(d)(i).</t>
  </si>
  <si>
    <t>Handling costs and profit in respect of payment associated with sub-item D10.06(d)(iv).</t>
  </si>
  <si>
    <t>Generic skills training</t>
  </si>
  <si>
    <t>Handling costs and profit in respect of payment associated with sub-item D10.06(e)(i).</t>
  </si>
  <si>
    <t>Community training</t>
  </si>
  <si>
    <t>Handling costs and profit in respect of payment associated with sub-item D10.06(f)(i).</t>
  </si>
  <si>
    <t>D10.07</t>
  </si>
  <si>
    <t>D10.07(a)</t>
  </si>
  <si>
    <t>Utiisation of updated Section D during contract implementation</t>
  </si>
  <si>
    <t>Payments associated with the utilisation, as part of contract amendment, of Section D during contract implementation.</t>
  </si>
  <si>
    <t>Quality Council for Trade and Occupation (QCTO) Accredited qualification training (Short course and learnerships)</t>
  </si>
  <si>
    <t>C1.3.1.1(a)</t>
  </si>
  <si>
    <t>C1.3.1.1(b)</t>
  </si>
  <si>
    <t>PC1.5.8</t>
  </si>
  <si>
    <t>PC13.8.2</t>
  </si>
  <si>
    <t>PC20.1.6.1</t>
  </si>
  <si>
    <r>
      <t>Mobilisation period (</t>
    </r>
    <r>
      <rPr>
        <i/>
        <sz val="9"/>
        <color rgb="FF000000"/>
        <rFont val="Arial"/>
        <family val="2"/>
      </rPr>
      <t>maximum as specified</t>
    </r>
    <r>
      <rPr>
        <sz val="9"/>
        <color rgb="FF000000"/>
        <rFont val="Arial"/>
        <family val="2"/>
      </rPr>
      <t>)</t>
    </r>
  </si>
  <si>
    <t>Prov</t>
  </si>
  <si>
    <t>Prime</t>
  </si>
  <si>
    <t>Cost</t>
  </si>
  <si>
    <t>prime</t>
  </si>
  <si>
    <t>lump</t>
  </si>
  <si>
    <t>sum</t>
  </si>
  <si>
    <t>cost</t>
  </si>
  <si>
    <t>900mm diameter (steel signboard material, background and symbol retro-reflective class I)</t>
  </si>
  <si>
    <t xml:space="preserve">Warning signs, temporary </t>
  </si>
  <si>
    <t>1500mm size (steel signboard material, background and symbol retro-reflective class I)</t>
  </si>
  <si>
    <t>Supplementary plates to temporary regulatory or warning signs (steel signboard material, background and symbol retro-reflective class I)</t>
  </si>
  <si>
    <t>Road sign supports (overhead road sign structures excluded):</t>
  </si>
  <si>
    <t>Timber (125mmØ creosoted poles)</t>
  </si>
  <si>
    <t>Excavation and backfilling for road sign supports (not applicable to kilometre posts)</t>
  </si>
  <si>
    <t>C11.6.1.10 (d)</t>
  </si>
  <si>
    <t>C1.5/C11.6.3</t>
  </si>
  <si>
    <t>C1.5/C11.6.5</t>
  </si>
  <si>
    <t>C11.6.1 .8 (b)</t>
  </si>
  <si>
    <t>C3.1/C1.7.1</t>
  </si>
  <si>
    <t>Depressed inlet as per drawing No. SD0405/A (standard depth 1m)</t>
  </si>
  <si>
    <t>No</t>
  </si>
  <si>
    <t>Extra over subitem PC3.2.28(a) for variations in the depths of depressed inlets from the standard depth designated for tendering purposes (standard depth)</t>
  </si>
  <si>
    <t>m</t>
  </si>
  <si>
    <t>C3.2/C1.7.1</t>
  </si>
  <si>
    <t>C3.2/C1.7.2</t>
  </si>
  <si>
    <t>PC3.2.28(a)</t>
  </si>
  <si>
    <t>PC3.2.28(d)</t>
  </si>
  <si>
    <t>C4.2/C1.7.1</t>
  </si>
  <si>
    <t>C4.2/C1.7.2</t>
  </si>
  <si>
    <t>C4.3/C1.7.1</t>
  </si>
  <si>
    <t>C4.3/C1.7.2</t>
  </si>
  <si>
    <t>Type: G5B</t>
  </si>
  <si>
    <t>Type: G7</t>
  </si>
  <si>
    <t>Type: G9</t>
  </si>
  <si>
    <t>Rate Only</t>
  </si>
  <si>
    <t>C11.2.1.1(d)</t>
  </si>
  <si>
    <t>Exceeding 3,0m and up to 4,5m</t>
  </si>
  <si>
    <t>Exceeding 4,5m and up to 6,0m</t>
  </si>
  <si>
    <t>C11.2.3.1(a)</t>
  </si>
  <si>
    <t>C11.2.3.1(b)</t>
  </si>
  <si>
    <t>C11.2.3.1(c)</t>
  </si>
  <si>
    <t>C11.2.3.1(d)</t>
  </si>
  <si>
    <t>C11.2.3.1(e)</t>
  </si>
  <si>
    <t>C11.2.3.1(f)</t>
  </si>
  <si>
    <t>C11.2.3.1(g)</t>
  </si>
  <si>
    <t>1.0m x 1.0m x 1.0m</t>
  </si>
  <si>
    <t>1.5m x 1.0m x 1.0m</t>
  </si>
  <si>
    <t>2.0m x 1.0m x 1.0m</t>
  </si>
  <si>
    <t>3.0m x 1.0m x 1.0m</t>
  </si>
  <si>
    <t>4.0m x 1.0m x 1.0m</t>
  </si>
  <si>
    <t>2.0m x 1.0m x 0.5m</t>
  </si>
  <si>
    <t>3.0m x 1.0m x 0.5m</t>
  </si>
  <si>
    <t>2.0m x 1.0m x 0.3m</t>
  </si>
  <si>
    <t>C11.2.3.3(a)</t>
  </si>
  <si>
    <t>C11.7.2.1(b)</t>
  </si>
  <si>
    <t>C11.7.2.1(a)</t>
  </si>
  <si>
    <r>
      <t xml:space="preserve">a. White lines broken or unbroken </t>
    </r>
    <r>
      <rPr>
        <i/>
        <sz val="10"/>
        <color theme="1"/>
        <rFont val="Arial"/>
        <family val="2"/>
      </rPr>
      <t>(Retro-reflective road marking paint, 100mm wide)</t>
    </r>
  </si>
  <si>
    <t>b. White lines broken or unbroken (Retro-reflective road marking paint, 150mm wide)</t>
  </si>
  <si>
    <t>Type RSA-2 100mm x 100mm Y/R</t>
  </si>
  <si>
    <t>Type RSA-2 100mm x 100mm R/R</t>
  </si>
  <si>
    <t>Exceeding 15m and up to 20m</t>
  </si>
  <si>
    <r>
      <t xml:space="preserve">Stripping/cutting the pile heads </t>
    </r>
    <r>
      <rPr>
        <i/>
        <sz val="9"/>
        <color theme="1"/>
        <rFont val="Arial"/>
        <family val="2"/>
      </rPr>
      <t>(900mm diameter Oscillator Piles)</t>
    </r>
  </si>
  <si>
    <t>C13.1.3.1(d)</t>
  </si>
  <si>
    <t>C13.1.3.1(e)</t>
  </si>
  <si>
    <t>&gt; 3,0m and &lt; 4,5m</t>
  </si>
  <si>
    <t>&gt; 4,5m and &lt; 6,0m</t>
  </si>
  <si>
    <t>&gt; 6,0m and &lt; 7,5m</t>
  </si>
  <si>
    <t>PVC Sheeting (250 micron) - 3 layers</t>
  </si>
  <si>
    <t>Malthoid - 3 layers</t>
  </si>
  <si>
    <t>C13.1.21(a)</t>
  </si>
  <si>
    <t>C13.1.21(b)</t>
  </si>
  <si>
    <t>5,0m to 7,5m depth</t>
  </si>
  <si>
    <t>F1 Formwork</t>
  </si>
  <si>
    <t>Abutment Pilecap</t>
  </si>
  <si>
    <t>Pier Pilecap</t>
  </si>
  <si>
    <t>Abutment Wall - Earth Face</t>
  </si>
  <si>
    <t>Abutment Wall - Side Face</t>
  </si>
  <si>
    <t>Curtain Wall - Earth Face</t>
  </si>
  <si>
    <t>Earwall - Earth Face</t>
  </si>
  <si>
    <t>Return Wall - Earth Face</t>
  </si>
  <si>
    <t>Approach Slab</t>
  </si>
  <si>
    <t>F2 Formwork</t>
  </si>
  <si>
    <t>Abutment Stem - Front Face</t>
  </si>
  <si>
    <t>Abutment Stem - Side Face</t>
  </si>
  <si>
    <t>Curtain Wall - Front Face</t>
  </si>
  <si>
    <t>Closure Wall - Front Face</t>
  </si>
  <si>
    <t>Earwall - Front Face</t>
  </si>
  <si>
    <t>Return Wall - Front Face</t>
  </si>
  <si>
    <t>Abutment Restraint Block</t>
  </si>
  <si>
    <t>Pier</t>
  </si>
  <si>
    <t>Pier Capping Beam</t>
  </si>
  <si>
    <t>Deck Diaphragm Beams - Abutments</t>
  </si>
  <si>
    <t>Deck Diaphragm Beams - Piers</t>
  </si>
  <si>
    <t>Deck Diaphragm Beams - Intermediate</t>
  </si>
  <si>
    <t>Deck Cantilever - Sides</t>
  </si>
  <si>
    <t>Deck - Barrier Upstand</t>
  </si>
  <si>
    <t>Deck - Sides of Recess for Water Pipe</t>
  </si>
  <si>
    <t>C13.2.2(a)</t>
  </si>
  <si>
    <t>C13.2.2'i)</t>
  </si>
  <si>
    <t xml:space="preserve"> 'C13.2.2'ii)</t>
  </si>
  <si>
    <t>C13.2.2'iii)</t>
  </si>
  <si>
    <t>C13.2.2'iv)</t>
  </si>
  <si>
    <t>C13.2.2'v)</t>
  </si>
  <si>
    <t>C13.2.2'vi)</t>
  </si>
  <si>
    <t>C13.2.2'vii)</t>
  </si>
  <si>
    <t>C13.2.2'viii)</t>
  </si>
  <si>
    <t>C13.2.2'(b)</t>
  </si>
  <si>
    <t>C13.2.2'ii)</t>
  </si>
  <si>
    <t>C13.2.2'ix)</t>
  </si>
  <si>
    <t>C13.2.2'x)</t>
  </si>
  <si>
    <t>C13.2.2'xi)</t>
  </si>
  <si>
    <t>C13.2.2'xii)</t>
  </si>
  <si>
    <t>C13.2.2'xiii)</t>
  </si>
  <si>
    <t>C13.2.2'xiv)</t>
  </si>
  <si>
    <t>C13.2.2'xv)</t>
  </si>
  <si>
    <t>Deck Soffit</t>
  </si>
  <si>
    <t>C13.2.3'(a)</t>
  </si>
  <si>
    <t>C13.2.3'i)</t>
  </si>
  <si>
    <t>C13.2.3'ii)</t>
  </si>
  <si>
    <t>C13.2.3'iii)</t>
  </si>
  <si>
    <t>C13.2.3'iv)</t>
  </si>
  <si>
    <t>To form voids of (750mm wide by 1000mm long) in (between precast beams)</t>
  </si>
  <si>
    <t>(a) Diaphragm Beams at Abutments - 50mm joint between deck slabs</t>
  </si>
  <si>
    <t>(b) Diaphragm Beams at Piers - 50mm joint between diaphragm slabs</t>
  </si>
  <si>
    <t>(c) Approach Slab - 10mm joint between approach slab and abutment wall</t>
  </si>
  <si>
    <t>(d) Approach Slab - 10mm joint between approach slab and return wall</t>
  </si>
  <si>
    <t>Abutment Pilecaps</t>
  </si>
  <si>
    <t>Pier Pilecaps</t>
  </si>
  <si>
    <t>Abutment (Stem, Return wall, Curtain wall, Closure wall, Earwall, Restrain block)</t>
  </si>
  <si>
    <t>Pier (Stem, Capping beam, Restraint block)</t>
  </si>
  <si>
    <t>Diaphragm Beams (Abutment, Pier, Intermediate)</t>
  </si>
  <si>
    <t>Deck Slab</t>
  </si>
  <si>
    <t>Abutment (Stem, Return wall, Curtain wall, Closure wall, Earwall, Restraint block)</t>
  </si>
  <si>
    <t>Pier (Stem, Capping beam, Restrain block)</t>
  </si>
  <si>
    <t>F-Shape Parapet</t>
  </si>
  <si>
    <t>850mm High Barrier</t>
  </si>
  <si>
    <t>Endblocks</t>
  </si>
  <si>
    <t>C13.4.1.1(c)</t>
  </si>
  <si>
    <t>C13.4.1.1(d)</t>
  </si>
  <si>
    <t>C13.4.1.1(e)</t>
  </si>
  <si>
    <t xml:space="preserve">Abutment Pile Caps C32/40-20 </t>
  </si>
  <si>
    <t xml:space="preserve">Pier Pile Caps C32/40-20 </t>
  </si>
  <si>
    <t xml:space="preserve">Approach Slab C32/40-20 </t>
  </si>
  <si>
    <t>Sidewalk C25-30-20</t>
  </si>
  <si>
    <t>Back of Wall Drainage C12-15-20</t>
  </si>
  <si>
    <t>Abutment (Stem, Closure and Curtain walls, Return walls, Earwalls) D32/40-XC4(100)-20</t>
  </si>
  <si>
    <t>Pier (Stems, Capping beam) D32/40-XC4(100)-20</t>
  </si>
  <si>
    <t>Diaphragm Beams (Abutment, Pier, Intermediate) D32/40-XC4(100)-20</t>
  </si>
  <si>
    <t>Deck Slab D32/40-XC4(100)-20</t>
  </si>
  <si>
    <t>C13.4.1.2(c)</t>
  </si>
  <si>
    <t>C13.4.1.2(d)</t>
  </si>
  <si>
    <t xml:space="preserve">Abutment Piles and Pile Caps C32/40-20 </t>
  </si>
  <si>
    <t xml:space="preserve">Pier Piles and Pile Caps C32/40-20 </t>
  </si>
  <si>
    <t>Sidewalk  slab C25-30-20</t>
  </si>
  <si>
    <t>C13.4.3.1(c)</t>
  </si>
  <si>
    <t>C13.4.3.1(d)</t>
  </si>
  <si>
    <t>C13.4.3.1(e)</t>
  </si>
  <si>
    <t>C13.4.3.2(c)</t>
  </si>
  <si>
    <t>C13.4.3.2(d)</t>
  </si>
  <si>
    <t>Diaphragm (Abutment, Pier, Intermediate) D32/40-XC4(100)-20</t>
  </si>
  <si>
    <t>Deck D32/40-XC4(100)-20</t>
  </si>
  <si>
    <t>Pile Caps, Approach Slab, Crobels, Abutment Beam and Diaphragms, Pier Stem and Diampragm, Deck and Earwall  (Tenderer to specify method of curing)</t>
  </si>
  <si>
    <t>Post Tensioned Concrete Beam Type 1, 22.978m long</t>
  </si>
  <si>
    <t>Post Tensioned Concrete Beam Type 2, 22.978m long</t>
  </si>
  <si>
    <t>Post Tensioned Concrete Beam Type 3, 23.279m long</t>
  </si>
  <si>
    <t>Post Tensioned Concrete Beam Type 4, 23.279m long</t>
  </si>
  <si>
    <t>C13.4.9(a)</t>
  </si>
  <si>
    <t>C13.4.9(b)</t>
  </si>
  <si>
    <t>C13.4.9©</t>
  </si>
  <si>
    <t>C13.4.9(d)</t>
  </si>
  <si>
    <t>C13.4.11(a)</t>
  </si>
  <si>
    <t>C13.4.11(b)</t>
  </si>
  <si>
    <t>C13.4.11( c)</t>
  </si>
  <si>
    <t>C13.4.11(d)</t>
  </si>
  <si>
    <t>C13.4.13.3</t>
  </si>
  <si>
    <t>Temporary Bypass Structure</t>
  </si>
  <si>
    <t>Existing Bridge</t>
  </si>
  <si>
    <t>Existing Property Boundary Masonry Wall</t>
  </si>
  <si>
    <t>Laminated Elastomeric Bearings 350 x 400 complete as per drawings</t>
  </si>
  <si>
    <t>10mm thick bearing strip at restraint block</t>
  </si>
  <si>
    <t xml:space="preserve">(i) Abutment </t>
  </si>
  <si>
    <t>(ii) Pier</t>
  </si>
  <si>
    <t>C13.6.3(a)</t>
  </si>
  <si>
    <t>C13.6.3(b)</t>
  </si>
  <si>
    <t>12mm thick Neoprene Strip at Pipe Support</t>
  </si>
  <si>
    <t>(i) Below Pipe Support</t>
  </si>
  <si>
    <t>(i) F-Shape Parapets</t>
  </si>
  <si>
    <t xml:space="preserve">(ii) 850mm Barrier </t>
  </si>
  <si>
    <t xml:space="preserve">(iii) Handrail </t>
  </si>
  <si>
    <t xml:space="preserve">(i) Abutments </t>
  </si>
  <si>
    <t>(i) Abutment 1</t>
  </si>
  <si>
    <t>10mm joint between pedestrian handrail base panels as per drawing</t>
  </si>
  <si>
    <t>10mm joint between pedestrian walkway slabs as per drawing</t>
  </si>
  <si>
    <t>C13.7.2.2(a)</t>
  </si>
  <si>
    <t>'C13.7.2.2(b)</t>
  </si>
  <si>
    <t>C13.7.3.2(a)</t>
  </si>
  <si>
    <t>C13.7.3.2(b)</t>
  </si>
  <si>
    <t>C13.7.4.1`(a)</t>
  </si>
  <si>
    <t>C13.7.4.1`(b)</t>
  </si>
  <si>
    <t>500mm x 150mm</t>
  </si>
  <si>
    <t>Barriers - (0.85m high F-shape concrete barrier )</t>
  </si>
  <si>
    <t>Parapets - (1.080m high F-shape concrete parapet)</t>
  </si>
  <si>
    <t>0.85m high F-shape concrete barrier (3.03m long)</t>
  </si>
  <si>
    <t>1.08m high F-shape concrete parapet (3.840m long)</t>
  </si>
  <si>
    <t>1.0m high Pedestrian handrail (4.20m Pedestrian Handrail)</t>
  </si>
  <si>
    <t>PC13.8.2(a)</t>
  </si>
  <si>
    <t>PC13.8.2(b)</t>
  </si>
  <si>
    <t>PC13.8.2(c)</t>
  </si>
  <si>
    <t>Type and size (100mm diameter Class 16 - uPVC ducts)</t>
  </si>
  <si>
    <t>uPVC pipes 160mm diameter drainage scuppers</t>
  </si>
  <si>
    <t>uPVC pipes 50mm diameter weep holes</t>
  </si>
  <si>
    <r>
      <t xml:space="preserve">Synthetic-fibre filter fabric </t>
    </r>
    <r>
      <rPr>
        <sz val="9"/>
        <color theme="1"/>
        <rFont val="Arial"/>
        <family val="2"/>
      </rPr>
      <t>(Grade 2 Geotextile)</t>
    </r>
  </si>
  <si>
    <t>C13.7.18</t>
  </si>
  <si>
    <t xml:space="preserve">Contract Participation Performance bonus </t>
  </si>
  <si>
    <t>D10.02</t>
  </si>
  <si>
    <t>Stakeholder and Community Liaison and Social Facilitation</t>
  </si>
  <si>
    <t xml:space="preserve">Cost of liaison, social facilitation and PLC support </t>
  </si>
  <si>
    <t>D10.02(a)</t>
  </si>
  <si>
    <t>Projector and screen (85 inch)</t>
  </si>
  <si>
    <t>Cleared and grubbed material (organic matter and all other unsuitable or waste material)</t>
  </si>
  <si>
    <r>
      <t xml:space="preserve">Geotextiles </t>
    </r>
    <r>
      <rPr>
        <sz val="9"/>
        <color theme="1"/>
        <rFont val="Arial"/>
        <family val="2"/>
      </rPr>
      <t>(Non-woven, needle punched with a mass per unit area of 170 g/m2, thickness of 1.4mm, tensile strength (MD/MC), CBR of 9.0 / 9.0 kN/m, CBR puncture strength of 1.9kN, and permittivity of 3.00 s-1.)</t>
    </r>
  </si>
  <si>
    <t>Installation and removal of precast concrete barrier system (existing precast concrete barriers owned by SANRAL. Contractor to provide bolts, nuts, washers, reinforcing plates)</t>
  </si>
  <si>
    <t>Relocating or stacking precast barrier moved in excess of 1,0 km (transport and stack at the Tinley Manor Interchange storage site upon completion of works)</t>
  </si>
  <si>
    <t>Financial contribution for an independent site laboratory (TO BE A NEGATIVE RATE)</t>
  </si>
  <si>
    <r>
      <t>Construction equipment</t>
    </r>
    <r>
      <rPr>
        <b/>
        <sz val="9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(specify size and/or model number)</t>
    </r>
  </si>
  <si>
    <t>U-PVC pipes and fittings, normal duty, complete with couplings (110mmØ, perforated or slotted)</t>
  </si>
  <si>
    <t>Outlet structures (outlet headwall, SD 0501/A)</t>
  </si>
  <si>
    <t>Cleaning eyes (rodding eye inlet, SD 0501/A)</t>
  </si>
  <si>
    <r>
      <t>Subsoil drain outlet marker</t>
    </r>
    <r>
      <rPr>
        <sz val="9"/>
        <color rgb="FF000000"/>
        <rFont val="Arial"/>
        <family val="2"/>
      </rPr>
      <t xml:space="preserve"> (SD 0501/A)</t>
    </r>
  </si>
  <si>
    <t>300mm Ø, 100D, spigot and socket</t>
  </si>
  <si>
    <t>600mm Ø, 100D, spigot and socket</t>
  </si>
  <si>
    <t>900mm Ø, 100D, spigot and socket</t>
  </si>
  <si>
    <t>Provision of skew ends of pipe culvert (600mmØ, spigot and socket)</t>
  </si>
  <si>
    <t>In inlet and outlet structures including kerbs, chutes and downpipes, skewed ends, catchpits, manholes, thrust and anchor blocks, excluding formwork but including Class U2 surfacing finish (concrete class 20MPa)</t>
  </si>
  <si>
    <r>
      <t xml:space="preserve">Cutting of concrete pipes </t>
    </r>
    <r>
      <rPr>
        <sz val="9"/>
        <color theme="1"/>
        <rFont val="Arial"/>
        <family val="2"/>
      </rPr>
      <t>(600mmØ)</t>
    </r>
  </si>
  <si>
    <r>
      <t xml:space="preserve">Breaking into existing drainage structures and building in pipes or culverts of the following size </t>
    </r>
    <r>
      <rPr>
        <sz val="9"/>
        <color theme="1"/>
        <rFont val="Arial"/>
        <family val="2"/>
      </rPr>
      <t>(up to 600mmØ)</t>
    </r>
  </si>
  <si>
    <t>Preparation and compaction of in situ bedding material to 90% of MDD (150mm deep)</t>
  </si>
  <si>
    <t>C3.3.2.1</t>
  </si>
  <si>
    <t>Prefabricated kerbing-channeling (description of type of channel and bedding with reference to drawing)</t>
  </si>
  <si>
    <t>Concrete kerbing-channeling combination:</t>
  </si>
  <si>
    <t>C3.3.2</t>
  </si>
  <si>
    <t>Prefabricated concrete chutes (open chute, SD 0605/A)</t>
  </si>
  <si>
    <t>Concrete (30MPa)</t>
  </si>
  <si>
    <t>Formwork (F2 surface finish)</t>
  </si>
  <si>
    <t>Cast in situ concrete lining (Concrete class 20MPa, 1500mm v-drain)</t>
  </si>
  <si>
    <t>Class U2 surface finish to cast in situ concrete (1500mm v-drain)</t>
  </si>
  <si>
    <t>C4.3.14</t>
  </si>
  <si>
    <t>Removing of existing road edging and services structures</t>
  </si>
  <si>
    <t>Precast concrete kerbing (Fig.6)</t>
  </si>
  <si>
    <t>Precast concrete kerbing (Fig.6) and situ concrete channel (500mm wide)</t>
  </si>
  <si>
    <t>C4.3.15</t>
  </si>
  <si>
    <t>Stockpiling of road layer materials</t>
  </si>
  <si>
    <t>Lower selected subgrade layer (layer thickness indicated) compacted to 95% of MDD</t>
  </si>
  <si>
    <t>Upper selected subgrade layer (150mm G7) compacted to 95% of MDD</t>
  </si>
  <si>
    <t>Gravel wearing course layer (150mm G5/G6) compacted to 95% of MDD</t>
  </si>
  <si>
    <t>G5B crushed rock/boulder base layer (300mm C3) compacted to 100% of MDD</t>
  </si>
  <si>
    <t xml:space="preserve">Chemical stabilisation (300mm G5B to C4) of pavement layers (subbase) </t>
  </si>
  <si>
    <t>Addition of cementitious stabilisation agents (ordinary portland cement CEM II 42.5N) for pavement layers</t>
  </si>
  <si>
    <t>Cement (for 300mm C3 pavement layer)</t>
  </si>
  <si>
    <t>Continuously graded base or surfacing (A-E2 modified binder, design level 1B)</t>
  </si>
  <si>
    <t>Stone skeletal mix – continuously graded as defined (80 mm layer thickness, A-E2 modified binder, design level IB and placing by paver and compaction using a roller)</t>
  </si>
  <si>
    <t xml:space="preserve">Stone skeletal mix – continuously graded as defined (layer thickness 40 mm, A-E2 modified bitumen binder, design level 1B and placing by paver and compaction using a roller)  </t>
  </si>
  <si>
    <t>Surfacing  
(layer thickness 50 mm, A-E2 modified bitumen binder, design level 1B and placing by paver and compaction using a roller)</t>
  </si>
  <si>
    <t>Concrete edge beams (concrete class 30MPa)</t>
  </si>
  <si>
    <t xml:space="preserve">End treatments where single guardrail sections are specified (SD 1102/A) </t>
  </si>
  <si>
    <t>Yellow lines broken or unbroken (Retro-reflective road marking paint, 150mm wide:)</t>
  </si>
  <si>
    <t>White lettering and symbols (Retro-reflective road marking paint)</t>
  </si>
  <si>
    <t>Transverse lines, painted island and arrestor bed markings (any colour) (Retro-reflective road marking paint)</t>
  </si>
  <si>
    <t>Establishment on site for piling (900mm diameter oscillator piles at Abutments and Piers</t>
  </si>
  <si>
    <t>Moving to, and setting up equipment at each position for installing piles (900mm diamteter oscillator piles)</t>
  </si>
  <si>
    <t>Augered or bored holes (Oscillator) for piles  with a diameter of (900mm) through  material situated within the following successive depth ranges</t>
  </si>
  <si>
    <t>Coarse gravel with a matrix content of less than (Course Gravel and Cobble up to 0.21m diameter, sub-angular to sub-round 50% gravel and 20% cobble of sandstone and tillite)</t>
  </si>
  <si>
    <t>Boulders (Boulders up to 0.21m diameter, sub-angular to sub-round 30% boulders)</t>
  </si>
  <si>
    <t>Rock formation (medium to hard rock, Class R5, 2.5m long socket)</t>
  </si>
  <si>
    <t>Holes for piles of (900mm diameter with rake of 1:10)</t>
  </si>
  <si>
    <t>Mild-steel bars (250MPa Yield Strength)</t>
  </si>
  <si>
    <t>High-yield-stress-steel bars (Type C - 450MPa Yield Strength)</t>
  </si>
  <si>
    <t>Cast in situ concrete in piles, underreams, bulbous bases and sockets (40 MPa)</t>
  </si>
  <si>
    <t>Drilling the cores (75mm Diameter NX) in:</t>
  </si>
  <si>
    <t>Providing and installing (900mm diameter) mild steel tubes for “Cross Hole Sonic Logging” in all designated piles</t>
  </si>
  <si>
    <t>Carrying out of Impact Frequency Response (IFR) measurements or Sonic Tapping tests and interpretation of results (per 900mm pile diameter)</t>
  </si>
  <si>
    <t>Cross-Hole Sonic Logging tests and interpreted results (per 900mm pile diameter)</t>
  </si>
  <si>
    <t>Provision of designs and drawings of temporary works by an ECSA-registered Professional Engineer or Technologist or Geotechnical Engineer (Temporary Lateral Support to Foundation Excavation at Abutment 1)</t>
  </si>
  <si>
    <t>Mass concrete (Class C12/15-20)</t>
  </si>
  <si>
    <t>Concrete blinding (75mm thick blinding, C12/15-20)</t>
  </si>
  <si>
    <t>Excavation or fill at (abutment 1)</t>
  </si>
  <si>
    <t>Barriers and Parapets (Asphaltic Plug Joint)</t>
  </si>
  <si>
    <t>Sidewalks (Asphaltic Plug Joint)</t>
  </si>
  <si>
    <t>Drainage strips (DN3 drainage strip 325mm wide at 2500mm c/c)</t>
  </si>
  <si>
    <t>M65 Netlon drainage pipe wrapped in Grade B filter fabric</t>
  </si>
  <si>
    <t>C12.1.5.2(d)</t>
  </si>
  <si>
    <t>Exceeding 20m and up to 25m</t>
  </si>
  <si>
    <t>SCHEDULE A</t>
  </si>
  <si>
    <r>
      <t xml:space="preserve">Single sided, reversible left or right </t>
    </r>
    <r>
      <rPr>
        <i/>
        <sz val="9"/>
        <color theme="1"/>
        <rFont val="Arial"/>
        <family val="2"/>
      </rPr>
      <t>(250mm x 1000mm)</t>
    </r>
  </si>
  <si>
    <r>
      <t xml:space="preserve">Double sided, reversible left or right </t>
    </r>
    <r>
      <rPr>
        <i/>
        <sz val="9"/>
        <color theme="1"/>
        <rFont val="Arial"/>
        <family val="2"/>
      </rPr>
      <t>(250mm x 1000mm)</t>
    </r>
  </si>
  <si>
    <t>Crushed stone obtained from commercial sources (course grade)</t>
  </si>
  <si>
    <t>C3.1/C1.7.2</t>
  </si>
  <si>
    <r>
      <t xml:space="preserve">From commercial sources </t>
    </r>
    <r>
      <rPr>
        <i/>
        <sz val="9"/>
        <color theme="1"/>
        <rFont val="Arial"/>
        <family val="2"/>
      </rPr>
      <t>(G7)</t>
    </r>
  </si>
  <si>
    <t>Fig.6 precast kerb + cast insitu channel (500mm wide) - Drawing Ref. 2304/PMA/FC/SD/016</t>
  </si>
  <si>
    <r>
      <t xml:space="preserve">Sealed joints in concrete and stone pitched linings of open drains </t>
    </r>
    <r>
      <rPr>
        <i/>
        <sz val="9"/>
        <color theme="1"/>
        <rFont val="Arial"/>
        <family val="2"/>
      </rPr>
      <t>(Drawing Ref. 2304/PMA/FC/SD/013)</t>
    </r>
  </si>
  <si>
    <r>
      <t xml:space="preserve">Demolition and removal of existing kerbs and/or channel </t>
    </r>
    <r>
      <rPr>
        <i/>
        <sz val="9"/>
        <color theme="1"/>
        <rFont val="Arial"/>
        <family val="2"/>
      </rPr>
      <t>(size varies)</t>
    </r>
  </si>
  <si>
    <r>
      <t xml:space="preserve">Bitumen </t>
    </r>
    <r>
      <rPr>
        <i/>
        <sz val="9"/>
        <color theme="1"/>
        <rFont val="Arial"/>
        <family val="2"/>
      </rPr>
      <t>(AE-2)</t>
    </r>
  </si>
  <si>
    <t>Geotextile (Non-woven needlepunched with a mass (nominal of 230 g/m2, thickness of 1,8mm, tensile strength (MD/CD) 50/50 kN/m and statis puncture strength (CBR) of 11,0 kN)</t>
  </si>
  <si>
    <r>
      <t xml:space="preserve">On timber posts </t>
    </r>
    <r>
      <rPr>
        <i/>
        <sz val="9"/>
        <color theme="1"/>
        <rFont val="Arial"/>
        <family val="2"/>
      </rPr>
      <t>(Drawing Ref. 2304/PMA/FC/SD/018 &amp; 2304/PMA/FC/SD/019)</t>
    </r>
  </si>
  <si>
    <r>
      <t xml:space="preserve">Size 150 x 600mm </t>
    </r>
    <r>
      <rPr>
        <i/>
        <sz val="9"/>
        <color theme="1"/>
        <rFont val="Arial"/>
        <family val="2"/>
      </rPr>
      <t>(creosoted poles 110mmØ, retro-reflective material class II)</t>
    </r>
  </si>
  <si>
    <r>
      <t xml:space="preserve">Timber </t>
    </r>
    <r>
      <rPr>
        <i/>
        <sz val="9"/>
        <color theme="1"/>
        <rFont val="Arial"/>
        <family val="2"/>
      </rPr>
      <t>(150mm diameter creosote treated)</t>
    </r>
  </si>
  <si>
    <t>3mm Thick Gms Pipe Strap Fixed To Mass Concrete Cradle With 2 x M12 Epoxy Chemical Anchors, (Refer to drawing STC10003-24 for Pipe Strap Detail)</t>
  </si>
  <si>
    <t xml:space="preserve">Prime </t>
  </si>
  <si>
    <t>prov</t>
  </si>
  <si>
    <t>CONTRACT SANRAL P.004-062-2022/1</t>
  </si>
  <si>
    <t>FOR FLOOD REPAIRS TO THE MHLALI RIVER BRIDGE ON P103</t>
  </si>
  <si>
    <t>SCHEDULE B</t>
  </si>
  <si>
    <t>SCHEDULE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</si>
</sst>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R&quot;* #,##0.00_-;\-&quot;R&quot;* #,##0.00_-;_-&quot;R&quot;* &quot;-&quot;??_-;_-@_-"/>
    <numFmt numFmtId="165" formatCode="\$#,##0.00\ ;\(\$#,##0.00\)"/>
    <numFmt numFmtId="166" formatCode="#,##0.0"/>
    <numFmt numFmtId="167" formatCode="#,##0.000"/>
    <numFmt numFmtId="168" formatCode="###\ ###\ ##0.00"/>
    <numFmt numFmtId="169" formatCode="###\ ###\ ###"/>
    <numFmt numFmtId="170" formatCode="_-[$R-1C09]* #,##0.00_-;\-[$R-1C09]* #,##0.00_-;_-[$R-1C09]* &quot;-&quot;??_-;_-@_-"/>
    <numFmt numFmtId="171" formatCode="_-[$R-1C09]* #,##0.00_-;\-[$R-1C09]* #,##0.00_-;_-[$R-1C09]* &quot;-&quot;??_-;_-@"/>
    <numFmt numFmtId="172" formatCode="[$R-1C09]#,##0.00;[Red]\-[$R-1C09]#,##0.00"/>
    <numFmt numFmtId="173" formatCode="[$R-1C09]#,##0.00"/>
    <numFmt numFmtId="174" formatCode="_ * #,##0.00_ ;_ * \-#,##0.00_ ;_ * &quot;-&quot;??_ ;_ @_ "/>
  </numFmts>
  <fonts count="3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trike/>
      <sz val="9"/>
      <color rgb="FFFF000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i/>
      <sz val="9"/>
      <name val="Arial"/>
      <family val="2"/>
    </font>
    <font>
      <b/>
      <sz val="10"/>
      <name val="Arial"/>
      <family val="2"/>
    </font>
    <font>
      <b/>
      <i/>
      <sz val="10"/>
      <color rgb="FFBFBFBF"/>
      <name val="Arial"/>
      <family val="2"/>
    </font>
    <font>
      <vertAlign val="superscript"/>
      <sz val="9"/>
      <color rgb="FF000000"/>
      <name val="Arial"/>
      <family val="2"/>
    </font>
    <font>
      <i/>
      <sz val="9"/>
      <color theme="1"/>
      <name val="Arial"/>
      <family val="2"/>
    </font>
    <font>
      <vertAlign val="superscript"/>
      <sz val="9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000000"/>
      <name val="Arial Bold"/>
    </font>
    <font>
      <i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936">
    <xf numFmtId="0" fontId="0" fillId="0" borderId="0"/>
    <xf numFmtId="4" fontId="7" fillId="0" borderId="1" applyProtection="0"/>
    <xf numFmtId="3" fontId="7" fillId="0" borderId="2" applyProtection="0"/>
    <xf numFmtId="166" fontId="7" fillId="0" borderId="1" applyProtection="0"/>
    <xf numFmtId="4" fontId="8" fillId="0" borderId="1" applyProtection="0"/>
    <xf numFmtId="167" fontId="7" fillId="0" borderId="1" applyProtection="0"/>
    <xf numFmtId="165" fontId="7" fillId="0" borderId="1" applyProtection="0">
      <alignment horizontal="right"/>
    </xf>
    <xf numFmtId="165" fontId="10" fillId="0" borderId="1" applyProtection="0">
      <alignment horizontal="right"/>
    </xf>
    <xf numFmtId="0" fontId="14" fillId="0" borderId="0" applyProtection="0"/>
    <xf numFmtId="2" fontId="14" fillId="0" borderId="0" applyProtection="0"/>
    <xf numFmtId="0" fontId="8" fillId="0" borderId="0" applyNumberFormat="0" applyFont="0" applyFill="0" applyBorder="0" applyAlignment="0" applyProtection="0">
      <protection locked="0"/>
    </xf>
    <xf numFmtId="0" fontId="6" fillId="0" borderId="0" applyProtection="0"/>
    <xf numFmtId="0" fontId="15" fillId="0" borderId="0"/>
    <xf numFmtId="0" fontId="9" fillId="0" borderId="2"/>
    <xf numFmtId="0" fontId="14" fillId="0" borderId="3" applyProtection="0"/>
    <xf numFmtId="0" fontId="1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3" fillId="0" borderId="0"/>
    <xf numFmtId="0" fontId="7" fillId="0" borderId="0"/>
    <xf numFmtId="17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3" fontId="7" fillId="0" borderId="2" applyProtection="0"/>
    <xf numFmtId="3" fontId="7" fillId="0" borderId="2" applyProtection="0"/>
    <xf numFmtId="3" fontId="7" fillId="0" borderId="2" applyProtection="0"/>
    <xf numFmtId="0" fontId="24" fillId="0" borderId="0"/>
    <xf numFmtId="0" fontId="7" fillId="0" borderId="0"/>
    <xf numFmtId="0" fontId="7" fillId="0" borderId="0"/>
    <xf numFmtId="2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7" fillId="0" borderId="0"/>
    <xf numFmtId="2" fontId="7" fillId="0" borderId="0"/>
    <xf numFmtId="2" fontId="7" fillId="0" borderId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  <xf numFmtId="0" fontId="1" fillId="3" borderId="12" applyNumberFormat="0" applyFont="0" applyAlignment="0" applyProtection="0"/>
  </cellStyleXfs>
  <cellXfs count="305">
    <xf numFmtId="0" fontId="0" fillId="0" borderId="0" xfId="0" applyProtection="1">
      <protection locked="0"/>
    </xf>
    <xf numFmtId="170" fontId="12" fillId="0" borderId="10" xfId="2" applyNumberFormat="1" applyFont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  <protection locked="0"/>
    </xf>
    <xf numFmtId="168" fontId="12" fillId="0" borderId="10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170" fontId="17" fillId="0" borderId="0" xfId="2" applyNumberFormat="1" applyFont="1" applyBorder="1" applyAlignment="1" applyProtection="1">
      <alignment horizontal="right" vertical="center"/>
      <protection locked="0"/>
    </xf>
    <xf numFmtId="170" fontId="13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vertical="center"/>
      <protection locked="0"/>
    </xf>
    <xf numFmtId="4" fontId="12" fillId="0" borderId="11" xfId="0" applyNumberFormat="1" applyFont="1" applyBorder="1" applyAlignment="1" applyProtection="1">
      <alignment vertical="center"/>
      <protection locked="0"/>
    </xf>
    <xf numFmtId="170" fontId="12" fillId="0" borderId="0" xfId="0" applyNumberFormat="1" applyFont="1" applyAlignment="1" applyProtection="1">
      <alignment vertical="center"/>
      <protection locked="0"/>
    </xf>
    <xf numFmtId="170" fontId="12" fillId="0" borderId="0" xfId="0" applyNumberFormat="1" applyFont="1" applyAlignment="1" applyProtection="1">
      <alignment horizontal="right" vertical="center"/>
      <protection locked="0"/>
    </xf>
    <xf numFmtId="170" fontId="13" fillId="0" borderId="0" xfId="0" applyNumberFormat="1" applyFont="1" applyAlignment="1" applyProtection="1">
      <alignment horizontal="center" vertical="center"/>
      <protection locked="0"/>
    </xf>
    <xf numFmtId="170" fontId="13" fillId="0" borderId="0" xfId="0" applyNumberFormat="1" applyFont="1" applyAlignment="1" applyProtection="1">
      <alignment horizontal="centerContinuous" vertical="center"/>
      <protection locked="0"/>
    </xf>
    <xf numFmtId="170" fontId="12" fillId="0" borderId="0" xfId="2" applyNumberFormat="1" applyFont="1" applyBorder="1" applyAlignment="1" applyProtection="1">
      <alignment vertical="center"/>
      <protection locked="0"/>
    </xf>
    <xf numFmtId="170" fontId="13" fillId="0" borderId="0" xfId="2" applyNumberFormat="1" applyFont="1" applyBorder="1" applyAlignment="1" applyProtection="1">
      <alignment vertical="center"/>
      <protection locked="0"/>
    </xf>
    <xf numFmtId="4" fontId="12" fillId="0" borderId="0" xfId="1" applyFont="1" applyBorder="1" applyAlignment="1" applyProtection="1">
      <alignment horizontal="right" vertical="center"/>
      <protection locked="0"/>
    </xf>
    <xf numFmtId="170" fontId="12" fillId="0" borderId="0" xfId="2" applyNumberFormat="1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right" vertical="center"/>
      <protection locked="0"/>
    </xf>
    <xf numFmtId="4" fontId="13" fillId="0" borderId="10" xfId="0" applyNumberFormat="1" applyFont="1" applyBorder="1" applyAlignment="1" applyProtection="1">
      <alignment horizontal="right" vertical="center"/>
      <protection locked="0"/>
    </xf>
    <xf numFmtId="0" fontId="7" fillId="0" borderId="0" xfId="29"/>
    <xf numFmtId="0" fontId="26" fillId="0" borderId="0" xfId="29" applyFont="1" applyAlignment="1">
      <alignment vertical="center"/>
    </xf>
    <xf numFmtId="0" fontId="7" fillId="0" borderId="0" xfId="29" applyAlignment="1">
      <alignment horizontal="left" vertical="center"/>
    </xf>
    <xf numFmtId="0" fontId="7" fillId="0" borderId="0" xfId="29" applyAlignment="1">
      <alignment vertical="center"/>
    </xf>
    <xf numFmtId="0" fontId="7" fillId="0" borderId="0" xfId="29" applyAlignment="1">
      <alignment vertical="center" wrapText="1"/>
    </xf>
    <xf numFmtId="172" fontId="7" fillId="0" borderId="0" xfId="29" applyNumberFormat="1" applyAlignment="1">
      <alignment vertical="center"/>
    </xf>
    <xf numFmtId="172" fontId="7" fillId="0" borderId="4" xfId="29" applyNumberFormat="1" applyBorder="1" applyAlignment="1">
      <alignment vertical="center"/>
    </xf>
    <xf numFmtId="172" fontId="7" fillId="0" borderId="0" xfId="29" applyNumberFormat="1"/>
    <xf numFmtId="172" fontId="7" fillId="0" borderId="4" xfId="29" applyNumberFormat="1" applyBorder="1"/>
    <xf numFmtId="173" fontId="7" fillId="0" borderId="0" xfId="29" applyNumberFormat="1" applyAlignment="1">
      <alignment vertical="center"/>
    </xf>
    <xf numFmtId="0" fontId="26" fillId="0" borderId="0" xfId="29" applyFont="1"/>
    <xf numFmtId="0" fontId="26" fillId="0" borderId="9" xfId="29" applyFont="1" applyBorder="1" applyAlignment="1">
      <alignment vertical="center"/>
    </xf>
    <xf numFmtId="0" fontId="7" fillId="0" borderId="9" xfId="29" applyBorder="1"/>
    <xf numFmtId="173" fontId="26" fillId="0" borderId="9" xfId="29" applyNumberFormat="1" applyFont="1" applyBorder="1" applyAlignment="1">
      <alignment vertical="center"/>
    </xf>
    <xf numFmtId="170" fontId="12" fillId="0" borderId="0" xfId="0" applyNumberFormat="1" applyFont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170" fontId="12" fillId="0" borderId="13" xfId="2" applyNumberFormat="1" applyFont="1" applyBorder="1" applyAlignment="1" applyProtection="1">
      <alignment vertical="center"/>
    </xf>
    <xf numFmtId="168" fontId="12" fillId="0" borderId="13" xfId="0" applyNumberFormat="1" applyFont="1" applyBorder="1" applyAlignment="1" applyProtection="1">
      <alignment horizontal="right" vertical="center"/>
      <protection locked="0"/>
    </xf>
    <xf numFmtId="4" fontId="12" fillId="0" borderId="13" xfId="1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4" fontId="12" fillId="0" borderId="16" xfId="1" applyFont="1" applyBorder="1" applyAlignment="1" applyProtection="1">
      <alignment vertical="center"/>
      <protection locked="0"/>
    </xf>
    <xf numFmtId="0" fontId="12" fillId="0" borderId="9" xfId="2" applyNumberFormat="1" applyFont="1" applyBorder="1" applyAlignment="1" applyProtection="1">
      <alignment horizontal="center" vertical="center"/>
    </xf>
    <xf numFmtId="170" fontId="12" fillId="0" borderId="9" xfId="2" applyNumberFormat="1" applyFont="1" applyBorder="1" applyAlignment="1" applyProtection="1">
      <alignment vertical="center"/>
    </xf>
    <xf numFmtId="0" fontId="12" fillId="0" borderId="14" xfId="0" applyFont="1" applyBorder="1" applyAlignment="1" applyProtection="1">
      <alignment vertical="center"/>
      <protection locked="0"/>
    </xf>
    <xf numFmtId="170" fontId="13" fillId="0" borderId="14" xfId="2" applyNumberFormat="1" applyFont="1" applyBorder="1" applyAlignment="1" applyProtection="1">
      <alignment vertical="center"/>
    </xf>
    <xf numFmtId="0" fontId="12" fillId="0" borderId="13" xfId="2" applyNumberFormat="1" applyFont="1" applyBorder="1" applyAlignment="1" applyProtection="1">
      <alignment horizontal="center" vertical="center"/>
    </xf>
    <xf numFmtId="170" fontId="12" fillId="0" borderId="13" xfId="1494" applyFont="1" applyBorder="1" applyAlignment="1" applyProtection="1">
      <alignment vertical="center"/>
    </xf>
    <xf numFmtId="0" fontId="12" fillId="0" borderId="0" xfId="0" applyFont="1" applyProtection="1">
      <protection locked="0"/>
    </xf>
    <xf numFmtId="170" fontId="12" fillId="0" borderId="13" xfId="1494" applyFont="1" applyBorder="1" applyAlignment="1" applyProtection="1">
      <alignment horizontal="center" vertical="center"/>
    </xf>
    <xf numFmtId="170" fontId="12" fillId="0" borderId="13" xfId="1494" applyFont="1" applyFill="1" applyBorder="1" applyAlignment="1" applyProtection="1">
      <alignment horizontal="center" vertical="center"/>
      <protection locked="0"/>
    </xf>
    <xf numFmtId="170" fontId="12" fillId="0" borderId="13" xfId="1494" applyFont="1" applyBorder="1" applyAlignment="1" applyProtection="1">
      <alignment vertical="center"/>
      <protection locked="0"/>
    </xf>
    <xf numFmtId="10" fontId="12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170" fontId="12" fillId="0" borderId="14" xfId="2" applyNumberFormat="1" applyFont="1" applyBorder="1" applyAlignment="1" applyProtection="1">
      <alignment vertical="center"/>
    </xf>
    <xf numFmtId="168" fontId="12" fillId="0" borderId="15" xfId="0" applyNumberFormat="1" applyFont="1" applyBorder="1" applyAlignment="1" applyProtection="1">
      <alignment horizontal="right" vertical="center"/>
      <protection locked="0"/>
    </xf>
    <xf numFmtId="170" fontId="12" fillId="0" borderId="13" xfId="1494" applyFont="1" applyBorder="1" applyAlignment="1" applyProtection="1">
      <alignment horizontal="center" vertical="center"/>
      <protection locked="0"/>
    </xf>
    <xf numFmtId="170" fontId="12" fillId="0" borderId="13" xfId="1494" applyFont="1" applyFill="1" applyBorder="1" applyAlignment="1" applyProtection="1">
      <alignment vertical="center"/>
    </xf>
    <xf numFmtId="9" fontId="12" fillId="0" borderId="13" xfId="149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4" fontId="12" fillId="0" borderId="15" xfId="0" applyNumberFormat="1" applyFont="1" applyBorder="1" applyAlignment="1" applyProtection="1">
      <alignment horizontal="left" vertical="center" wrapText="1"/>
      <protection locked="0"/>
    </xf>
    <xf numFmtId="4" fontId="12" fillId="0" borderId="14" xfId="0" applyNumberFormat="1" applyFont="1" applyBorder="1" applyAlignment="1" applyProtection="1">
      <alignment horizontal="center" vertical="center"/>
      <protection locked="0"/>
    </xf>
    <xf numFmtId="170" fontId="20" fillId="0" borderId="0" xfId="2" applyNumberFormat="1" applyFont="1" applyBorder="1" applyAlignment="1" applyProtection="1">
      <alignment vertical="center"/>
      <protection locked="0"/>
    </xf>
    <xf numFmtId="170" fontId="13" fillId="0" borderId="0" xfId="0" applyNumberFormat="1" applyFont="1" applyAlignment="1" applyProtection="1">
      <alignment vertical="center"/>
      <protection locked="0"/>
    </xf>
    <xf numFmtId="171" fontId="12" fillId="0" borderId="0" xfId="0" applyNumberFormat="1" applyFont="1" applyAlignment="1" applyProtection="1">
      <alignment horizontal="center" vertical="center"/>
      <protection locked="0"/>
    </xf>
    <xf numFmtId="171" fontId="19" fillId="0" borderId="0" xfId="0" applyNumberFormat="1" applyFont="1" applyAlignment="1" applyProtection="1">
      <alignment horizontal="center" vertical="center"/>
      <protection locked="0"/>
    </xf>
    <xf numFmtId="168" fontId="12" fillId="0" borderId="0" xfId="0" applyNumberFormat="1" applyFont="1" applyAlignment="1" applyProtection="1">
      <alignment horizontal="center" vertical="center"/>
      <protection locked="0"/>
    </xf>
    <xf numFmtId="170" fontId="16" fillId="0" borderId="0" xfId="7" applyNumberFormat="1" applyFont="1" applyBorder="1" applyAlignment="1" applyProtection="1">
      <alignment horizontal="right" vertical="center"/>
      <protection locked="0"/>
    </xf>
    <xf numFmtId="170" fontId="12" fillId="0" borderId="11" xfId="2" applyNumberFormat="1" applyFont="1" applyBorder="1" applyAlignment="1" applyProtection="1">
      <alignment vertical="center"/>
      <protection locked="0"/>
    </xf>
    <xf numFmtId="170" fontId="12" fillId="0" borderId="13" xfId="1494" applyFont="1" applyBorder="1" applyAlignment="1" applyProtection="1">
      <alignment horizontal="center" vertical="center" wrapText="1"/>
      <protection locked="0"/>
    </xf>
    <xf numFmtId="170" fontId="12" fillId="0" borderId="13" xfId="1494" applyFont="1" applyBorder="1" applyAlignment="1" applyProtection="1">
      <alignment horizontal="center" vertical="center" wrapText="1"/>
    </xf>
    <xf numFmtId="9" fontId="12" fillId="0" borderId="13" xfId="1491" applyFont="1" applyBorder="1" applyAlignment="1" applyProtection="1">
      <alignment horizontal="center" vertical="center" wrapText="1"/>
      <protection locked="0"/>
    </xf>
    <xf numFmtId="170" fontId="12" fillId="0" borderId="13" xfId="1494" applyFont="1" applyBorder="1" applyAlignment="1" applyProtection="1">
      <alignment vertical="center" wrapText="1"/>
    </xf>
    <xf numFmtId="10" fontId="12" fillId="0" borderId="13" xfId="1494" applyNumberFormat="1" applyFont="1" applyBorder="1" applyAlignment="1" applyProtection="1">
      <alignment horizontal="center" vertical="center"/>
      <protection locked="0"/>
    </xf>
    <xf numFmtId="10" fontId="12" fillId="0" borderId="13" xfId="1491" applyNumberFormat="1" applyFont="1" applyBorder="1" applyAlignment="1" applyProtection="1">
      <alignment horizontal="center" vertical="center"/>
      <protection locked="0"/>
    </xf>
    <xf numFmtId="4" fontId="12" fillId="0" borderId="15" xfId="0" applyNumberFormat="1" applyFont="1" applyBorder="1" applyAlignment="1" applyProtection="1">
      <alignment horizontal="right" vertical="center"/>
      <protection locked="0"/>
    </xf>
    <xf numFmtId="170" fontId="12" fillId="0" borderId="14" xfId="1494" applyFont="1" applyBorder="1" applyAlignment="1" applyProtection="1">
      <alignment vertical="center" wrapText="1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70" fontId="12" fillId="0" borderId="14" xfId="1494" applyFont="1" applyBorder="1" applyAlignment="1" applyProtection="1">
      <alignment vertical="center"/>
    </xf>
    <xf numFmtId="168" fontId="12" fillId="0" borderId="6" xfId="0" applyNumberFormat="1" applyFont="1" applyBorder="1" applyAlignment="1" applyProtection="1">
      <alignment horizontal="right" vertical="center"/>
      <protection locked="0"/>
    </xf>
    <xf numFmtId="170" fontId="12" fillId="0" borderId="14" xfId="1494" applyFont="1" applyBorder="1" applyAlignment="1" applyProtection="1">
      <alignment horizontal="center" vertical="center" wrapText="1"/>
      <protection locked="0"/>
    </xf>
    <xf numFmtId="4" fontId="13" fillId="0" borderId="8" xfId="0" applyNumberFormat="1" applyFont="1" applyBorder="1" applyAlignment="1" applyProtection="1">
      <alignment horizontal="right" vertical="center"/>
      <protection locked="0"/>
    </xf>
    <xf numFmtId="9" fontId="12" fillId="0" borderId="15" xfId="1491" applyFont="1" applyBorder="1" applyAlignment="1" applyProtection="1">
      <alignment horizontal="center" vertical="center" wrapText="1"/>
      <protection locked="0"/>
    </xf>
    <xf numFmtId="170" fontId="12" fillId="0" borderId="15" xfId="1494" applyFont="1" applyBorder="1" applyAlignment="1" applyProtection="1">
      <alignment vertical="center" wrapText="1"/>
    </xf>
    <xf numFmtId="170" fontId="12" fillId="0" borderId="13" xfId="1494" applyFont="1" applyBorder="1" applyProtection="1"/>
    <xf numFmtId="0" fontId="12" fillId="0" borderId="15" xfId="0" applyFont="1" applyBorder="1" applyAlignment="1" applyProtection="1">
      <alignment horizontal="center"/>
      <protection locked="0"/>
    </xf>
    <xf numFmtId="170" fontId="12" fillId="0" borderId="15" xfId="1494" applyFont="1" applyBorder="1" applyProtection="1"/>
    <xf numFmtId="4" fontId="13" fillId="0" borderId="0" xfId="0" applyNumberFormat="1" applyFont="1" applyAlignment="1" applyProtection="1">
      <alignment horizontal="right" vertical="center"/>
      <protection locked="0"/>
    </xf>
    <xf numFmtId="4" fontId="13" fillId="0" borderId="0" xfId="0" applyNumberFormat="1" applyFont="1" applyAlignment="1" applyProtection="1">
      <alignment horizontal="centerContinuous" vertical="center"/>
      <protection locked="0"/>
    </xf>
    <xf numFmtId="4" fontId="12" fillId="0" borderId="0" xfId="0" applyNumberFormat="1" applyFont="1" applyAlignment="1" applyProtection="1">
      <alignment horizontal="right" vertical="center"/>
      <protection locked="0"/>
    </xf>
    <xf numFmtId="4" fontId="12" fillId="2" borderId="0" xfId="0" applyNumberFormat="1" applyFont="1" applyFill="1" applyAlignment="1" applyProtection="1">
      <alignment horizontal="right" vertical="center"/>
      <protection locked="0"/>
    </xf>
    <xf numFmtId="4" fontId="13" fillId="2" borderId="0" xfId="0" applyNumberFormat="1" applyFont="1" applyFill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170" fontId="12" fillId="0" borderId="7" xfId="1494" applyFont="1" applyBorder="1" applyAlignment="1" applyProtection="1">
      <alignment horizontal="center" vertical="center" wrapText="1"/>
      <protection locked="0"/>
    </xf>
    <xf numFmtId="170" fontId="12" fillId="0" borderId="7" xfId="1494" applyFont="1" applyBorder="1" applyAlignment="1" applyProtection="1">
      <alignment vertical="center"/>
    </xf>
    <xf numFmtId="170" fontId="7" fillId="0" borderId="13" xfId="1494" applyFont="1" applyBorder="1" applyAlignment="1" applyProtection="1">
      <alignment horizontal="center" vertical="center" wrapText="1"/>
      <protection locked="0"/>
    </xf>
    <xf numFmtId="4" fontId="13" fillId="0" borderId="6" xfId="0" applyNumberFormat="1" applyFont="1" applyBorder="1" applyAlignment="1" applyProtection="1">
      <alignment horizontal="right" vertical="center"/>
      <protection locked="0"/>
    </xf>
    <xf numFmtId="170" fontId="12" fillId="0" borderId="7" xfId="1494" applyFont="1" applyBorder="1" applyAlignment="1" applyProtection="1">
      <alignment vertical="center"/>
      <protection locked="0"/>
    </xf>
    <xf numFmtId="170" fontId="12" fillId="0" borderId="7" xfId="1494" applyFont="1" applyFill="1" applyBorder="1" applyAlignment="1" applyProtection="1">
      <alignment vertical="center"/>
    </xf>
    <xf numFmtId="170" fontId="12" fillId="0" borderId="13" xfId="1494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vertical="center"/>
      <protection locked="0"/>
    </xf>
    <xf numFmtId="170" fontId="12" fillId="0" borderId="13" xfId="1494" applyFont="1" applyFill="1" applyBorder="1" applyAlignment="1" applyProtection="1">
      <alignment vertical="center" wrapText="1"/>
    </xf>
    <xf numFmtId="170" fontId="12" fillId="0" borderId="14" xfId="1494" applyFont="1" applyFill="1" applyBorder="1" applyAlignment="1" applyProtection="1">
      <alignment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169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2" fontId="12" fillId="0" borderId="13" xfId="6" applyNumberFormat="1" applyFont="1" applyBorder="1" applyAlignment="1" applyProtection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9" fillId="0" borderId="16" xfId="0" applyFont="1" applyBorder="1" applyAlignment="1">
      <alignment horizontal="left" vertical="center" wrapText="1"/>
    </xf>
    <xf numFmtId="2" fontId="12" fillId="0" borderId="16" xfId="6" applyNumberFormat="1" applyFont="1" applyBorder="1" applyAlignment="1" applyProtection="1">
      <alignment horizontal="center" vertical="center"/>
    </xf>
    <xf numFmtId="0" fontId="12" fillId="0" borderId="9" xfId="0" applyFont="1" applyBorder="1" applyAlignment="1">
      <alignment vertical="center" wrapText="1"/>
    </xf>
    <xf numFmtId="169" fontId="12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169" fontId="12" fillId="0" borderId="10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169" fontId="12" fillId="0" borderId="14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170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0" fontId="13" fillId="0" borderId="14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32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justify" vertical="center"/>
    </xf>
    <xf numFmtId="0" fontId="7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justify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justify" vertical="center" wrapText="1"/>
    </xf>
    <xf numFmtId="0" fontId="32" fillId="0" borderId="13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center" vertical="center"/>
    </xf>
    <xf numFmtId="0" fontId="32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justify" vertical="center" wrapText="1"/>
    </xf>
    <xf numFmtId="0" fontId="12" fillId="0" borderId="17" xfId="0" applyFont="1" applyBorder="1" applyAlignment="1">
      <alignment vertical="center"/>
    </xf>
    <xf numFmtId="0" fontId="12" fillId="0" borderId="13" xfId="0" quotePrefix="1" applyFont="1" applyBorder="1" applyAlignment="1">
      <alignment horizontal="left" vertical="center" wrapText="1"/>
    </xf>
    <xf numFmtId="0" fontId="12" fillId="0" borderId="13" xfId="0" applyFont="1" applyBorder="1" applyAlignment="1">
      <alignment horizontal="justify" vertical="center" wrapText="1"/>
    </xf>
    <xf numFmtId="0" fontId="7" fillId="0" borderId="13" xfId="0" quotePrefix="1" applyFont="1" applyBorder="1" applyAlignment="1">
      <alignment horizontal="left" vertical="center" wrapText="1"/>
    </xf>
    <xf numFmtId="0" fontId="26" fillId="0" borderId="13" xfId="0" applyFont="1" applyBorder="1" applyAlignment="1">
      <alignment horizontal="justify" vertical="center" wrapText="1"/>
    </xf>
    <xf numFmtId="0" fontId="12" fillId="0" borderId="7" xfId="0" quotePrefix="1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9" fontId="12" fillId="0" borderId="15" xfId="0" applyNumberFormat="1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left" vertical="center" wrapText="1"/>
    </xf>
    <xf numFmtId="0" fontId="18" fillId="0" borderId="14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justify" vertical="center"/>
    </xf>
    <xf numFmtId="0" fontId="12" fillId="0" borderId="13" xfId="0" applyFont="1" applyBorder="1" applyAlignment="1">
      <alignment wrapText="1"/>
    </xf>
    <xf numFmtId="0" fontId="34" fillId="0" borderId="14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justify" vertical="center" wrapText="1"/>
    </xf>
    <xf numFmtId="0" fontId="13" fillId="0" borderId="13" xfId="0" applyFont="1" applyBorder="1" applyAlignment="1">
      <alignment wrapText="1"/>
    </xf>
    <xf numFmtId="0" fontId="12" fillId="0" borderId="13" xfId="0" applyFont="1" applyBorder="1"/>
    <xf numFmtId="0" fontId="32" fillId="0" borderId="14" xfId="0" applyFont="1" applyBorder="1" applyAlignment="1">
      <alignment horizontal="left" vertical="center" wrapText="1"/>
    </xf>
    <xf numFmtId="0" fontId="32" fillId="0" borderId="13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31" fillId="0" borderId="1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70" fontId="12" fillId="0" borderId="1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2" fillId="0" borderId="15" xfId="0" quotePrefix="1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170" fontId="12" fillId="0" borderId="15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26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12" fillId="0" borderId="15" xfId="0" applyFont="1" applyBorder="1" applyAlignment="1">
      <alignment horizontal="left"/>
    </xf>
    <xf numFmtId="0" fontId="12" fillId="0" borderId="15" xfId="0" applyFont="1" applyBorder="1" applyAlignment="1">
      <alignment wrapText="1"/>
    </xf>
    <xf numFmtId="0" fontId="12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2" fillId="0" borderId="0" xfId="2" applyNumberFormat="1" applyFont="1" applyBorder="1" applyAlignment="1" applyProtection="1">
      <alignment horizontal="center" vertical="center"/>
    </xf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vertical="center"/>
    </xf>
    <xf numFmtId="170" fontId="12" fillId="0" borderId="6" xfId="0" applyNumberFormat="1" applyFont="1" applyBorder="1" applyAlignment="1">
      <alignment horizontal="center" vertical="center"/>
    </xf>
    <xf numFmtId="170" fontId="13" fillId="0" borderId="7" xfId="0" applyNumberFormat="1" applyFont="1" applyBorder="1" applyAlignment="1">
      <alignment horizontal="center" vertical="center"/>
    </xf>
    <xf numFmtId="170" fontId="12" fillId="0" borderId="7" xfId="0" applyNumberFormat="1" applyFont="1" applyBorder="1" applyAlignment="1">
      <alignment horizontal="center" vertical="center"/>
    </xf>
    <xf numFmtId="170" fontId="12" fillId="0" borderId="14" xfId="0" applyNumberFormat="1" applyFont="1" applyBorder="1" applyAlignment="1">
      <alignment horizontal="center" vertical="center"/>
    </xf>
    <xf numFmtId="170" fontId="13" fillId="0" borderId="10" xfId="0" applyNumberFormat="1" applyFont="1" applyBorder="1" applyAlignment="1">
      <alignment horizontal="right" vertical="center"/>
    </xf>
    <xf numFmtId="170" fontId="12" fillId="0" borderId="16" xfId="2" applyNumberFormat="1" applyFont="1" applyBorder="1" applyAlignment="1" applyProtection="1">
      <alignment vertical="center"/>
    </xf>
    <xf numFmtId="172" fontId="12" fillId="0" borderId="14" xfId="0" applyNumberFormat="1" applyFont="1" applyBorder="1" applyAlignment="1">
      <alignment vertical="center"/>
    </xf>
    <xf numFmtId="172" fontId="12" fillId="0" borderId="13" xfId="0" applyNumberFormat="1" applyFont="1" applyBorder="1" applyAlignment="1">
      <alignment vertical="center"/>
    </xf>
    <xf numFmtId="170" fontId="12" fillId="0" borderId="9" xfId="0" applyNumberFormat="1" applyFont="1" applyBorder="1" applyAlignment="1">
      <alignment horizontal="center" vertical="center"/>
    </xf>
    <xf numFmtId="170" fontId="12" fillId="0" borderId="16" xfId="1494" applyFont="1" applyBorder="1" applyAlignment="1" applyProtection="1">
      <alignment vertical="center"/>
    </xf>
    <xf numFmtId="170" fontId="12" fillId="0" borderId="15" xfId="2" applyNumberFormat="1" applyFont="1" applyBorder="1" applyAlignment="1" applyProtection="1">
      <alignment vertical="center"/>
    </xf>
    <xf numFmtId="172" fontId="12" fillId="0" borderId="18" xfId="0" applyNumberFormat="1" applyFont="1" applyBorder="1" applyAlignment="1">
      <alignment vertical="center"/>
    </xf>
    <xf numFmtId="172" fontId="12" fillId="0" borderId="14" xfId="0" applyNumberFormat="1" applyFont="1" applyBorder="1" applyAlignment="1">
      <alignment vertical="center" wrapText="1"/>
    </xf>
    <xf numFmtId="172" fontId="12" fillId="0" borderId="13" xfId="0" applyNumberFormat="1" applyFont="1" applyBorder="1" applyAlignment="1">
      <alignment vertical="center" wrapText="1"/>
    </xf>
    <xf numFmtId="170" fontId="12" fillId="0" borderId="6" xfId="2" applyNumberFormat="1" applyFont="1" applyBorder="1" applyAlignment="1" applyProtection="1">
      <alignment vertical="center"/>
    </xf>
    <xf numFmtId="170" fontId="13" fillId="0" borderId="6" xfId="0" applyNumberFormat="1" applyFont="1" applyBorder="1" applyAlignment="1">
      <alignment horizontal="right" vertical="center"/>
    </xf>
    <xf numFmtId="170" fontId="13" fillId="0" borderId="8" xfId="0" applyNumberFormat="1" applyFont="1" applyBorder="1" applyAlignment="1">
      <alignment horizontal="right" vertical="center"/>
    </xf>
    <xf numFmtId="170" fontId="12" fillId="0" borderId="0" xfId="0" applyNumberFormat="1" applyFont="1" applyAlignment="1">
      <alignment vertical="center"/>
    </xf>
    <xf numFmtId="170" fontId="12" fillId="0" borderId="0" xfId="0" applyNumberFormat="1" applyFont="1" applyAlignment="1">
      <alignment horizontal="right" vertical="center"/>
    </xf>
    <xf numFmtId="170" fontId="13" fillId="0" borderId="0" xfId="0" applyNumberFormat="1" applyFont="1" applyAlignment="1">
      <alignment horizontal="centerContinuous" vertical="center"/>
    </xf>
    <xf numFmtId="170" fontId="12" fillId="0" borderId="0" xfId="2" applyNumberFormat="1" applyFont="1" applyBorder="1" applyAlignment="1" applyProtection="1">
      <alignment vertical="center"/>
    </xf>
    <xf numFmtId="170" fontId="12" fillId="2" borderId="0" xfId="2" applyNumberFormat="1" applyFont="1" applyFill="1" applyBorder="1" applyAlignment="1" applyProtection="1">
      <alignment vertical="center"/>
    </xf>
    <xf numFmtId="170" fontId="12" fillId="2" borderId="0" xfId="0" applyNumberFormat="1" applyFont="1" applyFill="1" applyAlignment="1">
      <alignment horizontal="right" vertical="center"/>
    </xf>
    <xf numFmtId="170" fontId="17" fillId="0" borderId="0" xfId="2" applyNumberFormat="1" applyFont="1" applyBorder="1" applyAlignment="1" applyProtection="1">
      <alignment horizontal="right" vertical="center"/>
    </xf>
    <xf numFmtId="170" fontId="13" fillId="0" borderId="0" xfId="0" applyNumberFormat="1" applyFont="1" applyAlignment="1">
      <alignment horizontal="right" vertical="center"/>
    </xf>
    <xf numFmtId="170" fontId="12" fillId="0" borderId="0" xfId="2" applyNumberFormat="1" applyFont="1" applyBorder="1" applyAlignment="1" applyProtection="1">
      <alignment horizontal="center" vertical="center"/>
    </xf>
    <xf numFmtId="170" fontId="13" fillId="0" borderId="0" xfId="0" applyNumberFormat="1" applyFont="1" applyAlignment="1">
      <alignment horizontal="center" vertical="center"/>
    </xf>
    <xf numFmtId="170" fontId="12" fillId="0" borderId="11" xfId="0" applyNumberFormat="1" applyFont="1" applyBorder="1" applyAlignment="1">
      <alignment vertical="center"/>
    </xf>
    <xf numFmtId="4" fontId="12" fillId="0" borderId="6" xfId="0" applyNumberFormat="1" applyFont="1" applyBorder="1" applyAlignment="1" applyProtection="1">
      <alignment horizontal="center" vertical="center"/>
      <protection locked="0"/>
    </xf>
    <xf numFmtId="4" fontId="13" fillId="0" borderId="7" xfId="0" applyNumberFormat="1" applyFont="1" applyBorder="1" applyAlignment="1" applyProtection="1">
      <alignment horizontal="center" vertical="center"/>
      <protection locked="0"/>
    </xf>
    <xf numFmtId="4" fontId="12" fillId="0" borderId="7" xfId="0" applyNumberFormat="1" applyFont="1" applyBorder="1" applyAlignment="1" applyProtection="1">
      <alignment horizontal="center" vertical="center"/>
      <protection locked="0"/>
    </xf>
    <xf numFmtId="4" fontId="12" fillId="0" borderId="13" xfId="0" applyNumberFormat="1" applyFont="1" applyBorder="1" applyAlignment="1" applyProtection="1">
      <alignment vertical="center"/>
      <protection locked="0"/>
    </xf>
    <xf numFmtId="4" fontId="12" fillId="0" borderId="9" xfId="2" applyNumberFormat="1" applyFont="1" applyBorder="1" applyAlignment="1" applyProtection="1">
      <alignment vertical="center"/>
      <protection locked="0"/>
    </xf>
    <xf numFmtId="4" fontId="12" fillId="0" borderId="14" xfId="2" applyNumberFormat="1" applyFont="1" applyBorder="1" applyAlignment="1" applyProtection="1">
      <alignment vertical="center"/>
      <protection locked="0"/>
    </xf>
    <xf numFmtId="4" fontId="12" fillId="0" borderId="13" xfId="2" applyNumberFormat="1" applyFont="1" applyBorder="1" applyAlignment="1" applyProtection="1">
      <alignment vertical="center"/>
      <protection locked="0"/>
    </xf>
    <xf numFmtId="168" fontId="12" fillId="0" borderId="9" xfId="2" applyNumberFormat="1" applyFont="1" applyBorder="1" applyAlignment="1" applyProtection="1">
      <alignment vertical="center"/>
      <protection locked="0"/>
    </xf>
    <xf numFmtId="168" fontId="12" fillId="0" borderId="10" xfId="2" applyNumberFormat="1" applyFont="1" applyBorder="1" applyAlignment="1" applyProtection="1">
      <alignment vertical="center"/>
      <protection locked="0"/>
    </xf>
    <xf numFmtId="168" fontId="12" fillId="0" borderId="14" xfId="2" applyNumberFormat="1" applyFont="1" applyBorder="1" applyAlignment="1" applyProtection="1">
      <alignment vertical="center"/>
      <protection locked="0"/>
    </xf>
    <xf numFmtId="170" fontId="12" fillId="0" borderId="0" xfId="1494" applyFont="1" applyBorder="1" applyAlignment="1" applyProtection="1">
      <alignment horizontal="center" vertical="center"/>
      <protection locked="0"/>
    </xf>
    <xf numFmtId="170" fontId="12" fillId="0" borderId="7" xfId="1494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4" fontId="12" fillId="0" borderId="14" xfId="0" applyNumberFormat="1" applyFont="1" applyBorder="1" applyAlignment="1" applyProtection="1">
      <alignment horizontal="right" vertical="center"/>
      <protection locked="0"/>
    </xf>
    <xf numFmtId="168" fontId="12" fillId="0" borderId="9" xfId="0" applyNumberFormat="1" applyFont="1" applyBorder="1" applyAlignment="1" applyProtection="1">
      <alignment horizontal="right" vertical="center"/>
      <protection locked="0"/>
    </xf>
    <xf numFmtId="4" fontId="13" fillId="0" borderId="9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170" fontId="12" fillId="0" borderId="14" xfId="1494" applyFont="1" applyBorder="1" applyAlignment="1" applyProtection="1">
      <alignment vertical="center" wrapText="1"/>
      <protection locked="0"/>
    </xf>
    <xf numFmtId="170" fontId="12" fillId="0" borderId="14" xfId="1494" applyFont="1" applyFill="1" applyBorder="1" applyAlignment="1" applyProtection="1">
      <alignment horizontal="center" vertical="center" wrapText="1"/>
      <protection locked="0"/>
    </xf>
    <xf numFmtId="9" fontId="12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0" xfId="29" applyFont="1" applyAlignment="1">
      <alignment horizontal="left" vertical="center"/>
    </xf>
    <xf numFmtId="0" fontId="26" fillId="0" borderId="0" xfId="29" applyFont="1" applyAlignment="1">
      <alignment horizontal="left" vertical="center" wrapText="1"/>
    </xf>
    <xf numFmtId="0" fontId="26" fillId="0" borderId="0" xfId="29" applyFont="1" applyAlignment="1">
      <alignment horizontal="left"/>
    </xf>
    <xf numFmtId="0" fontId="26" fillId="0" borderId="0" xfId="29" applyFont="1" applyAlignment="1">
      <alignment horizontal="left" wrapText="1"/>
    </xf>
    <xf numFmtId="0" fontId="27" fillId="0" borderId="0" xfId="29" applyFont="1" applyAlignment="1">
      <alignment horizontal="left"/>
    </xf>
  </cellXfs>
  <cellStyles count="2936">
    <cellStyle name="20% - Accent1 2" xfId="32" xr:uid="{A1949785-0DDB-4748-9DC4-1AA3FAAD9408}"/>
    <cellStyle name="20% - Accent1 2 10" xfId="1496" xr:uid="{F7ECAF6F-6A5A-447A-9A9E-496DAC9141AE}"/>
    <cellStyle name="20% - Accent1 2 2" xfId="33" xr:uid="{6EA405C4-FCC5-4779-9A91-A4580ABC6A00}"/>
    <cellStyle name="20% - Accent1 2 2 2" xfId="34" xr:uid="{68BDAD74-B720-4BEE-8BEC-C153F63AB378}"/>
    <cellStyle name="20% - Accent1 2 2 2 2" xfId="35" xr:uid="{036872C7-692E-430A-A4A6-C5FA14B96CA2}"/>
    <cellStyle name="20% - Accent1 2 2 2 2 2" xfId="36" xr:uid="{0C2EC05E-0F13-43DC-A3FA-CDC880FD187B}"/>
    <cellStyle name="20% - Accent1 2 2 2 2 2 2" xfId="1500" xr:uid="{20BB7CB0-D919-4E03-AA0D-70FB5A7E0B06}"/>
    <cellStyle name="20% - Accent1 2 2 2 2 3" xfId="37" xr:uid="{1373B2DA-2F9D-4BD2-85D0-1A556B526E76}"/>
    <cellStyle name="20% - Accent1 2 2 2 2 3 2" xfId="1501" xr:uid="{70187145-1371-43DC-9548-2B3331065231}"/>
    <cellStyle name="20% - Accent1 2 2 2 2 4" xfId="1499" xr:uid="{F69CBC59-6C9F-4F67-878A-5CD021DEF75B}"/>
    <cellStyle name="20% - Accent1 2 2 2 3" xfId="38" xr:uid="{D012675D-BF6B-4C87-B8DE-9126456FDDA6}"/>
    <cellStyle name="20% - Accent1 2 2 2 3 2" xfId="39" xr:uid="{7ADAA309-9647-49E4-A07C-8F3E1880D739}"/>
    <cellStyle name="20% - Accent1 2 2 2 3 2 2" xfId="1503" xr:uid="{7730765C-9C17-4DFC-AB82-1039FD7E1E90}"/>
    <cellStyle name="20% - Accent1 2 2 2 3 3" xfId="40" xr:uid="{F47FAD85-BA42-4701-BD47-D4A6E564FA2C}"/>
    <cellStyle name="20% - Accent1 2 2 2 3 3 2" xfId="1504" xr:uid="{9513A544-52A2-4A65-9C2E-BCCA1862ACAC}"/>
    <cellStyle name="20% - Accent1 2 2 2 3 4" xfId="1502" xr:uid="{0CE55428-45C0-4B3C-9431-3936026DD719}"/>
    <cellStyle name="20% - Accent1 2 2 2 4" xfId="41" xr:uid="{34CA56BE-471E-444E-BA0F-9947E045EFFD}"/>
    <cellStyle name="20% - Accent1 2 2 2 4 2" xfId="42" xr:uid="{7DBFD8F7-9F20-4904-B401-31C7A75DB6DB}"/>
    <cellStyle name="20% - Accent1 2 2 2 4 2 2" xfId="1506" xr:uid="{109F66E3-BE87-4AAC-89CD-29AF75B64E47}"/>
    <cellStyle name="20% - Accent1 2 2 2 4 3" xfId="43" xr:uid="{F38E6A15-3C85-4278-A1BD-07E05082167B}"/>
    <cellStyle name="20% - Accent1 2 2 2 4 3 2" xfId="1507" xr:uid="{E8443C34-DE01-4E5D-9E35-99F6EB202F25}"/>
    <cellStyle name="20% - Accent1 2 2 2 4 4" xfId="1505" xr:uid="{567E2FAD-490D-4C27-84D7-3CC04FA72526}"/>
    <cellStyle name="20% - Accent1 2 2 2 5" xfId="44" xr:uid="{0D93E381-DF03-4B2E-A623-EF67FE619950}"/>
    <cellStyle name="20% - Accent1 2 2 2 5 2" xfId="1508" xr:uid="{7E6FA6DF-8C90-4D50-9914-D49DC22DB779}"/>
    <cellStyle name="20% - Accent1 2 2 2 6" xfId="45" xr:uid="{926DCAB3-430C-4714-A3EB-D696B50CC74D}"/>
    <cellStyle name="20% - Accent1 2 2 2 6 2" xfId="1509" xr:uid="{5B7B094E-78B6-47CA-A94E-C6A16874B8F1}"/>
    <cellStyle name="20% - Accent1 2 2 2 7" xfId="1498" xr:uid="{A629542A-B768-4F1F-B9DE-F78406832502}"/>
    <cellStyle name="20% - Accent1 2 2 3" xfId="46" xr:uid="{5113B892-0B40-4CC3-BC8E-2A07E91711F3}"/>
    <cellStyle name="20% - Accent1 2 2 3 2" xfId="47" xr:uid="{5C55DECB-4D44-48C8-948A-9D7859C96564}"/>
    <cellStyle name="20% - Accent1 2 2 3 2 2" xfId="1511" xr:uid="{3E8C353B-2735-4CC9-ACCB-F97CC5490A08}"/>
    <cellStyle name="20% - Accent1 2 2 3 3" xfId="48" xr:uid="{9AF6528C-20DD-4E29-8B73-F18B4949E5E8}"/>
    <cellStyle name="20% - Accent1 2 2 3 3 2" xfId="1512" xr:uid="{6BB25D98-D9F6-4B6B-96AA-6A2275641120}"/>
    <cellStyle name="20% - Accent1 2 2 3 4" xfId="1510" xr:uid="{26EE78A4-A36D-4774-93B1-B9B3C1884E80}"/>
    <cellStyle name="20% - Accent1 2 2 4" xfId="49" xr:uid="{E52D2E7B-1480-417B-9FDD-589AF7BF086E}"/>
    <cellStyle name="20% - Accent1 2 2 4 2" xfId="50" xr:uid="{C37B67D5-BD53-45CC-B2AE-3C7B259E3276}"/>
    <cellStyle name="20% - Accent1 2 2 4 2 2" xfId="1514" xr:uid="{A8F9E571-9007-425F-946A-802F69571C15}"/>
    <cellStyle name="20% - Accent1 2 2 4 3" xfId="51" xr:uid="{69B829E2-C46D-448B-83A9-73A7E179CC09}"/>
    <cellStyle name="20% - Accent1 2 2 4 3 2" xfId="1515" xr:uid="{0D7C75C2-C629-4A32-BD35-AD610D4FD19C}"/>
    <cellStyle name="20% - Accent1 2 2 4 4" xfId="1513" xr:uid="{E2E034AE-2902-49B5-8E5B-89CE8D7E126D}"/>
    <cellStyle name="20% - Accent1 2 2 5" xfId="52" xr:uid="{DAD84E1B-3AE6-4C4B-9378-CEFBCB14D979}"/>
    <cellStyle name="20% - Accent1 2 2 5 2" xfId="53" xr:uid="{C4855C57-D584-4810-AC00-170F26A32735}"/>
    <cellStyle name="20% - Accent1 2 2 5 2 2" xfId="1517" xr:uid="{01309223-EB45-4B9C-BCC8-DAF672FD1612}"/>
    <cellStyle name="20% - Accent1 2 2 5 3" xfId="54" xr:uid="{937F6909-90B9-4213-9C8D-E981305B616A}"/>
    <cellStyle name="20% - Accent1 2 2 5 3 2" xfId="1518" xr:uid="{9E3F73C1-3B9A-4280-A186-388DA5001F23}"/>
    <cellStyle name="20% - Accent1 2 2 5 4" xfId="1516" xr:uid="{541D1F03-7089-4AAA-BDC9-D5490F8CA322}"/>
    <cellStyle name="20% - Accent1 2 2 6" xfId="55" xr:uid="{149679D2-DB43-491B-B577-0854850B43E2}"/>
    <cellStyle name="20% - Accent1 2 2 6 2" xfId="1519" xr:uid="{70E78E7A-CB2F-4F2E-A347-7617F9F18C29}"/>
    <cellStyle name="20% - Accent1 2 2 7" xfId="56" xr:uid="{A3B290FD-D5FE-4801-AC07-FF27F7D20180}"/>
    <cellStyle name="20% - Accent1 2 2 7 2" xfId="1520" xr:uid="{CD5909F3-C087-4B4F-B154-3166D147DFDB}"/>
    <cellStyle name="20% - Accent1 2 2 8" xfId="1497" xr:uid="{17EDF997-60A2-4565-93C7-03E54A2C4BE8}"/>
    <cellStyle name="20% - Accent1 2 3" xfId="57" xr:uid="{E19C2084-ABC2-49E2-BDDE-01EB507F0DF6}"/>
    <cellStyle name="20% - Accent1 2 3 2" xfId="58" xr:uid="{812F2C5E-0FA0-4E4B-ACE8-A0AD5B01E5BF}"/>
    <cellStyle name="20% - Accent1 2 3 2 2" xfId="59" xr:uid="{E1197483-BD3A-42C8-82CC-4EBE0B93421E}"/>
    <cellStyle name="20% - Accent1 2 3 2 2 2" xfId="60" xr:uid="{E1117A48-372A-4C9D-95AC-71D91EDA98A1}"/>
    <cellStyle name="20% - Accent1 2 3 2 2 2 2" xfId="1524" xr:uid="{C2C1AE83-B973-4D23-9640-42E609DB2945}"/>
    <cellStyle name="20% - Accent1 2 3 2 2 3" xfId="61" xr:uid="{FF46D9C6-0B3F-4FCE-B040-7A17981A6BBB}"/>
    <cellStyle name="20% - Accent1 2 3 2 2 3 2" xfId="1525" xr:uid="{EA0C37F1-5B13-4AF1-A75D-6B5B2E76B45B}"/>
    <cellStyle name="20% - Accent1 2 3 2 2 4" xfId="1523" xr:uid="{E65D56C4-7AE7-40FD-BFA5-61C574C71AFB}"/>
    <cellStyle name="20% - Accent1 2 3 2 3" xfId="62" xr:uid="{47022813-E94A-4E87-B20B-A85B949C67C8}"/>
    <cellStyle name="20% - Accent1 2 3 2 3 2" xfId="63" xr:uid="{6EC4B6D3-5D64-48B3-8A5A-107329F03FB2}"/>
    <cellStyle name="20% - Accent1 2 3 2 3 2 2" xfId="1527" xr:uid="{9CAE41D9-28A6-4538-BEF6-50941179DC35}"/>
    <cellStyle name="20% - Accent1 2 3 2 3 3" xfId="64" xr:uid="{D947BA2D-E872-4B82-A2B8-7BBC239570A5}"/>
    <cellStyle name="20% - Accent1 2 3 2 3 3 2" xfId="1528" xr:uid="{2732F2DD-5B8C-44CB-BDD2-00FCDB67A20D}"/>
    <cellStyle name="20% - Accent1 2 3 2 3 4" xfId="1526" xr:uid="{F9275096-D425-4D81-BA1F-CCBAB960EF57}"/>
    <cellStyle name="20% - Accent1 2 3 2 4" xfId="65" xr:uid="{DFABFD81-48B0-44D3-A188-D8BFB3E4EE2B}"/>
    <cellStyle name="20% - Accent1 2 3 2 4 2" xfId="66" xr:uid="{42D0CBB2-4D90-4E7D-9079-BE05EC9016EE}"/>
    <cellStyle name="20% - Accent1 2 3 2 4 2 2" xfId="1530" xr:uid="{1ABD71DB-26A9-41C7-BC90-64452729D650}"/>
    <cellStyle name="20% - Accent1 2 3 2 4 3" xfId="67" xr:uid="{0E2D9E86-7DC1-4E2E-8900-77F03D95CC34}"/>
    <cellStyle name="20% - Accent1 2 3 2 4 3 2" xfId="1531" xr:uid="{9D1C8641-94A2-4761-9418-948098BA6838}"/>
    <cellStyle name="20% - Accent1 2 3 2 4 4" xfId="1529" xr:uid="{F8F57B6F-DB58-4AC9-881F-2F59A996F7BC}"/>
    <cellStyle name="20% - Accent1 2 3 2 5" xfId="68" xr:uid="{D670AFED-50E5-4DCC-B981-65DACF095788}"/>
    <cellStyle name="20% - Accent1 2 3 2 5 2" xfId="1532" xr:uid="{BF967ED9-07BD-4DAA-97E2-EB775BB99220}"/>
    <cellStyle name="20% - Accent1 2 3 2 6" xfId="69" xr:uid="{DE84D34B-FBF4-4D70-A7E7-A31F619B980B}"/>
    <cellStyle name="20% - Accent1 2 3 2 6 2" xfId="1533" xr:uid="{CE5622B8-F5EB-4298-A0BB-5A38AD87D85B}"/>
    <cellStyle name="20% - Accent1 2 3 2 7" xfId="1522" xr:uid="{C21A4C88-3958-464A-A9CB-A853C2A866A7}"/>
    <cellStyle name="20% - Accent1 2 3 3" xfId="70" xr:uid="{44E8F9F4-A1B8-4B55-97A4-2244C9C2EB73}"/>
    <cellStyle name="20% - Accent1 2 3 3 2" xfId="71" xr:uid="{CE8C82B2-2B02-429D-AC49-0823E354B409}"/>
    <cellStyle name="20% - Accent1 2 3 3 2 2" xfId="1535" xr:uid="{1D425945-88AC-4F5A-B7D8-91F7BBB92C30}"/>
    <cellStyle name="20% - Accent1 2 3 3 3" xfId="72" xr:uid="{33E1F4F9-A59E-4EBF-8B5A-F1AEC8A88897}"/>
    <cellStyle name="20% - Accent1 2 3 3 3 2" xfId="1536" xr:uid="{BAC5E722-0992-4E9D-BEE9-E9C8AF1D7591}"/>
    <cellStyle name="20% - Accent1 2 3 3 4" xfId="1534" xr:uid="{8392103D-B5D9-4A3A-A0C4-7A275FA0E798}"/>
    <cellStyle name="20% - Accent1 2 3 4" xfId="73" xr:uid="{80C22DB7-A757-44D4-8ED8-33A11F433D00}"/>
    <cellStyle name="20% - Accent1 2 3 4 2" xfId="74" xr:uid="{71E184EB-065F-47D1-9BDD-DD14FD3563C2}"/>
    <cellStyle name="20% - Accent1 2 3 4 2 2" xfId="1538" xr:uid="{AFCC47ED-2AE6-43B3-9D5D-B80082AAC136}"/>
    <cellStyle name="20% - Accent1 2 3 4 3" xfId="75" xr:uid="{29C34F84-991C-4AF7-A011-9C3783F3195B}"/>
    <cellStyle name="20% - Accent1 2 3 4 3 2" xfId="1539" xr:uid="{36E97783-EA45-4497-AB16-77727E2778B1}"/>
    <cellStyle name="20% - Accent1 2 3 4 4" xfId="1537" xr:uid="{43E14A7B-FC4C-44FB-8155-13C202B8BCF8}"/>
    <cellStyle name="20% - Accent1 2 3 5" xfId="76" xr:uid="{B1EE7E20-0CE8-4170-BFBE-7E1FFC502EE0}"/>
    <cellStyle name="20% - Accent1 2 3 5 2" xfId="77" xr:uid="{FE05B9E6-37E4-4923-BE24-B4496EBD2090}"/>
    <cellStyle name="20% - Accent1 2 3 5 2 2" xfId="1541" xr:uid="{A0A71226-F273-4872-8866-238798E43A16}"/>
    <cellStyle name="20% - Accent1 2 3 5 3" xfId="78" xr:uid="{4C9A54B7-B19F-4D97-965A-B3FD37BE483D}"/>
    <cellStyle name="20% - Accent1 2 3 5 3 2" xfId="1542" xr:uid="{1E0E5C6C-7E73-4321-B265-5B4ABC71440B}"/>
    <cellStyle name="20% - Accent1 2 3 5 4" xfId="1540" xr:uid="{03780FB1-3C5C-49D8-9C1F-BE1CAC64E6C1}"/>
    <cellStyle name="20% - Accent1 2 3 6" xfId="79" xr:uid="{27A08A3B-9EE9-4F6E-AF23-42A33A9560CA}"/>
    <cellStyle name="20% - Accent1 2 3 6 2" xfId="1543" xr:uid="{5FB11332-04B8-45F9-9302-0DBC6CCE7764}"/>
    <cellStyle name="20% - Accent1 2 3 7" xfId="80" xr:uid="{1B2CF992-E5CD-460D-B270-27456ED87930}"/>
    <cellStyle name="20% - Accent1 2 3 7 2" xfId="1544" xr:uid="{55225907-685B-4AF7-8D5E-2326E9E459D3}"/>
    <cellStyle name="20% - Accent1 2 3 8" xfId="1521" xr:uid="{A8FAB430-3D6D-4A2F-89C4-CB82AF5FFC09}"/>
    <cellStyle name="20% - Accent1 2 4" xfId="81" xr:uid="{700D81B7-C431-4224-B2A1-70BE7B4768D3}"/>
    <cellStyle name="20% - Accent1 2 4 2" xfId="82" xr:uid="{3C74739B-1F38-4044-A82B-2FBF9F08B470}"/>
    <cellStyle name="20% - Accent1 2 4 2 2" xfId="83" xr:uid="{01782A73-2856-472A-B75D-E20BED957205}"/>
    <cellStyle name="20% - Accent1 2 4 2 2 2" xfId="1547" xr:uid="{3F427B8A-BC95-4D39-8C7E-E588A27227AD}"/>
    <cellStyle name="20% - Accent1 2 4 2 3" xfId="84" xr:uid="{DF152929-098C-4478-8163-6E740EDAD65A}"/>
    <cellStyle name="20% - Accent1 2 4 2 3 2" xfId="1548" xr:uid="{3DB3FFB6-39CD-4C39-8A1F-E4919F7A5006}"/>
    <cellStyle name="20% - Accent1 2 4 2 4" xfId="1546" xr:uid="{93D95BFC-BA55-4CAC-ADA6-46AC3752F5D4}"/>
    <cellStyle name="20% - Accent1 2 4 3" xfId="85" xr:uid="{A19D4A22-4B29-48E7-B720-F8A02E8EDE8D}"/>
    <cellStyle name="20% - Accent1 2 4 3 2" xfId="86" xr:uid="{2CDCDEDC-7244-4940-B133-B2C2BC2C20C9}"/>
    <cellStyle name="20% - Accent1 2 4 3 2 2" xfId="1550" xr:uid="{66DDF3F9-BADC-4911-9D95-FE3285733064}"/>
    <cellStyle name="20% - Accent1 2 4 3 3" xfId="87" xr:uid="{328A2C53-E2D6-4A12-BFCF-5EAD31135F83}"/>
    <cellStyle name="20% - Accent1 2 4 3 3 2" xfId="1551" xr:uid="{16B53065-2483-45C4-AFD6-A9D145464944}"/>
    <cellStyle name="20% - Accent1 2 4 3 4" xfId="1549" xr:uid="{7F5B2CAE-AC5F-476C-8157-F4AFCE98FE1F}"/>
    <cellStyle name="20% - Accent1 2 4 4" xfId="88" xr:uid="{523C1BFD-D22A-46C1-A3A4-2C950BA71B76}"/>
    <cellStyle name="20% - Accent1 2 4 4 2" xfId="89" xr:uid="{3E2AFE48-9C7A-4882-9296-BED5B92696EC}"/>
    <cellStyle name="20% - Accent1 2 4 4 2 2" xfId="1553" xr:uid="{5BDF8DFD-A26E-4F48-9CBA-F0936CBE8632}"/>
    <cellStyle name="20% - Accent1 2 4 4 3" xfId="90" xr:uid="{6C1E82C4-7D93-40C2-8234-3C1A833D5F70}"/>
    <cellStyle name="20% - Accent1 2 4 4 3 2" xfId="1554" xr:uid="{731CF967-6E86-459B-9406-D78BEFA01EA1}"/>
    <cellStyle name="20% - Accent1 2 4 4 4" xfId="1552" xr:uid="{3B65D80E-1140-4D92-8479-F57324C7227A}"/>
    <cellStyle name="20% - Accent1 2 4 5" xfId="91" xr:uid="{B5324D65-CDBA-4E2B-BB8C-41CEE2444152}"/>
    <cellStyle name="20% - Accent1 2 4 5 2" xfId="1555" xr:uid="{1AE1F021-5884-4224-95F9-C4262CF80450}"/>
    <cellStyle name="20% - Accent1 2 4 6" xfId="92" xr:uid="{2AE9E79A-780F-4784-8FCD-2EFAF5EF6B10}"/>
    <cellStyle name="20% - Accent1 2 4 6 2" xfId="1556" xr:uid="{A81371E3-B38A-49EC-93B0-E1DAC5D234A0}"/>
    <cellStyle name="20% - Accent1 2 4 7" xfId="1545" xr:uid="{B8C5667A-36D3-4518-AAD3-62CEE95DCF1E}"/>
    <cellStyle name="20% - Accent1 2 5" xfId="93" xr:uid="{515C21C9-DA61-4F7B-BCBB-C833142D839A}"/>
    <cellStyle name="20% - Accent1 2 5 2" xfId="94" xr:uid="{77E1D8D0-0A2B-4B1F-AF56-93AE113D99A7}"/>
    <cellStyle name="20% - Accent1 2 5 2 2" xfId="1558" xr:uid="{722D532A-FD15-4F44-925E-0728206AB6E9}"/>
    <cellStyle name="20% - Accent1 2 5 3" xfId="95" xr:uid="{4C088EC3-0ECF-4684-94DF-026123DB8A46}"/>
    <cellStyle name="20% - Accent1 2 5 3 2" xfId="1559" xr:uid="{E1B94CB5-6AD2-4508-A748-F27565EA43AA}"/>
    <cellStyle name="20% - Accent1 2 5 4" xfId="1557" xr:uid="{E85740CC-91AE-4311-8831-8516F687F77B}"/>
    <cellStyle name="20% - Accent1 2 6" xfId="96" xr:uid="{2EE48EA8-85C8-4E26-98AE-EC52B9F93094}"/>
    <cellStyle name="20% - Accent1 2 6 2" xfId="97" xr:uid="{1E9C061F-902A-4CD1-B2AA-D298AA1ACD6A}"/>
    <cellStyle name="20% - Accent1 2 6 2 2" xfId="1561" xr:uid="{3FB201BD-F11B-445D-8598-2FB9B962648B}"/>
    <cellStyle name="20% - Accent1 2 6 3" xfId="98" xr:uid="{BE3AE736-7964-4E83-BD78-87C14C526A45}"/>
    <cellStyle name="20% - Accent1 2 6 3 2" xfId="1562" xr:uid="{31D851C8-954F-440F-8AB3-7933F513F803}"/>
    <cellStyle name="20% - Accent1 2 6 4" xfId="1560" xr:uid="{91635308-E768-4446-A0BB-4C55DB3571CA}"/>
    <cellStyle name="20% - Accent1 2 7" xfId="99" xr:uid="{E041826A-F1FD-4735-B7F4-FD7A6CAD3BC2}"/>
    <cellStyle name="20% - Accent1 2 7 2" xfId="100" xr:uid="{747CDF5D-38AA-404F-BBB3-4B1737126611}"/>
    <cellStyle name="20% - Accent1 2 7 2 2" xfId="1564" xr:uid="{64F3FB69-3F25-4672-B77A-228D36B536C3}"/>
    <cellStyle name="20% - Accent1 2 7 3" xfId="101" xr:uid="{A276A3CD-E646-46E4-942A-2824FE53EF4B}"/>
    <cellStyle name="20% - Accent1 2 7 3 2" xfId="1565" xr:uid="{BF9BC75B-7724-4B28-978F-AF9B4A20D7D0}"/>
    <cellStyle name="20% - Accent1 2 7 4" xfId="1563" xr:uid="{BCA320BA-D87E-45A6-B801-7B81BCF325BA}"/>
    <cellStyle name="20% - Accent1 2 8" xfId="102" xr:uid="{B104E994-5FED-4684-87E9-8D923330587E}"/>
    <cellStyle name="20% - Accent1 2 8 2" xfId="1566" xr:uid="{FCD30AEF-7B97-4AFF-A5FC-0013024EFEC9}"/>
    <cellStyle name="20% - Accent1 2 9" xfId="103" xr:uid="{115FEE6E-9218-442B-AC09-BC3013A4F363}"/>
    <cellStyle name="20% - Accent1 2 9 2" xfId="1567" xr:uid="{0E10300F-1694-4734-A04B-94A5576B9C82}"/>
    <cellStyle name="20% - Accent2 2" xfId="104" xr:uid="{C706DD18-6E0E-45B1-93A5-BC14D8A22601}"/>
    <cellStyle name="20% - Accent2 2 10" xfId="1568" xr:uid="{6F8BF120-2016-4582-9926-85E11F6FF7DA}"/>
    <cellStyle name="20% - Accent2 2 2" xfId="105" xr:uid="{9A18534A-4DCC-4B31-ABE9-469584545ED5}"/>
    <cellStyle name="20% - Accent2 2 2 2" xfId="106" xr:uid="{14B1CE5D-2D45-4B4A-93B2-B05296393FDC}"/>
    <cellStyle name="20% - Accent2 2 2 2 2" xfId="107" xr:uid="{DAA25883-80B2-4D70-A9D1-44E0EDE44F11}"/>
    <cellStyle name="20% - Accent2 2 2 2 2 2" xfId="108" xr:uid="{D4AE13B8-BC13-422A-80F8-115A95759844}"/>
    <cellStyle name="20% - Accent2 2 2 2 2 2 2" xfId="1572" xr:uid="{411B5629-846A-4EAD-AA0C-638050208DAF}"/>
    <cellStyle name="20% - Accent2 2 2 2 2 3" xfId="109" xr:uid="{C30ED1D1-22B3-443C-B048-61BB9EE42EA2}"/>
    <cellStyle name="20% - Accent2 2 2 2 2 3 2" xfId="1573" xr:uid="{3BABC9F0-E1B8-49A3-8661-FDE3230C1059}"/>
    <cellStyle name="20% - Accent2 2 2 2 2 4" xfId="1571" xr:uid="{2461C6D6-D712-44B0-8DA8-54ACB8643069}"/>
    <cellStyle name="20% - Accent2 2 2 2 3" xfId="110" xr:uid="{4A6EE3BB-9540-4CDF-866E-C4714E1A453E}"/>
    <cellStyle name="20% - Accent2 2 2 2 3 2" xfId="111" xr:uid="{5FCE7E96-D0D3-4822-9DDC-DB7CDD91F562}"/>
    <cellStyle name="20% - Accent2 2 2 2 3 2 2" xfId="1575" xr:uid="{ECF620A1-01EA-4E3A-B551-819EBA99CA48}"/>
    <cellStyle name="20% - Accent2 2 2 2 3 3" xfId="112" xr:uid="{82A3B93F-4E77-448E-BEE3-40C04030C676}"/>
    <cellStyle name="20% - Accent2 2 2 2 3 3 2" xfId="1576" xr:uid="{458BC62F-907D-49B2-9987-6E6BCB030D4D}"/>
    <cellStyle name="20% - Accent2 2 2 2 3 4" xfId="1574" xr:uid="{588F24D8-07F5-4405-B9E9-8B827F5DA231}"/>
    <cellStyle name="20% - Accent2 2 2 2 4" xfId="113" xr:uid="{DA68A03D-66F2-455B-8F82-1F7A6B46DF4F}"/>
    <cellStyle name="20% - Accent2 2 2 2 4 2" xfId="114" xr:uid="{D9D32358-9418-4503-B8F8-5D4BFCBA64F9}"/>
    <cellStyle name="20% - Accent2 2 2 2 4 2 2" xfId="1578" xr:uid="{85F1B054-1CE9-44BB-966C-1E7E106C8680}"/>
    <cellStyle name="20% - Accent2 2 2 2 4 3" xfId="115" xr:uid="{6B9E9CD5-F5FB-4E6D-A596-38DC29EAA440}"/>
    <cellStyle name="20% - Accent2 2 2 2 4 3 2" xfId="1579" xr:uid="{1FF78F8C-95A6-46F5-BE1D-1ABFCAAB4EFA}"/>
    <cellStyle name="20% - Accent2 2 2 2 4 4" xfId="1577" xr:uid="{A88F346E-A263-4C3A-86CC-21141EDCC8CF}"/>
    <cellStyle name="20% - Accent2 2 2 2 5" xfId="116" xr:uid="{89B6F209-5924-4862-B266-CA375D25FAED}"/>
    <cellStyle name="20% - Accent2 2 2 2 5 2" xfId="1580" xr:uid="{D747BCE8-E8F9-45C5-8C85-2B50F2C5F155}"/>
    <cellStyle name="20% - Accent2 2 2 2 6" xfId="117" xr:uid="{871BF5E6-5E66-470A-9323-E3C4067FFDD1}"/>
    <cellStyle name="20% - Accent2 2 2 2 6 2" xfId="1581" xr:uid="{535DBD84-0833-4A7D-BC55-E520305AB65B}"/>
    <cellStyle name="20% - Accent2 2 2 2 7" xfId="1570" xr:uid="{6A0D106C-0263-4D2F-8534-4D835F45BE2A}"/>
    <cellStyle name="20% - Accent2 2 2 3" xfId="118" xr:uid="{0BF8CC8E-64BE-429C-A5E1-1C2CF4509B8F}"/>
    <cellStyle name="20% - Accent2 2 2 3 2" xfId="119" xr:uid="{CF397218-85F9-4AA3-88D0-1D89A127601B}"/>
    <cellStyle name="20% - Accent2 2 2 3 2 2" xfId="1583" xr:uid="{DA178D4F-9F60-4186-9838-36619595AEC7}"/>
    <cellStyle name="20% - Accent2 2 2 3 3" xfId="120" xr:uid="{2D3A7185-8A25-409E-815E-06AE36C4156F}"/>
    <cellStyle name="20% - Accent2 2 2 3 3 2" xfId="1584" xr:uid="{0F34D36F-817A-4F1B-ADC5-8334DFA69EF8}"/>
    <cellStyle name="20% - Accent2 2 2 3 4" xfId="1582" xr:uid="{C472EDD7-4170-403F-896F-D149377BEE81}"/>
    <cellStyle name="20% - Accent2 2 2 4" xfId="121" xr:uid="{ADF71FEA-FD26-4E11-9998-81F6660A8A72}"/>
    <cellStyle name="20% - Accent2 2 2 4 2" xfId="122" xr:uid="{429B0A23-7465-4532-98B5-4A502FEF5982}"/>
    <cellStyle name="20% - Accent2 2 2 4 2 2" xfId="1586" xr:uid="{34887E25-8609-4834-BD2C-5BA675F7BEAE}"/>
    <cellStyle name="20% - Accent2 2 2 4 3" xfId="123" xr:uid="{1996B787-7442-4E19-8161-4F4D96C510C2}"/>
    <cellStyle name="20% - Accent2 2 2 4 3 2" xfId="1587" xr:uid="{776E9E77-1036-454C-8D65-C99514114082}"/>
    <cellStyle name="20% - Accent2 2 2 4 4" xfId="1585" xr:uid="{635FF66C-8CF5-4041-908E-AA7DA235EEEE}"/>
    <cellStyle name="20% - Accent2 2 2 5" xfId="124" xr:uid="{31C71C56-190D-46C0-A220-B6FF79BE6ABB}"/>
    <cellStyle name="20% - Accent2 2 2 5 2" xfId="125" xr:uid="{89CD5FF2-019E-4A01-99D4-B7201FEE4075}"/>
    <cellStyle name="20% - Accent2 2 2 5 2 2" xfId="1589" xr:uid="{465F850D-931B-455E-83B8-1DC2EE0A9671}"/>
    <cellStyle name="20% - Accent2 2 2 5 3" xfId="126" xr:uid="{BE8C1F4B-07AE-4FF3-97F9-4B288D72A78E}"/>
    <cellStyle name="20% - Accent2 2 2 5 3 2" xfId="1590" xr:uid="{26CD730A-888F-4DB0-9C89-08B4A0DEAC5D}"/>
    <cellStyle name="20% - Accent2 2 2 5 4" xfId="1588" xr:uid="{CCB91F39-DEEC-42B1-8C8E-760C096F066D}"/>
    <cellStyle name="20% - Accent2 2 2 6" xfId="127" xr:uid="{804E0F2E-457F-4047-9616-E9C7448AE049}"/>
    <cellStyle name="20% - Accent2 2 2 6 2" xfId="1591" xr:uid="{A6C6FD18-836D-4C04-9F87-F980BB7FF4CA}"/>
    <cellStyle name="20% - Accent2 2 2 7" xfId="128" xr:uid="{B2777DA7-B941-4F5D-A527-B596AFD2A613}"/>
    <cellStyle name="20% - Accent2 2 2 7 2" xfId="1592" xr:uid="{6FA23273-BAAA-411C-9878-C2CECAA024AB}"/>
    <cellStyle name="20% - Accent2 2 2 8" xfId="1569" xr:uid="{85325C36-7910-46BD-8D2C-B46FAC9D3166}"/>
    <cellStyle name="20% - Accent2 2 3" xfId="129" xr:uid="{2FBD0757-F0C2-4073-9F73-40790B49E076}"/>
    <cellStyle name="20% - Accent2 2 3 2" xfId="130" xr:uid="{0CF5CB8D-7BA6-4E0E-8629-F36A44367168}"/>
    <cellStyle name="20% - Accent2 2 3 2 2" xfId="131" xr:uid="{DB6E9D02-E31B-42DD-9559-B71A80D729BF}"/>
    <cellStyle name="20% - Accent2 2 3 2 2 2" xfId="132" xr:uid="{59FD6D88-1549-420F-B068-EB75DD0D11B0}"/>
    <cellStyle name="20% - Accent2 2 3 2 2 2 2" xfId="1596" xr:uid="{59043380-D82A-439F-919B-550EA31CB267}"/>
    <cellStyle name="20% - Accent2 2 3 2 2 3" xfId="133" xr:uid="{8CA41C37-53A9-4D6D-A175-74FC36B8C9A8}"/>
    <cellStyle name="20% - Accent2 2 3 2 2 3 2" xfId="1597" xr:uid="{E2BDDE39-8F3A-4469-B0B7-3AA2551E48EA}"/>
    <cellStyle name="20% - Accent2 2 3 2 2 4" xfId="1595" xr:uid="{3CAAB038-49FF-4F72-BDDF-0396694FCC8E}"/>
    <cellStyle name="20% - Accent2 2 3 2 3" xfId="134" xr:uid="{A218A677-AEB6-4162-BF2B-0EF693485E35}"/>
    <cellStyle name="20% - Accent2 2 3 2 3 2" xfId="135" xr:uid="{AA39591F-E918-4C28-B580-842C22A034AD}"/>
    <cellStyle name="20% - Accent2 2 3 2 3 2 2" xfId="1599" xr:uid="{FF78DF8D-B235-4AD7-99DC-7097D6989738}"/>
    <cellStyle name="20% - Accent2 2 3 2 3 3" xfId="136" xr:uid="{8F6B5D0E-B053-44D3-BEB1-25F9D82535F5}"/>
    <cellStyle name="20% - Accent2 2 3 2 3 3 2" xfId="1600" xr:uid="{D8915CAC-9146-4CD6-926C-26084BA58D8E}"/>
    <cellStyle name="20% - Accent2 2 3 2 3 4" xfId="1598" xr:uid="{B0CFEC23-78ED-47C4-A8CB-FC8FE6F88893}"/>
    <cellStyle name="20% - Accent2 2 3 2 4" xfId="137" xr:uid="{45BE6DBD-8ECD-48D9-891A-DFCB5546F144}"/>
    <cellStyle name="20% - Accent2 2 3 2 4 2" xfId="138" xr:uid="{2A1C93F0-C5F7-49A9-A7CC-41A0145CCE06}"/>
    <cellStyle name="20% - Accent2 2 3 2 4 2 2" xfId="1602" xr:uid="{3EF05A7A-B785-4379-80C4-76730BCFEC4C}"/>
    <cellStyle name="20% - Accent2 2 3 2 4 3" xfId="139" xr:uid="{C179AEFC-6010-4F30-B8A3-872A6CBBD0A0}"/>
    <cellStyle name="20% - Accent2 2 3 2 4 3 2" xfId="1603" xr:uid="{061B264A-8BE1-4A56-9082-50F16046BD4E}"/>
    <cellStyle name="20% - Accent2 2 3 2 4 4" xfId="1601" xr:uid="{2D88DD20-0EE3-477A-86F5-FBD0F014B833}"/>
    <cellStyle name="20% - Accent2 2 3 2 5" xfId="140" xr:uid="{A8CAEDD2-3A48-4AEC-8701-F95D11BD86DB}"/>
    <cellStyle name="20% - Accent2 2 3 2 5 2" xfId="1604" xr:uid="{87693BF5-6F37-4C2E-91BF-3C7AF2729B64}"/>
    <cellStyle name="20% - Accent2 2 3 2 6" xfId="141" xr:uid="{755B34FC-EFE8-468F-A130-0209D0B1C656}"/>
    <cellStyle name="20% - Accent2 2 3 2 6 2" xfId="1605" xr:uid="{18653899-BF10-4C45-ADBE-B89A5B7D21FE}"/>
    <cellStyle name="20% - Accent2 2 3 2 7" xfId="1594" xr:uid="{EF2A6C66-E59B-4240-B7F9-51A9364CD165}"/>
    <cellStyle name="20% - Accent2 2 3 3" xfId="142" xr:uid="{570E55A7-C659-4ABD-A2D7-6A390108BACC}"/>
    <cellStyle name="20% - Accent2 2 3 3 2" xfId="143" xr:uid="{B70B4969-5A46-4A46-A355-BADE1745EDBA}"/>
    <cellStyle name="20% - Accent2 2 3 3 2 2" xfId="1607" xr:uid="{E5D6FA4A-2E2B-454C-9C66-72105261F012}"/>
    <cellStyle name="20% - Accent2 2 3 3 3" xfId="144" xr:uid="{1FE64C2E-6311-4F7D-823B-90C96BA162B2}"/>
    <cellStyle name="20% - Accent2 2 3 3 3 2" xfId="1608" xr:uid="{F598DDFE-B519-4A6E-B0FF-2D9912F0FCBD}"/>
    <cellStyle name="20% - Accent2 2 3 3 4" xfId="1606" xr:uid="{65C41392-7EA3-46F9-8C66-E84BFE177D46}"/>
    <cellStyle name="20% - Accent2 2 3 4" xfId="145" xr:uid="{E1C48689-D71B-4635-8651-695352E558A7}"/>
    <cellStyle name="20% - Accent2 2 3 4 2" xfId="146" xr:uid="{044ED77B-8CF1-463F-8C53-228056C15999}"/>
    <cellStyle name="20% - Accent2 2 3 4 2 2" xfId="1610" xr:uid="{4CBC3B14-0CAA-45C5-8124-FE23168F4A4B}"/>
    <cellStyle name="20% - Accent2 2 3 4 3" xfId="147" xr:uid="{E153048B-5405-4DA7-BA0D-F86DAC8DF076}"/>
    <cellStyle name="20% - Accent2 2 3 4 3 2" xfId="1611" xr:uid="{2D3E5BA5-2736-46B5-A7B8-29FA560FB8A0}"/>
    <cellStyle name="20% - Accent2 2 3 4 4" xfId="1609" xr:uid="{2111F6CE-FFC3-4FA8-BD59-06998E3EE28D}"/>
    <cellStyle name="20% - Accent2 2 3 5" xfId="148" xr:uid="{D5B03E3A-4695-4031-95E7-4DC8906FCF58}"/>
    <cellStyle name="20% - Accent2 2 3 5 2" xfId="149" xr:uid="{B3F4E11C-A07C-4B54-9497-F0FEA6C23163}"/>
    <cellStyle name="20% - Accent2 2 3 5 2 2" xfId="1613" xr:uid="{D22A9753-89D4-485F-AE0C-F58707EE9E88}"/>
    <cellStyle name="20% - Accent2 2 3 5 3" xfId="150" xr:uid="{A50DB312-69AA-40F7-B04D-A1B3AFFF0E4D}"/>
    <cellStyle name="20% - Accent2 2 3 5 3 2" xfId="1614" xr:uid="{713A31B3-8334-4B81-8AB1-B27B104A1C35}"/>
    <cellStyle name="20% - Accent2 2 3 5 4" xfId="1612" xr:uid="{42C94508-81F5-4A96-A348-AEC139CB6543}"/>
    <cellStyle name="20% - Accent2 2 3 6" xfId="151" xr:uid="{9801DEA3-94DC-4218-8C76-B5FF6513CA51}"/>
    <cellStyle name="20% - Accent2 2 3 6 2" xfId="1615" xr:uid="{DDE27024-E406-4B5B-97D5-2595F839D907}"/>
    <cellStyle name="20% - Accent2 2 3 7" xfId="152" xr:uid="{FBBA8112-34E5-4A84-A89A-29F924839CBB}"/>
    <cellStyle name="20% - Accent2 2 3 7 2" xfId="1616" xr:uid="{F881B1C8-7E6D-47E0-9AFF-5E57081ECEEE}"/>
    <cellStyle name="20% - Accent2 2 3 8" xfId="1593" xr:uid="{F0080510-9C15-41EC-926F-83737F2408F7}"/>
    <cellStyle name="20% - Accent2 2 4" xfId="153" xr:uid="{164DAF61-B5F5-46A3-B86F-29FCEF891D97}"/>
    <cellStyle name="20% - Accent2 2 4 2" xfId="154" xr:uid="{CEFB33AE-7CE4-4C7E-AC62-164921347740}"/>
    <cellStyle name="20% - Accent2 2 4 2 2" xfId="155" xr:uid="{F2EA50FD-CD6A-400E-938A-B20D9C572B40}"/>
    <cellStyle name="20% - Accent2 2 4 2 2 2" xfId="1619" xr:uid="{1F203CA0-0A2F-4A5B-A0B6-71E54A2A182C}"/>
    <cellStyle name="20% - Accent2 2 4 2 3" xfId="156" xr:uid="{6E5F50D5-8916-46FD-B349-BA001E91DB40}"/>
    <cellStyle name="20% - Accent2 2 4 2 3 2" xfId="1620" xr:uid="{9BBAA256-8348-458B-82B6-B3123A95A0EC}"/>
    <cellStyle name="20% - Accent2 2 4 2 4" xfId="1618" xr:uid="{5D9CC13F-1DE4-42D4-ADEF-E84A7378D676}"/>
    <cellStyle name="20% - Accent2 2 4 3" xfId="157" xr:uid="{B99388D7-32CA-4D5C-A87A-2350A4CB7F2C}"/>
    <cellStyle name="20% - Accent2 2 4 3 2" xfId="158" xr:uid="{BAC5A41D-2C9D-4187-9DA0-09E42E4F632F}"/>
    <cellStyle name="20% - Accent2 2 4 3 2 2" xfId="1622" xr:uid="{62D13FC3-AFCE-4C76-8172-BDC47BF57873}"/>
    <cellStyle name="20% - Accent2 2 4 3 3" xfId="159" xr:uid="{B9F30826-3694-46C2-B37C-B283AB0EEC9E}"/>
    <cellStyle name="20% - Accent2 2 4 3 3 2" xfId="1623" xr:uid="{87D0BC15-C1EE-4CBC-8927-87C1407D492E}"/>
    <cellStyle name="20% - Accent2 2 4 3 4" xfId="1621" xr:uid="{057643D6-CC51-4223-8B23-0076246DDA60}"/>
    <cellStyle name="20% - Accent2 2 4 4" xfId="160" xr:uid="{F43901BA-25D3-4942-9318-1A8ED98481D3}"/>
    <cellStyle name="20% - Accent2 2 4 4 2" xfId="161" xr:uid="{28A9BF51-DA8A-42CD-B1AE-06A7B28EEF99}"/>
    <cellStyle name="20% - Accent2 2 4 4 2 2" xfId="1625" xr:uid="{BF5B527B-79A9-491D-9323-55EE281B3DC9}"/>
    <cellStyle name="20% - Accent2 2 4 4 3" xfId="162" xr:uid="{81B9509A-0C36-407A-9624-A321507C8961}"/>
    <cellStyle name="20% - Accent2 2 4 4 3 2" xfId="1626" xr:uid="{3BDEAAFA-2807-4E26-8551-864EE2D7E830}"/>
    <cellStyle name="20% - Accent2 2 4 4 4" xfId="1624" xr:uid="{7F4361E9-21C5-4C74-81B2-1044CEB40A3F}"/>
    <cellStyle name="20% - Accent2 2 4 5" xfId="163" xr:uid="{E40EF609-6106-44F9-BC6D-7E8ADBF98448}"/>
    <cellStyle name="20% - Accent2 2 4 5 2" xfId="1627" xr:uid="{F9F9D6AB-BDAD-4D69-A065-4F535285EBAE}"/>
    <cellStyle name="20% - Accent2 2 4 6" xfId="164" xr:uid="{9C91E5E1-04E4-4120-9DB6-91F90B1D6CA4}"/>
    <cellStyle name="20% - Accent2 2 4 6 2" xfId="1628" xr:uid="{F53F3358-2B28-4000-A439-06AE7F8D4BF2}"/>
    <cellStyle name="20% - Accent2 2 4 7" xfId="1617" xr:uid="{7D3BFF9B-345C-4177-A00A-7E69202252BD}"/>
    <cellStyle name="20% - Accent2 2 5" xfId="165" xr:uid="{6E800B44-F5C3-4012-97C2-8E20D106E764}"/>
    <cellStyle name="20% - Accent2 2 5 2" xfId="166" xr:uid="{9ED9F83C-5993-4D58-8FD5-8282A8CF0D8B}"/>
    <cellStyle name="20% - Accent2 2 5 2 2" xfId="1630" xr:uid="{B6B95D0A-628A-4ABE-92F6-F5BB21280219}"/>
    <cellStyle name="20% - Accent2 2 5 3" xfId="167" xr:uid="{F97444BA-5C69-4D71-AF37-AA7494654E9B}"/>
    <cellStyle name="20% - Accent2 2 5 3 2" xfId="1631" xr:uid="{A9ECC07F-2CD2-465F-99AE-05213A17D9DF}"/>
    <cellStyle name="20% - Accent2 2 5 4" xfId="1629" xr:uid="{4F55B51C-1BFE-45EC-8268-75A60D56B926}"/>
    <cellStyle name="20% - Accent2 2 6" xfId="168" xr:uid="{7B92DD3E-8D4D-42CA-A150-29F712D8D2F8}"/>
    <cellStyle name="20% - Accent2 2 6 2" xfId="169" xr:uid="{5F3756E0-8971-4435-A8C4-C6FFF75029DF}"/>
    <cellStyle name="20% - Accent2 2 6 2 2" xfId="1633" xr:uid="{3F4E4ABE-F293-4A6D-A153-3F66516F2D9E}"/>
    <cellStyle name="20% - Accent2 2 6 3" xfId="170" xr:uid="{7B7A9112-D857-450C-A339-5E656DB1BCF4}"/>
    <cellStyle name="20% - Accent2 2 6 3 2" xfId="1634" xr:uid="{86AC0CE1-4C08-479B-9C75-E53634BD9D19}"/>
    <cellStyle name="20% - Accent2 2 6 4" xfId="1632" xr:uid="{122B68F3-E4AB-4E2B-BC73-615BA0D2AD41}"/>
    <cellStyle name="20% - Accent2 2 7" xfId="171" xr:uid="{BCF48F78-76D3-4F7E-AAA5-EC1EE31E3C3E}"/>
    <cellStyle name="20% - Accent2 2 7 2" xfId="172" xr:uid="{96BC6EA1-EB16-4793-8F02-845D3ABA431E}"/>
    <cellStyle name="20% - Accent2 2 7 2 2" xfId="1636" xr:uid="{019A74C9-6900-417D-8C7C-C7EE8A0C508A}"/>
    <cellStyle name="20% - Accent2 2 7 3" xfId="173" xr:uid="{34D86347-589F-4C11-AC23-E2E6FA82088F}"/>
    <cellStyle name="20% - Accent2 2 7 3 2" xfId="1637" xr:uid="{F32DECDB-C7A2-441A-AB4D-38514A857468}"/>
    <cellStyle name="20% - Accent2 2 7 4" xfId="1635" xr:uid="{F7F96287-1EFB-4ED3-A136-E345A5617B6F}"/>
    <cellStyle name="20% - Accent2 2 8" xfId="174" xr:uid="{F931D2ED-A62D-4C4F-9571-7DB4A93437E6}"/>
    <cellStyle name="20% - Accent2 2 8 2" xfId="1638" xr:uid="{387E4273-D4E5-4B22-A1C8-FE8A208677CD}"/>
    <cellStyle name="20% - Accent2 2 9" xfId="175" xr:uid="{3EA75339-5A02-43F7-B9F8-D0D43531F7AB}"/>
    <cellStyle name="20% - Accent2 2 9 2" xfId="1639" xr:uid="{72628F29-4B77-49C1-9311-781D04C732C4}"/>
    <cellStyle name="20% - Accent3 2" xfId="176" xr:uid="{6E7E4C64-3BD8-4C82-9F6A-78EC347B11BE}"/>
    <cellStyle name="20% - Accent3 2 10" xfId="1640" xr:uid="{43B49F31-1E75-454A-9BF7-2D698A1D5BD1}"/>
    <cellStyle name="20% - Accent3 2 2" xfId="177" xr:uid="{6F95F4DC-B379-4B87-966D-76F6E17A09F7}"/>
    <cellStyle name="20% - Accent3 2 2 2" xfId="178" xr:uid="{61D6B3A1-DE58-485A-8BB0-5D1F96206B1C}"/>
    <cellStyle name="20% - Accent3 2 2 2 2" xfId="179" xr:uid="{A006423D-0934-4BE1-8314-0E9848AC607C}"/>
    <cellStyle name="20% - Accent3 2 2 2 2 2" xfId="180" xr:uid="{49A991F9-1B2E-4E97-8FF7-8811E3245581}"/>
    <cellStyle name="20% - Accent3 2 2 2 2 2 2" xfId="1644" xr:uid="{B63E7FB8-CB23-46BC-9B93-805E85E9639B}"/>
    <cellStyle name="20% - Accent3 2 2 2 2 3" xfId="181" xr:uid="{A572CCDF-86FC-498B-8D80-701F3A19E579}"/>
    <cellStyle name="20% - Accent3 2 2 2 2 3 2" xfId="1645" xr:uid="{3D2705BA-DB0B-4E2C-96D4-293275B375F7}"/>
    <cellStyle name="20% - Accent3 2 2 2 2 4" xfId="1643" xr:uid="{ECF09FCA-C954-492F-B670-00FCF04809E7}"/>
    <cellStyle name="20% - Accent3 2 2 2 3" xfId="182" xr:uid="{14D46A9F-C190-4857-AE2C-BBA8ED6AF579}"/>
    <cellStyle name="20% - Accent3 2 2 2 3 2" xfId="183" xr:uid="{DD261805-A48D-4501-9B54-C051EB5B5F9B}"/>
    <cellStyle name="20% - Accent3 2 2 2 3 2 2" xfId="1647" xr:uid="{8DCC756E-CDAE-4180-AD2F-03513AFDF9D8}"/>
    <cellStyle name="20% - Accent3 2 2 2 3 3" xfId="184" xr:uid="{E6533570-EB3C-4F74-BB70-85EA84406B17}"/>
    <cellStyle name="20% - Accent3 2 2 2 3 3 2" xfId="1648" xr:uid="{3FD80AF0-1CBA-4832-A96A-8B44B2A75E9B}"/>
    <cellStyle name="20% - Accent3 2 2 2 3 4" xfId="1646" xr:uid="{DFE188E1-1EC9-4E10-93C3-7094660CCD68}"/>
    <cellStyle name="20% - Accent3 2 2 2 4" xfId="185" xr:uid="{0B9B937A-AEAC-47ED-8565-900C96DF3B60}"/>
    <cellStyle name="20% - Accent3 2 2 2 4 2" xfId="186" xr:uid="{60A30F32-08A1-4D34-A53F-E8E07769E812}"/>
    <cellStyle name="20% - Accent3 2 2 2 4 2 2" xfId="1650" xr:uid="{6C06A80E-419F-4D25-8B05-9EDD0379CE83}"/>
    <cellStyle name="20% - Accent3 2 2 2 4 3" xfId="187" xr:uid="{B306C602-8D30-4EC5-BD16-C0FA3EA89A05}"/>
    <cellStyle name="20% - Accent3 2 2 2 4 3 2" xfId="1651" xr:uid="{2AD741D9-04ED-4AAF-83D3-9A3A3F3EB9A3}"/>
    <cellStyle name="20% - Accent3 2 2 2 4 4" xfId="1649" xr:uid="{E2176A90-D5B9-4344-9AA0-1E53803BD5C9}"/>
    <cellStyle name="20% - Accent3 2 2 2 5" xfId="188" xr:uid="{BE4F3C9E-1AFD-4065-9D02-09B44E8BE95D}"/>
    <cellStyle name="20% - Accent3 2 2 2 5 2" xfId="1652" xr:uid="{A0FD0539-965D-4780-B0E2-4036B1AE8F47}"/>
    <cellStyle name="20% - Accent3 2 2 2 6" xfId="189" xr:uid="{6262F518-F537-4F5F-8A31-1E1E3F8E4832}"/>
    <cellStyle name="20% - Accent3 2 2 2 6 2" xfId="1653" xr:uid="{77B1E225-9CFC-4951-99D2-8C4CF160B67F}"/>
    <cellStyle name="20% - Accent3 2 2 2 7" xfId="1642" xr:uid="{84090756-155D-449D-A6AD-585A4965C8F9}"/>
    <cellStyle name="20% - Accent3 2 2 3" xfId="190" xr:uid="{FB5FCE15-E3F2-4100-8A74-F246A3AAA5D9}"/>
    <cellStyle name="20% - Accent3 2 2 3 2" xfId="191" xr:uid="{EBEF9987-0849-4C5A-9563-9007D868694C}"/>
    <cellStyle name="20% - Accent3 2 2 3 2 2" xfId="1655" xr:uid="{56E3475E-021B-4B40-8F56-EA8562AE0B4F}"/>
    <cellStyle name="20% - Accent3 2 2 3 3" xfId="192" xr:uid="{6DBB0F36-F5C1-4E1E-8367-E000A0CCF180}"/>
    <cellStyle name="20% - Accent3 2 2 3 3 2" xfId="1656" xr:uid="{0E1E0B5A-43A5-4C52-B6A1-47FCEFF4182C}"/>
    <cellStyle name="20% - Accent3 2 2 3 4" xfId="1654" xr:uid="{26A6BB78-01CE-4AA3-A210-07D9581D9D13}"/>
    <cellStyle name="20% - Accent3 2 2 4" xfId="193" xr:uid="{09A81698-D1F5-41B8-BAC8-5A81BCFD31BF}"/>
    <cellStyle name="20% - Accent3 2 2 4 2" xfId="194" xr:uid="{89A93411-6A95-4D5E-A56E-7D9390B911E5}"/>
    <cellStyle name="20% - Accent3 2 2 4 2 2" xfId="1658" xr:uid="{14F07C5B-EE41-4AC9-89AD-29AF10DBAD9C}"/>
    <cellStyle name="20% - Accent3 2 2 4 3" xfId="195" xr:uid="{DDE82C5F-A0EE-42A5-A7E5-B650C40826BD}"/>
    <cellStyle name="20% - Accent3 2 2 4 3 2" xfId="1659" xr:uid="{BD98F061-D01A-4500-9F4B-1529A1B1BA49}"/>
    <cellStyle name="20% - Accent3 2 2 4 4" xfId="1657" xr:uid="{2ABC5356-6799-4707-BB85-EAE048D26188}"/>
    <cellStyle name="20% - Accent3 2 2 5" xfId="196" xr:uid="{4EEA1C7E-B9DF-45C0-BB41-D56D3F7F2C2F}"/>
    <cellStyle name="20% - Accent3 2 2 5 2" xfId="197" xr:uid="{E1D1735C-5C86-448A-9076-A03C5A157EA2}"/>
    <cellStyle name="20% - Accent3 2 2 5 2 2" xfId="1661" xr:uid="{AD6B6C22-8DC1-4F83-AE71-E8388A9370F6}"/>
    <cellStyle name="20% - Accent3 2 2 5 3" xfId="198" xr:uid="{46F6DFED-2B4C-44BE-8CE8-7ADC9C15253F}"/>
    <cellStyle name="20% - Accent3 2 2 5 3 2" xfId="1662" xr:uid="{A08DFD48-5C1E-48EA-9BF9-6F0BAFE7D0B2}"/>
    <cellStyle name="20% - Accent3 2 2 5 4" xfId="1660" xr:uid="{A3B9F8E8-DDC7-4C8D-BF4D-B793DF1A42B3}"/>
    <cellStyle name="20% - Accent3 2 2 6" xfId="199" xr:uid="{9BA36BB0-4C1D-4207-9668-09B88F93973B}"/>
    <cellStyle name="20% - Accent3 2 2 6 2" xfId="1663" xr:uid="{900F239A-DC3A-43D6-91D2-F81A95221A83}"/>
    <cellStyle name="20% - Accent3 2 2 7" xfId="200" xr:uid="{5F419C7D-03A4-4363-9EAF-B992189307B0}"/>
    <cellStyle name="20% - Accent3 2 2 7 2" xfId="1664" xr:uid="{BAA45BE3-F496-4CC6-A7C3-C22A574D6397}"/>
    <cellStyle name="20% - Accent3 2 2 8" xfId="1641" xr:uid="{ED358A3D-2CB6-4791-91A2-4C92868A385B}"/>
    <cellStyle name="20% - Accent3 2 3" xfId="201" xr:uid="{FB9F33D2-B0AD-4B2F-8C63-F7A326F71C73}"/>
    <cellStyle name="20% - Accent3 2 3 2" xfId="202" xr:uid="{6A1C0470-3B6F-4DC2-9315-52B9CFFAD0C1}"/>
    <cellStyle name="20% - Accent3 2 3 2 2" xfId="203" xr:uid="{F1F92F6E-C8CE-4F6A-BA82-0B237345EEC4}"/>
    <cellStyle name="20% - Accent3 2 3 2 2 2" xfId="204" xr:uid="{467A6EDA-28BC-4057-9A84-C0E717566E79}"/>
    <cellStyle name="20% - Accent3 2 3 2 2 2 2" xfId="1668" xr:uid="{D13F6687-823C-485A-B36C-526A755EC1FE}"/>
    <cellStyle name="20% - Accent3 2 3 2 2 3" xfId="205" xr:uid="{2E37E002-40E6-4A81-8EA1-28922CBBA918}"/>
    <cellStyle name="20% - Accent3 2 3 2 2 3 2" xfId="1669" xr:uid="{5C6A6EF6-0B8E-4BA9-92F5-EC8DC51C0B28}"/>
    <cellStyle name="20% - Accent3 2 3 2 2 4" xfId="1667" xr:uid="{1C63706B-779B-4B3B-93EE-5B62632D45F5}"/>
    <cellStyle name="20% - Accent3 2 3 2 3" xfId="206" xr:uid="{3282C7AE-9AB1-418C-B5A1-322CB8C43A11}"/>
    <cellStyle name="20% - Accent3 2 3 2 3 2" xfId="207" xr:uid="{AD87668F-AA91-45CC-BA6B-E3F55E1224E9}"/>
    <cellStyle name="20% - Accent3 2 3 2 3 2 2" xfId="1671" xr:uid="{5DBF2B47-B54C-49EF-A44B-050E0C691FA5}"/>
    <cellStyle name="20% - Accent3 2 3 2 3 3" xfId="208" xr:uid="{378B1BEA-BBB9-4805-9857-5DB087347FC3}"/>
    <cellStyle name="20% - Accent3 2 3 2 3 3 2" xfId="1672" xr:uid="{5CBACEB9-D416-4645-9DE3-20FB91F93BF6}"/>
    <cellStyle name="20% - Accent3 2 3 2 3 4" xfId="1670" xr:uid="{4C75A9E7-4B3A-4215-A9A5-614DF411C592}"/>
    <cellStyle name="20% - Accent3 2 3 2 4" xfId="209" xr:uid="{D220314F-9A0B-4B19-B764-ACC608A47AAC}"/>
    <cellStyle name="20% - Accent3 2 3 2 4 2" xfId="210" xr:uid="{1EC8ACB4-7D94-4D24-89AC-444ECA10C61D}"/>
    <cellStyle name="20% - Accent3 2 3 2 4 2 2" xfId="1674" xr:uid="{3A6D4F17-39EE-4B99-A93B-C138729E047A}"/>
    <cellStyle name="20% - Accent3 2 3 2 4 3" xfId="211" xr:uid="{81F9DD46-4F7E-45A2-A3DD-F6768050180E}"/>
    <cellStyle name="20% - Accent3 2 3 2 4 3 2" xfId="1675" xr:uid="{ADD7F129-91B0-4282-9767-9BF01B2B3B78}"/>
    <cellStyle name="20% - Accent3 2 3 2 4 4" xfId="1673" xr:uid="{19012283-FAD2-4456-8B66-58E07BEAC751}"/>
    <cellStyle name="20% - Accent3 2 3 2 5" xfId="212" xr:uid="{985605CB-BF09-4CF9-AA34-2B9A925CD0AE}"/>
    <cellStyle name="20% - Accent3 2 3 2 5 2" xfId="1676" xr:uid="{B8DC3912-6081-4340-A87A-87739D93990E}"/>
    <cellStyle name="20% - Accent3 2 3 2 6" xfId="213" xr:uid="{4BC6C7C1-10FF-440F-9C1E-C11513E44B1D}"/>
    <cellStyle name="20% - Accent3 2 3 2 6 2" xfId="1677" xr:uid="{FDA93B7C-7C66-4A4A-A838-8EC217148B61}"/>
    <cellStyle name="20% - Accent3 2 3 2 7" xfId="1666" xr:uid="{E25C511E-0722-40F9-B7BB-C539622B0FBD}"/>
    <cellStyle name="20% - Accent3 2 3 3" xfId="214" xr:uid="{F94B30C1-53D2-40E2-987B-351DB24D6262}"/>
    <cellStyle name="20% - Accent3 2 3 3 2" xfId="215" xr:uid="{740377DA-D992-4541-B2C1-C2BFC2C4D09C}"/>
    <cellStyle name="20% - Accent3 2 3 3 2 2" xfId="1679" xr:uid="{07F9DF68-AF4F-45CC-A857-293E3C66EEC6}"/>
    <cellStyle name="20% - Accent3 2 3 3 3" xfId="216" xr:uid="{1A7847BC-BCED-4172-AC11-B7C0872B1059}"/>
    <cellStyle name="20% - Accent3 2 3 3 3 2" xfId="1680" xr:uid="{F2FFFCEC-CEAF-44C5-B8EF-3B183BC9BCB3}"/>
    <cellStyle name="20% - Accent3 2 3 3 4" xfId="1678" xr:uid="{87148E75-F18B-4DBE-A4BB-7E7E91E3C721}"/>
    <cellStyle name="20% - Accent3 2 3 4" xfId="217" xr:uid="{82249FC9-EE48-48BC-A7B5-71D4F7B44736}"/>
    <cellStyle name="20% - Accent3 2 3 4 2" xfId="218" xr:uid="{076B3910-062D-4A97-B121-3AC9D5FF75BA}"/>
    <cellStyle name="20% - Accent3 2 3 4 2 2" xfId="1682" xr:uid="{9CAA4757-7329-4CD2-A6DB-3AEAA0F93192}"/>
    <cellStyle name="20% - Accent3 2 3 4 3" xfId="219" xr:uid="{51D40D69-7BBD-4406-A2B9-7ADCBC76996B}"/>
    <cellStyle name="20% - Accent3 2 3 4 3 2" xfId="1683" xr:uid="{85094EAA-5AC2-49BE-8621-2F9EC978C66A}"/>
    <cellStyle name="20% - Accent3 2 3 4 4" xfId="1681" xr:uid="{E70110D8-C48E-479A-B5B8-2369BD422D75}"/>
    <cellStyle name="20% - Accent3 2 3 5" xfId="220" xr:uid="{A929824A-DBD8-48DC-A70F-A66E889AE6C3}"/>
    <cellStyle name="20% - Accent3 2 3 5 2" xfId="221" xr:uid="{EFA65693-2285-4942-BE30-FA7B80E94F2D}"/>
    <cellStyle name="20% - Accent3 2 3 5 2 2" xfId="1685" xr:uid="{2FD6291F-A9F2-4136-9853-04CD17EEF1AE}"/>
    <cellStyle name="20% - Accent3 2 3 5 3" xfId="222" xr:uid="{2DA821FE-FEA3-4CA3-9E7D-0F9843A5E1CB}"/>
    <cellStyle name="20% - Accent3 2 3 5 3 2" xfId="1686" xr:uid="{819278A5-93A6-46CA-AA64-03C4B4752A12}"/>
    <cellStyle name="20% - Accent3 2 3 5 4" xfId="1684" xr:uid="{011213F3-A549-4ECC-813D-BCF74FCA61C1}"/>
    <cellStyle name="20% - Accent3 2 3 6" xfId="223" xr:uid="{D9D63FC1-F43B-46F5-84B1-B91B87360174}"/>
    <cellStyle name="20% - Accent3 2 3 6 2" xfId="1687" xr:uid="{7B1815E8-29C1-444D-9A92-6ECCC787C735}"/>
    <cellStyle name="20% - Accent3 2 3 7" xfId="224" xr:uid="{29ECCB8C-5691-4EB5-9BFB-00A6F604AA9D}"/>
    <cellStyle name="20% - Accent3 2 3 7 2" xfId="1688" xr:uid="{34556230-D0E0-4744-B04C-FE16314B0E2D}"/>
    <cellStyle name="20% - Accent3 2 3 8" xfId="1665" xr:uid="{FD304B35-0ADD-4EBD-9B68-769ECDA47D24}"/>
    <cellStyle name="20% - Accent3 2 4" xfId="225" xr:uid="{2F6471A3-B8E7-4A9D-9094-242C6D7D4B61}"/>
    <cellStyle name="20% - Accent3 2 4 2" xfId="226" xr:uid="{D602F5EE-4E17-402B-B071-7936FB637E7D}"/>
    <cellStyle name="20% - Accent3 2 4 2 2" xfId="227" xr:uid="{751D795A-4038-4D12-8773-3B9DB8EA1B65}"/>
    <cellStyle name="20% - Accent3 2 4 2 2 2" xfId="1691" xr:uid="{21880085-89BC-4A85-8627-26F26CEF3233}"/>
    <cellStyle name="20% - Accent3 2 4 2 3" xfId="228" xr:uid="{FBC9DFC3-885E-4F61-A3F5-DFBD822CEC59}"/>
    <cellStyle name="20% - Accent3 2 4 2 3 2" xfId="1692" xr:uid="{A2EC89BE-FE41-4F6A-B969-CFF9D61CCE1E}"/>
    <cellStyle name="20% - Accent3 2 4 2 4" xfId="1690" xr:uid="{E7C2FBD7-E177-4AB9-B7C2-A9BEC917D56D}"/>
    <cellStyle name="20% - Accent3 2 4 3" xfId="229" xr:uid="{FEBF6E3D-5322-4F3A-A2A7-2100A40496A7}"/>
    <cellStyle name="20% - Accent3 2 4 3 2" xfId="230" xr:uid="{184EA3A8-D0C3-401F-84EF-71C7F1EF7398}"/>
    <cellStyle name="20% - Accent3 2 4 3 2 2" xfId="1694" xr:uid="{1B4FE25D-E989-425C-8555-FE68A302F76B}"/>
    <cellStyle name="20% - Accent3 2 4 3 3" xfId="231" xr:uid="{ADAFD481-20F1-4EBB-8D01-85575ED61F0D}"/>
    <cellStyle name="20% - Accent3 2 4 3 3 2" xfId="1695" xr:uid="{AEBB1221-CA34-43A2-A707-B3665E785AD7}"/>
    <cellStyle name="20% - Accent3 2 4 3 4" xfId="1693" xr:uid="{DFF0765A-BC0F-4BFC-939B-173A3E407071}"/>
    <cellStyle name="20% - Accent3 2 4 4" xfId="232" xr:uid="{F8B3AFED-5ED4-40E7-B275-77F0C37FDC7E}"/>
    <cellStyle name="20% - Accent3 2 4 4 2" xfId="233" xr:uid="{A3CE9F45-2321-44D0-B03D-9DB1E3C6E99C}"/>
    <cellStyle name="20% - Accent3 2 4 4 2 2" xfId="1697" xr:uid="{90264666-9576-4E1A-9FA0-20386C42968B}"/>
    <cellStyle name="20% - Accent3 2 4 4 3" xfId="234" xr:uid="{E54D3BE6-2AC8-43FE-912F-4DBA67085A62}"/>
    <cellStyle name="20% - Accent3 2 4 4 3 2" xfId="1698" xr:uid="{340FAF11-B177-4A26-A188-7A1856BB77E3}"/>
    <cellStyle name="20% - Accent3 2 4 4 4" xfId="1696" xr:uid="{9EC8C60B-F403-43C5-A5EF-2374085A539C}"/>
    <cellStyle name="20% - Accent3 2 4 5" xfId="235" xr:uid="{69813984-0864-49B6-A515-8017D27FF8AF}"/>
    <cellStyle name="20% - Accent3 2 4 5 2" xfId="1699" xr:uid="{8B40D5AE-6D45-4A33-BA38-32FE730E7C55}"/>
    <cellStyle name="20% - Accent3 2 4 6" xfId="236" xr:uid="{55DCACE8-181D-4BBA-8EE2-E03CD7F7D698}"/>
    <cellStyle name="20% - Accent3 2 4 6 2" xfId="1700" xr:uid="{C01B9A13-DD6C-4538-AF76-E34863F9E3EE}"/>
    <cellStyle name="20% - Accent3 2 4 7" xfId="1689" xr:uid="{8293F2C7-9CB3-46CB-A3EF-FEE747860ECB}"/>
    <cellStyle name="20% - Accent3 2 5" xfId="237" xr:uid="{33CC052A-51C2-4271-A8FD-7C4264A86895}"/>
    <cellStyle name="20% - Accent3 2 5 2" xfId="238" xr:uid="{1CB32ADB-06B4-4713-8463-C9DBD37DFA81}"/>
    <cellStyle name="20% - Accent3 2 5 2 2" xfId="1702" xr:uid="{8B0F8C48-2761-483D-A095-F7FA65441333}"/>
    <cellStyle name="20% - Accent3 2 5 3" xfId="239" xr:uid="{832AD5EA-6B98-4E5B-92EE-37FE67B3A420}"/>
    <cellStyle name="20% - Accent3 2 5 3 2" xfId="1703" xr:uid="{5A5CFA88-B1D0-4620-9F07-F316D2623437}"/>
    <cellStyle name="20% - Accent3 2 5 4" xfId="1701" xr:uid="{F9A3782F-2F83-4003-83D3-D23CAE392B8A}"/>
    <cellStyle name="20% - Accent3 2 6" xfId="240" xr:uid="{EFA7E9C2-6415-4E39-85AA-8012D6C457DF}"/>
    <cellStyle name="20% - Accent3 2 6 2" xfId="241" xr:uid="{80DE7332-7955-4E8A-BB21-3127E951B98D}"/>
    <cellStyle name="20% - Accent3 2 6 2 2" xfId="1705" xr:uid="{2DE859AB-8F2A-4929-8813-C28A6CA56D62}"/>
    <cellStyle name="20% - Accent3 2 6 3" xfId="242" xr:uid="{B8862455-7AAA-49BF-ACF9-AAC312955D30}"/>
    <cellStyle name="20% - Accent3 2 6 3 2" xfId="1706" xr:uid="{613C4E37-D88F-489F-866B-6496984E8168}"/>
    <cellStyle name="20% - Accent3 2 6 4" xfId="1704" xr:uid="{AF56B29E-F6FE-4B9C-B40D-7B76E6EDDC58}"/>
    <cellStyle name="20% - Accent3 2 7" xfId="243" xr:uid="{DFF25568-CBE7-4C7F-A56F-30C664AC16EA}"/>
    <cellStyle name="20% - Accent3 2 7 2" xfId="244" xr:uid="{2CDCD544-4858-4203-9CC5-D92269957C4A}"/>
    <cellStyle name="20% - Accent3 2 7 2 2" xfId="1708" xr:uid="{72195664-07AF-45B1-A1DA-3DF3180A402B}"/>
    <cellStyle name="20% - Accent3 2 7 3" xfId="245" xr:uid="{AFF296D0-B6A5-4B4A-ACDB-2AA4569ADC37}"/>
    <cellStyle name="20% - Accent3 2 7 3 2" xfId="1709" xr:uid="{F5B3C859-1B7A-4420-B71D-B93B601CEBEE}"/>
    <cellStyle name="20% - Accent3 2 7 4" xfId="1707" xr:uid="{670B70D0-51C6-40BA-B4B2-6E519F10D58A}"/>
    <cellStyle name="20% - Accent3 2 8" xfId="246" xr:uid="{8709B6A9-C546-47E8-A78C-AA7B7588AE56}"/>
    <cellStyle name="20% - Accent3 2 8 2" xfId="1710" xr:uid="{4D5F6E11-5A0E-47BB-A635-5B87AD31C0BD}"/>
    <cellStyle name="20% - Accent3 2 9" xfId="247" xr:uid="{50149D51-DA4B-4EA0-A7DF-C43593A3E8F6}"/>
    <cellStyle name="20% - Accent3 2 9 2" xfId="1711" xr:uid="{2DC836FE-95C4-4A6D-BA5D-A35908E33318}"/>
    <cellStyle name="20% - Accent4 2" xfId="248" xr:uid="{6D06AFA8-417C-485A-874C-EF203746F838}"/>
    <cellStyle name="20% - Accent4 2 10" xfId="1712" xr:uid="{79D73BA5-4C53-4114-9944-5F018514E7AD}"/>
    <cellStyle name="20% - Accent4 2 2" xfId="249" xr:uid="{BB89DCE6-B315-4852-BE34-12D0AED7A981}"/>
    <cellStyle name="20% - Accent4 2 2 2" xfId="250" xr:uid="{070CA7BB-AC1F-4AAD-81E1-D4CCF90E1976}"/>
    <cellStyle name="20% - Accent4 2 2 2 2" xfId="251" xr:uid="{BCB6FEA6-C145-4C62-BD91-70ECDE1F9ED9}"/>
    <cellStyle name="20% - Accent4 2 2 2 2 2" xfId="252" xr:uid="{4FE0E5AE-E7A0-4690-98AA-89820AB0EC4F}"/>
    <cellStyle name="20% - Accent4 2 2 2 2 2 2" xfId="1716" xr:uid="{12FBBC90-532B-4F5C-8D76-CD42FA3C2298}"/>
    <cellStyle name="20% - Accent4 2 2 2 2 3" xfId="253" xr:uid="{389979C4-A228-49CD-A404-48D8473F8280}"/>
    <cellStyle name="20% - Accent4 2 2 2 2 3 2" xfId="1717" xr:uid="{127602CD-CA64-4E9B-96B6-5A6B53DBA9F1}"/>
    <cellStyle name="20% - Accent4 2 2 2 2 4" xfId="1715" xr:uid="{320F50A5-AA30-4BE9-9E9F-3D4440BB2F3D}"/>
    <cellStyle name="20% - Accent4 2 2 2 3" xfId="254" xr:uid="{0D33E0A2-FB6B-4E78-9EF7-BC9B9BEE4874}"/>
    <cellStyle name="20% - Accent4 2 2 2 3 2" xfId="255" xr:uid="{5AA7805F-A7F4-450C-8AF2-66ECFA617172}"/>
    <cellStyle name="20% - Accent4 2 2 2 3 2 2" xfId="1719" xr:uid="{6BA68DFA-A807-4AFC-B481-FD872FF6A580}"/>
    <cellStyle name="20% - Accent4 2 2 2 3 3" xfId="256" xr:uid="{3F9FDB3B-25AF-4B8A-81B6-81300002AE32}"/>
    <cellStyle name="20% - Accent4 2 2 2 3 3 2" xfId="1720" xr:uid="{D727A653-685B-4B1C-866A-02A33F64D533}"/>
    <cellStyle name="20% - Accent4 2 2 2 3 4" xfId="1718" xr:uid="{B5926F28-063B-46A0-A771-C4F72D1CFC14}"/>
    <cellStyle name="20% - Accent4 2 2 2 4" xfId="257" xr:uid="{20AC31A2-2CA9-4786-9FDD-66E4BF87A51F}"/>
    <cellStyle name="20% - Accent4 2 2 2 4 2" xfId="258" xr:uid="{A4D65B9B-3CFF-4A95-89FA-02C349E48C39}"/>
    <cellStyle name="20% - Accent4 2 2 2 4 2 2" xfId="1722" xr:uid="{D225C511-1D77-4161-BD2F-6510979D90A8}"/>
    <cellStyle name="20% - Accent4 2 2 2 4 3" xfId="259" xr:uid="{2E458A1C-A7ED-4FF6-B7E2-C369950CDFAC}"/>
    <cellStyle name="20% - Accent4 2 2 2 4 3 2" xfId="1723" xr:uid="{6B174865-E273-4F8B-B368-B85E9FFB898E}"/>
    <cellStyle name="20% - Accent4 2 2 2 4 4" xfId="1721" xr:uid="{89F68C58-A98B-48C0-87D4-B85AA11F5185}"/>
    <cellStyle name="20% - Accent4 2 2 2 5" xfId="260" xr:uid="{A1FEECAF-92D5-4F99-8073-22FD3BB5C257}"/>
    <cellStyle name="20% - Accent4 2 2 2 5 2" xfId="1724" xr:uid="{94416878-CCED-4A03-97BD-3D0D3050783F}"/>
    <cellStyle name="20% - Accent4 2 2 2 6" xfId="261" xr:uid="{480850AB-BB98-4420-95B5-38C75171EC21}"/>
    <cellStyle name="20% - Accent4 2 2 2 6 2" xfId="1725" xr:uid="{B1C0B3F2-F32D-4AA5-B636-A8347E6161DF}"/>
    <cellStyle name="20% - Accent4 2 2 2 7" xfId="1714" xr:uid="{0EB9CFDE-F939-41FE-972C-CABEFFC2196F}"/>
    <cellStyle name="20% - Accent4 2 2 3" xfId="262" xr:uid="{67AFD9B6-91FE-4500-BA2E-5C79867A0498}"/>
    <cellStyle name="20% - Accent4 2 2 3 2" xfId="263" xr:uid="{571BE2A0-237B-4E7B-9243-AFD6EEB45D84}"/>
    <cellStyle name="20% - Accent4 2 2 3 2 2" xfId="1727" xr:uid="{65A1E20D-CAA1-41FB-A061-7AE19B8891A2}"/>
    <cellStyle name="20% - Accent4 2 2 3 3" xfId="264" xr:uid="{362A5544-8EB8-44F6-BB64-B67ACD109D5B}"/>
    <cellStyle name="20% - Accent4 2 2 3 3 2" xfId="1728" xr:uid="{4CDE2276-AA56-4D25-ACE2-9C69DEECA1FC}"/>
    <cellStyle name="20% - Accent4 2 2 3 4" xfId="1726" xr:uid="{5963C29F-8A8E-4D9A-A6A7-52E78E29EEFF}"/>
    <cellStyle name="20% - Accent4 2 2 4" xfId="265" xr:uid="{10F076C1-47DA-473D-BAF5-634D879E30F9}"/>
    <cellStyle name="20% - Accent4 2 2 4 2" xfId="266" xr:uid="{FA147D80-6D22-41E7-B6B2-0232C1495895}"/>
    <cellStyle name="20% - Accent4 2 2 4 2 2" xfId="1730" xr:uid="{EF58F93E-8C83-46B1-AE7D-08F635422737}"/>
    <cellStyle name="20% - Accent4 2 2 4 3" xfId="267" xr:uid="{9E16CDF6-89B1-400B-8AF1-723E32E0BF26}"/>
    <cellStyle name="20% - Accent4 2 2 4 3 2" xfId="1731" xr:uid="{D5409677-32B1-4F94-8CE8-D4FB0B1E826C}"/>
    <cellStyle name="20% - Accent4 2 2 4 4" xfId="1729" xr:uid="{559EB819-49C6-44F1-9EFD-BB9B646C8B32}"/>
    <cellStyle name="20% - Accent4 2 2 5" xfId="268" xr:uid="{69DEAA90-65BA-4288-93DB-4A2AAA61227E}"/>
    <cellStyle name="20% - Accent4 2 2 5 2" xfId="269" xr:uid="{2BB084E4-50D8-4632-B6AC-8714F71801A2}"/>
    <cellStyle name="20% - Accent4 2 2 5 2 2" xfId="1733" xr:uid="{F29CCD9C-7387-4B38-869C-0CEEF7011409}"/>
    <cellStyle name="20% - Accent4 2 2 5 3" xfId="270" xr:uid="{D23A142F-9642-4130-B26D-DF7F166C7240}"/>
    <cellStyle name="20% - Accent4 2 2 5 3 2" xfId="1734" xr:uid="{62BA1927-3431-4720-B540-7B0CB1E70154}"/>
    <cellStyle name="20% - Accent4 2 2 5 4" xfId="1732" xr:uid="{D53D20C1-A9B1-4D95-8D44-03139C7E46C4}"/>
    <cellStyle name="20% - Accent4 2 2 6" xfId="271" xr:uid="{DA1D67B7-026B-4362-96C2-AD5BF323BBB9}"/>
    <cellStyle name="20% - Accent4 2 2 6 2" xfId="1735" xr:uid="{50E7CA90-FF14-4C5E-8CA8-F7E5DF903AB6}"/>
    <cellStyle name="20% - Accent4 2 2 7" xfId="272" xr:uid="{4CE97471-FB55-42F5-8FC6-FF12E7D3F3C7}"/>
    <cellStyle name="20% - Accent4 2 2 7 2" xfId="1736" xr:uid="{2577C921-9A3A-4119-BF44-1E6E73D8F541}"/>
    <cellStyle name="20% - Accent4 2 2 8" xfId="1713" xr:uid="{698D2DED-EF2E-4607-A320-64FF49870A7C}"/>
    <cellStyle name="20% - Accent4 2 3" xfId="273" xr:uid="{32153921-28AD-493C-ABD7-60A9F368C525}"/>
    <cellStyle name="20% - Accent4 2 3 2" xfId="274" xr:uid="{B6E56B69-34D8-4DDC-8168-84369E2E0773}"/>
    <cellStyle name="20% - Accent4 2 3 2 2" xfId="275" xr:uid="{E4EEC447-F5B8-4CEC-B192-F61D29763986}"/>
    <cellStyle name="20% - Accent4 2 3 2 2 2" xfId="276" xr:uid="{9BCF2FA2-50DA-4D35-AA37-D25EB11EAADA}"/>
    <cellStyle name="20% - Accent4 2 3 2 2 2 2" xfId="1740" xr:uid="{2F87E89E-F1A5-4BE6-B671-9D835FEF31BC}"/>
    <cellStyle name="20% - Accent4 2 3 2 2 3" xfId="277" xr:uid="{EFA5529E-2D52-406C-8E1E-5779201B89EB}"/>
    <cellStyle name="20% - Accent4 2 3 2 2 3 2" xfId="1741" xr:uid="{879075E0-AD0E-4A83-9C7F-81F4AB74D89C}"/>
    <cellStyle name="20% - Accent4 2 3 2 2 4" xfId="1739" xr:uid="{2E2A3D52-DCA4-4EF1-8CE3-53C00A2369B2}"/>
    <cellStyle name="20% - Accent4 2 3 2 3" xfId="278" xr:uid="{2A9AC9A3-8E77-4732-AD6F-C00A7E505AF7}"/>
    <cellStyle name="20% - Accent4 2 3 2 3 2" xfId="279" xr:uid="{42CA9A44-9C46-4775-A9E0-B9D8F4C1058B}"/>
    <cellStyle name="20% - Accent4 2 3 2 3 2 2" xfId="1743" xr:uid="{EF8B4744-B49C-430C-8CE6-0C3197EE3AF1}"/>
    <cellStyle name="20% - Accent4 2 3 2 3 3" xfId="280" xr:uid="{E0046EDF-1FF4-4540-A459-1D70A5057898}"/>
    <cellStyle name="20% - Accent4 2 3 2 3 3 2" xfId="1744" xr:uid="{5B59AB74-ECC3-4B22-9134-8783D75313E3}"/>
    <cellStyle name="20% - Accent4 2 3 2 3 4" xfId="1742" xr:uid="{2AB68ED9-F04B-465C-9524-DA01CB249961}"/>
    <cellStyle name="20% - Accent4 2 3 2 4" xfId="281" xr:uid="{E83FAD67-D550-4C7F-9A10-CA4C94EC1A9D}"/>
    <cellStyle name="20% - Accent4 2 3 2 4 2" xfId="282" xr:uid="{6E6272F0-4167-4CE3-9B7B-65DF7E9C8F63}"/>
    <cellStyle name="20% - Accent4 2 3 2 4 2 2" xfId="1746" xr:uid="{82AE3483-22C7-4C18-8536-8DAB8BAC27B9}"/>
    <cellStyle name="20% - Accent4 2 3 2 4 3" xfId="283" xr:uid="{2D775622-6DB9-4B23-9ADC-24793146C085}"/>
    <cellStyle name="20% - Accent4 2 3 2 4 3 2" xfId="1747" xr:uid="{EA1CB8C2-19A0-4D2A-BA17-251321D6104E}"/>
    <cellStyle name="20% - Accent4 2 3 2 4 4" xfId="1745" xr:uid="{BB4E3F8B-2DE3-4C77-8EBD-E532DD458C9D}"/>
    <cellStyle name="20% - Accent4 2 3 2 5" xfId="284" xr:uid="{026C6A7A-7207-4662-B2D8-5F4BAE166084}"/>
    <cellStyle name="20% - Accent4 2 3 2 5 2" xfId="1748" xr:uid="{22B7C296-FAEB-4C29-991C-62EDAA2C4403}"/>
    <cellStyle name="20% - Accent4 2 3 2 6" xfId="285" xr:uid="{27AA1BB4-D054-4A8C-AD8B-98A34243F9E8}"/>
    <cellStyle name="20% - Accent4 2 3 2 6 2" xfId="1749" xr:uid="{5C4CBEFA-D441-4C6D-9879-8979CFB54BB2}"/>
    <cellStyle name="20% - Accent4 2 3 2 7" xfId="1738" xr:uid="{E6842EEC-BC29-4AD1-B3D7-7F3AB54E4432}"/>
    <cellStyle name="20% - Accent4 2 3 3" xfId="286" xr:uid="{81742AFC-587E-4AAD-8B1A-D3C5F44B4586}"/>
    <cellStyle name="20% - Accent4 2 3 3 2" xfId="287" xr:uid="{406914FD-EF35-4DB1-8F16-DDB7A693616E}"/>
    <cellStyle name="20% - Accent4 2 3 3 2 2" xfId="1751" xr:uid="{7230F0F4-739C-4FCD-8D4D-B123E7DCA6D7}"/>
    <cellStyle name="20% - Accent4 2 3 3 3" xfId="288" xr:uid="{A9DEB33D-B5EF-4D9C-B354-41FB8ECEDAE2}"/>
    <cellStyle name="20% - Accent4 2 3 3 3 2" xfId="1752" xr:uid="{C4F55288-51C7-4C55-BBC5-5F4B0DD37BD9}"/>
    <cellStyle name="20% - Accent4 2 3 3 4" xfId="1750" xr:uid="{AFA4D4A1-3903-4CF6-9779-6574B3B4B31C}"/>
    <cellStyle name="20% - Accent4 2 3 4" xfId="289" xr:uid="{45295FE6-7F4A-432D-9F0E-494617E88D7A}"/>
    <cellStyle name="20% - Accent4 2 3 4 2" xfId="290" xr:uid="{59765F81-4195-4C02-805B-796537120263}"/>
    <cellStyle name="20% - Accent4 2 3 4 2 2" xfId="1754" xr:uid="{ECBDAAAB-EDAE-4C8E-A737-9DEB66ED9FDC}"/>
    <cellStyle name="20% - Accent4 2 3 4 3" xfId="291" xr:uid="{FB748593-98F0-4541-A9C5-9B1E27955243}"/>
    <cellStyle name="20% - Accent4 2 3 4 3 2" xfId="1755" xr:uid="{CABB99B3-E70C-479D-9DDD-22CF6EDD2FD5}"/>
    <cellStyle name="20% - Accent4 2 3 4 4" xfId="1753" xr:uid="{BCB3D866-34C3-41CB-849F-8327FBEBCD50}"/>
    <cellStyle name="20% - Accent4 2 3 5" xfId="292" xr:uid="{5A28E246-32C1-49FB-A06E-19A3201F8674}"/>
    <cellStyle name="20% - Accent4 2 3 5 2" xfId="293" xr:uid="{8A832705-AC37-4815-825C-AC97133BAFA7}"/>
    <cellStyle name="20% - Accent4 2 3 5 2 2" xfId="1757" xr:uid="{285A427F-DCDF-4DC4-88A1-9A4A4F1B0388}"/>
    <cellStyle name="20% - Accent4 2 3 5 3" xfId="294" xr:uid="{A5CAE956-58BB-43ED-B640-3E15942165D8}"/>
    <cellStyle name="20% - Accent4 2 3 5 3 2" xfId="1758" xr:uid="{4FDC5612-2892-4744-ADCF-16FB19768B69}"/>
    <cellStyle name="20% - Accent4 2 3 5 4" xfId="1756" xr:uid="{7C875A59-941B-4BE7-A113-A4F6A312B40C}"/>
    <cellStyle name="20% - Accent4 2 3 6" xfId="295" xr:uid="{2B160045-FC98-4F99-B81F-B4BD58414AD1}"/>
    <cellStyle name="20% - Accent4 2 3 6 2" xfId="1759" xr:uid="{866B5002-C690-49B1-9F8B-2BA859AC7180}"/>
    <cellStyle name="20% - Accent4 2 3 7" xfId="296" xr:uid="{EBEF2A2A-0AC2-4634-B6C5-B0CA78D60381}"/>
    <cellStyle name="20% - Accent4 2 3 7 2" xfId="1760" xr:uid="{244428C5-2CCD-4A19-A688-611DCA7667A4}"/>
    <cellStyle name="20% - Accent4 2 3 8" xfId="1737" xr:uid="{8AC57BA9-5EFD-4A26-B3BD-2466C6CB1124}"/>
    <cellStyle name="20% - Accent4 2 4" xfId="297" xr:uid="{6CB65239-0A8F-45DA-9347-924AE55CAA3C}"/>
    <cellStyle name="20% - Accent4 2 4 2" xfId="298" xr:uid="{A1896C9E-9648-490E-9D21-8074BE98518A}"/>
    <cellStyle name="20% - Accent4 2 4 2 2" xfId="299" xr:uid="{69485F54-9DA4-46E7-A512-617686B41C2E}"/>
    <cellStyle name="20% - Accent4 2 4 2 2 2" xfId="1763" xr:uid="{DD7C1742-96AD-4585-B5E4-F60980BD1B5A}"/>
    <cellStyle name="20% - Accent4 2 4 2 3" xfId="300" xr:uid="{3F9387DC-A7B8-4190-A2EC-0FBDEEBD469E}"/>
    <cellStyle name="20% - Accent4 2 4 2 3 2" xfId="1764" xr:uid="{9164D93F-D273-4D78-907C-50DC72B67250}"/>
    <cellStyle name="20% - Accent4 2 4 2 4" xfId="1762" xr:uid="{A04E4DE3-0840-4C30-A692-B44220B1EFF4}"/>
    <cellStyle name="20% - Accent4 2 4 3" xfId="301" xr:uid="{B1DB5F56-8993-4BE5-901E-1377463AFA96}"/>
    <cellStyle name="20% - Accent4 2 4 3 2" xfId="302" xr:uid="{4E5CBB21-5EEE-4A21-91AB-257F3FBBF8DD}"/>
    <cellStyle name="20% - Accent4 2 4 3 2 2" xfId="1766" xr:uid="{03E83807-070D-4B06-B282-C161E68DDC32}"/>
    <cellStyle name="20% - Accent4 2 4 3 3" xfId="303" xr:uid="{A564EC15-3C47-4358-B7F1-B949B788C376}"/>
    <cellStyle name="20% - Accent4 2 4 3 3 2" xfId="1767" xr:uid="{26BE2EDF-4D7A-4BB3-9372-5C0084A007AE}"/>
    <cellStyle name="20% - Accent4 2 4 3 4" xfId="1765" xr:uid="{19FCF700-1008-4BE7-B215-BFF0065483B5}"/>
    <cellStyle name="20% - Accent4 2 4 4" xfId="304" xr:uid="{CE9AD380-0EF6-4B85-8F7A-22772432155F}"/>
    <cellStyle name="20% - Accent4 2 4 4 2" xfId="305" xr:uid="{B5048D8B-38EB-4A28-B6CC-E65C5F426DA5}"/>
    <cellStyle name="20% - Accent4 2 4 4 2 2" xfId="1769" xr:uid="{884F039E-6D34-4E91-90BE-0E0C33F005D8}"/>
    <cellStyle name="20% - Accent4 2 4 4 3" xfId="306" xr:uid="{0163BA8E-C80F-4389-AFED-32CD87BC293C}"/>
    <cellStyle name="20% - Accent4 2 4 4 3 2" xfId="1770" xr:uid="{499D7A78-19C9-4D54-BB8F-BC5594B0B268}"/>
    <cellStyle name="20% - Accent4 2 4 4 4" xfId="1768" xr:uid="{5DC08900-EC5B-4545-B695-793D854E0A54}"/>
    <cellStyle name="20% - Accent4 2 4 5" xfId="307" xr:uid="{5BDF0A47-3A23-4BDC-ADE9-C706D2F2F153}"/>
    <cellStyle name="20% - Accent4 2 4 5 2" xfId="1771" xr:uid="{A49B67AC-0E88-4D07-9E75-5EA382815D2C}"/>
    <cellStyle name="20% - Accent4 2 4 6" xfId="308" xr:uid="{15F62CD0-076B-4693-BED2-71334521DFC1}"/>
    <cellStyle name="20% - Accent4 2 4 6 2" xfId="1772" xr:uid="{BB7927FB-8D58-4F3B-946D-1354E7A74E2A}"/>
    <cellStyle name="20% - Accent4 2 4 7" xfId="1761" xr:uid="{06533FE9-E5B3-423A-9B44-0615D5202927}"/>
    <cellStyle name="20% - Accent4 2 5" xfId="309" xr:uid="{4EC259CE-F770-4470-B6B3-25B02020F1AE}"/>
    <cellStyle name="20% - Accent4 2 5 2" xfId="310" xr:uid="{35628FFA-0015-41CF-8A49-EFBC60DD68E3}"/>
    <cellStyle name="20% - Accent4 2 5 2 2" xfId="1774" xr:uid="{73208613-C0B6-4AE7-9CBE-80858D9A0A59}"/>
    <cellStyle name="20% - Accent4 2 5 3" xfId="311" xr:uid="{194F5AAA-7EB8-499B-92C4-F1AE7D8F388F}"/>
    <cellStyle name="20% - Accent4 2 5 3 2" xfId="1775" xr:uid="{2E65ACDD-39F6-4783-90D3-98A0387D894E}"/>
    <cellStyle name="20% - Accent4 2 5 4" xfId="1773" xr:uid="{7D184117-345D-411A-A4CB-CA0A68502227}"/>
    <cellStyle name="20% - Accent4 2 6" xfId="312" xr:uid="{335699E1-D3BE-4242-8D8A-7564394D1937}"/>
    <cellStyle name="20% - Accent4 2 6 2" xfId="313" xr:uid="{555D83E6-6828-46B6-A25C-F7530B8F587E}"/>
    <cellStyle name="20% - Accent4 2 6 2 2" xfId="1777" xr:uid="{CFA36E93-B378-414F-BE14-2AABAEB004D4}"/>
    <cellStyle name="20% - Accent4 2 6 3" xfId="314" xr:uid="{83E20588-E634-4551-B75D-D23AAA85C9F9}"/>
    <cellStyle name="20% - Accent4 2 6 3 2" xfId="1778" xr:uid="{35E82323-06B1-468A-BF7B-536A4A85229E}"/>
    <cellStyle name="20% - Accent4 2 6 4" xfId="1776" xr:uid="{BE312863-68E2-455F-A07A-B0683B94ABE9}"/>
    <cellStyle name="20% - Accent4 2 7" xfId="315" xr:uid="{46BF0F2E-A630-4B37-9825-F1A9CBA37504}"/>
    <cellStyle name="20% - Accent4 2 7 2" xfId="316" xr:uid="{96DE433F-50C1-4417-B292-04A03795283D}"/>
    <cellStyle name="20% - Accent4 2 7 2 2" xfId="1780" xr:uid="{587D89E7-73E1-48BA-B9BC-D01BC49724B2}"/>
    <cellStyle name="20% - Accent4 2 7 3" xfId="317" xr:uid="{D545D3A7-06A6-47C9-9200-269B629A0CF6}"/>
    <cellStyle name="20% - Accent4 2 7 3 2" xfId="1781" xr:uid="{1F884B1C-3421-42DD-A6D7-BEF721D39807}"/>
    <cellStyle name="20% - Accent4 2 7 4" xfId="1779" xr:uid="{D72F7434-41DB-48A8-98BB-D38C5A238BD2}"/>
    <cellStyle name="20% - Accent4 2 8" xfId="318" xr:uid="{414D6B6F-5B7B-4BEF-A486-DF3BF2984231}"/>
    <cellStyle name="20% - Accent4 2 8 2" xfId="1782" xr:uid="{3436D305-10E0-47B5-945D-490B450FDD8E}"/>
    <cellStyle name="20% - Accent4 2 9" xfId="319" xr:uid="{161145FC-8BA8-4A1C-AF36-91C5C21FC8C5}"/>
    <cellStyle name="20% - Accent4 2 9 2" xfId="1783" xr:uid="{1BD18672-4F46-422E-A3F1-ACE77C238057}"/>
    <cellStyle name="20% - Accent5 2" xfId="320" xr:uid="{A40402EB-56B8-46A5-ABE8-3B9C6803727D}"/>
    <cellStyle name="20% - Accent5 2 10" xfId="1784" xr:uid="{C118494A-8C6A-4740-8C0E-2AE468ECA83D}"/>
    <cellStyle name="20% - Accent5 2 2" xfId="321" xr:uid="{F797CDC1-9125-4D13-BD96-719AF1C168A4}"/>
    <cellStyle name="20% - Accent5 2 2 2" xfId="322" xr:uid="{A81F3197-6A00-4AF2-865D-FBD3CD67E602}"/>
    <cellStyle name="20% - Accent5 2 2 2 2" xfId="323" xr:uid="{39EC0758-6DAB-4476-8CC9-6E6FF6A4EF06}"/>
    <cellStyle name="20% - Accent5 2 2 2 2 2" xfId="324" xr:uid="{4004C077-0268-452E-9EA7-9D2656163A8E}"/>
    <cellStyle name="20% - Accent5 2 2 2 2 2 2" xfId="1788" xr:uid="{BB652A47-3DC7-4DB7-8B35-38DEC501C5E1}"/>
    <cellStyle name="20% - Accent5 2 2 2 2 3" xfId="325" xr:uid="{0B54E4C9-4712-45FE-AC03-CD159854356E}"/>
    <cellStyle name="20% - Accent5 2 2 2 2 3 2" xfId="1789" xr:uid="{E930271C-2866-46D1-8E62-61F8F876E2AA}"/>
    <cellStyle name="20% - Accent5 2 2 2 2 4" xfId="1787" xr:uid="{1722AA81-8C12-47C1-AD0E-61556D9185D7}"/>
    <cellStyle name="20% - Accent5 2 2 2 3" xfId="326" xr:uid="{49AF622A-FF3E-4474-877B-ACB8D97A3F6A}"/>
    <cellStyle name="20% - Accent5 2 2 2 3 2" xfId="327" xr:uid="{EFF3EE8E-F111-431A-AC1E-0949D702BCD1}"/>
    <cellStyle name="20% - Accent5 2 2 2 3 2 2" xfId="1791" xr:uid="{D20CD7B6-056D-4CCB-AC99-486D6E0290CD}"/>
    <cellStyle name="20% - Accent5 2 2 2 3 3" xfId="328" xr:uid="{9D958DF8-6124-4908-9D52-56E6AD9CEC50}"/>
    <cellStyle name="20% - Accent5 2 2 2 3 3 2" xfId="1792" xr:uid="{7FEE6E10-B8DD-47E5-8878-37C92AB6B5E9}"/>
    <cellStyle name="20% - Accent5 2 2 2 3 4" xfId="1790" xr:uid="{19E8C764-3D52-46B5-A01D-51A571217EE1}"/>
    <cellStyle name="20% - Accent5 2 2 2 4" xfId="329" xr:uid="{B4019504-1E70-4542-A8CB-513EDBAC1340}"/>
    <cellStyle name="20% - Accent5 2 2 2 4 2" xfId="330" xr:uid="{6548E7F6-8D5E-4C98-BF93-AB762B6E9567}"/>
    <cellStyle name="20% - Accent5 2 2 2 4 2 2" xfId="1794" xr:uid="{10CE6297-8BD7-42A2-9F6B-7909D4E577E2}"/>
    <cellStyle name="20% - Accent5 2 2 2 4 3" xfId="331" xr:uid="{41737B4C-D127-40BE-8363-31548D12FBE3}"/>
    <cellStyle name="20% - Accent5 2 2 2 4 3 2" xfId="1795" xr:uid="{DF63BDD6-44F4-495D-9207-C38639C19032}"/>
    <cellStyle name="20% - Accent5 2 2 2 4 4" xfId="1793" xr:uid="{C6455DA2-E8BA-48BD-8F3D-62908551B61C}"/>
    <cellStyle name="20% - Accent5 2 2 2 5" xfId="332" xr:uid="{FBD44854-602F-4B32-9E11-3C91047F2917}"/>
    <cellStyle name="20% - Accent5 2 2 2 5 2" xfId="1796" xr:uid="{95DA669C-9100-49EB-AF27-2F9D8CE03E12}"/>
    <cellStyle name="20% - Accent5 2 2 2 6" xfId="333" xr:uid="{E291191F-A99B-49BA-B2A8-6ADFE1A30E33}"/>
    <cellStyle name="20% - Accent5 2 2 2 6 2" xfId="1797" xr:uid="{8395E4CB-1C8E-4E41-BB43-67B39BEFB106}"/>
    <cellStyle name="20% - Accent5 2 2 2 7" xfId="1786" xr:uid="{27162786-2C73-481F-8BBC-FBEC453BD306}"/>
    <cellStyle name="20% - Accent5 2 2 3" xfId="334" xr:uid="{EF3856CB-2F88-4792-ACE7-38949DFF1968}"/>
    <cellStyle name="20% - Accent5 2 2 3 2" xfId="335" xr:uid="{BBEC5474-4A80-49AE-97B6-E120AD7DC70B}"/>
    <cellStyle name="20% - Accent5 2 2 3 2 2" xfId="1799" xr:uid="{1CF7671A-9D74-4748-A98E-CAA4C917432E}"/>
    <cellStyle name="20% - Accent5 2 2 3 3" xfId="336" xr:uid="{12D61128-7A8E-4547-BF96-0F27A38268FB}"/>
    <cellStyle name="20% - Accent5 2 2 3 3 2" xfId="1800" xr:uid="{085DE84E-D6A2-4150-9A1E-CAAFB4CB8AEC}"/>
    <cellStyle name="20% - Accent5 2 2 3 4" xfId="1798" xr:uid="{BF6B1FD5-4A74-41A7-B127-7FED27C4CE15}"/>
    <cellStyle name="20% - Accent5 2 2 4" xfId="337" xr:uid="{80F33BE5-F25F-4CCD-A809-4E06F4EFE0E2}"/>
    <cellStyle name="20% - Accent5 2 2 4 2" xfId="338" xr:uid="{5893632A-4420-4B25-B7B2-63FBFA8511BE}"/>
    <cellStyle name="20% - Accent5 2 2 4 2 2" xfId="1802" xr:uid="{AF46B599-EA12-4F44-8C33-E2D6AE731D8F}"/>
    <cellStyle name="20% - Accent5 2 2 4 3" xfId="339" xr:uid="{767E77FE-1841-4552-8339-34C0733BFB87}"/>
    <cellStyle name="20% - Accent5 2 2 4 3 2" xfId="1803" xr:uid="{620C5348-22BD-44AD-965E-567CDC8EBB39}"/>
    <cellStyle name="20% - Accent5 2 2 4 4" xfId="1801" xr:uid="{093BE56B-1B7B-488E-B120-11EBC58C1484}"/>
    <cellStyle name="20% - Accent5 2 2 5" xfId="340" xr:uid="{422B9A16-BE93-41C2-86CA-4DA1729FD020}"/>
    <cellStyle name="20% - Accent5 2 2 5 2" xfId="341" xr:uid="{2886B2C1-19BE-4594-9305-B984EA9A1692}"/>
    <cellStyle name="20% - Accent5 2 2 5 2 2" xfId="1805" xr:uid="{F1F386D0-AEE9-41F1-843A-2C67C0E9C1BD}"/>
    <cellStyle name="20% - Accent5 2 2 5 3" xfId="342" xr:uid="{AB1A2D2F-1108-45E9-B4A3-70BAE5FA8BBC}"/>
    <cellStyle name="20% - Accent5 2 2 5 3 2" xfId="1806" xr:uid="{826F9397-E423-434C-A0E5-4A7F59D3F371}"/>
    <cellStyle name="20% - Accent5 2 2 5 4" xfId="1804" xr:uid="{3E7D5DE0-DD5F-4F4D-B878-5C5B6DAC8C3D}"/>
    <cellStyle name="20% - Accent5 2 2 6" xfId="343" xr:uid="{2B7A46F1-0D4F-44B0-8788-C4E5B37460C6}"/>
    <cellStyle name="20% - Accent5 2 2 6 2" xfId="1807" xr:uid="{29993141-4680-4319-95A7-9279344213E8}"/>
    <cellStyle name="20% - Accent5 2 2 7" xfId="344" xr:uid="{C63D01DB-FE8A-48BD-8C5E-03A2FE175C9E}"/>
    <cellStyle name="20% - Accent5 2 2 7 2" xfId="1808" xr:uid="{2D3D0F3E-4021-4505-9B99-790DC0168254}"/>
    <cellStyle name="20% - Accent5 2 2 8" xfId="1785" xr:uid="{8E7B5319-2EAC-4FA3-951B-EF0E8B3810AD}"/>
    <cellStyle name="20% - Accent5 2 3" xfId="345" xr:uid="{30DF09CC-5FCE-4C75-8FFB-E9D3B97537B9}"/>
    <cellStyle name="20% - Accent5 2 3 2" xfId="346" xr:uid="{9ACE7472-ABF1-48CD-B317-F97C424E95A2}"/>
    <cellStyle name="20% - Accent5 2 3 2 2" xfId="347" xr:uid="{18920133-34E2-4B2D-A794-BBA02B5E3ADF}"/>
    <cellStyle name="20% - Accent5 2 3 2 2 2" xfId="348" xr:uid="{57BA21CF-CF36-4512-9D0B-1494F5C7581F}"/>
    <cellStyle name="20% - Accent5 2 3 2 2 2 2" xfId="1812" xr:uid="{D6183B18-1A91-4652-B75E-2819F1A9BC31}"/>
    <cellStyle name="20% - Accent5 2 3 2 2 3" xfId="349" xr:uid="{71D39E08-0C2F-44E5-A46C-0DEA52DF833A}"/>
    <cellStyle name="20% - Accent5 2 3 2 2 3 2" xfId="1813" xr:uid="{A469F15E-A90D-4C12-B8A6-D2337F9C6551}"/>
    <cellStyle name="20% - Accent5 2 3 2 2 4" xfId="1811" xr:uid="{FE2DA6A6-A4F1-4470-8BFE-46A00F820259}"/>
    <cellStyle name="20% - Accent5 2 3 2 3" xfId="350" xr:uid="{E900F4CF-8B72-4611-AA7C-98868CAD82DA}"/>
    <cellStyle name="20% - Accent5 2 3 2 3 2" xfId="351" xr:uid="{03BCA4BF-A546-4711-8AA5-0F24E5733F08}"/>
    <cellStyle name="20% - Accent5 2 3 2 3 2 2" xfId="1815" xr:uid="{722AAAAD-924B-425D-B454-F178BB18ABB4}"/>
    <cellStyle name="20% - Accent5 2 3 2 3 3" xfId="352" xr:uid="{35BE692B-64FB-41AD-A621-E21CE5D16B20}"/>
    <cellStyle name="20% - Accent5 2 3 2 3 3 2" xfId="1816" xr:uid="{1DCC245B-5E70-4FDB-B83B-6D337F799DD6}"/>
    <cellStyle name="20% - Accent5 2 3 2 3 4" xfId="1814" xr:uid="{926E0383-ECD7-45BD-B710-7EA5140D75C5}"/>
    <cellStyle name="20% - Accent5 2 3 2 4" xfId="353" xr:uid="{9F1BCF12-86B7-4D20-B1BD-F2DD5730FC9B}"/>
    <cellStyle name="20% - Accent5 2 3 2 4 2" xfId="354" xr:uid="{A45B6F76-8CBC-4BFB-9C1A-5741D10C4492}"/>
    <cellStyle name="20% - Accent5 2 3 2 4 2 2" xfId="1818" xr:uid="{D7EC008D-CC94-4B89-BE06-A1F4403251F0}"/>
    <cellStyle name="20% - Accent5 2 3 2 4 3" xfId="355" xr:uid="{A91901B8-49EE-4D06-948B-21B4E80E968D}"/>
    <cellStyle name="20% - Accent5 2 3 2 4 3 2" xfId="1819" xr:uid="{EC3275B3-AB15-42A3-AB8E-A8DEA14AB68A}"/>
    <cellStyle name="20% - Accent5 2 3 2 4 4" xfId="1817" xr:uid="{1ED62E5A-2309-4C6C-B19A-A7EE8C8ED275}"/>
    <cellStyle name="20% - Accent5 2 3 2 5" xfId="356" xr:uid="{6E3F3906-ED93-4256-9B78-E1C1C9D53A32}"/>
    <cellStyle name="20% - Accent5 2 3 2 5 2" xfId="1820" xr:uid="{DFDD7993-B7B7-4241-9ACA-06C2B924DE88}"/>
    <cellStyle name="20% - Accent5 2 3 2 6" xfId="357" xr:uid="{60849A93-F366-47CC-88D3-91FADDD0B720}"/>
    <cellStyle name="20% - Accent5 2 3 2 6 2" xfId="1821" xr:uid="{22D5FABF-C812-4A62-B8A6-35C035425009}"/>
    <cellStyle name="20% - Accent5 2 3 2 7" xfId="1810" xr:uid="{8430A958-82FE-4613-BE43-52B2A39BC3F5}"/>
    <cellStyle name="20% - Accent5 2 3 3" xfId="358" xr:uid="{C20D41D9-8CB4-41F4-BC83-4C3C91146C81}"/>
    <cellStyle name="20% - Accent5 2 3 3 2" xfId="359" xr:uid="{04AB7704-E3FE-4B21-94CA-D914E2D9F282}"/>
    <cellStyle name="20% - Accent5 2 3 3 2 2" xfId="1823" xr:uid="{9228A069-FB23-4E0E-B555-73EAC3CED582}"/>
    <cellStyle name="20% - Accent5 2 3 3 3" xfId="360" xr:uid="{55AEFE48-3A8A-461B-98F0-95B2B4761208}"/>
    <cellStyle name="20% - Accent5 2 3 3 3 2" xfId="1824" xr:uid="{B05286DF-BBE1-4DB7-8211-0E0AB44D6AC7}"/>
    <cellStyle name="20% - Accent5 2 3 3 4" xfId="1822" xr:uid="{C58C27C8-9658-4D8A-80F6-6E73202EAE53}"/>
    <cellStyle name="20% - Accent5 2 3 4" xfId="361" xr:uid="{B4D930D9-2F0B-4806-B27E-ACF7B0AA7B67}"/>
    <cellStyle name="20% - Accent5 2 3 4 2" xfId="362" xr:uid="{66D4AE19-175B-45FD-A89E-5DD2EEB02B53}"/>
    <cellStyle name="20% - Accent5 2 3 4 2 2" xfId="1826" xr:uid="{3A1ED23A-B7C2-4D19-8CF7-DD5FED6CD917}"/>
    <cellStyle name="20% - Accent5 2 3 4 3" xfId="363" xr:uid="{9BBF404D-47A3-404E-BF2E-2FBF4B9B9939}"/>
    <cellStyle name="20% - Accent5 2 3 4 3 2" xfId="1827" xr:uid="{E049626F-ED2C-4CE5-A7C5-8633A2653BE6}"/>
    <cellStyle name="20% - Accent5 2 3 4 4" xfId="1825" xr:uid="{93C350E6-1FA5-41A8-B710-DBC12AB6621C}"/>
    <cellStyle name="20% - Accent5 2 3 5" xfId="364" xr:uid="{DD969143-F213-4C0A-A91C-8713DA58EBD2}"/>
    <cellStyle name="20% - Accent5 2 3 5 2" xfId="365" xr:uid="{83907D7F-68C3-46E9-AF35-B6D3BB2DBF07}"/>
    <cellStyle name="20% - Accent5 2 3 5 2 2" xfId="1829" xr:uid="{5AF180A4-9233-40C7-A728-E6D304B648E8}"/>
    <cellStyle name="20% - Accent5 2 3 5 3" xfId="366" xr:uid="{B4EB9D90-57E6-46AC-80A8-357FBE6790E7}"/>
    <cellStyle name="20% - Accent5 2 3 5 3 2" xfId="1830" xr:uid="{3932B8C7-A498-4EA9-BF33-2CB2BCE5344F}"/>
    <cellStyle name="20% - Accent5 2 3 5 4" xfId="1828" xr:uid="{B6D47398-2659-4DAE-B46C-5F1693AC61C8}"/>
    <cellStyle name="20% - Accent5 2 3 6" xfId="367" xr:uid="{ACA426B9-7119-444F-AEA4-A1ED3FA69C7A}"/>
    <cellStyle name="20% - Accent5 2 3 6 2" xfId="1831" xr:uid="{A394EC5B-57A3-4B80-AA4B-6A5FC69CFC64}"/>
    <cellStyle name="20% - Accent5 2 3 7" xfId="368" xr:uid="{F8A08E73-9921-4C21-9D80-3E8909EFD5CC}"/>
    <cellStyle name="20% - Accent5 2 3 7 2" xfId="1832" xr:uid="{B96CCD15-674F-403E-BE3D-CEB5ED37DB5C}"/>
    <cellStyle name="20% - Accent5 2 3 8" xfId="1809" xr:uid="{904EE2CA-0671-48AD-942A-36A94777D3C3}"/>
    <cellStyle name="20% - Accent5 2 4" xfId="369" xr:uid="{47DF5734-A16D-4868-95B5-A09CB723095A}"/>
    <cellStyle name="20% - Accent5 2 4 2" xfId="370" xr:uid="{0F0C77AC-8A61-41ED-8B14-08B0C7760DDB}"/>
    <cellStyle name="20% - Accent5 2 4 2 2" xfId="371" xr:uid="{1BA2B360-96A8-49BF-AC29-A4DA36102C46}"/>
    <cellStyle name="20% - Accent5 2 4 2 2 2" xfId="1835" xr:uid="{4E4521BF-0F36-4FFE-9062-157AD4433392}"/>
    <cellStyle name="20% - Accent5 2 4 2 3" xfId="372" xr:uid="{696439C5-9E1D-4D74-A3B5-F2DFCFB89666}"/>
    <cellStyle name="20% - Accent5 2 4 2 3 2" xfId="1836" xr:uid="{EFF7BEBC-3B11-482F-A4C0-CDA300DC453C}"/>
    <cellStyle name="20% - Accent5 2 4 2 4" xfId="1834" xr:uid="{99A362EB-B73B-45D1-9423-14A5B3256511}"/>
    <cellStyle name="20% - Accent5 2 4 3" xfId="373" xr:uid="{34416EE4-C72D-4107-9416-437730D3418C}"/>
    <cellStyle name="20% - Accent5 2 4 3 2" xfId="374" xr:uid="{1E8C6AC1-01E6-4BF6-A4DE-3D582EA4CE18}"/>
    <cellStyle name="20% - Accent5 2 4 3 2 2" xfId="1838" xr:uid="{E8F4098B-1FA0-414E-A5F1-FC6C4A0EB50C}"/>
    <cellStyle name="20% - Accent5 2 4 3 3" xfId="375" xr:uid="{EAC00AA2-9987-466A-A7EB-D8CE8AD76B7C}"/>
    <cellStyle name="20% - Accent5 2 4 3 3 2" xfId="1839" xr:uid="{82D7040D-0DBE-4539-8880-F942C41D5390}"/>
    <cellStyle name="20% - Accent5 2 4 3 4" xfId="1837" xr:uid="{D68ED1D3-A5DE-4256-B381-CDD008352A98}"/>
    <cellStyle name="20% - Accent5 2 4 4" xfId="376" xr:uid="{B5CC156F-D44A-4DDB-AE51-81601E8A5640}"/>
    <cellStyle name="20% - Accent5 2 4 4 2" xfId="377" xr:uid="{A9AA2A61-1250-4F00-AA37-52FB503BF91B}"/>
    <cellStyle name="20% - Accent5 2 4 4 2 2" xfId="1841" xr:uid="{3714C927-8AE4-41B5-9DD7-99FD4F94FA96}"/>
    <cellStyle name="20% - Accent5 2 4 4 3" xfId="378" xr:uid="{D4DE1AB2-9B84-43AF-B687-A5C6F77E1875}"/>
    <cellStyle name="20% - Accent5 2 4 4 3 2" xfId="1842" xr:uid="{3F30C294-239C-4709-9A55-EB6A78EB901A}"/>
    <cellStyle name="20% - Accent5 2 4 4 4" xfId="1840" xr:uid="{8D718615-1DFC-4B59-82C5-E3898E7B8D7A}"/>
    <cellStyle name="20% - Accent5 2 4 5" xfId="379" xr:uid="{24AFE864-CE40-4DDA-9B58-7CA8D1CA7210}"/>
    <cellStyle name="20% - Accent5 2 4 5 2" xfId="1843" xr:uid="{18A1AED4-604C-4394-8F98-EF836B01F9BE}"/>
    <cellStyle name="20% - Accent5 2 4 6" xfId="380" xr:uid="{22FEAC97-A1FB-4E45-B0FC-CB08ED75C144}"/>
    <cellStyle name="20% - Accent5 2 4 6 2" xfId="1844" xr:uid="{C6FF384D-E56B-4B09-9F6E-065E3A4B7D9C}"/>
    <cellStyle name="20% - Accent5 2 4 7" xfId="1833" xr:uid="{A3C9F1E4-425D-4632-B1B2-ABBF2A93A903}"/>
    <cellStyle name="20% - Accent5 2 5" xfId="381" xr:uid="{6E001607-A629-45D3-B2A7-3637FE7D13C5}"/>
    <cellStyle name="20% - Accent5 2 5 2" xfId="382" xr:uid="{F039FEE4-CE05-4FD0-BCC9-26904E94617F}"/>
    <cellStyle name="20% - Accent5 2 5 2 2" xfId="1846" xr:uid="{ABC69A06-35FC-42CD-9A1C-6BDAF2A4AE3B}"/>
    <cellStyle name="20% - Accent5 2 5 3" xfId="383" xr:uid="{A9181D6A-C636-4281-8F99-CDD44A4C6004}"/>
    <cellStyle name="20% - Accent5 2 5 3 2" xfId="1847" xr:uid="{1C3C14BC-B46D-4705-9464-DE7FF04C9DA0}"/>
    <cellStyle name="20% - Accent5 2 5 4" xfId="1845" xr:uid="{8EFA8BCC-41C3-455D-8E93-01CFF6F52334}"/>
    <cellStyle name="20% - Accent5 2 6" xfId="384" xr:uid="{ADB73D09-9B4D-4266-ADD2-32D395E920A1}"/>
    <cellStyle name="20% - Accent5 2 6 2" xfId="385" xr:uid="{D2A9F0AF-3172-4507-8790-15A3E734BD24}"/>
    <cellStyle name="20% - Accent5 2 6 2 2" xfId="1849" xr:uid="{128EC657-329C-4374-AB8A-12C7752F563E}"/>
    <cellStyle name="20% - Accent5 2 6 3" xfId="386" xr:uid="{B2FE99FB-766C-4C26-8F6E-A5B4D3ADBC41}"/>
    <cellStyle name="20% - Accent5 2 6 3 2" xfId="1850" xr:uid="{AA9E5069-F964-4647-97E9-0DC05A7B6BCA}"/>
    <cellStyle name="20% - Accent5 2 6 4" xfId="1848" xr:uid="{E44A4D4A-5E05-4488-8045-14F2CE884524}"/>
    <cellStyle name="20% - Accent5 2 7" xfId="387" xr:uid="{09D2F8E8-8B8F-4BBE-B477-08BEEA660E4D}"/>
    <cellStyle name="20% - Accent5 2 7 2" xfId="388" xr:uid="{48BD5D59-099E-42C6-8C5F-3CBCD18FC1EE}"/>
    <cellStyle name="20% - Accent5 2 7 2 2" xfId="1852" xr:uid="{B45310BA-2D82-4AF4-B09E-526961D0C52C}"/>
    <cellStyle name="20% - Accent5 2 7 3" xfId="389" xr:uid="{E9306121-7A46-422E-9755-38C4486392A3}"/>
    <cellStyle name="20% - Accent5 2 7 3 2" xfId="1853" xr:uid="{BD6A3001-43CD-43B8-8495-BF153EFB6925}"/>
    <cellStyle name="20% - Accent5 2 7 4" xfId="1851" xr:uid="{44B4837F-6407-40B5-A0A5-4BEED0539A23}"/>
    <cellStyle name="20% - Accent5 2 8" xfId="390" xr:uid="{D270D28A-95CF-4727-AE0D-41052E559AE7}"/>
    <cellStyle name="20% - Accent5 2 8 2" xfId="1854" xr:uid="{03479D40-5AE1-4D15-A52B-B0E0FE000190}"/>
    <cellStyle name="20% - Accent5 2 9" xfId="391" xr:uid="{94EAA44B-3845-4658-808E-5BF9A365F479}"/>
    <cellStyle name="20% - Accent5 2 9 2" xfId="1855" xr:uid="{F58B2619-20E8-487A-B20C-040358B1BA92}"/>
    <cellStyle name="20% - Accent6 2" xfId="392" xr:uid="{05D13475-16F5-4DEA-8D93-221ADB4A061B}"/>
    <cellStyle name="20% - Accent6 2 10" xfId="1856" xr:uid="{FE41EDF7-1FC4-49CB-B8DB-2FAA44D1C055}"/>
    <cellStyle name="20% - Accent6 2 2" xfId="393" xr:uid="{EA21532C-D5D9-4BF3-869A-4562F667E6E3}"/>
    <cellStyle name="20% - Accent6 2 2 2" xfId="394" xr:uid="{A96819DD-3AC0-4ED1-9DE6-F06090D62029}"/>
    <cellStyle name="20% - Accent6 2 2 2 2" xfId="395" xr:uid="{4D1FF720-3FB8-4C7D-A755-B88959143BA6}"/>
    <cellStyle name="20% - Accent6 2 2 2 2 2" xfId="396" xr:uid="{FD9250B0-BE61-4A29-9E22-778C1923FF7F}"/>
    <cellStyle name="20% - Accent6 2 2 2 2 2 2" xfId="1860" xr:uid="{77781A83-8451-456E-82CF-13D819D6A959}"/>
    <cellStyle name="20% - Accent6 2 2 2 2 3" xfId="397" xr:uid="{54773C3F-F227-4371-93A8-821AF54F97DD}"/>
    <cellStyle name="20% - Accent6 2 2 2 2 3 2" xfId="1861" xr:uid="{F34F1992-053A-4BDA-8150-BC4470F915A9}"/>
    <cellStyle name="20% - Accent6 2 2 2 2 4" xfId="1859" xr:uid="{09041250-DC76-461D-AE4F-7A534613A869}"/>
    <cellStyle name="20% - Accent6 2 2 2 3" xfId="398" xr:uid="{2283CA4E-7AAA-4BF9-9A72-3BD4EB41CE14}"/>
    <cellStyle name="20% - Accent6 2 2 2 3 2" xfId="399" xr:uid="{41866F83-39F4-4BD5-ABE5-651BDC5B5722}"/>
    <cellStyle name="20% - Accent6 2 2 2 3 2 2" xfId="1863" xr:uid="{A11B8288-7E41-450D-A369-E208E3BCC567}"/>
    <cellStyle name="20% - Accent6 2 2 2 3 3" xfId="400" xr:uid="{6B7C1D6F-599B-4164-AF97-8FCCAA9DC17C}"/>
    <cellStyle name="20% - Accent6 2 2 2 3 3 2" xfId="1864" xr:uid="{FEAC0E57-954B-40E1-90AB-51BE8325F5B6}"/>
    <cellStyle name="20% - Accent6 2 2 2 3 4" xfId="1862" xr:uid="{0AFCE961-A4BD-4418-B330-6ED84CDB9600}"/>
    <cellStyle name="20% - Accent6 2 2 2 4" xfId="401" xr:uid="{A762E0EA-6F85-4F0C-AF1D-E60970B61018}"/>
    <cellStyle name="20% - Accent6 2 2 2 4 2" xfId="402" xr:uid="{9945F735-F248-4309-AB33-13E73949D573}"/>
    <cellStyle name="20% - Accent6 2 2 2 4 2 2" xfId="1866" xr:uid="{8DADC461-7F47-4209-ABE7-6597591652A0}"/>
    <cellStyle name="20% - Accent6 2 2 2 4 3" xfId="403" xr:uid="{4704FE9E-1002-4CE1-AA6D-8BB54492456F}"/>
    <cellStyle name="20% - Accent6 2 2 2 4 3 2" xfId="1867" xr:uid="{E302D88D-6A2B-411E-94C7-3830DBDC8E84}"/>
    <cellStyle name="20% - Accent6 2 2 2 4 4" xfId="1865" xr:uid="{825F8B45-0073-4E21-AFB6-C2EC7C416FBD}"/>
    <cellStyle name="20% - Accent6 2 2 2 5" xfId="404" xr:uid="{81028881-F597-4A95-8FB4-5B9C939B3A81}"/>
    <cellStyle name="20% - Accent6 2 2 2 5 2" xfId="1868" xr:uid="{2F1C48BB-FFCF-41AB-A97F-5D6DC78483FA}"/>
    <cellStyle name="20% - Accent6 2 2 2 6" xfId="405" xr:uid="{997DD759-B6F5-47A8-9C26-CE04AD833CAF}"/>
    <cellStyle name="20% - Accent6 2 2 2 6 2" xfId="1869" xr:uid="{D673BA57-B0A7-43E4-9287-965573D49295}"/>
    <cellStyle name="20% - Accent6 2 2 2 7" xfId="1858" xr:uid="{6BD5AD7C-27BE-4D67-A602-066E75AF092B}"/>
    <cellStyle name="20% - Accent6 2 2 3" xfId="406" xr:uid="{BAD30323-EB63-4092-A9BD-6862574F7EC9}"/>
    <cellStyle name="20% - Accent6 2 2 3 2" xfId="407" xr:uid="{F36C033E-28AF-4889-94D5-5B332AF39B4D}"/>
    <cellStyle name="20% - Accent6 2 2 3 2 2" xfId="1871" xr:uid="{8AB71A61-880E-48E0-8999-36496EC25B9A}"/>
    <cellStyle name="20% - Accent6 2 2 3 3" xfId="408" xr:uid="{75FE26B5-901F-4C63-AF90-F0A9483EAC8C}"/>
    <cellStyle name="20% - Accent6 2 2 3 3 2" xfId="1872" xr:uid="{7C390002-91A8-42C9-8171-D3095BD29CFD}"/>
    <cellStyle name="20% - Accent6 2 2 3 4" xfId="1870" xr:uid="{BB19735B-504C-47BD-9D4E-045622B86DCE}"/>
    <cellStyle name="20% - Accent6 2 2 4" xfId="409" xr:uid="{D5009F49-7E4D-49B0-AC7F-421090E7B238}"/>
    <cellStyle name="20% - Accent6 2 2 4 2" xfId="410" xr:uid="{DF1AE3DC-74C9-4421-8F4A-925C69205035}"/>
    <cellStyle name="20% - Accent6 2 2 4 2 2" xfId="1874" xr:uid="{DE09D76A-DE79-4244-8E6B-6B2D616FC342}"/>
    <cellStyle name="20% - Accent6 2 2 4 3" xfId="411" xr:uid="{D8E089EE-AA3F-4E7C-9156-0890F613A4A2}"/>
    <cellStyle name="20% - Accent6 2 2 4 3 2" xfId="1875" xr:uid="{AF103D28-C459-49CE-9CA9-04E6C1C42F00}"/>
    <cellStyle name="20% - Accent6 2 2 4 4" xfId="1873" xr:uid="{D112A68F-A35E-4627-8577-29417EE62C68}"/>
    <cellStyle name="20% - Accent6 2 2 5" xfId="412" xr:uid="{65C61CA6-224B-4CAB-9821-55493BCC9B76}"/>
    <cellStyle name="20% - Accent6 2 2 5 2" xfId="413" xr:uid="{E4AC360F-AA63-4A4B-80BF-BD3FAABCCED7}"/>
    <cellStyle name="20% - Accent6 2 2 5 2 2" xfId="1877" xr:uid="{F6CF63EF-840F-4FC5-8CF4-3E2C5BFDC01C}"/>
    <cellStyle name="20% - Accent6 2 2 5 3" xfId="414" xr:uid="{603A068E-5A45-46B9-B59D-7CE724225819}"/>
    <cellStyle name="20% - Accent6 2 2 5 3 2" xfId="1878" xr:uid="{E73F2183-ED03-4C7D-86C3-E69A8F58F6A1}"/>
    <cellStyle name="20% - Accent6 2 2 5 4" xfId="1876" xr:uid="{DFB691F4-E04C-48D3-8359-5EFA97C31DA6}"/>
    <cellStyle name="20% - Accent6 2 2 6" xfId="415" xr:uid="{6990B5D6-2538-4F38-8C52-2B08F12A9823}"/>
    <cellStyle name="20% - Accent6 2 2 6 2" xfId="1879" xr:uid="{96A85B62-4E59-4C37-8F92-728E648FDC54}"/>
    <cellStyle name="20% - Accent6 2 2 7" xfId="416" xr:uid="{F646FA0E-3169-4F68-8865-311DDEB941F5}"/>
    <cellStyle name="20% - Accent6 2 2 7 2" xfId="1880" xr:uid="{80BC58AD-88CB-4158-8124-031F0098FB45}"/>
    <cellStyle name="20% - Accent6 2 2 8" xfId="1857" xr:uid="{D724DE1C-B6C9-408B-A97E-BB931F629E1A}"/>
    <cellStyle name="20% - Accent6 2 3" xfId="417" xr:uid="{180971E1-955C-4B0D-BACF-B48BDD8B492B}"/>
    <cellStyle name="20% - Accent6 2 3 2" xfId="418" xr:uid="{FF875960-C6A1-493D-8B71-077366F42234}"/>
    <cellStyle name="20% - Accent6 2 3 2 2" xfId="419" xr:uid="{5B8927C6-FB3C-4CEE-A6AD-8876E79A5CA3}"/>
    <cellStyle name="20% - Accent6 2 3 2 2 2" xfId="420" xr:uid="{F583ABDD-6754-4C5A-9287-A71D0CB89D1A}"/>
    <cellStyle name="20% - Accent6 2 3 2 2 2 2" xfId="1884" xr:uid="{CA247FC8-42AD-406C-B0F1-32995456C632}"/>
    <cellStyle name="20% - Accent6 2 3 2 2 3" xfId="421" xr:uid="{AB15E141-0869-4D90-8477-CD2C87B0DFF3}"/>
    <cellStyle name="20% - Accent6 2 3 2 2 3 2" xfId="1885" xr:uid="{46BEF479-79D4-4828-9318-5CA993A6A8B5}"/>
    <cellStyle name="20% - Accent6 2 3 2 2 4" xfId="1883" xr:uid="{FDD38076-B398-4733-8AFE-5EC71B4C1E25}"/>
    <cellStyle name="20% - Accent6 2 3 2 3" xfId="422" xr:uid="{FC927BA9-058B-4146-9846-FDCCD9B2AA86}"/>
    <cellStyle name="20% - Accent6 2 3 2 3 2" xfId="423" xr:uid="{469A77BE-35AA-4300-BB51-6C36F6E5FC60}"/>
    <cellStyle name="20% - Accent6 2 3 2 3 2 2" xfId="1887" xr:uid="{4216E9BD-29B2-4CCC-B570-294D022D9FF2}"/>
    <cellStyle name="20% - Accent6 2 3 2 3 3" xfId="424" xr:uid="{C3403045-0D2B-4B4E-86D1-110752910E62}"/>
    <cellStyle name="20% - Accent6 2 3 2 3 3 2" xfId="1888" xr:uid="{7BBB273C-2F58-4906-9E03-23D33B6DC939}"/>
    <cellStyle name="20% - Accent6 2 3 2 3 4" xfId="1886" xr:uid="{9B4C281E-48D8-4838-A82A-116C9FAA2B09}"/>
    <cellStyle name="20% - Accent6 2 3 2 4" xfId="425" xr:uid="{BC985488-EE16-4113-91DC-7B09657B8953}"/>
    <cellStyle name="20% - Accent6 2 3 2 4 2" xfId="426" xr:uid="{F654AABF-483E-4D2C-B4A4-D9CA0CB91CC2}"/>
    <cellStyle name="20% - Accent6 2 3 2 4 2 2" xfId="1890" xr:uid="{3E572C60-876A-4366-A7DD-E5F02FAAC651}"/>
    <cellStyle name="20% - Accent6 2 3 2 4 3" xfId="427" xr:uid="{02D97CA0-0B84-43C0-B110-A041AA54CB97}"/>
    <cellStyle name="20% - Accent6 2 3 2 4 3 2" xfId="1891" xr:uid="{31C40731-D7F0-4B63-9419-DA492B075A9F}"/>
    <cellStyle name="20% - Accent6 2 3 2 4 4" xfId="1889" xr:uid="{39F75792-BB8C-41AB-B93C-680E247F89D1}"/>
    <cellStyle name="20% - Accent6 2 3 2 5" xfId="428" xr:uid="{75DB528B-EC5B-4B59-839F-0F0AF439D694}"/>
    <cellStyle name="20% - Accent6 2 3 2 5 2" xfId="1892" xr:uid="{F370FF7C-D25A-4EFF-AF3F-E44F23AA5202}"/>
    <cellStyle name="20% - Accent6 2 3 2 6" xfId="429" xr:uid="{6D5989A7-3FA5-43F0-BF9B-28C3D3215BB4}"/>
    <cellStyle name="20% - Accent6 2 3 2 6 2" xfId="1893" xr:uid="{CE7D3A8F-6DF8-4FB8-8889-0DE636A1FE3D}"/>
    <cellStyle name="20% - Accent6 2 3 2 7" xfId="1882" xr:uid="{45148D57-0B5A-446C-8E8A-C55B27947BE6}"/>
    <cellStyle name="20% - Accent6 2 3 3" xfId="430" xr:uid="{94933567-AE88-45B7-B95F-BC4791AD3474}"/>
    <cellStyle name="20% - Accent6 2 3 3 2" xfId="431" xr:uid="{542AA74E-D86E-4BE3-BBEE-548C7E097AAA}"/>
    <cellStyle name="20% - Accent6 2 3 3 2 2" xfId="1895" xr:uid="{17A0FAC9-06EB-47BF-B773-ACD7CFC13A36}"/>
    <cellStyle name="20% - Accent6 2 3 3 3" xfId="432" xr:uid="{2B45EA1B-BDE7-4952-B897-F0FAF68DB55D}"/>
    <cellStyle name="20% - Accent6 2 3 3 3 2" xfId="1896" xr:uid="{9A8AD064-04DA-4A6B-8439-F10797EE9F49}"/>
    <cellStyle name="20% - Accent6 2 3 3 4" xfId="1894" xr:uid="{89FCA11C-3F16-47EB-AD2B-38DA3186CB2B}"/>
    <cellStyle name="20% - Accent6 2 3 4" xfId="433" xr:uid="{2AC9AA21-C454-42AC-B37F-9D7F6AB72FB4}"/>
    <cellStyle name="20% - Accent6 2 3 4 2" xfId="434" xr:uid="{3A50CA82-D778-4C36-A755-4B7A66F6D87F}"/>
    <cellStyle name="20% - Accent6 2 3 4 2 2" xfId="1898" xr:uid="{0C1415C5-0130-473A-8329-AF70EF5B32EB}"/>
    <cellStyle name="20% - Accent6 2 3 4 3" xfId="435" xr:uid="{4842576A-98E5-44AD-8631-F12494B859FB}"/>
    <cellStyle name="20% - Accent6 2 3 4 3 2" xfId="1899" xr:uid="{422DB171-D116-42EC-8C53-45BA6D5854EE}"/>
    <cellStyle name="20% - Accent6 2 3 4 4" xfId="1897" xr:uid="{B45A4D0E-5FA8-43F1-B6BA-CBE732944F62}"/>
    <cellStyle name="20% - Accent6 2 3 5" xfId="436" xr:uid="{6EB1E1DC-4B69-4505-BD42-D8C9631C491A}"/>
    <cellStyle name="20% - Accent6 2 3 5 2" xfId="437" xr:uid="{A6EE71C3-F7DA-4201-9276-068F8C1BD6FB}"/>
    <cellStyle name="20% - Accent6 2 3 5 2 2" xfId="1901" xr:uid="{2B6FFDC7-6916-4BB2-9117-7EC75E44C787}"/>
    <cellStyle name="20% - Accent6 2 3 5 3" xfId="438" xr:uid="{3E34FDB4-30D2-4886-B3E4-A68574F773CD}"/>
    <cellStyle name="20% - Accent6 2 3 5 3 2" xfId="1902" xr:uid="{AF2ED6A2-EEC4-417D-8739-079DAB3EB6DC}"/>
    <cellStyle name="20% - Accent6 2 3 5 4" xfId="1900" xr:uid="{53053C25-DF88-41A6-A4C4-873374352E0D}"/>
    <cellStyle name="20% - Accent6 2 3 6" xfId="439" xr:uid="{7A2597F0-6B42-4469-AF60-F339A58AA3E0}"/>
    <cellStyle name="20% - Accent6 2 3 6 2" xfId="1903" xr:uid="{3B087742-A317-4210-88CD-BCF1D4CD81C3}"/>
    <cellStyle name="20% - Accent6 2 3 7" xfId="440" xr:uid="{31086E32-AA0D-4347-AF29-F6B8F0181F6C}"/>
    <cellStyle name="20% - Accent6 2 3 7 2" xfId="1904" xr:uid="{138A4ABE-93BA-4413-82D2-BCB07BA731C2}"/>
    <cellStyle name="20% - Accent6 2 3 8" xfId="1881" xr:uid="{9456B6C0-F187-40FF-B8DF-5DED7E4A3635}"/>
    <cellStyle name="20% - Accent6 2 4" xfId="441" xr:uid="{72BC7454-BE90-42E8-8307-E805CD675BE6}"/>
    <cellStyle name="20% - Accent6 2 4 2" xfId="442" xr:uid="{449B0D90-0DB8-421F-9FBD-03DEE34FBB41}"/>
    <cellStyle name="20% - Accent6 2 4 2 2" xfId="443" xr:uid="{CA62DA23-D027-40C2-BE99-303E81A77D3D}"/>
    <cellStyle name="20% - Accent6 2 4 2 2 2" xfId="1907" xr:uid="{E5594E69-6102-4597-959C-A57A5E16D9D4}"/>
    <cellStyle name="20% - Accent6 2 4 2 3" xfId="444" xr:uid="{BC814BCC-7889-45FB-825B-F5FF67417CB6}"/>
    <cellStyle name="20% - Accent6 2 4 2 3 2" xfId="1908" xr:uid="{5420F8E3-D678-43D2-8F42-20985625D454}"/>
    <cellStyle name="20% - Accent6 2 4 2 4" xfId="1906" xr:uid="{F9CA2820-EAE2-46AD-BB04-5857568E4329}"/>
    <cellStyle name="20% - Accent6 2 4 3" xfId="445" xr:uid="{0AEE6A64-9FB9-4D13-A4B2-A3B26AB5B996}"/>
    <cellStyle name="20% - Accent6 2 4 3 2" xfId="446" xr:uid="{C3A811F5-66B1-4B3C-B316-3D2D6DD69282}"/>
    <cellStyle name="20% - Accent6 2 4 3 2 2" xfId="1910" xr:uid="{220DE467-7FD9-4EC3-9ADF-635BC6683E3D}"/>
    <cellStyle name="20% - Accent6 2 4 3 3" xfId="447" xr:uid="{43D5531E-F216-4736-A29D-A4FB5C50F5A5}"/>
    <cellStyle name="20% - Accent6 2 4 3 3 2" xfId="1911" xr:uid="{6B5A39A5-2419-4DAB-9C4E-FC8463068D77}"/>
    <cellStyle name="20% - Accent6 2 4 3 4" xfId="1909" xr:uid="{F21D00DF-5864-4F2F-8A9A-7B09690F3DCA}"/>
    <cellStyle name="20% - Accent6 2 4 4" xfId="448" xr:uid="{650C50B1-6BD4-41F2-A03C-513ED6E45EC7}"/>
    <cellStyle name="20% - Accent6 2 4 4 2" xfId="449" xr:uid="{96252010-8753-4296-AC45-F5BB34EEE618}"/>
    <cellStyle name="20% - Accent6 2 4 4 2 2" xfId="1913" xr:uid="{2C4B0AC7-B9A3-4AB1-AEF1-B165B5DFCFFC}"/>
    <cellStyle name="20% - Accent6 2 4 4 3" xfId="450" xr:uid="{48D1355B-D08B-472B-90DE-399849E44B36}"/>
    <cellStyle name="20% - Accent6 2 4 4 3 2" xfId="1914" xr:uid="{24F7A55B-8288-42A3-91A0-4D00D36EE7A0}"/>
    <cellStyle name="20% - Accent6 2 4 4 4" xfId="1912" xr:uid="{B16B2EC1-73BA-4165-8BA7-AA11FEB0A694}"/>
    <cellStyle name="20% - Accent6 2 4 5" xfId="451" xr:uid="{8175842B-0990-4405-ABBB-262701C5E3F8}"/>
    <cellStyle name="20% - Accent6 2 4 5 2" xfId="1915" xr:uid="{DC3AEEFB-4E6A-4FF3-A30C-059BCD879933}"/>
    <cellStyle name="20% - Accent6 2 4 6" xfId="452" xr:uid="{FFA85F9F-A96C-40AE-8106-DAA6DD1754A4}"/>
    <cellStyle name="20% - Accent6 2 4 6 2" xfId="1916" xr:uid="{7B5B8FD4-36D0-470D-8607-707394A5727C}"/>
    <cellStyle name="20% - Accent6 2 4 7" xfId="1905" xr:uid="{63DE821E-6F19-46E9-9DD8-4A82217BEC4B}"/>
    <cellStyle name="20% - Accent6 2 5" xfId="453" xr:uid="{3152621C-53BE-46DC-AFE4-A51B52BD2404}"/>
    <cellStyle name="20% - Accent6 2 5 2" xfId="454" xr:uid="{B6765660-8A6A-42C9-8B1A-DE4A527881A0}"/>
    <cellStyle name="20% - Accent6 2 5 2 2" xfId="1918" xr:uid="{39454695-C3C6-4929-946C-5FC79AEFC26A}"/>
    <cellStyle name="20% - Accent6 2 5 3" xfId="455" xr:uid="{51C537D1-0BC4-4A9C-9B53-C8E9F1FE6EBF}"/>
    <cellStyle name="20% - Accent6 2 5 3 2" xfId="1919" xr:uid="{9619C6C3-D445-440A-8901-0809B27BC650}"/>
    <cellStyle name="20% - Accent6 2 5 4" xfId="1917" xr:uid="{3719934D-3A55-44A3-9F1B-07A8522A5BA5}"/>
    <cellStyle name="20% - Accent6 2 6" xfId="456" xr:uid="{A853EA66-FF2D-4640-9983-8E0C880D6525}"/>
    <cellStyle name="20% - Accent6 2 6 2" xfId="457" xr:uid="{DA750489-464B-47ED-A3AD-1D8895AABA3E}"/>
    <cellStyle name="20% - Accent6 2 6 2 2" xfId="1921" xr:uid="{AF1649C7-987F-4D6A-B9D5-347402698C69}"/>
    <cellStyle name="20% - Accent6 2 6 3" xfId="458" xr:uid="{C3B2BE10-15D3-438E-A6AB-35DF93144EFC}"/>
    <cellStyle name="20% - Accent6 2 6 3 2" xfId="1922" xr:uid="{987D185F-470F-4CA1-A6D7-4FE8DBE9B559}"/>
    <cellStyle name="20% - Accent6 2 6 4" xfId="1920" xr:uid="{508A36C9-5A81-4749-9D91-1E7F97FEC794}"/>
    <cellStyle name="20% - Accent6 2 7" xfId="459" xr:uid="{9D36310C-C49A-4CD6-9136-D67476FD70C2}"/>
    <cellStyle name="20% - Accent6 2 7 2" xfId="460" xr:uid="{8985B0BA-5409-41A5-B3CD-5D096199790B}"/>
    <cellStyle name="20% - Accent6 2 7 2 2" xfId="1924" xr:uid="{9ED68CCD-1AE6-44F6-A70E-7133F48B6784}"/>
    <cellStyle name="20% - Accent6 2 7 3" xfId="461" xr:uid="{AB928035-E134-40FB-AAF2-DEDA49A20AEF}"/>
    <cellStyle name="20% - Accent6 2 7 3 2" xfId="1925" xr:uid="{F5D67BE8-A3FA-4064-89E0-0726442953A5}"/>
    <cellStyle name="20% - Accent6 2 7 4" xfId="1923" xr:uid="{4440398B-186E-4094-984A-28CC697CEB94}"/>
    <cellStyle name="20% - Accent6 2 8" xfId="462" xr:uid="{B401B788-5134-43ED-89AC-49F6CDD586E1}"/>
    <cellStyle name="20% - Accent6 2 8 2" xfId="1926" xr:uid="{473D4C7F-FE10-42B1-85ED-7A8D8FF11009}"/>
    <cellStyle name="20% - Accent6 2 9" xfId="463" xr:uid="{6E7CEE94-90C8-42A0-AD05-EA18FAD2269C}"/>
    <cellStyle name="20% - Accent6 2 9 2" xfId="1927" xr:uid="{45BEEEE4-6E0B-42AA-8947-51393E8FB40D}"/>
    <cellStyle name="40% - Accent1 2" xfId="464" xr:uid="{11BDA266-560D-43AC-9A45-BD6AF56FC019}"/>
    <cellStyle name="40% - Accent1 2 10" xfId="1928" xr:uid="{945BF58E-9E85-4A00-BB0F-DE2E5C21C9EF}"/>
    <cellStyle name="40% - Accent1 2 2" xfId="465" xr:uid="{5C297B4F-4823-4663-9D93-7EB452C4DAB5}"/>
    <cellStyle name="40% - Accent1 2 2 2" xfId="466" xr:uid="{24D2A8FB-3CB4-47A2-A432-F5D57B23EE91}"/>
    <cellStyle name="40% - Accent1 2 2 2 2" xfId="467" xr:uid="{88410269-0C51-4756-9916-02B35ACA40C8}"/>
    <cellStyle name="40% - Accent1 2 2 2 2 2" xfId="468" xr:uid="{550BA55F-83C9-4926-BAF5-576945D36C27}"/>
    <cellStyle name="40% - Accent1 2 2 2 2 2 2" xfId="1932" xr:uid="{DB49F62C-7326-49BB-A0B1-116CD56FED43}"/>
    <cellStyle name="40% - Accent1 2 2 2 2 3" xfId="469" xr:uid="{802859D9-9B52-486E-AAB0-2A5F830C77E2}"/>
    <cellStyle name="40% - Accent1 2 2 2 2 3 2" xfId="1933" xr:uid="{CC419161-4BEF-4CCE-92F2-F732466F7BF7}"/>
    <cellStyle name="40% - Accent1 2 2 2 2 4" xfId="1931" xr:uid="{5B1A1A14-3B91-4878-91E5-FF3045B02020}"/>
    <cellStyle name="40% - Accent1 2 2 2 3" xfId="470" xr:uid="{2BE45710-96BC-44A3-B53D-AEC675F931C1}"/>
    <cellStyle name="40% - Accent1 2 2 2 3 2" xfId="471" xr:uid="{2EC46BA7-FA20-496C-8CDB-A2155C7F4ADA}"/>
    <cellStyle name="40% - Accent1 2 2 2 3 2 2" xfId="1935" xr:uid="{31C1DB25-4C1A-4E38-AA2A-856B5B0CA2BA}"/>
    <cellStyle name="40% - Accent1 2 2 2 3 3" xfId="472" xr:uid="{D9CB01CD-3D28-4E5F-AFE1-43A80A119F4C}"/>
    <cellStyle name="40% - Accent1 2 2 2 3 3 2" xfId="1936" xr:uid="{1CB2BFDB-9729-436A-B0AF-028C4DA6E629}"/>
    <cellStyle name="40% - Accent1 2 2 2 3 4" xfId="1934" xr:uid="{D32034F5-34A0-4E9F-AE3A-92A0FB2B91A8}"/>
    <cellStyle name="40% - Accent1 2 2 2 4" xfId="473" xr:uid="{BDDC09A1-1F53-44DA-BB96-CC5EB3AD95C1}"/>
    <cellStyle name="40% - Accent1 2 2 2 4 2" xfId="474" xr:uid="{B3B822E7-08CA-4887-B92F-063193017F58}"/>
    <cellStyle name="40% - Accent1 2 2 2 4 2 2" xfId="1938" xr:uid="{814B9461-62AF-4768-91D5-126BC01F58A0}"/>
    <cellStyle name="40% - Accent1 2 2 2 4 3" xfId="475" xr:uid="{235C6047-D990-4E82-AA27-C2729A7A9464}"/>
    <cellStyle name="40% - Accent1 2 2 2 4 3 2" xfId="1939" xr:uid="{45E21271-5DD3-4C2A-8039-0E5DEF40A2D0}"/>
    <cellStyle name="40% - Accent1 2 2 2 4 4" xfId="1937" xr:uid="{C0C85F0A-C10C-4EC5-BD82-1D7591BEDF8F}"/>
    <cellStyle name="40% - Accent1 2 2 2 5" xfId="476" xr:uid="{8901707C-C8B0-4CAA-BFD4-FCCFA8D74440}"/>
    <cellStyle name="40% - Accent1 2 2 2 5 2" xfId="1940" xr:uid="{A235684A-D06E-4D96-862A-F8D87BABED4A}"/>
    <cellStyle name="40% - Accent1 2 2 2 6" xfId="477" xr:uid="{8CC177E7-83EF-4EA8-AC8C-FA0E4A7BD678}"/>
    <cellStyle name="40% - Accent1 2 2 2 6 2" xfId="1941" xr:uid="{6E6A9A2E-9184-4F97-BB54-08D8FA3B9ACC}"/>
    <cellStyle name="40% - Accent1 2 2 2 7" xfId="1930" xr:uid="{5FD26CE9-7698-45A6-B277-A22119840D4B}"/>
    <cellStyle name="40% - Accent1 2 2 3" xfId="478" xr:uid="{107CE8F3-F45A-4886-B87F-37D48A1A5499}"/>
    <cellStyle name="40% - Accent1 2 2 3 2" xfId="479" xr:uid="{3564EBA8-0F47-47D4-B3A9-D03F6D137FE6}"/>
    <cellStyle name="40% - Accent1 2 2 3 2 2" xfId="1943" xr:uid="{6A78A8F5-1052-44F1-AB36-B272B5F80B05}"/>
    <cellStyle name="40% - Accent1 2 2 3 3" xfId="480" xr:uid="{BBCAF060-29CE-48B8-A902-9EF990B7821A}"/>
    <cellStyle name="40% - Accent1 2 2 3 3 2" xfId="1944" xr:uid="{9F8129A0-D3BE-466A-80B5-F0B0CDD2702F}"/>
    <cellStyle name="40% - Accent1 2 2 3 4" xfId="1942" xr:uid="{B2AF6A8E-7847-4CE2-88AF-589922B503B4}"/>
    <cellStyle name="40% - Accent1 2 2 4" xfId="481" xr:uid="{1F68403A-8B31-4377-AE1A-70A928FDA9F7}"/>
    <cellStyle name="40% - Accent1 2 2 4 2" xfId="482" xr:uid="{EB21A193-8168-41A4-BD99-E01F9790B5A1}"/>
    <cellStyle name="40% - Accent1 2 2 4 2 2" xfId="1946" xr:uid="{77D6ADC0-BD9A-452C-A78D-1DA41244EBCC}"/>
    <cellStyle name="40% - Accent1 2 2 4 3" xfId="483" xr:uid="{A74C010A-1D2A-435A-BA59-D9CBEB7D8CDF}"/>
    <cellStyle name="40% - Accent1 2 2 4 3 2" xfId="1947" xr:uid="{D4DDAFB5-A59D-4859-8337-3D39FD3DDF0E}"/>
    <cellStyle name="40% - Accent1 2 2 4 4" xfId="1945" xr:uid="{7E83986D-85C9-41FA-BBC1-66B673661752}"/>
    <cellStyle name="40% - Accent1 2 2 5" xfId="484" xr:uid="{CDC7765F-F234-43C6-BF0D-5B5D0BA57BD9}"/>
    <cellStyle name="40% - Accent1 2 2 5 2" xfId="485" xr:uid="{A65CD1DD-49C2-47E3-81B6-7BCF7FB39592}"/>
    <cellStyle name="40% - Accent1 2 2 5 2 2" xfId="1949" xr:uid="{56DF9D32-0C79-4B96-AE9C-7E84EF2AD94F}"/>
    <cellStyle name="40% - Accent1 2 2 5 3" xfId="486" xr:uid="{0429C2A4-CA92-46F5-91FB-05759563AE3E}"/>
    <cellStyle name="40% - Accent1 2 2 5 3 2" xfId="1950" xr:uid="{57634DDD-4F27-4936-8036-8E225B8D9A1D}"/>
    <cellStyle name="40% - Accent1 2 2 5 4" xfId="1948" xr:uid="{80A7C4AF-2262-4F67-AC74-79EC081F0D5B}"/>
    <cellStyle name="40% - Accent1 2 2 6" xfId="487" xr:uid="{83BD3CD8-3D67-467E-83C6-B8F68715FA81}"/>
    <cellStyle name="40% - Accent1 2 2 6 2" xfId="1951" xr:uid="{ACC07CC0-0131-4C52-954D-66EF7B77CE87}"/>
    <cellStyle name="40% - Accent1 2 2 7" xfId="488" xr:uid="{3F375573-978F-43D5-8D79-5E47FABFD317}"/>
    <cellStyle name="40% - Accent1 2 2 7 2" xfId="1952" xr:uid="{DEFD303F-0B46-4A1D-9349-ADCB83854EFB}"/>
    <cellStyle name="40% - Accent1 2 2 8" xfId="1929" xr:uid="{E70A37B8-690D-43F1-AE9B-633C689D61F0}"/>
    <cellStyle name="40% - Accent1 2 3" xfId="489" xr:uid="{95C43D25-5075-47AF-AD2F-ACBF17351A7C}"/>
    <cellStyle name="40% - Accent1 2 3 2" xfId="490" xr:uid="{4BBEDCC7-9DF7-4496-BFBC-48697F19F517}"/>
    <cellStyle name="40% - Accent1 2 3 2 2" xfId="491" xr:uid="{FDA6781F-6BCF-4E62-980E-236CF1BC1DCB}"/>
    <cellStyle name="40% - Accent1 2 3 2 2 2" xfId="492" xr:uid="{0734A2E9-F8BB-4C7E-8F4C-204DF2336B6D}"/>
    <cellStyle name="40% - Accent1 2 3 2 2 2 2" xfId="1956" xr:uid="{B4492B6A-E881-4680-9D06-33F2FEA9069C}"/>
    <cellStyle name="40% - Accent1 2 3 2 2 3" xfId="493" xr:uid="{9543B303-7E46-418E-B04A-CA42CA855574}"/>
    <cellStyle name="40% - Accent1 2 3 2 2 3 2" xfId="1957" xr:uid="{25FDA99A-C533-49B7-9D45-AD71174DD936}"/>
    <cellStyle name="40% - Accent1 2 3 2 2 4" xfId="1955" xr:uid="{9A1EB66B-9E51-4CC1-9063-BDC6EFE538FA}"/>
    <cellStyle name="40% - Accent1 2 3 2 3" xfId="494" xr:uid="{BC559C3A-08A5-4C6D-B6D9-4F2DB29C0860}"/>
    <cellStyle name="40% - Accent1 2 3 2 3 2" xfId="495" xr:uid="{779464AE-9931-4722-B984-EA458B381A9E}"/>
    <cellStyle name="40% - Accent1 2 3 2 3 2 2" xfId="1959" xr:uid="{D6582782-A351-4B00-A334-F94C2AF0FDD5}"/>
    <cellStyle name="40% - Accent1 2 3 2 3 3" xfId="496" xr:uid="{92448804-52D2-4BF7-A138-3B1AE8851BAD}"/>
    <cellStyle name="40% - Accent1 2 3 2 3 3 2" xfId="1960" xr:uid="{E5540F68-B7DF-4512-A0CD-DE16E40ED0CA}"/>
    <cellStyle name="40% - Accent1 2 3 2 3 4" xfId="1958" xr:uid="{C3950016-1C73-4994-A30B-98C6774248F1}"/>
    <cellStyle name="40% - Accent1 2 3 2 4" xfId="497" xr:uid="{04235BBA-E512-4940-A268-11813D6C7AA7}"/>
    <cellStyle name="40% - Accent1 2 3 2 4 2" xfId="498" xr:uid="{4C42E021-A50B-4FF8-83F3-7884D471A4B3}"/>
    <cellStyle name="40% - Accent1 2 3 2 4 2 2" xfId="1962" xr:uid="{B09B38A5-62E5-464B-B2DE-885AD5F5A1E6}"/>
    <cellStyle name="40% - Accent1 2 3 2 4 3" xfId="499" xr:uid="{A462F37B-A994-4FCF-8405-93347690A824}"/>
    <cellStyle name="40% - Accent1 2 3 2 4 3 2" xfId="1963" xr:uid="{28489B17-3284-4FC1-8301-2A8DA6C29FED}"/>
    <cellStyle name="40% - Accent1 2 3 2 4 4" xfId="1961" xr:uid="{010CE4EA-8A5F-4618-B4AD-935B0B61D9C3}"/>
    <cellStyle name="40% - Accent1 2 3 2 5" xfId="500" xr:uid="{85AC7E05-EDFC-48BB-AE88-75AF3B6F10E1}"/>
    <cellStyle name="40% - Accent1 2 3 2 5 2" xfId="1964" xr:uid="{0595859D-6E5E-4F76-870D-EC5B95A8A908}"/>
    <cellStyle name="40% - Accent1 2 3 2 6" xfId="501" xr:uid="{5AED96AD-2444-464E-A89C-3E7CE3C54969}"/>
    <cellStyle name="40% - Accent1 2 3 2 6 2" xfId="1965" xr:uid="{A7F31851-E728-46FD-AFFB-91F99ECA5CB7}"/>
    <cellStyle name="40% - Accent1 2 3 2 7" xfId="1954" xr:uid="{FE2E18C1-FFD9-455E-80C3-D72540B970E2}"/>
    <cellStyle name="40% - Accent1 2 3 3" xfId="502" xr:uid="{7CD2DEE5-3169-4893-85B1-BF05AD47B56D}"/>
    <cellStyle name="40% - Accent1 2 3 3 2" xfId="503" xr:uid="{658B50B4-F4A2-43CA-A724-B07B2F8886B7}"/>
    <cellStyle name="40% - Accent1 2 3 3 2 2" xfId="1967" xr:uid="{641D3A70-8902-4887-9A08-A01CEFE21241}"/>
    <cellStyle name="40% - Accent1 2 3 3 3" xfId="504" xr:uid="{5AB33B3C-5F46-481F-9D94-3FCB8BAAF9B2}"/>
    <cellStyle name="40% - Accent1 2 3 3 3 2" xfId="1968" xr:uid="{3A26BEC7-396E-4E90-AB5E-F147C4366C7E}"/>
    <cellStyle name="40% - Accent1 2 3 3 4" xfId="1966" xr:uid="{DEC0BE8B-B2EE-4747-BE76-846CEDB3338E}"/>
    <cellStyle name="40% - Accent1 2 3 4" xfId="505" xr:uid="{01EA52B5-C750-43CD-AFC9-7AF190865058}"/>
    <cellStyle name="40% - Accent1 2 3 4 2" xfId="506" xr:uid="{EAD3970E-E1AF-4A1F-A862-0D62537C9190}"/>
    <cellStyle name="40% - Accent1 2 3 4 2 2" xfId="1970" xr:uid="{F6D47F77-98A2-4544-B10A-57FAE1E88791}"/>
    <cellStyle name="40% - Accent1 2 3 4 3" xfId="507" xr:uid="{EF0046CC-80B4-46CF-BB83-88F098E5BFE1}"/>
    <cellStyle name="40% - Accent1 2 3 4 3 2" xfId="1971" xr:uid="{C74B45ED-0BEC-4249-A2F4-47D7D66E38C4}"/>
    <cellStyle name="40% - Accent1 2 3 4 4" xfId="1969" xr:uid="{C49EA69D-3931-4B56-9D8A-8829EB0CE0FD}"/>
    <cellStyle name="40% - Accent1 2 3 5" xfId="508" xr:uid="{0ACEB05F-12A3-4F6E-95B4-8EC453F161EE}"/>
    <cellStyle name="40% - Accent1 2 3 5 2" xfId="509" xr:uid="{6AEA8434-F25A-4AB3-B4F6-F7B2046A9D90}"/>
    <cellStyle name="40% - Accent1 2 3 5 2 2" xfId="1973" xr:uid="{12DE7EEA-D242-4091-B2EC-6B814732123F}"/>
    <cellStyle name="40% - Accent1 2 3 5 3" xfId="510" xr:uid="{70DDFD06-81B2-4FE1-9157-00233DE36F00}"/>
    <cellStyle name="40% - Accent1 2 3 5 3 2" xfId="1974" xr:uid="{A0A78556-ED3E-426F-8E2D-300E96EFF9D1}"/>
    <cellStyle name="40% - Accent1 2 3 5 4" xfId="1972" xr:uid="{B5A717D1-61BB-4DED-A9B1-CEB1FB676831}"/>
    <cellStyle name="40% - Accent1 2 3 6" xfId="511" xr:uid="{05346320-B4F4-4E3C-8712-C63A67A9C139}"/>
    <cellStyle name="40% - Accent1 2 3 6 2" xfId="1975" xr:uid="{5D0F8268-70DF-486F-9D82-9912D801B42A}"/>
    <cellStyle name="40% - Accent1 2 3 7" xfId="512" xr:uid="{A2BC73D3-9D53-4F17-A892-B6534A832A29}"/>
    <cellStyle name="40% - Accent1 2 3 7 2" xfId="1976" xr:uid="{EBDD78B5-802A-4AAD-8F2A-FCA7A00557D8}"/>
    <cellStyle name="40% - Accent1 2 3 8" xfId="1953" xr:uid="{B5CE03DA-B475-42E1-AD0C-E7B98F3FC26E}"/>
    <cellStyle name="40% - Accent1 2 4" xfId="513" xr:uid="{50AB4390-F685-427F-A4D7-23FB50171E23}"/>
    <cellStyle name="40% - Accent1 2 4 2" xfId="514" xr:uid="{C0A8854C-E68E-4A6C-BB04-4018E9EF9C07}"/>
    <cellStyle name="40% - Accent1 2 4 2 2" xfId="515" xr:uid="{0B9F28BE-4695-43D3-921F-E1BDFBA0BC6A}"/>
    <cellStyle name="40% - Accent1 2 4 2 2 2" xfId="1979" xr:uid="{50DA47C8-F6E4-4331-9A0A-6AE29E7B2C32}"/>
    <cellStyle name="40% - Accent1 2 4 2 3" xfId="516" xr:uid="{6819EC28-379E-4BE9-ACF0-2F4C63CC6DAD}"/>
    <cellStyle name="40% - Accent1 2 4 2 3 2" xfId="1980" xr:uid="{D2B38652-3C3D-43A4-85CD-A2AFB8F8999B}"/>
    <cellStyle name="40% - Accent1 2 4 2 4" xfId="1978" xr:uid="{95C4FDBA-6C02-4F07-B084-F3ECB63E82DB}"/>
    <cellStyle name="40% - Accent1 2 4 3" xfId="517" xr:uid="{CD62CCCE-45C0-4889-AB20-AC64422EF98C}"/>
    <cellStyle name="40% - Accent1 2 4 3 2" xfId="518" xr:uid="{E58B97D6-EED2-49FE-A4E0-A5E4C127A087}"/>
    <cellStyle name="40% - Accent1 2 4 3 2 2" xfId="1982" xr:uid="{E7CEAB8B-5964-48C5-8C7A-D6FF38F13AD1}"/>
    <cellStyle name="40% - Accent1 2 4 3 3" xfId="519" xr:uid="{99C9E611-63B0-4B8B-99D6-A43DB64750C3}"/>
    <cellStyle name="40% - Accent1 2 4 3 3 2" xfId="1983" xr:uid="{240F0A21-3CB0-4BF2-8EE7-AECBDDF9C64F}"/>
    <cellStyle name="40% - Accent1 2 4 3 4" xfId="1981" xr:uid="{E22F5FE1-8FD3-4AE4-A8C6-E031264CD148}"/>
    <cellStyle name="40% - Accent1 2 4 4" xfId="520" xr:uid="{C0664B6D-DF30-4C7C-869A-F5E60DA87052}"/>
    <cellStyle name="40% - Accent1 2 4 4 2" xfId="521" xr:uid="{A5B2CA06-3054-43DF-B32E-A1BE2033797E}"/>
    <cellStyle name="40% - Accent1 2 4 4 2 2" xfId="1985" xr:uid="{4E9738FF-D8B4-43D6-8062-523E56D85FB9}"/>
    <cellStyle name="40% - Accent1 2 4 4 3" xfId="522" xr:uid="{D7691AEE-D79D-4F5B-AC78-CEF2DB699D2F}"/>
    <cellStyle name="40% - Accent1 2 4 4 3 2" xfId="1986" xr:uid="{BFB02ACF-795D-4F6A-B345-CEBBD5AA6938}"/>
    <cellStyle name="40% - Accent1 2 4 4 4" xfId="1984" xr:uid="{47F00E8D-C612-49F3-8F64-98E2504D2450}"/>
    <cellStyle name="40% - Accent1 2 4 5" xfId="523" xr:uid="{08142F3C-0AFC-46A4-AF40-44D2DB46AEEE}"/>
    <cellStyle name="40% - Accent1 2 4 5 2" xfId="1987" xr:uid="{175E8FF4-2D14-48DF-AF57-196A23360B84}"/>
    <cellStyle name="40% - Accent1 2 4 6" xfId="524" xr:uid="{CAF3AF6D-7FBD-4C19-89E6-6CC11277B8F3}"/>
    <cellStyle name="40% - Accent1 2 4 6 2" xfId="1988" xr:uid="{898060C4-81F2-43C2-9FF6-E4E060DF3DD7}"/>
    <cellStyle name="40% - Accent1 2 4 7" xfId="1977" xr:uid="{9B7EA321-6672-4C20-8EE3-E4E6B9FC4689}"/>
    <cellStyle name="40% - Accent1 2 5" xfId="525" xr:uid="{91376ACB-8E76-4868-9041-83323371807B}"/>
    <cellStyle name="40% - Accent1 2 5 2" xfId="526" xr:uid="{C804D732-883C-44D3-BDB4-93DD9E33BCFB}"/>
    <cellStyle name="40% - Accent1 2 5 2 2" xfId="1990" xr:uid="{D0BBC736-6DB0-450A-9DF3-AC1BB00126C3}"/>
    <cellStyle name="40% - Accent1 2 5 3" xfId="527" xr:uid="{5A36E678-B0AC-4C47-87BA-D9742C8403F4}"/>
    <cellStyle name="40% - Accent1 2 5 3 2" xfId="1991" xr:uid="{053505AE-9ABD-4D9F-85F0-53B1C8EF590A}"/>
    <cellStyle name="40% - Accent1 2 5 4" xfId="1989" xr:uid="{FEAAC36F-8DEC-46DF-B822-9F088D801230}"/>
    <cellStyle name="40% - Accent1 2 6" xfId="528" xr:uid="{AF4ED11F-3EDC-4DDA-A4A9-020548DF5BA0}"/>
    <cellStyle name="40% - Accent1 2 6 2" xfId="529" xr:uid="{ED3BBA17-0E14-4240-970D-39F0566A7458}"/>
    <cellStyle name="40% - Accent1 2 6 2 2" xfId="1993" xr:uid="{E7AF6267-C762-46DD-9FC6-6BACF17169BF}"/>
    <cellStyle name="40% - Accent1 2 6 3" xfId="530" xr:uid="{60F89D48-8123-41E0-82DC-1E59A7DDD7FA}"/>
    <cellStyle name="40% - Accent1 2 6 3 2" xfId="1994" xr:uid="{F05E04B7-49D4-492E-A4BF-84FBC77C1FD0}"/>
    <cellStyle name="40% - Accent1 2 6 4" xfId="1992" xr:uid="{13D28C23-FEB8-496B-AB47-974AE2325AE2}"/>
    <cellStyle name="40% - Accent1 2 7" xfId="531" xr:uid="{CAB6C80C-2F19-404D-95CA-A7FB089D55B0}"/>
    <cellStyle name="40% - Accent1 2 7 2" xfId="532" xr:uid="{27026DD8-D374-4842-A2A7-9C4DAD6B923C}"/>
    <cellStyle name="40% - Accent1 2 7 2 2" xfId="1996" xr:uid="{77A5961A-C7F3-40FD-81B9-B5C5C8AD57BC}"/>
    <cellStyle name="40% - Accent1 2 7 3" xfId="533" xr:uid="{02F28838-052A-479A-B5DF-628A5CE00F8C}"/>
    <cellStyle name="40% - Accent1 2 7 3 2" xfId="1997" xr:uid="{29AC7D53-17BF-4156-B63D-28D76B999473}"/>
    <cellStyle name="40% - Accent1 2 7 4" xfId="1995" xr:uid="{E02AAF30-1E80-4D6E-BDF1-7E8964C56976}"/>
    <cellStyle name="40% - Accent1 2 8" xfId="534" xr:uid="{DA992718-4CAF-4A80-AC43-FC26D3E4AB9C}"/>
    <cellStyle name="40% - Accent1 2 8 2" xfId="1998" xr:uid="{ABA35AB0-540E-48ED-AADF-1A333EB5C6AF}"/>
    <cellStyle name="40% - Accent1 2 9" xfId="535" xr:uid="{C1AB3A43-814C-459B-93DF-22DB282A9A79}"/>
    <cellStyle name="40% - Accent1 2 9 2" xfId="1999" xr:uid="{07CEEA47-C7A2-4DDC-9FBE-5A10CA5D4060}"/>
    <cellStyle name="40% - Accent2 2" xfId="536" xr:uid="{00016C3E-6B04-44B3-938F-3AFEDFDF4BC0}"/>
    <cellStyle name="40% - Accent2 2 10" xfId="2000" xr:uid="{06516038-804E-4F70-95ED-BB10C9A7CA21}"/>
    <cellStyle name="40% - Accent2 2 2" xfId="537" xr:uid="{3BD7119D-B6CF-4D85-9096-911BAB958553}"/>
    <cellStyle name="40% - Accent2 2 2 2" xfId="538" xr:uid="{D5BCD7E8-66EA-42BC-8E85-40D2DEAF4660}"/>
    <cellStyle name="40% - Accent2 2 2 2 2" xfId="539" xr:uid="{C5F74CDD-E574-4694-9D2D-E9BF3E6C42BB}"/>
    <cellStyle name="40% - Accent2 2 2 2 2 2" xfId="540" xr:uid="{7C7A1CD8-42C5-4072-B6AB-C0CD6CE40DC8}"/>
    <cellStyle name="40% - Accent2 2 2 2 2 2 2" xfId="2004" xr:uid="{110B0740-F0EC-4A3C-B4DE-08A1EF85114A}"/>
    <cellStyle name="40% - Accent2 2 2 2 2 3" xfId="541" xr:uid="{05DB8EB2-7BEA-4BC2-B2ED-BE6593FEFAB6}"/>
    <cellStyle name="40% - Accent2 2 2 2 2 3 2" xfId="2005" xr:uid="{8D435880-E47F-4118-9180-1BFE6D96F02D}"/>
    <cellStyle name="40% - Accent2 2 2 2 2 4" xfId="2003" xr:uid="{F494B05C-3F53-4B32-935D-5ECF3FDFE8B3}"/>
    <cellStyle name="40% - Accent2 2 2 2 3" xfId="542" xr:uid="{88809954-DE62-4B0E-8611-64E7624319F3}"/>
    <cellStyle name="40% - Accent2 2 2 2 3 2" xfId="543" xr:uid="{E1862AC5-716F-4B2B-8BF8-4F2308CA2E68}"/>
    <cellStyle name="40% - Accent2 2 2 2 3 2 2" xfId="2007" xr:uid="{7DC6299B-B84B-4223-94DB-9C5F8AD2376E}"/>
    <cellStyle name="40% - Accent2 2 2 2 3 3" xfId="544" xr:uid="{98F44BF3-DF31-47E3-8637-64AB0AA5C8C7}"/>
    <cellStyle name="40% - Accent2 2 2 2 3 3 2" xfId="2008" xr:uid="{9319D8FE-6103-4CC7-A1B4-3C58CBB45555}"/>
    <cellStyle name="40% - Accent2 2 2 2 3 4" xfId="2006" xr:uid="{0D1983F9-74F5-492D-8779-F33AC9D83D85}"/>
    <cellStyle name="40% - Accent2 2 2 2 4" xfId="545" xr:uid="{4B95A6A5-4776-4A92-890F-C2022317E6D5}"/>
    <cellStyle name="40% - Accent2 2 2 2 4 2" xfId="546" xr:uid="{4408546B-7AD7-46DC-8A8B-256355AA37C0}"/>
    <cellStyle name="40% - Accent2 2 2 2 4 2 2" xfId="2010" xr:uid="{1D3576DF-5E33-41AE-A335-B7EF9A8EF4F7}"/>
    <cellStyle name="40% - Accent2 2 2 2 4 3" xfId="547" xr:uid="{8045DB48-1F2D-4DA3-BC25-A2FFAC9F20AE}"/>
    <cellStyle name="40% - Accent2 2 2 2 4 3 2" xfId="2011" xr:uid="{0FAB7B9F-D025-4AF0-B3B5-665316F6AD74}"/>
    <cellStyle name="40% - Accent2 2 2 2 4 4" xfId="2009" xr:uid="{09B2131C-7C77-49A7-9E9E-0F0669F46AE6}"/>
    <cellStyle name="40% - Accent2 2 2 2 5" xfId="548" xr:uid="{743F5FB3-2A46-4DBB-996B-C84426BCF763}"/>
    <cellStyle name="40% - Accent2 2 2 2 5 2" xfId="2012" xr:uid="{E6B806FA-3821-46D6-BDB8-B2AC2BA9487E}"/>
    <cellStyle name="40% - Accent2 2 2 2 6" xfId="549" xr:uid="{E8539413-28E9-4272-8F85-F65E70B45C8C}"/>
    <cellStyle name="40% - Accent2 2 2 2 6 2" xfId="2013" xr:uid="{90D37070-9CAE-4904-ABF9-BA0BA66789DD}"/>
    <cellStyle name="40% - Accent2 2 2 2 7" xfId="2002" xr:uid="{CD6500F1-D6B6-42BA-87EB-FBFAF9758804}"/>
    <cellStyle name="40% - Accent2 2 2 3" xfId="550" xr:uid="{E3ADDEBA-C8D6-4374-BE87-1289284079C5}"/>
    <cellStyle name="40% - Accent2 2 2 3 2" xfId="551" xr:uid="{78AAD0C7-91F0-4BA4-8306-D75FAF2DC148}"/>
    <cellStyle name="40% - Accent2 2 2 3 2 2" xfId="2015" xr:uid="{8AB4ABC2-D219-46BB-B182-07D13212BA0A}"/>
    <cellStyle name="40% - Accent2 2 2 3 3" xfId="552" xr:uid="{CDA8D828-7EC6-4E59-8193-29B15D162708}"/>
    <cellStyle name="40% - Accent2 2 2 3 3 2" xfId="2016" xr:uid="{A7A43498-373A-4D2A-9C7A-4B836A0D3781}"/>
    <cellStyle name="40% - Accent2 2 2 3 4" xfId="2014" xr:uid="{12ECC857-069E-4802-8D1A-FA47DBC4A946}"/>
    <cellStyle name="40% - Accent2 2 2 4" xfId="553" xr:uid="{7E834E79-0015-46A4-A506-195B9C611A8D}"/>
    <cellStyle name="40% - Accent2 2 2 4 2" xfId="554" xr:uid="{D24CCF0C-E273-4659-A6EF-15D2108A4577}"/>
    <cellStyle name="40% - Accent2 2 2 4 2 2" xfId="2018" xr:uid="{32981BA9-D2AF-4121-A6E2-66385A727F40}"/>
    <cellStyle name="40% - Accent2 2 2 4 3" xfId="555" xr:uid="{48C6F08F-A77A-4604-901A-F7ABE29717B3}"/>
    <cellStyle name="40% - Accent2 2 2 4 3 2" xfId="2019" xr:uid="{84224983-DE9A-4514-9397-BBF0B1F70CFC}"/>
    <cellStyle name="40% - Accent2 2 2 4 4" xfId="2017" xr:uid="{9626B0D1-8468-49CF-A535-3A88383565E3}"/>
    <cellStyle name="40% - Accent2 2 2 5" xfId="556" xr:uid="{129687E0-3EA5-41F6-98C1-A2175F81442A}"/>
    <cellStyle name="40% - Accent2 2 2 5 2" xfId="557" xr:uid="{119B41D2-06C7-4893-AA00-A3958D1B9012}"/>
    <cellStyle name="40% - Accent2 2 2 5 2 2" xfId="2021" xr:uid="{B1DC4CE7-0104-4C0F-B788-B3CBF06386F1}"/>
    <cellStyle name="40% - Accent2 2 2 5 3" xfId="558" xr:uid="{B7507C3B-4B80-4D4F-BDEC-F801AC591F23}"/>
    <cellStyle name="40% - Accent2 2 2 5 3 2" xfId="2022" xr:uid="{C25FB3F5-20D5-42B0-945A-32ED7044A57B}"/>
    <cellStyle name="40% - Accent2 2 2 5 4" xfId="2020" xr:uid="{5A7E7466-37A7-4748-80E5-C011A187A98E}"/>
    <cellStyle name="40% - Accent2 2 2 6" xfId="559" xr:uid="{4223F9B8-DB94-4B4B-B42A-D1689455F108}"/>
    <cellStyle name="40% - Accent2 2 2 6 2" xfId="2023" xr:uid="{ADF74268-1877-45A5-A561-9AB9F33778E3}"/>
    <cellStyle name="40% - Accent2 2 2 7" xfId="560" xr:uid="{3EB0EC39-BC13-46A3-8D8F-4243E42842D0}"/>
    <cellStyle name="40% - Accent2 2 2 7 2" xfId="2024" xr:uid="{7AC44317-CA5B-47C3-A5C4-9D83B706D8C4}"/>
    <cellStyle name="40% - Accent2 2 2 8" xfId="2001" xr:uid="{109803D4-9212-4585-A48C-19B97FF583DC}"/>
    <cellStyle name="40% - Accent2 2 3" xfId="561" xr:uid="{5F32AC79-5C92-4352-B42E-6C4786311555}"/>
    <cellStyle name="40% - Accent2 2 3 2" xfId="562" xr:uid="{01BEF20A-08C7-4B5E-AC5C-F02CD1B00B4C}"/>
    <cellStyle name="40% - Accent2 2 3 2 2" xfId="563" xr:uid="{3F63D44B-AC17-4E39-9FA4-4A15848CC3E0}"/>
    <cellStyle name="40% - Accent2 2 3 2 2 2" xfId="564" xr:uid="{D3CAB424-547F-41CE-AFBF-0F00DCE2ABCE}"/>
    <cellStyle name="40% - Accent2 2 3 2 2 2 2" xfId="2028" xr:uid="{228017DD-A290-4149-94A3-32BB5A014E17}"/>
    <cellStyle name="40% - Accent2 2 3 2 2 3" xfId="565" xr:uid="{3242E63D-03E1-490A-A5AF-0A6247ACD8E0}"/>
    <cellStyle name="40% - Accent2 2 3 2 2 3 2" xfId="2029" xr:uid="{43051852-49F0-45FD-B409-72BC85ABB8FA}"/>
    <cellStyle name="40% - Accent2 2 3 2 2 4" xfId="2027" xr:uid="{D8C54352-2EF2-4B79-AA60-02BC14F851C9}"/>
    <cellStyle name="40% - Accent2 2 3 2 3" xfId="566" xr:uid="{9B37E916-72EC-4C6D-A41F-7D8DA635A461}"/>
    <cellStyle name="40% - Accent2 2 3 2 3 2" xfId="567" xr:uid="{827B901F-323C-4F1B-9E7D-B2485441FA64}"/>
    <cellStyle name="40% - Accent2 2 3 2 3 2 2" xfId="2031" xr:uid="{4620F7A1-209C-415F-BC05-E3BC498493F0}"/>
    <cellStyle name="40% - Accent2 2 3 2 3 3" xfId="568" xr:uid="{DFD9B4E9-D5C2-4424-A801-C67C2AF2051C}"/>
    <cellStyle name="40% - Accent2 2 3 2 3 3 2" xfId="2032" xr:uid="{519DC0CB-3054-4942-831C-53A69C0DBA93}"/>
    <cellStyle name="40% - Accent2 2 3 2 3 4" xfId="2030" xr:uid="{2FBB3A97-CEBD-4369-A08B-803F95C14AB7}"/>
    <cellStyle name="40% - Accent2 2 3 2 4" xfId="569" xr:uid="{79AC0C93-C1A4-45FB-95C1-D1F524FAC2A1}"/>
    <cellStyle name="40% - Accent2 2 3 2 4 2" xfId="570" xr:uid="{DCD107C7-C815-4132-84B5-AC3C0D57C524}"/>
    <cellStyle name="40% - Accent2 2 3 2 4 2 2" xfId="2034" xr:uid="{9F14745F-888C-4A9C-AC40-97B493D78DD7}"/>
    <cellStyle name="40% - Accent2 2 3 2 4 3" xfId="571" xr:uid="{67B38A8F-C7EE-4107-B5FD-846AA11B9D0C}"/>
    <cellStyle name="40% - Accent2 2 3 2 4 3 2" xfId="2035" xr:uid="{89DC1862-03FD-428A-AD5E-71CE16DF95DF}"/>
    <cellStyle name="40% - Accent2 2 3 2 4 4" xfId="2033" xr:uid="{9756C67D-99AC-4A1A-9996-683AEFE0E8D7}"/>
    <cellStyle name="40% - Accent2 2 3 2 5" xfId="572" xr:uid="{98A7B429-17B3-42F7-9B09-3BDD609575A2}"/>
    <cellStyle name="40% - Accent2 2 3 2 5 2" xfId="2036" xr:uid="{64D9620C-49FB-4115-A62A-74D1BF9FA53A}"/>
    <cellStyle name="40% - Accent2 2 3 2 6" xfId="573" xr:uid="{83F0CB45-66BC-4B8C-B067-151872B37547}"/>
    <cellStyle name="40% - Accent2 2 3 2 6 2" xfId="2037" xr:uid="{7364C3A9-1D76-4ACC-B1AA-9C1C2B4FED03}"/>
    <cellStyle name="40% - Accent2 2 3 2 7" xfId="2026" xr:uid="{B3632127-3312-47C9-8EE5-C8036E3CFF21}"/>
    <cellStyle name="40% - Accent2 2 3 3" xfId="574" xr:uid="{07A71219-39CA-4107-A940-653411CF2D84}"/>
    <cellStyle name="40% - Accent2 2 3 3 2" xfId="575" xr:uid="{C195F9AB-EC7F-4EA9-AE92-F5452B7EF6A5}"/>
    <cellStyle name="40% - Accent2 2 3 3 2 2" xfId="2039" xr:uid="{A080BDD7-009D-4194-92E1-3645F24105B3}"/>
    <cellStyle name="40% - Accent2 2 3 3 3" xfId="576" xr:uid="{1CDD8BF9-0EF8-473C-9BE0-E29CA22F1586}"/>
    <cellStyle name="40% - Accent2 2 3 3 3 2" xfId="2040" xr:uid="{D590499E-0D68-4107-A8AD-E7F91AF5F6EE}"/>
    <cellStyle name="40% - Accent2 2 3 3 4" xfId="2038" xr:uid="{CC0A3E7A-6E1B-416F-9F1F-88C9C1740B31}"/>
    <cellStyle name="40% - Accent2 2 3 4" xfId="577" xr:uid="{D171111F-479A-423F-988E-804591948E0F}"/>
    <cellStyle name="40% - Accent2 2 3 4 2" xfId="578" xr:uid="{94653AEB-4DD7-4F8F-BCF2-4A6C0A30946C}"/>
    <cellStyle name="40% - Accent2 2 3 4 2 2" xfId="2042" xr:uid="{3DEAD808-FD6D-48CF-8C63-9C18473E9E5F}"/>
    <cellStyle name="40% - Accent2 2 3 4 3" xfId="579" xr:uid="{409FAC4B-BFC1-4EE7-987E-CAF4F052A0C4}"/>
    <cellStyle name="40% - Accent2 2 3 4 3 2" xfId="2043" xr:uid="{20A9066E-F1E3-4BA5-A0AD-6C913406217E}"/>
    <cellStyle name="40% - Accent2 2 3 4 4" xfId="2041" xr:uid="{830938EB-6CBB-4399-8A84-44DA7AE4AD8B}"/>
    <cellStyle name="40% - Accent2 2 3 5" xfId="580" xr:uid="{A22F4F94-F91C-48E4-8A61-ED436C114590}"/>
    <cellStyle name="40% - Accent2 2 3 5 2" xfId="581" xr:uid="{BAB0E603-07D5-4CBF-861D-3E951198D146}"/>
    <cellStyle name="40% - Accent2 2 3 5 2 2" xfId="2045" xr:uid="{EAFCF846-E2BC-4C24-9D2A-7B55F05D7724}"/>
    <cellStyle name="40% - Accent2 2 3 5 3" xfId="582" xr:uid="{A1908360-DA88-4000-8BDC-F906CE755C63}"/>
    <cellStyle name="40% - Accent2 2 3 5 3 2" xfId="2046" xr:uid="{FE76305A-5D7F-434B-B945-1ED2BB41F9A1}"/>
    <cellStyle name="40% - Accent2 2 3 5 4" xfId="2044" xr:uid="{A2061FA0-656E-4EA7-917C-B8E40C7F3491}"/>
    <cellStyle name="40% - Accent2 2 3 6" xfId="583" xr:uid="{28A6D9A4-77A3-4232-8F5F-833CE4D5C06B}"/>
    <cellStyle name="40% - Accent2 2 3 6 2" xfId="2047" xr:uid="{1222B6DE-47C2-4C23-8DD3-2DB8325F857F}"/>
    <cellStyle name="40% - Accent2 2 3 7" xfId="584" xr:uid="{17FD4574-0E38-45B0-9761-A4A64270A526}"/>
    <cellStyle name="40% - Accent2 2 3 7 2" xfId="2048" xr:uid="{295132E2-6FDF-480E-9D4C-175EF8CDCBA0}"/>
    <cellStyle name="40% - Accent2 2 3 8" xfId="2025" xr:uid="{FFC0CFBC-1159-4741-926F-59191CAC524B}"/>
    <cellStyle name="40% - Accent2 2 4" xfId="585" xr:uid="{A201B2C3-AA11-47BD-8CFD-A7961C8890AE}"/>
    <cellStyle name="40% - Accent2 2 4 2" xfId="586" xr:uid="{397C0A8F-D47A-4781-8EB6-03E947224D20}"/>
    <cellStyle name="40% - Accent2 2 4 2 2" xfId="587" xr:uid="{D0DFEF0C-8139-4F67-9B3F-3DA5E3830037}"/>
    <cellStyle name="40% - Accent2 2 4 2 2 2" xfId="2051" xr:uid="{84EE8249-04B6-456D-AF8B-3049116A76C1}"/>
    <cellStyle name="40% - Accent2 2 4 2 3" xfId="588" xr:uid="{C1197E6D-FC56-4B6E-A2FB-3BDB1E670AB1}"/>
    <cellStyle name="40% - Accent2 2 4 2 3 2" xfId="2052" xr:uid="{D19AD968-1AEE-4886-B47C-899AF9D43AA5}"/>
    <cellStyle name="40% - Accent2 2 4 2 4" xfId="2050" xr:uid="{2C03A116-D3D7-437B-879D-A3075794AF1D}"/>
    <cellStyle name="40% - Accent2 2 4 3" xfId="589" xr:uid="{9D8356DD-4598-4525-BA2D-EAF7BB110B85}"/>
    <cellStyle name="40% - Accent2 2 4 3 2" xfId="590" xr:uid="{73A81A72-3C32-44AC-9C3A-D0E07531E78F}"/>
    <cellStyle name="40% - Accent2 2 4 3 2 2" xfId="2054" xr:uid="{CA6A167B-8EC0-486B-A5F1-80BEE46F4135}"/>
    <cellStyle name="40% - Accent2 2 4 3 3" xfId="591" xr:uid="{9EB41DD4-576B-499F-A779-51F5C0251B72}"/>
    <cellStyle name="40% - Accent2 2 4 3 3 2" xfId="2055" xr:uid="{CDAE5AD9-5765-49F7-BCA8-BD395992F1BC}"/>
    <cellStyle name="40% - Accent2 2 4 3 4" xfId="2053" xr:uid="{87AD0B4A-5493-4757-9CC9-CE4A5A2BF617}"/>
    <cellStyle name="40% - Accent2 2 4 4" xfId="592" xr:uid="{E549E252-6F17-4802-A5D0-12E5775DC90A}"/>
    <cellStyle name="40% - Accent2 2 4 4 2" xfId="593" xr:uid="{56FF90A4-F1B1-4DEA-A145-D377F2DF4B37}"/>
    <cellStyle name="40% - Accent2 2 4 4 2 2" xfId="2057" xr:uid="{B002D8EC-F3F0-4789-ADB5-72F3DE1BF3C3}"/>
    <cellStyle name="40% - Accent2 2 4 4 3" xfId="594" xr:uid="{4436511E-8A19-4ECF-858E-1E3CE581761D}"/>
    <cellStyle name="40% - Accent2 2 4 4 3 2" xfId="2058" xr:uid="{74F2B13D-0D21-4E8D-BF5A-1DA20E8F93FE}"/>
    <cellStyle name="40% - Accent2 2 4 4 4" xfId="2056" xr:uid="{4D8FC802-D768-4EE6-999D-8B88E5050C05}"/>
    <cellStyle name="40% - Accent2 2 4 5" xfId="595" xr:uid="{46B4C42F-DB34-4AF2-ADC7-6CE37B292A70}"/>
    <cellStyle name="40% - Accent2 2 4 5 2" xfId="2059" xr:uid="{B14A9CA0-0289-4268-BBFB-BB5C2BF13BDA}"/>
    <cellStyle name="40% - Accent2 2 4 6" xfId="596" xr:uid="{F68BC6C7-76C1-449E-ABB7-A7CD81DB117B}"/>
    <cellStyle name="40% - Accent2 2 4 6 2" xfId="2060" xr:uid="{558DB0C0-839B-4A3E-A0D3-A609907D82E3}"/>
    <cellStyle name="40% - Accent2 2 4 7" xfId="2049" xr:uid="{69671EF9-ED43-4814-8319-77B37AC3FCC6}"/>
    <cellStyle name="40% - Accent2 2 5" xfId="597" xr:uid="{1C352687-2536-4552-8F43-DEABFD6B1BEB}"/>
    <cellStyle name="40% - Accent2 2 5 2" xfId="598" xr:uid="{FE834B55-CDA2-4C4A-BDDF-90E1BCF6F507}"/>
    <cellStyle name="40% - Accent2 2 5 2 2" xfId="2062" xr:uid="{68B36B5B-25F2-4E4D-A1D1-51664E02371F}"/>
    <cellStyle name="40% - Accent2 2 5 3" xfId="599" xr:uid="{AF1B9E83-4553-4F67-86C0-4EB10CEA0164}"/>
    <cellStyle name="40% - Accent2 2 5 3 2" xfId="2063" xr:uid="{039CCD29-AAFE-40E4-AC15-1ECA9A42742D}"/>
    <cellStyle name="40% - Accent2 2 5 4" xfId="2061" xr:uid="{A6AD8E47-D3D9-48F2-9244-E3987B7202F6}"/>
    <cellStyle name="40% - Accent2 2 6" xfId="600" xr:uid="{4AFDF88A-7A13-4B75-9DFF-918E1CAA7818}"/>
    <cellStyle name="40% - Accent2 2 6 2" xfId="601" xr:uid="{C2A96778-2993-413F-B51A-7304B08BC328}"/>
    <cellStyle name="40% - Accent2 2 6 2 2" xfId="2065" xr:uid="{BE05552A-C150-42EB-845B-ECFC0A24A06D}"/>
    <cellStyle name="40% - Accent2 2 6 3" xfId="602" xr:uid="{1727A712-D3EB-4B4B-95D8-F2DBD935DCCF}"/>
    <cellStyle name="40% - Accent2 2 6 3 2" xfId="2066" xr:uid="{8C47637E-3C87-481A-9CD5-B154F8C5D22E}"/>
    <cellStyle name="40% - Accent2 2 6 4" xfId="2064" xr:uid="{40AFE7B2-90EA-4AF2-A2A5-56BFC87DF4BE}"/>
    <cellStyle name="40% - Accent2 2 7" xfId="603" xr:uid="{1D4BFB22-A905-48CE-8F69-339A2DC5D36E}"/>
    <cellStyle name="40% - Accent2 2 7 2" xfId="604" xr:uid="{4AF244A0-0A72-4B26-84B3-825AD32958A5}"/>
    <cellStyle name="40% - Accent2 2 7 2 2" xfId="2068" xr:uid="{1780D4F4-0940-4289-B1A8-CDBBCEAC2E8F}"/>
    <cellStyle name="40% - Accent2 2 7 3" xfId="605" xr:uid="{BD406075-C163-45EB-9D70-04A56504FA38}"/>
    <cellStyle name="40% - Accent2 2 7 3 2" xfId="2069" xr:uid="{859E4DE2-F25A-452D-9A88-C6EBA3A1B704}"/>
    <cellStyle name="40% - Accent2 2 7 4" xfId="2067" xr:uid="{C6D39B2D-190B-442A-954F-7F70D5489B65}"/>
    <cellStyle name="40% - Accent2 2 8" xfId="606" xr:uid="{84C01FA6-4EBF-44CF-A610-D90B849D8DBA}"/>
    <cellStyle name="40% - Accent2 2 8 2" xfId="2070" xr:uid="{68F3CED8-DC58-4FA6-A905-FACE98E6491F}"/>
    <cellStyle name="40% - Accent2 2 9" xfId="607" xr:uid="{7FB55273-30C5-40C4-882E-ADE4C34EF000}"/>
    <cellStyle name="40% - Accent2 2 9 2" xfId="2071" xr:uid="{7DFDB772-C05F-4DB7-975D-46535986033A}"/>
    <cellStyle name="40% - Accent3 2" xfId="608" xr:uid="{A661C946-7087-4724-BA7C-326BE7A19CFC}"/>
    <cellStyle name="40% - Accent3 2 10" xfId="2072" xr:uid="{EB9F29AB-A8F0-4E1A-8B63-53D4593F5F9E}"/>
    <cellStyle name="40% - Accent3 2 2" xfId="609" xr:uid="{19165417-5D6F-44EB-8C9C-2CA3CA9C362F}"/>
    <cellStyle name="40% - Accent3 2 2 2" xfId="610" xr:uid="{50D7604E-A82C-4E1E-BB34-19E5164789D4}"/>
    <cellStyle name="40% - Accent3 2 2 2 2" xfId="611" xr:uid="{3B6A53AB-7352-4895-8A70-F5495FA12EB9}"/>
    <cellStyle name="40% - Accent3 2 2 2 2 2" xfId="612" xr:uid="{B7C5049F-A576-43D3-9352-7C0742208139}"/>
    <cellStyle name="40% - Accent3 2 2 2 2 2 2" xfId="2076" xr:uid="{ED7FB18A-0D9F-4678-AE5E-430ADD9DC75E}"/>
    <cellStyle name="40% - Accent3 2 2 2 2 3" xfId="613" xr:uid="{A4FBDEBB-0B7C-4638-BAEB-7FAC2B5261AA}"/>
    <cellStyle name="40% - Accent3 2 2 2 2 3 2" xfId="2077" xr:uid="{197A3B3C-FE26-44C1-BC88-CAA838D6AF15}"/>
    <cellStyle name="40% - Accent3 2 2 2 2 4" xfId="2075" xr:uid="{C372B5FD-F97B-4AFD-99D5-A2C1C3FC04D9}"/>
    <cellStyle name="40% - Accent3 2 2 2 3" xfId="614" xr:uid="{B4BA19F5-4E36-480A-BBE4-DDF1C8D7772B}"/>
    <cellStyle name="40% - Accent3 2 2 2 3 2" xfId="615" xr:uid="{2644FA76-1CA7-4D37-84C8-E503826931B9}"/>
    <cellStyle name="40% - Accent3 2 2 2 3 2 2" xfId="2079" xr:uid="{DC496C3A-42BD-4C95-9826-F6FDEF62BD57}"/>
    <cellStyle name="40% - Accent3 2 2 2 3 3" xfId="616" xr:uid="{205F443C-2868-441D-BAF5-BDBB1F5D5FD7}"/>
    <cellStyle name="40% - Accent3 2 2 2 3 3 2" xfId="2080" xr:uid="{B23068DD-7719-438D-A41F-42B0A6BB7A3F}"/>
    <cellStyle name="40% - Accent3 2 2 2 3 4" xfId="2078" xr:uid="{2D96F1BB-B6EC-48AF-8FEF-B7163040241B}"/>
    <cellStyle name="40% - Accent3 2 2 2 4" xfId="617" xr:uid="{0F07BEB4-B2BD-4C9F-8334-78F9A8FD5D45}"/>
    <cellStyle name="40% - Accent3 2 2 2 4 2" xfId="618" xr:uid="{13809EE0-DDFE-4E88-AD8B-2D0158A75B59}"/>
    <cellStyle name="40% - Accent3 2 2 2 4 2 2" xfId="2082" xr:uid="{6F3FBC85-079D-48F3-8C6D-C9E9E4EB39FF}"/>
    <cellStyle name="40% - Accent3 2 2 2 4 3" xfId="619" xr:uid="{C6F14A7D-0E66-4122-B2C0-54A5724FF593}"/>
    <cellStyle name="40% - Accent3 2 2 2 4 3 2" xfId="2083" xr:uid="{14A80831-EEDA-4CCF-B655-24EDC6FD1E8B}"/>
    <cellStyle name="40% - Accent3 2 2 2 4 4" xfId="2081" xr:uid="{AC4BF71E-450D-463C-9683-1CFF6C1BD33D}"/>
    <cellStyle name="40% - Accent3 2 2 2 5" xfId="620" xr:uid="{8D63ACFF-599D-401A-96A8-E7966C88232E}"/>
    <cellStyle name="40% - Accent3 2 2 2 5 2" xfId="2084" xr:uid="{CEDAAD68-DA2A-4142-995D-705C1F8A75CC}"/>
    <cellStyle name="40% - Accent3 2 2 2 6" xfId="621" xr:uid="{5810419C-999D-43B6-8C37-13B21714FA4F}"/>
    <cellStyle name="40% - Accent3 2 2 2 6 2" xfId="2085" xr:uid="{F806D08E-EA49-4094-9FA1-7CA6B6FECC33}"/>
    <cellStyle name="40% - Accent3 2 2 2 7" xfId="2074" xr:uid="{AB6CE723-060F-4351-832E-CA75E44BE719}"/>
    <cellStyle name="40% - Accent3 2 2 3" xfId="622" xr:uid="{DBC68BB5-629F-45E1-9612-AA1A3F35BEF2}"/>
    <cellStyle name="40% - Accent3 2 2 3 2" xfId="623" xr:uid="{DE8BAFE1-5CEB-484B-B100-2C7461C70788}"/>
    <cellStyle name="40% - Accent3 2 2 3 2 2" xfId="2087" xr:uid="{9AF2CD4F-0E0B-4671-A672-DF7D7F63DFE3}"/>
    <cellStyle name="40% - Accent3 2 2 3 3" xfId="624" xr:uid="{04749B46-B786-4835-AAFC-13381CC0FEED}"/>
    <cellStyle name="40% - Accent3 2 2 3 3 2" xfId="2088" xr:uid="{44DEFF5B-9409-4082-93C1-105D8D78E1B8}"/>
    <cellStyle name="40% - Accent3 2 2 3 4" xfId="2086" xr:uid="{9D6869CC-650A-41C7-A5E3-539286996683}"/>
    <cellStyle name="40% - Accent3 2 2 4" xfId="625" xr:uid="{2E3ED1B9-14C3-45E3-A41A-91D5F27C6F3E}"/>
    <cellStyle name="40% - Accent3 2 2 4 2" xfId="626" xr:uid="{70212CA7-6F3D-462A-A8DE-7E75C0B08ECA}"/>
    <cellStyle name="40% - Accent3 2 2 4 2 2" xfId="2090" xr:uid="{F38234DF-2B88-4A88-9AB6-1F53BB54D1F2}"/>
    <cellStyle name="40% - Accent3 2 2 4 3" xfId="627" xr:uid="{85436197-D34F-4B78-B22E-1812509BDEEA}"/>
    <cellStyle name="40% - Accent3 2 2 4 3 2" xfId="2091" xr:uid="{B41DA5C6-DB19-4427-9DA1-83559386DB12}"/>
    <cellStyle name="40% - Accent3 2 2 4 4" xfId="2089" xr:uid="{F564EB88-35A3-4C75-8229-8D72087C1EEC}"/>
    <cellStyle name="40% - Accent3 2 2 5" xfId="628" xr:uid="{CB56BA8F-3ADE-46B4-882C-F96C8CB6BB7F}"/>
    <cellStyle name="40% - Accent3 2 2 5 2" xfId="629" xr:uid="{58E53F4D-807F-4C50-8EFE-7A136627B451}"/>
    <cellStyle name="40% - Accent3 2 2 5 2 2" xfId="2093" xr:uid="{A64A8970-0534-4BA0-875B-2482D827E11E}"/>
    <cellStyle name="40% - Accent3 2 2 5 3" xfId="630" xr:uid="{E24BCC96-ED1B-45EA-BBD9-DFD0B6EF3E1C}"/>
    <cellStyle name="40% - Accent3 2 2 5 3 2" xfId="2094" xr:uid="{08E5EE06-8F9C-4F7E-9CC0-2605F84A8AC8}"/>
    <cellStyle name="40% - Accent3 2 2 5 4" xfId="2092" xr:uid="{88334E6C-3A77-408D-A548-521E95552B4C}"/>
    <cellStyle name="40% - Accent3 2 2 6" xfId="631" xr:uid="{1E37F3F0-91C3-440D-B2A1-4B0A2FB5C461}"/>
    <cellStyle name="40% - Accent3 2 2 6 2" xfId="2095" xr:uid="{DD05BEE7-C4D9-4240-9941-7F6A47240CB9}"/>
    <cellStyle name="40% - Accent3 2 2 7" xfId="632" xr:uid="{3A77CA64-CA2A-484C-8CF6-93E22ED829E1}"/>
    <cellStyle name="40% - Accent3 2 2 7 2" xfId="2096" xr:uid="{0DE08865-95BB-4994-B415-00FC089D65A5}"/>
    <cellStyle name="40% - Accent3 2 2 8" xfId="2073" xr:uid="{31BD0882-5D01-48DB-91DE-D0B52A43EF92}"/>
    <cellStyle name="40% - Accent3 2 3" xfId="633" xr:uid="{B3F1E48E-240B-4C70-8A05-B5B4487FFDE1}"/>
    <cellStyle name="40% - Accent3 2 3 2" xfId="634" xr:uid="{63A56E58-2D40-4BD8-AA57-09D469E12966}"/>
    <cellStyle name="40% - Accent3 2 3 2 2" xfId="635" xr:uid="{EC236DCF-9749-4AB2-82A6-CB51D79CBCC2}"/>
    <cellStyle name="40% - Accent3 2 3 2 2 2" xfId="636" xr:uid="{EB430A28-D566-4EA6-BF7A-02ACD7671415}"/>
    <cellStyle name="40% - Accent3 2 3 2 2 2 2" xfId="2100" xr:uid="{898DE51D-8C85-4155-A2A9-19B2A777A8AF}"/>
    <cellStyle name="40% - Accent3 2 3 2 2 3" xfId="637" xr:uid="{8426BFBD-6905-403C-91C7-BE2DF7C184B8}"/>
    <cellStyle name="40% - Accent3 2 3 2 2 3 2" xfId="2101" xr:uid="{3215FBFB-3D28-46DC-B087-5A0B7CEF70AD}"/>
    <cellStyle name="40% - Accent3 2 3 2 2 4" xfId="2099" xr:uid="{502F979E-948A-4B06-BE2B-ADEBC7C79994}"/>
    <cellStyle name="40% - Accent3 2 3 2 3" xfId="638" xr:uid="{6B46991C-F7A1-49EE-B792-47CDE56DA180}"/>
    <cellStyle name="40% - Accent3 2 3 2 3 2" xfId="639" xr:uid="{4B42F920-D842-4090-BFCE-28DFDC1A0494}"/>
    <cellStyle name="40% - Accent3 2 3 2 3 2 2" xfId="2103" xr:uid="{6A37C571-1131-4E64-A99C-73987074F44F}"/>
    <cellStyle name="40% - Accent3 2 3 2 3 3" xfId="640" xr:uid="{0C44E70D-80C7-448A-90BD-73B8F73D572E}"/>
    <cellStyle name="40% - Accent3 2 3 2 3 3 2" xfId="2104" xr:uid="{C747CB47-37E8-4E21-B835-52529DDE3459}"/>
    <cellStyle name="40% - Accent3 2 3 2 3 4" xfId="2102" xr:uid="{8305E6C4-FF8D-4599-ADBC-6B8689FE2A55}"/>
    <cellStyle name="40% - Accent3 2 3 2 4" xfId="641" xr:uid="{6C3E94F3-30F2-43D6-8E85-0859066F7CDE}"/>
    <cellStyle name="40% - Accent3 2 3 2 4 2" xfId="642" xr:uid="{78DAC857-9CC2-4988-AACC-6F864A4E9FB1}"/>
    <cellStyle name="40% - Accent3 2 3 2 4 2 2" xfId="2106" xr:uid="{DC785DEF-A3DF-4538-B410-6B6E0862A856}"/>
    <cellStyle name="40% - Accent3 2 3 2 4 3" xfId="643" xr:uid="{4E617BBE-187E-440D-A076-5B6E73DF9962}"/>
    <cellStyle name="40% - Accent3 2 3 2 4 3 2" xfId="2107" xr:uid="{EC3D9E05-9BD9-43E3-96FC-908EB33D85FE}"/>
    <cellStyle name="40% - Accent3 2 3 2 4 4" xfId="2105" xr:uid="{3BCC479F-1D80-4587-9DF8-5F7C0CCFA373}"/>
    <cellStyle name="40% - Accent3 2 3 2 5" xfId="644" xr:uid="{743CED32-1C86-4A0E-A185-3051A6D61C69}"/>
    <cellStyle name="40% - Accent3 2 3 2 5 2" xfId="2108" xr:uid="{01C18EFF-6D63-4E1C-A282-2F4634B9620D}"/>
    <cellStyle name="40% - Accent3 2 3 2 6" xfId="645" xr:uid="{A5FEF3FF-6500-4F65-A5B4-D7956AE94968}"/>
    <cellStyle name="40% - Accent3 2 3 2 6 2" xfId="2109" xr:uid="{C85E4182-16D6-4E12-A139-671B7744732F}"/>
    <cellStyle name="40% - Accent3 2 3 2 7" xfId="2098" xr:uid="{FFE8324C-A114-4C35-A4A7-BD2DD00DE752}"/>
    <cellStyle name="40% - Accent3 2 3 3" xfId="646" xr:uid="{1EDB74EC-D015-40AA-94E1-F9A7D9B7E3CC}"/>
    <cellStyle name="40% - Accent3 2 3 3 2" xfId="647" xr:uid="{652B4AC8-35B4-4B1D-8605-37FD9090ED59}"/>
    <cellStyle name="40% - Accent3 2 3 3 2 2" xfId="2111" xr:uid="{5830B48E-C5CF-4FE2-BE93-8A323CC7E77D}"/>
    <cellStyle name="40% - Accent3 2 3 3 3" xfId="648" xr:uid="{FADC21EF-E7E8-46F4-BA1B-90A9756816F3}"/>
    <cellStyle name="40% - Accent3 2 3 3 3 2" xfId="2112" xr:uid="{DDAD95B2-1A67-4FF2-A8DA-927576B5048A}"/>
    <cellStyle name="40% - Accent3 2 3 3 4" xfId="2110" xr:uid="{E7F68F6C-DFD7-4C48-A1C6-ACCE6DBB69B1}"/>
    <cellStyle name="40% - Accent3 2 3 4" xfId="649" xr:uid="{97F2B305-ED8D-4990-8997-2F94E54E61F1}"/>
    <cellStyle name="40% - Accent3 2 3 4 2" xfId="650" xr:uid="{2D347F5C-BCFE-4421-B141-7918CEB78B18}"/>
    <cellStyle name="40% - Accent3 2 3 4 2 2" xfId="2114" xr:uid="{653EDB89-5F21-402B-A17D-2B893F2EEE34}"/>
    <cellStyle name="40% - Accent3 2 3 4 3" xfId="651" xr:uid="{4DF9084E-8E1C-4010-8454-23DDC8B75549}"/>
    <cellStyle name="40% - Accent3 2 3 4 3 2" xfId="2115" xr:uid="{B9ABF66A-2FC6-4D5F-B48F-2ADAE42DBB83}"/>
    <cellStyle name="40% - Accent3 2 3 4 4" xfId="2113" xr:uid="{322235D2-8853-4D59-AAE1-C241B3CF4ED7}"/>
    <cellStyle name="40% - Accent3 2 3 5" xfId="652" xr:uid="{AFD16E98-CF2E-4C7D-B5A8-CD1626615BFE}"/>
    <cellStyle name="40% - Accent3 2 3 5 2" xfId="653" xr:uid="{878E81A1-74E9-4B1C-8097-58F7130C8AB5}"/>
    <cellStyle name="40% - Accent3 2 3 5 2 2" xfId="2117" xr:uid="{E97CADAF-2869-4545-BC93-46EBE4A78509}"/>
    <cellStyle name="40% - Accent3 2 3 5 3" xfId="654" xr:uid="{42F77500-1BC7-4867-8114-A046F405347D}"/>
    <cellStyle name="40% - Accent3 2 3 5 3 2" xfId="2118" xr:uid="{A35E6BBB-23EB-4ABB-8FE2-53BA4236A07C}"/>
    <cellStyle name="40% - Accent3 2 3 5 4" xfId="2116" xr:uid="{4B1D79C8-A59C-4EBC-9685-C212BC2C4FF5}"/>
    <cellStyle name="40% - Accent3 2 3 6" xfId="655" xr:uid="{9DD94916-269A-4D7F-9A14-D816F37DC49D}"/>
    <cellStyle name="40% - Accent3 2 3 6 2" xfId="2119" xr:uid="{91C2A0AF-1FAF-48AD-8D84-9D3831755DE3}"/>
    <cellStyle name="40% - Accent3 2 3 7" xfId="656" xr:uid="{F0487E97-587C-493E-B323-4A1A7DA0F7B4}"/>
    <cellStyle name="40% - Accent3 2 3 7 2" xfId="2120" xr:uid="{4FE8F263-8F1E-488F-90FF-94679BED697B}"/>
    <cellStyle name="40% - Accent3 2 3 8" xfId="2097" xr:uid="{1F0FB9CA-BD99-4772-871B-0EB287846ECF}"/>
    <cellStyle name="40% - Accent3 2 4" xfId="657" xr:uid="{685F4160-A7E2-4965-B728-2A7D654B48F9}"/>
    <cellStyle name="40% - Accent3 2 4 2" xfId="658" xr:uid="{838DA2E1-02E4-4BC5-935A-1E88ED3FBC7E}"/>
    <cellStyle name="40% - Accent3 2 4 2 2" xfId="659" xr:uid="{EB4435EF-0236-4AA3-AAF2-C8689D66B0A8}"/>
    <cellStyle name="40% - Accent3 2 4 2 2 2" xfId="2123" xr:uid="{A3736C0D-5032-4DF2-AA53-CFD5C6BA0BD7}"/>
    <cellStyle name="40% - Accent3 2 4 2 3" xfId="660" xr:uid="{6CA1D1EA-D316-420E-BB0C-5BBB79B6E32D}"/>
    <cellStyle name="40% - Accent3 2 4 2 3 2" xfId="2124" xr:uid="{02282AC6-DD85-4E20-BC2A-9E529ADAAEB1}"/>
    <cellStyle name="40% - Accent3 2 4 2 4" xfId="2122" xr:uid="{7896FC15-78B7-48EF-9D55-07D8B4C6BEEC}"/>
    <cellStyle name="40% - Accent3 2 4 3" xfId="661" xr:uid="{571119E1-6B43-47C9-9AA7-B5B68C81712E}"/>
    <cellStyle name="40% - Accent3 2 4 3 2" xfId="662" xr:uid="{D570D8A3-1E00-471D-8958-3B934832CD81}"/>
    <cellStyle name="40% - Accent3 2 4 3 2 2" xfId="2126" xr:uid="{FC5A6EDB-B22D-4DB8-8B84-4039B2BB0E9C}"/>
    <cellStyle name="40% - Accent3 2 4 3 3" xfId="663" xr:uid="{C73CFFC7-4031-4AC0-A527-49AA537B4F16}"/>
    <cellStyle name="40% - Accent3 2 4 3 3 2" xfId="2127" xr:uid="{7E4C9323-3FEE-4214-B675-8F96468FC434}"/>
    <cellStyle name="40% - Accent3 2 4 3 4" xfId="2125" xr:uid="{C4C6909E-8F1F-4144-8BF8-1F16462DCD25}"/>
    <cellStyle name="40% - Accent3 2 4 4" xfId="664" xr:uid="{1EA0D76F-B536-4C9F-A649-4B43CE81D75A}"/>
    <cellStyle name="40% - Accent3 2 4 4 2" xfId="665" xr:uid="{8436DA55-E752-43B1-BC25-39CBB08ED47F}"/>
    <cellStyle name="40% - Accent3 2 4 4 2 2" xfId="2129" xr:uid="{48EC90D9-7EC0-49F7-BAE6-4946E62AA38F}"/>
    <cellStyle name="40% - Accent3 2 4 4 3" xfId="666" xr:uid="{BCBBF81C-D704-4D2B-A602-69894FFE8FD1}"/>
    <cellStyle name="40% - Accent3 2 4 4 3 2" xfId="2130" xr:uid="{B025C672-DE88-4100-9529-A1A9B12D42DE}"/>
    <cellStyle name="40% - Accent3 2 4 4 4" xfId="2128" xr:uid="{EFABA1BB-F2BA-4AD1-9F03-C0B48A42484C}"/>
    <cellStyle name="40% - Accent3 2 4 5" xfId="667" xr:uid="{2FB6526C-B8F3-401C-8F84-272F851BD9DD}"/>
    <cellStyle name="40% - Accent3 2 4 5 2" xfId="2131" xr:uid="{95BB0A1C-9261-4582-99AD-9948B1480ED2}"/>
    <cellStyle name="40% - Accent3 2 4 6" xfId="668" xr:uid="{AFB6F823-8B05-4868-8222-C8F61EDC81AC}"/>
    <cellStyle name="40% - Accent3 2 4 6 2" xfId="2132" xr:uid="{C21A7950-0338-4222-AD1F-FA81C6492910}"/>
    <cellStyle name="40% - Accent3 2 4 7" xfId="2121" xr:uid="{67A76389-489C-49C4-BA44-243CD9152DB9}"/>
    <cellStyle name="40% - Accent3 2 5" xfId="669" xr:uid="{EF6B7AA6-52D1-4E37-9F32-3F0443B0D7B5}"/>
    <cellStyle name="40% - Accent3 2 5 2" xfId="670" xr:uid="{2F7512FC-EBF2-4C2C-974B-B12043F4A7F8}"/>
    <cellStyle name="40% - Accent3 2 5 2 2" xfId="2134" xr:uid="{8F7E882E-F4C5-45A7-9397-2C76208740B8}"/>
    <cellStyle name="40% - Accent3 2 5 3" xfId="671" xr:uid="{E5D53DA4-A181-4186-86A5-BE8EBFD780DA}"/>
    <cellStyle name="40% - Accent3 2 5 3 2" xfId="2135" xr:uid="{D42C1C39-7317-4F7C-AAEC-83E4919C4109}"/>
    <cellStyle name="40% - Accent3 2 5 4" xfId="2133" xr:uid="{C517BE8F-1FCF-40A5-8FA3-747746C1249D}"/>
    <cellStyle name="40% - Accent3 2 6" xfId="672" xr:uid="{6B62DD8B-42AF-4F5F-99B2-08F8FDB2F856}"/>
    <cellStyle name="40% - Accent3 2 6 2" xfId="673" xr:uid="{1AFB7169-3425-4CD9-9E12-BE183D85FFA8}"/>
    <cellStyle name="40% - Accent3 2 6 2 2" xfId="2137" xr:uid="{BE093658-56D6-44AC-A771-AB2ED83C58EE}"/>
    <cellStyle name="40% - Accent3 2 6 3" xfId="674" xr:uid="{4CBAC12A-405D-464C-9CCA-0219912B9486}"/>
    <cellStyle name="40% - Accent3 2 6 3 2" xfId="2138" xr:uid="{4D2B5989-C83A-43E0-9036-9EE3CE141341}"/>
    <cellStyle name="40% - Accent3 2 6 4" xfId="2136" xr:uid="{227AB882-C7F9-446A-AB0C-F3E3A8154A6B}"/>
    <cellStyle name="40% - Accent3 2 7" xfId="675" xr:uid="{CA7A4851-7F88-4817-BF3B-C2B368A100D0}"/>
    <cellStyle name="40% - Accent3 2 7 2" xfId="676" xr:uid="{F5B2DE30-9184-47A9-B82F-E107C0469AEF}"/>
    <cellStyle name="40% - Accent3 2 7 2 2" xfId="2140" xr:uid="{B121682E-1C85-4730-9707-4ED6742BA4FB}"/>
    <cellStyle name="40% - Accent3 2 7 3" xfId="677" xr:uid="{6E5F49C8-B317-4FF6-9384-A25D1D31A297}"/>
    <cellStyle name="40% - Accent3 2 7 3 2" xfId="2141" xr:uid="{54B28FA2-FC2A-4598-BB82-D5B0348F0796}"/>
    <cellStyle name="40% - Accent3 2 7 4" xfId="2139" xr:uid="{5154EFCA-B476-4713-BAFE-9B753B5737D6}"/>
    <cellStyle name="40% - Accent3 2 8" xfId="678" xr:uid="{C0AECEE1-02C6-4BC4-B41B-E502950A85FD}"/>
    <cellStyle name="40% - Accent3 2 8 2" xfId="2142" xr:uid="{19C30DEA-30D1-4D17-BD70-BDBFB700F199}"/>
    <cellStyle name="40% - Accent3 2 9" xfId="679" xr:uid="{81919A8C-28AB-440E-99E1-F5017D966FB3}"/>
    <cellStyle name="40% - Accent3 2 9 2" xfId="2143" xr:uid="{500CBFF4-65FF-4C03-8CD2-F7A1257F3EAD}"/>
    <cellStyle name="40% - Accent4 2" xfId="680" xr:uid="{0B9CCBC5-CE99-454C-9A48-B386947519AF}"/>
    <cellStyle name="40% - Accent4 2 10" xfId="2144" xr:uid="{9118A60E-190C-497F-98F9-331BACFAACA7}"/>
    <cellStyle name="40% - Accent4 2 2" xfId="681" xr:uid="{1748F56A-7B13-4229-B0AD-13BC2948BF83}"/>
    <cellStyle name="40% - Accent4 2 2 2" xfId="682" xr:uid="{8DB56564-CA36-4401-81E9-AA7F8028DC3F}"/>
    <cellStyle name="40% - Accent4 2 2 2 2" xfId="683" xr:uid="{C92E83F4-58E4-4E0A-A2D7-ECB9B2734344}"/>
    <cellStyle name="40% - Accent4 2 2 2 2 2" xfId="684" xr:uid="{8DEF74A5-C6A8-4244-8B6B-4F19D5B1367C}"/>
    <cellStyle name="40% - Accent4 2 2 2 2 2 2" xfId="2148" xr:uid="{40608C24-28EB-4A5C-9961-0DAF82EBF779}"/>
    <cellStyle name="40% - Accent4 2 2 2 2 3" xfId="685" xr:uid="{B231835D-F9E6-4D28-B75E-8201B5A22A26}"/>
    <cellStyle name="40% - Accent4 2 2 2 2 3 2" xfId="2149" xr:uid="{08CC9358-56A0-4068-AB26-F868B028DF6D}"/>
    <cellStyle name="40% - Accent4 2 2 2 2 4" xfId="2147" xr:uid="{27449A73-DD7F-4639-BC4F-6222693D83BF}"/>
    <cellStyle name="40% - Accent4 2 2 2 3" xfId="686" xr:uid="{4FEB9E98-978A-4A57-B92C-ACE63A6C90A4}"/>
    <cellStyle name="40% - Accent4 2 2 2 3 2" xfId="687" xr:uid="{40C44B5E-2C17-40F3-9035-080EE338749F}"/>
    <cellStyle name="40% - Accent4 2 2 2 3 2 2" xfId="2151" xr:uid="{68B68C16-D720-424A-B5D3-D0CF2A9567DE}"/>
    <cellStyle name="40% - Accent4 2 2 2 3 3" xfId="688" xr:uid="{4A942441-3852-4867-A7FF-F2B7DB17796F}"/>
    <cellStyle name="40% - Accent4 2 2 2 3 3 2" xfId="2152" xr:uid="{BD0001B4-CF08-4840-9B9D-25C0DA1A551E}"/>
    <cellStyle name="40% - Accent4 2 2 2 3 4" xfId="2150" xr:uid="{F512DC84-A2B7-45BB-BCF5-FEC8807611F9}"/>
    <cellStyle name="40% - Accent4 2 2 2 4" xfId="689" xr:uid="{2E85B03C-35C0-4AB1-A962-1A89F6D966E1}"/>
    <cellStyle name="40% - Accent4 2 2 2 4 2" xfId="690" xr:uid="{8927E13B-4C02-4DE4-BAC6-4902B98C563B}"/>
    <cellStyle name="40% - Accent4 2 2 2 4 2 2" xfId="2154" xr:uid="{F80895E7-DDE4-4FE2-B612-4A8EA3D2A5D7}"/>
    <cellStyle name="40% - Accent4 2 2 2 4 3" xfId="691" xr:uid="{92025950-644F-40C5-9D5B-6D25D51458CD}"/>
    <cellStyle name="40% - Accent4 2 2 2 4 3 2" xfId="2155" xr:uid="{F7F0D380-A86F-4B07-8327-7D38CE99A7B2}"/>
    <cellStyle name="40% - Accent4 2 2 2 4 4" xfId="2153" xr:uid="{E6DF7EC4-3578-4279-A88F-D6EDD6B2C16C}"/>
    <cellStyle name="40% - Accent4 2 2 2 5" xfId="692" xr:uid="{6E366938-D0E2-4635-AE9E-669160194ED1}"/>
    <cellStyle name="40% - Accent4 2 2 2 5 2" xfId="2156" xr:uid="{62C72190-B292-4149-B71F-F33F3EF1DC0E}"/>
    <cellStyle name="40% - Accent4 2 2 2 6" xfId="693" xr:uid="{348B1B8A-0A8F-4D64-9E8F-B01BD0D938B8}"/>
    <cellStyle name="40% - Accent4 2 2 2 6 2" xfId="2157" xr:uid="{24F08FB1-C088-4621-822F-8A8B9DDFB8B8}"/>
    <cellStyle name="40% - Accent4 2 2 2 7" xfId="2146" xr:uid="{BCA0CE5F-4A10-44F0-B960-487E2909214D}"/>
    <cellStyle name="40% - Accent4 2 2 3" xfId="694" xr:uid="{29C1FE87-DC11-45C3-A031-649BC50D75ED}"/>
    <cellStyle name="40% - Accent4 2 2 3 2" xfId="695" xr:uid="{A603A610-A04C-4C94-B462-B328F7574110}"/>
    <cellStyle name="40% - Accent4 2 2 3 2 2" xfId="2159" xr:uid="{5CE57301-A645-45CC-BF7F-E05645CFCD11}"/>
    <cellStyle name="40% - Accent4 2 2 3 3" xfId="696" xr:uid="{A4BEE9D9-C9AE-4EE3-A291-210C07F52324}"/>
    <cellStyle name="40% - Accent4 2 2 3 3 2" xfId="2160" xr:uid="{908EB6EF-E7E7-44F8-8686-2BD59DBCBA36}"/>
    <cellStyle name="40% - Accent4 2 2 3 4" xfId="2158" xr:uid="{253AF9DD-FAC6-4408-B699-36419BC1949D}"/>
    <cellStyle name="40% - Accent4 2 2 4" xfId="697" xr:uid="{6B293084-5229-485C-8452-0E2892E9306A}"/>
    <cellStyle name="40% - Accent4 2 2 4 2" xfId="698" xr:uid="{707B9AFE-F144-4D80-8A3C-EFF782538AF5}"/>
    <cellStyle name="40% - Accent4 2 2 4 2 2" xfId="2162" xr:uid="{71DED03F-7B2E-4B9F-BDF0-B87D47EE40EA}"/>
    <cellStyle name="40% - Accent4 2 2 4 3" xfId="699" xr:uid="{5A79F4F0-1418-4BDA-A7D7-F0AAA6DA2D9A}"/>
    <cellStyle name="40% - Accent4 2 2 4 3 2" xfId="2163" xr:uid="{DC3A738F-0613-46E4-BDAA-406E08BE3101}"/>
    <cellStyle name="40% - Accent4 2 2 4 4" xfId="2161" xr:uid="{F7AD5183-D56C-410C-9250-AE7581BAC798}"/>
    <cellStyle name="40% - Accent4 2 2 5" xfId="700" xr:uid="{1BB4CF74-4CF9-472C-9142-B14E4ABB6571}"/>
    <cellStyle name="40% - Accent4 2 2 5 2" xfId="701" xr:uid="{9AAF5E61-77DD-46BC-977E-1992FEE99A0F}"/>
    <cellStyle name="40% - Accent4 2 2 5 2 2" xfId="2165" xr:uid="{97EB3A8C-9825-49EF-A0D7-4636AC033E9D}"/>
    <cellStyle name="40% - Accent4 2 2 5 3" xfId="702" xr:uid="{90AAD31C-AE09-47C5-8B88-7C7EFC57D1E4}"/>
    <cellStyle name="40% - Accent4 2 2 5 3 2" xfId="2166" xr:uid="{81EB5BE7-1890-4DFA-9CDE-6C0163DD3030}"/>
    <cellStyle name="40% - Accent4 2 2 5 4" xfId="2164" xr:uid="{FD5C010E-6910-4D12-BA7F-4FCAF5697634}"/>
    <cellStyle name="40% - Accent4 2 2 6" xfId="703" xr:uid="{A4E56D86-5DBF-47A9-872D-67C5C4351A19}"/>
    <cellStyle name="40% - Accent4 2 2 6 2" xfId="2167" xr:uid="{32E3536F-8C60-4A50-818F-27F391B9AA06}"/>
    <cellStyle name="40% - Accent4 2 2 7" xfId="704" xr:uid="{BB9FD451-B5FA-4066-BF1B-00C977660690}"/>
    <cellStyle name="40% - Accent4 2 2 7 2" xfId="2168" xr:uid="{0BB7BF99-E5BC-4CE1-9208-213AB5F2BC87}"/>
    <cellStyle name="40% - Accent4 2 2 8" xfId="2145" xr:uid="{1F589BC4-E951-4DB3-B2B2-8DC3DA5D1B7F}"/>
    <cellStyle name="40% - Accent4 2 3" xfId="705" xr:uid="{C5A8EA75-592F-417B-AF94-A72FAE675984}"/>
    <cellStyle name="40% - Accent4 2 3 2" xfId="706" xr:uid="{13993896-D6C8-4F48-A3F3-14085EB0E090}"/>
    <cellStyle name="40% - Accent4 2 3 2 2" xfId="707" xr:uid="{DDC456D9-D6B2-4C36-8425-730D2E6E6627}"/>
    <cellStyle name="40% - Accent4 2 3 2 2 2" xfId="708" xr:uid="{AE81AD0C-B795-4E56-8E3C-040A5E053254}"/>
    <cellStyle name="40% - Accent4 2 3 2 2 2 2" xfId="2172" xr:uid="{EE2C9F89-AC5E-425A-9C0A-247532B13192}"/>
    <cellStyle name="40% - Accent4 2 3 2 2 3" xfId="709" xr:uid="{DC4EC00A-9689-4A73-8F51-38CB6254E932}"/>
    <cellStyle name="40% - Accent4 2 3 2 2 3 2" xfId="2173" xr:uid="{DCC91306-0FD5-4062-A464-56FE7DA20F3C}"/>
    <cellStyle name="40% - Accent4 2 3 2 2 4" xfId="2171" xr:uid="{3A35C076-2CB4-48CF-9996-01526D98C12F}"/>
    <cellStyle name="40% - Accent4 2 3 2 3" xfId="710" xr:uid="{413A2534-F09E-4377-9829-E0075A6FA339}"/>
    <cellStyle name="40% - Accent4 2 3 2 3 2" xfId="711" xr:uid="{D7BBCA92-625B-4C1C-A13F-4C595FB6B70E}"/>
    <cellStyle name="40% - Accent4 2 3 2 3 2 2" xfId="2175" xr:uid="{B2384CFE-E2F6-4889-A181-1F81AE581775}"/>
    <cellStyle name="40% - Accent4 2 3 2 3 3" xfId="712" xr:uid="{8AC9168C-F198-47A6-B7EF-7BC26A8E30CA}"/>
    <cellStyle name="40% - Accent4 2 3 2 3 3 2" xfId="2176" xr:uid="{DFC0FFA1-E27E-4F60-BC0D-A981C0523712}"/>
    <cellStyle name="40% - Accent4 2 3 2 3 4" xfId="2174" xr:uid="{7716A96F-A004-4E10-9C8B-51AD8B18AC4F}"/>
    <cellStyle name="40% - Accent4 2 3 2 4" xfId="713" xr:uid="{6128C62C-8B06-4AF9-A090-5A009A9976C7}"/>
    <cellStyle name="40% - Accent4 2 3 2 4 2" xfId="714" xr:uid="{CECA9BEE-02D7-4C6A-A088-66E7927ED3DF}"/>
    <cellStyle name="40% - Accent4 2 3 2 4 2 2" xfId="2178" xr:uid="{7F70D05F-1EF7-4AE9-BD61-51C9C63F982A}"/>
    <cellStyle name="40% - Accent4 2 3 2 4 3" xfId="715" xr:uid="{344B6667-4E95-4B2E-848E-AC6647390B9C}"/>
    <cellStyle name="40% - Accent4 2 3 2 4 3 2" xfId="2179" xr:uid="{03AC220F-D24E-41BA-85FF-7A64FF790FD4}"/>
    <cellStyle name="40% - Accent4 2 3 2 4 4" xfId="2177" xr:uid="{82BA2C2E-2E5F-4810-BBD3-42BE60A68496}"/>
    <cellStyle name="40% - Accent4 2 3 2 5" xfId="716" xr:uid="{576441D6-709B-4DDC-A548-D1676629F887}"/>
    <cellStyle name="40% - Accent4 2 3 2 5 2" xfId="2180" xr:uid="{1AA89325-08F7-4F5D-A464-026012A1D562}"/>
    <cellStyle name="40% - Accent4 2 3 2 6" xfId="717" xr:uid="{7C3CDB09-AB6D-4ADE-BF92-AAD062596B05}"/>
    <cellStyle name="40% - Accent4 2 3 2 6 2" xfId="2181" xr:uid="{55BD30F0-51EB-4842-9FAD-2ED9D51E7F5B}"/>
    <cellStyle name="40% - Accent4 2 3 2 7" xfId="2170" xr:uid="{0E5DBA48-B098-47CA-AC8A-DC29C9B276F9}"/>
    <cellStyle name="40% - Accent4 2 3 3" xfId="718" xr:uid="{31652FC3-81E1-4F1C-B277-CF714EF9B565}"/>
    <cellStyle name="40% - Accent4 2 3 3 2" xfId="719" xr:uid="{3B2CE063-2640-4D92-80A2-947DC3A89642}"/>
    <cellStyle name="40% - Accent4 2 3 3 2 2" xfId="2183" xr:uid="{D7217116-D7B4-43E4-9457-5FF020B40890}"/>
    <cellStyle name="40% - Accent4 2 3 3 3" xfId="720" xr:uid="{4F0B71EA-E3D2-450B-9257-A22515CD9BA8}"/>
    <cellStyle name="40% - Accent4 2 3 3 3 2" xfId="2184" xr:uid="{463B06CA-60CC-47F7-A431-C7534E77F5E8}"/>
    <cellStyle name="40% - Accent4 2 3 3 4" xfId="2182" xr:uid="{CB6BCD89-3DDE-40D8-993B-4DDE01311E8A}"/>
    <cellStyle name="40% - Accent4 2 3 4" xfId="721" xr:uid="{07B5C2B1-018E-4DDA-9677-68BE2EEC2E1E}"/>
    <cellStyle name="40% - Accent4 2 3 4 2" xfId="722" xr:uid="{E31EF52E-52F4-4531-AAD7-4B28CA1477FE}"/>
    <cellStyle name="40% - Accent4 2 3 4 2 2" xfId="2186" xr:uid="{96D005DB-6635-40D4-97A3-49626F6288AF}"/>
    <cellStyle name="40% - Accent4 2 3 4 3" xfId="723" xr:uid="{1A4ED47E-C687-4E8B-A267-AA8BBBC74FEB}"/>
    <cellStyle name="40% - Accent4 2 3 4 3 2" xfId="2187" xr:uid="{4CEAF3CC-0718-48B3-BFE5-E168FD52B417}"/>
    <cellStyle name="40% - Accent4 2 3 4 4" xfId="2185" xr:uid="{A4542C8E-8AB7-4908-981D-F76ECD8BBCB1}"/>
    <cellStyle name="40% - Accent4 2 3 5" xfId="724" xr:uid="{6C3780A3-0AD2-4F9D-9C9D-16119A7E6CDC}"/>
    <cellStyle name="40% - Accent4 2 3 5 2" xfId="725" xr:uid="{CB4F1905-F1F3-40D3-96A3-4A4F3CB6BDDE}"/>
    <cellStyle name="40% - Accent4 2 3 5 2 2" xfId="2189" xr:uid="{062C0916-12CF-40A2-BECE-8631CB016822}"/>
    <cellStyle name="40% - Accent4 2 3 5 3" xfId="726" xr:uid="{1A75322F-4524-4812-B863-6919B33FA425}"/>
    <cellStyle name="40% - Accent4 2 3 5 3 2" xfId="2190" xr:uid="{5404FD79-ECBD-45D0-8C72-00A11FDAF46B}"/>
    <cellStyle name="40% - Accent4 2 3 5 4" xfId="2188" xr:uid="{C62C1489-218D-47A3-88E6-1DBF0094FFB3}"/>
    <cellStyle name="40% - Accent4 2 3 6" xfId="727" xr:uid="{1D5A501B-5FAD-4D92-BE0C-BEDFC15F0BD8}"/>
    <cellStyle name="40% - Accent4 2 3 6 2" xfId="2191" xr:uid="{F62CF2BE-BDAF-45A6-82CD-2BA5EF6E168A}"/>
    <cellStyle name="40% - Accent4 2 3 7" xfId="728" xr:uid="{7F9D42EB-94C9-42A6-89AD-868EA80326AB}"/>
    <cellStyle name="40% - Accent4 2 3 7 2" xfId="2192" xr:uid="{E1FDEE11-2144-4F01-A91B-30A4F90A56A7}"/>
    <cellStyle name="40% - Accent4 2 3 8" xfId="2169" xr:uid="{DBBDF447-722C-4E0A-90F2-88C3ECB89AF4}"/>
    <cellStyle name="40% - Accent4 2 4" xfId="729" xr:uid="{45DDD79A-1B02-45BF-8C15-0F95D1BDE05D}"/>
    <cellStyle name="40% - Accent4 2 4 2" xfId="730" xr:uid="{7F401042-8875-4F26-A068-9C9C6A9DB162}"/>
    <cellStyle name="40% - Accent4 2 4 2 2" xfId="731" xr:uid="{1BF9CB3F-856B-4C0B-9CED-A858DF74D12C}"/>
    <cellStyle name="40% - Accent4 2 4 2 2 2" xfId="2195" xr:uid="{3044A58B-6E3C-49AF-A83D-8D939C80AC8C}"/>
    <cellStyle name="40% - Accent4 2 4 2 3" xfId="732" xr:uid="{0B6909C4-B12F-4722-8885-779946C88A26}"/>
    <cellStyle name="40% - Accent4 2 4 2 3 2" xfId="2196" xr:uid="{72A2807D-D6C9-450E-89AA-360937E702C5}"/>
    <cellStyle name="40% - Accent4 2 4 2 4" xfId="2194" xr:uid="{ECDF77E3-26C0-4E95-813A-358A6A348D70}"/>
    <cellStyle name="40% - Accent4 2 4 3" xfId="733" xr:uid="{920D2568-76ED-460F-A41A-C736952D7E1F}"/>
    <cellStyle name="40% - Accent4 2 4 3 2" xfId="734" xr:uid="{4D3FE90D-CCFC-49EB-B80B-74C9CC175CD2}"/>
    <cellStyle name="40% - Accent4 2 4 3 2 2" xfId="2198" xr:uid="{2C930233-76CF-4F5E-8890-9DD84EBE0E8F}"/>
    <cellStyle name="40% - Accent4 2 4 3 3" xfId="735" xr:uid="{9F904714-8A79-4DB0-B66A-4C00BB3BB6ED}"/>
    <cellStyle name="40% - Accent4 2 4 3 3 2" xfId="2199" xr:uid="{4EA8D78D-E22C-48B2-9682-9932AAB95964}"/>
    <cellStyle name="40% - Accent4 2 4 3 4" xfId="2197" xr:uid="{D45A1699-9FD5-48DE-B9B6-A233F5F9314A}"/>
    <cellStyle name="40% - Accent4 2 4 4" xfId="736" xr:uid="{7593614F-9DEA-48C9-BF8A-F3DA91268273}"/>
    <cellStyle name="40% - Accent4 2 4 4 2" xfId="737" xr:uid="{97B03C89-FE80-441B-BF41-AAFF89B7AA02}"/>
    <cellStyle name="40% - Accent4 2 4 4 2 2" xfId="2201" xr:uid="{09EDA01B-A879-4DD1-B5F4-FB7B1AD809F8}"/>
    <cellStyle name="40% - Accent4 2 4 4 3" xfId="738" xr:uid="{F117CD53-07AE-49B0-9DD0-750F9961FAF9}"/>
    <cellStyle name="40% - Accent4 2 4 4 3 2" xfId="2202" xr:uid="{916AF385-0B19-4ED1-ADCC-4F36250EEB56}"/>
    <cellStyle name="40% - Accent4 2 4 4 4" xfId="2200" xr:uid="{339B4CE2-E13A-4A48-B793-7D9D8D3F108F}"/>
    <cellStyle name="40% - Accent4 2 4 5" xfId="739" xr:uid="{2F6D6EC7-C534-4A93-AE83-51855B2FD15F}"/>
    <cellStyle name="40% - Accent4 2 4 5 2" xfId="2203" xr:uid="{48CFC62F-E261-4E58-8C89-D1D75C546D26}"/>
    <cellStyle name="40% - Accent4 2 4 6" xfId="740" xr:uid="{C775F0E3-183C-4531-9D78-1381CEFA3FF6}"/>
    <cellStyle name="40% - Accent4 2 4 6 2" xfId="2204" xr:uid="{97FB1CBD-FD31-4D47-8110-C2F797041164}"/>
    <cellStyle name="40% - Accent4 2 4 7" xfId="2193" xr:uid="{1357B1DF-B86B-41AB-8F61-89440AF2E4D1}"/>
    <cellStyle name="40% - Accent4 2 5" xfId="741" xr:uid="{1B1BB605-EC6F-43A1-82AB-0D7A8EB732F9}"/>
    <cellStyle name="40% - Accent4 2 5 2" xfId="742" xr:uid="{215D4FDC-C4D8-46F5-9797-AAC7B4C11CFF}"/>
    <cellStyle name="40% - Accent4 2 5 2 2" xfId="2206" xr:uid="{38BE2220-1263-4D06-9D4A-85B12C67B3FC}"/>
    <cellStyle name="40% - Accent4 2 5 3" xfId="743" xr:uid="{44E8B72E-C0BA-4600-B0E4-638A5E359136}"/>
    <cellStyle name="40% - Accent4 2 5 3 2" xfId="2207" xr:uid="{471CBFE8-09A7-47B7-B59B-D5DC2E007E9A}"/>
    <cellStyle name="40% - Accent4 2 5 4" xfId="2205" xr:uid="{507ECFFC-5941-4D19-ACF0-E3AB2FF37941}"/>
    <cellStyle name="40% - Accent4 2 6" xfId="744" xr:uid="{9D2E57EE-E93B-4A21-8CAE-6DFC4865E215}"/>
    <cellStyle name="40% - Accent4 2 6 2" xfId="745" xr:uid="{45A162F5-B6A3-462A-8196-A9BF8D0A18AE}"/>
    <cellStyle name="40% - Accent4 2 6 2 2" xfId="2209" xr:uid="{A9B74484-6C39-4F29-8483-7FA2BD75BE17}"/>
    <cellStyle name="40% - Accent4 2 6 3" xfId="746" xr:uid="{49BDFA78-7ADE-457F-AFE6-D5C6EF77B3D2}"/>
    <cellStyle name="40% - Accent4 2 6 3 2" xfId="2210" xr:uid="{4C39DE38-A1AF-4957-A47B-6303E4B5644A}"/>
    <cellStyle name="40% - Accent4 2 6 4" xfId="2208" xr:uid="{70D0A0DB-F49A-4CDC-A57D-02C439948D4F}"/>
    <cellStyle name="40% - Accent4 2 7" xfId="747" xr:uid="{58ADB7E0-CC3A-4F73-AB0B-E02BE7C669B5}"/>
    <cellStyle name="40% - Accent4 2 7 2" xfId="748" xr:uid="{A7190F9C-0492-4258-AFE9-4E262CEAED8F}"/>
    <cellStyle name="40% - Accent4 2 7 2 2" xfId="2212" xr:uid="{648D7F24-D048-42B5-A752-EAED73E3BC04}"/>
    <cellStyle name="40% - Accent4 2 7 3" xfId="749" xr:uid="{F932D6E3-3D1B-443D-94B8-18BAD86F113A}"/>
    <cellStyle name="40% - Accent4 2 7 3 2" xfId="2213" xr:uid="{13ED8DB0-7834-48E5-8076-39FE9DA1E163}"/>
    <cellStyle name="40% - Accent4 2 7 4" xfId="2211" xr:uid="{B1CC84EB-649B-4724-81FB-10EFE0BD9899}"/>
    <cellStyle name="40% - Accent4 2 8" xfId="750" xr:uid="{CDEE2F36-3CA9-47F9-AFA9-AA8025A52CC8}"/>
    <cellStyle name="40% - Accent4 2 8 2" xfId="2214" xr:uid="{A34F2AFA-4E35-4087-88CE-A8812C4AE42C}"/>
    <cellStyle name="40% - Accent4 2 9" xfId="751" xr:uid="{6DB85480-56B1-4EE2-8652-4478EDCE7F01}"/>
    <cellStyle name="40% - Accent4 2 9 2" xfId="2215" xr:uid="{8A87FA44-AAA1-49D5-A9EF-79C681BB22A7}"/>
    <cellStyle name="40% - Accent5 2" xfId="752" xr:uid="{170D5650-3098-4511-8634-9C5405CEA7A6}"/>
    <cellStyle name="40% - Accent5 2 10" xfId="2216" xr:uid="{8A724CB3-3D19-4392-B17E-41E943EB2987}"/>
    <cellStyle name="40% - Accent5 2 2" xfId="753" xr:uid="{5C3E412C-74B9-40F3-A492-53C5D2F57CB6}"/>
    <cellStyle name="40% - Accent5 2 2 2" xfId="754" xr:uid="{9839AB34-6016-47F0-AAB7-2C6437D8B99F}"/>
    <cellStyle name="40% - Accent5 2 2 2 2" xfId="755" xr:uid="{5828498E-A8C6-47EA-9105-F21300A7CFE3}"/>
    <cellStyle name="40% - Accent5 2 2 2 2 2" xfId="756" xr:uid="{5EFD1C0B-2B8A-4C79-8723-03F0E3FDB66C}"/>
    <cellStyle name="40% - Accent5 2 2 2 2 2 2" xfId="2220" xr:uid="{F8FFC5C0-C57C-4445-92CA-07347FBBA3D0}"/>
    <cellStyle name="40% - Accent5 2 2 2 2 3" xfId="757" xr:uid="{6BE18DD6-2493-4115-A82D-1DA03AB42862}"/>
    <cellStyle name="40% - Accent5 2 2 2 2 3 2" xfId="2221" xr:uid="{BCF2018A-764E-4887-8E20-5AAF64EDE5CD}"/>
    <cellStyle name="40% - Accent5 2 2 2 2 4" xfId="2219" xr:uid="{7A3FA8D6-059A-45FF-A1F3-113C9431D6E3}"/>
    <cellStyle name="40% - Accent5 2 2 2 3" xfId="758" xr:uid="{1208B92C-6F45-4B18-867C-CEB7400E83C3}"/>
    <cellStyle name="40% - Accent5 2 2 2 3 2" xfId="759" xr:uid="{1729E16E-388E-462F-8BB2-212894E7EF27}"/>
    <cellStyle name="40% - Accent5 2 2 2 3 2 2" xfId="2223" xr:uid="{16F12623-1324-4DC2-B613-523FA1AB01E7}"/>
    <cellStyle name="40% - Accent5 2 2 2 3 3" xfId="760" xr:uid="{D323D9B9-9E16-450C-8B0D-B26793E42972}"/>
    <cellStyle name="40% - Accent5 2 2 2 3 3 2" xfId="2224" xr:uid="{E0074F07-485B-47E1-BC66-887FCB556F8F}"/>
    <cellStyle name="40% - Accent5 2 2 2 3 4" xfId="2222" xr:uid="{18419A43-2A76-4DC2-858F-2F5A63EE1C76}"/>
    <cellStyle name="40% - Accent5 2 2 2 4" xfId="761" xr:uid="{F3E59376-9C63-40CF-A946-44B1672BFC6A}"/>
    <cellStyle name="40% - Accent5 2 2 2 4 2" xfId="762" xr:uid="{B7BB82B8-49F5-4873-84E0-55FABA50CB7D}"/>
    <cellStyle name="40% - Accent5 2 2 2 4 2 2" xfId="2226" xr:uid="{3BF2B87C-C331-4FE9-9654-E272BAF74866}"/>
    <cellStyle name="40% - Accent5 2 2 2 4 3" xfId="763" xr:uid="{CB4430E8-0A04-4F2A-AFE7-E7010E4CFCE0}"/>
    <cellStyle name="40% - Accent5 2 2 2 4 3 2" xfId="2227" xr:uid="{AAD768A8-ECE7-4041-B6F4-8D7955470D0C}"/>
    <cellStyle name="40% - Accent5 2 2 2 4 4" xfId="2225" xr:uid="{58C68FAB-EC26-4C51-939F-9CEDAB33B633}"/>
    <cellStyle name="40% - Accent5 2 2 2 5" xfId="764" xr:uid="{BD30C488-4CD5-473C-8150-2B78B06BBD7A}"/>
    <cellStyle name="40% - Accent5 2 2 2 5 2" xfId="2228" xr:uid="{B5CF0E61-4E1A-4821-89D9-1A4C03013268}"/>
    <cellStyle name="40% - Accent5 2 2 2 6" xfId="765" xr:uid="{1D9F901E-990C-4B33-807B-5F0716691E8F}"/>
    <cellStyle name="40% - Accent5 2 2 2 6 2" xfId="2229" xr:uid="{3F2244DA-325F-4331-9B65-DF17338C334A}"/>
    <cellStyle name="40% - Accent5 2 2 2 7" xfId="2218" xr:uid="{FD1D29C8-AE62-4E38-8150-32637EE63B82}"/>
    <cellStyle name="40% - Accent5 2 2 3" xfId="766" xr:uid="{53FF2D8D-1428-408E-8758-A9E005E2E713}"/>
    <cellStyle name="40% - Accent5 2 2 3 2" xfId="767" xr:uid="{3588B9A7-FBA5-4E62-9E06-64E03A96FA14}"/>
    <cellStyle name="40% - Accent5 2 2 3 2 2" xfId="2231" xr:uid="{5F6F8BC3-9AB2-46E2-B7A7-356C32448E8E}"/>
    <cellStyle name="40% - Accent5 2 2 3 3" xfId="768" xr:uid="{312680BB-3876-4342-B178-E0984DB4BF17}"/>
    <cellStyle name="40% - Accent5 2 2 3 3 2" xfId="2232" xr:uid="{419878F2-C519-48EC-BB6D-C4A72F35D256}"/>
    <cellStyle name="40% - Accent5 2 2 3 4" xfId="2230" xr:uid="{7117E0AA-33C3-4977-BC91-A44E71651AEA}"/>
    <cellStyle name="40% - Accent5 2 2 4" xfId="769" xr:uid="{5BB4D86D-9EE7-4E50-AF81-8E13138EA4E8}"/>
    <cellStyle name="40% - Accent5 2 2 4 2" xfId="770" xr:uid="{BD635223-D71C-4E60-9BAD-ABF94E291FC3}"/>
    <cellStyle name="40% - Accent5 2 2 4 2 2" xfId="2234" xr:uid="{E45503F0-F869-4050-A86F-C191F084A3A2}"/>
    <cellStyle name="40% - Accent5 2 2 4 3" xfId="771" xr:uid="{2449D60F-02D7-4C9D-B7A0-53CCFE7FE712}"/>
    <cellStyle name="40% - Accent5 2 2 4 3 2" xfId="2235" xr:uid="{B4CA20E7-1090-40EE-B741-FCCABA3C8B52}"/>
    <cellStyle name="40% - Accent5 2 2 4 4" xfId="2233" xr:uid="{6E26F8D8-5E83-4DEC-9CAC-BFA81C540B4D}"/>
    <cellStyle name="40% - Accent5 2 2 5" xfId="772" xr:uid="{BD757725-603C-4EC5-9EE1-99DBA8D8285B}"/>
    <cellStyle name="40% - Accent5 2 2 5 2" xfId="773" xr:uid="{8B094145-A051-44D1-80D1-9D6D71101635}"/>
    <cellStyle name="40% - Accent5 2 2 5 2 2" xfId="2237" xr:uid="{1B7031DF-579E-4A4B-A453-59613072111D}"/>
    <cellStyle name="40% - Accent5 2 2 5 3" xfId="774" xr:uid="{B61D669F-222A-4815-A9B6-E02A8D3F2320}"/>
    <cellStyle name="40% - Accent5 2 2 5 3 2" xfId="2238" xr:uid="{37B17C57-CE44-4D1F-A139-1E2362F16B67}"/>
    <cellStyle name="40% - Accent5 2 2 5 4" xfId="2236" xr:uid="{8A51EB97-8E8C-4DC0-9140-F4A25D87C4EB}"/>
    <cellStyle name="40% - Accent5 2 2 6" xfId="775" xr:uid="{0AA58714-EB33-4365-89C2-2C2EAAF0F599}"/>
    <cellStyle name="40% - Accent5 2 2 6 2" xfId="2239" xr:uid="{0A923181-A1CB-45AD-89F0-5B5EAE961C82}"/>
    <cellStyle name="40% - Accent5 2 2 7" xfId="776" xr:uid="{749D3783-24CB-48FD-A557-B4EEE3E02A80}"/>
    <cellStyle name="40% - Accent5 2 2 7 2" xfId="2240" xr:uid="{A7C5A0F5-3572-4256-A67F-00220CCE418D}"/>
    <cellStyle name="40% - Accent5 2 2 8" xfId="2217" xr:uid="{61AB69E2-AE0D-461C-B573-25B635DFC259}"/>
    <cellStyle name="40% - Accent5 2 3" xfId="777" xr:uid="{AE36C40D-27AC-4DAB-8880-E2FA65FC8E52}"/>
    <cellStyle name="40% - Accent5 2 3 2" xfId="778" xr:uid="{2D970711-6C96-41D1-98A3-21ABABBA85DA}"/>
    <cellStyle name="40% - Accent5 2 3 2 2" xfId="779" xr:uid="{547CA535-825C-4F31-A84E-41F4643E9643}"/>
    <cellStyle name="40% - Accent5 2 3 2 2 2" xfId="780" xr:uid="{3A75A9DF-1914-4589-9C25-196C1029B835}"/>
    <cellStyle name="40% - Accent5 2 3 2 2 2 2" xfId="2244" xr:uid="{6A83FA14-155D-47D8-925A-E463724B95C6}"/>
    <cellStyle name="40% - Accent5 2 3 2 2 3" xfId="781" xr:uid="{92C00732-23C5-44F7-A4EA-042F8FD29A0E}"/>
    <cellStyle name="40% - Accent5 2 3 2 2 3 2" xfId="2245" xr:uid="{8F3EC27A-D9BF-4881-A0A6-0CC7FE5088AC}"/>
    <cellStyle name="40% - Accent5 2 3 2 2 4" xfId="2243" xr:uid="{8BB911B0-4C88-42A8-8F55-7F9F1A7058EA}"/>
    <cellStyle name="40% - Accent5 2 3 2 3" xfId="782" xr:uid="{EA47AF67-19FB-4D83-B0CB-C736AA024F26}"/>
    <cellStyle name="40% - Accent5 2 3 2 3 2" xfId="783" xr:uid="{D1DB74D3-B9D6-4F48-BDD7-9E11F5BCAC56}"/>
    <cellStyle name="40% - Accent5 2 3 2 3 2 2" xfId="2247" xr:uid="{F7E59359-92C4-4533-8D54-0C3F45E01AD5}"/>
    <cellStyle name="40% - Accent5 2 3 2 3 3" xfId="784" xr:uid="{62F5FB2F-AAE5-473D-AE90-F2A521E555ED}"/>
    <cellStyle name="40% - Accent5 2 3 2 3 3 2" xfId="2248" xr:uid="{3743DCEB-A0E1-43FE-B4BC-F3F0E885AB26}"/>
    <cellStyle name="40% - Accent5 2 3 2 3 4" xfId="2246" xr:uid="{12393F93-03CE-402A-A380-D401D09270C7}"/>
    <cellStyle name="40% - Accent5 2 3 2 4" xfId="785" xr:uid="{F4F4C8FD-B18E-4702-A565-267604032C3E}"/>
    <cellStyle name="40% - Accent5 2 3 2 4 2" xfId="786" xr:uid="{0511C12A-93CA-4CD9-AD1A-FF3565235DDC}"/>
    <cellStyle name="40% - Accent5 2 3 2 4 2 2" xfId="2250" xr:uid="{757EF42D-C0CF-43A8-8944-618E70F3C690}"/>
    <cellStyle name="40% - Accent5 2 3 2 4 3" xfId="787" xr:uid="{D76941BF-8286-40A2-A06E-BEDA97816704}"/>
    <cellStyle name="40% - Accent5 2 3 2 4 3 2" xfId="2251" xr:uid="{08F194F8-FB2F-4657-9EF3-17D15B6CA9AD}"/>
    <cellStyle name="40% - Accent5 2 3 2 4 4" xfId="2249" xr:uid="{C8A61118-FE2F-442C-8C70-18B0BD33FEBD}"/>
    <cellStyle name="40% - Accent5 2 3 2 5" xfId="788" xr:uid="{E04E7146-893C-489B-A1CF-D106D713E612}"/>
    <cellStyle name="40% - Accent5 2 3 2 5 2" xfId="2252" xr:uid="{DB449367-D6A8-4631-860A-2254B6B92068}"/>
    <cellStyle name="40% - Accent5 2 3 2 6" xfId="789" xr:uid="{6220A4FA-E973-4DAD-AB8E-4C744EE3EB66}"/>
    <cellStyle name="40% - Accent5 2 3 2 6 2" xfId="2253" xr:uid="{5CED46EE-0A1A-44F3-9B89-D65178FCAA46}"/>
    <cellStyle name="40% - Accent5 2 3 2 7" xfId="2242" xr:uid="{5E21C503-F04D-4382-87B6-49A982BAA582}"/>
    <cellStyle name="40% - Accent5 2 3 3" xfId="790" xr:uid="{93AC4F17-0CD5-4C81-81B3-9327E2DC0EA2}"/>
    <cellStyle name="40% - Accent5 2 3 3 2" xfId="791" xr:uid="{A79CEBE8-1379-4D77-B012-725419F78A39}"/>
    <cellStyle name="40% - Accent5 2 3 3 2 2" xfId="2255" xr:uid="{06EAF5F7-BAD9-4C1A-B24A-7CED4173918B}"/>
    <cellStyle name="40% - Accent5 2 3 3 3" xfId="792" xr:uid="{F40A18AA-B258-40E5-9F85-7E62CF5C92C6}"/>
    <cellStyle name="40% - Accent5 2 3 3 3 2" xfId="2256" xr:uid="{05A77FC8-B910-45E1-A707-135E3AB6283E}"/>
    <cellStyle name="40% - Accent5 2 3 3 4" xfId="2254" xr:uid="{73EA6BD8-3B4B-4ACA-87EE-4BE673C01686}"/>
    <cellStyle name="40% - Accent5 2 3 4" xfId="793" xr:uid="{0D635BC3-E247-41C6-8A3B-67BCBF2C1EC4}"/>
    <cellStyle name="40% - Accent5 2 3 4 2" xfId="794" xr:uid="{74853FC1-7C26-435A-839F-56D88F4E11D5}"/>
    <cellStyle name="40% - Accent5 2 3 4 2 2" xfId="2258" xr:uid="{F34E883E-3B07-4742-A770-C5483D196371}"/>
    <cellStyle name="40% - Accent5 2 3 4 3" xfId="795" xr:uid="{DF51E7C7-8BC6-4A9F-AC84-2B0CBF44C56F}"/>
    <cellStyle name="40% - Accent5 2 3 4 3 2" xfId="2259" xr:uid="{B1CD3917-30D9-4C4A-B667-78E17B17B9A9}"/>
    <cellStyle name="40% - Accent5 2 3 4 4" xfId="2257" xr:uid="{0C5EF44D-CA0A-4301-85FC-F3BDD3D69772}"/>
    <cellStyle name="40% - Accent5 2 3 5" xfId="796" xr:uid="{D9CB47DD-3A67-4E97-B154-12BD697C9CEE}"/>
    <cellStyle name="40% - Accent5 2 3 5 2" xfId="797" xr:uid="{C2C0BBDA-12AE-4AAC-80C0-432FA25DA060}"/>
    <cellStyle name="40% - Accent5 2 3 5 2 2" xfId="2261" xr:uid="{C4AC06A5-88C7-4217-A6D6-D3D27F25A055}"/>
    <cellStyle name="40% - Accent5 2 3 5 3" xfId="798" xr:uid="{1146558D-ACCC-43E6-9A70-00CCD0CBAE51}"/>
    <cellStyle name="40% - Accent5 2 3 5 3 2" xfId="2262" xr:uid="{455FBB86-307F-4534-9A5B-B5150891E65A}"/>
    <cellStyle name="40% - Accent5 2 3 5 4" xfId="2260" xr:uid="{C50702A8-C07C-430F-97A5-27B4B1BAA3DE}"/>
    <cellStyle name="40% - Accent5 2 3 6" xfId="799" xr:uid="{BE1C1177-14AA-4213-ACF4-F47C1A7B8FAD}"/>
    <cellStyle name="40% - Accent5 2 3 6 2" xfId="2263" xr:uid="{F569750F-10E3-488C-B2D2-EDFE04A9020B}"/>
    <cellStyle name="40% - Accent5 2 3 7" xfId="800" xr:uid="{6B753542-6883-47C4-BC6B-6AA324964990}"/>
    <cellStyle name="40% - Accent5 2 3 7 2" xfId="2264" xr:uid="{6858AB5A-E4A0-422E-B468-00D103BCE456}"/>
    <cellStyle name="40% - Accent5 2 3 8" xfId="2241" xr:uid="{3DE37E62-02B8-448F-8AB0-F9E09EDA6D26}"/>
    <cellStyle name="40% - Accent5 2 4" xfId="801" xr:uid="{28FCA26F-5270-4535-93BE-74BEDD7BB81F}"/>
    <cellStyle name="40% - Accent5 2 4 2" xfId="802" xr:uid="{FD67C33E-042A-47BB-9D31-212925D855B8}"/>
    <cellStyle name="40% - Accent5 2 4 2 2" xfId="803" xr:uid="{808DCEB8-66E8-4D70-85AD-DDAAF50E6B50}"/>
    <cellStyle name="40% - Accent5 2 4 2 2 2" xfId="2267" xr:uid="{780E8532-4074-41A3-9FB3-3BDABCA8B77D}"/>
    <cellStyle name="40% - Accent5 2 4 2 3" xfId="804" xr:uid="{EDE39492-8CC6-4990-AE36-17C8551B500C}"/>
    <cellStyle name="40% - Accent5 2 4 2 3 2" xfId="2268" xr:uid="{045B8FF2-1946-4E43-B46B-F78CD734D845}"/>
    <cellStyle name="40% - Accent5 2 4 2 4" xfId="2266" xr:uid="{6D349CBD-C550-4E28-919D-645705A04977}"/>
    <cellStyle name="40% - Accent5 2 4 3" xfId="805" xr:uid="{A9FB0C38-096C-4C2F-BFC5-34DF0E3DFA24}"/>
    <cellStyle name="40% - Accent5 2 4 3 2" xfId="806" xr:uid="{D1F6FAB2-1DB9-48FC-A3B7-DB7FE02F3E81}"/>
    <cellStyle name="40% - Accent5 2 4 3 2 2" xfId="2270" xr:uid="{4A16852A-8E6C-4AE9-A663-EF11C5117E23}"/>
    <cellStyle name="40% - Accent5 2 4 3 3" xfId="807" xr:uid="{893C58E0-0877-4B0D-8BC6-4A8FC2932BF4}"/>
    <cellStyle name="40% - Accent5 2 4 3 3 2" xfId="2271" xr:uid="{23BCFC48-8EDE-4CF3-811D-292FA6520709}"/>
    <cellStyle name="40% - Accent5 2 4 3 4" xfId="2269" xr:uid="{1D45AE5D-1EA3-46F9-B64F-5DAC4C173D1F}"/>
    <cellStyle name="40% - Accent5 2 4 4" xfId="808" xr:uid="{23EC5B72-9DE4-4F68-A2E7-DEDB82CA059A}"/>
    <cellStyle name="40% - Accent5 2 4 4 2" xfId="809" xr:uid="{490EE3C8-8876-4D74-8C5B-3F27A99F44AB}"/>
    <cellStyle name="40% - Accent5 2 4 4 2 2" xfId="2273" xr:uid="{90190679-5095-4D04-A0FF-FC6FB1AF0840}"/>
    <cellStyle name="40% - Accent5 2 4 4 3" xfId="810" xr:uid="{1D0E5635-6027-4879-996B-D820FD994CA2}"/>
    <cellStyle name="40% - Accent5 2 4 4 3 2" xfId="2274" xr:uid="{4D4D853B-E6C8-4703-ACFC-670211A0AF3D}"/>
    <cellStyle name="40% - Accent5 2 4 4 4" xfId="2272" xr:uid="{57792003-D7AE-4D43-985D-B676D8B5B85A}"/>
    <cellStyle name="40% - Accent5 2 4 5" xfId="811" xr:uid="{5148B2AC-409A-4BFF-8A37-DB866C3A7FA3}"/>
    <cellStyle name="40% - Accent5 2 4 5 2" xfId="2275" xr:uid="{832818F3-C7BB-40BC-AAEB-764DC8AEBCED}"/>
    <cellStyle name="40% - Accent5 2 4 6" xfId="812" xr:uid="{0E2A86C9-CFCB-4DC5-BD87-52EF0F87C3A2}"/>
    <cellStyle name="40% - Accent5 2 4 6 2" xfId="2276" xr:uid="{CC4F74E3-9FCD-42F2-AABC-C10AB3DC0F17}"/>
    <cellStyle name="40% - Accent5 2 4 7" xfId="2265" xr:uid="{9EA9205D-E49A-479B-AEEA-EE669BA2AAEB}"/>
    <cellStyle name="40% - Accent5 2 5" xfId="813" xr:uid="{A6F2D8B5-4FBA-4DCE-9244-122667CDD4DB}"/>
    <cellStyle name="40% - Accent5 2 5 2" xfId="814" xr:uid="{4C4F8A4A-1C5D-43FF-9163-5F00FE0D67F2}"/>
    <cellStyle name="40% - Accent5 2 5 2 2" xfId="2278" xr:uid="{ED982F1C-7701-491E-B818-C44B79838D09}"/>
    <cellStyle name="40% - Accent5 2 5 3" xfId="815" xr:uid="{22059A99-D590-46E3-AD14-EF480D2CCD29}"/>
    <cellStyle name="40% - Accent5 2 5 3 2" xfId="2279" xr:uid="{4CEBC243-DA55-45AC-B1EF-D286155A59C5}"/>
    <cellStyle name="40% - Accent5 2 5 4" xfId="2277" xr:uid="{C1C46461-D894-43EB-8F90-F12BDFED33B1}"/>
    <cellStyle name="40% - Accent5 2 6" xfId="816" xr:uid="{B65AC960-7FD0-4194-8F51-C71CA7FBF9E9}"/>
    <cellStyle name="40% - Accent5 2 6 2" xfId="817" xr:uid="{26B6C25C-8EE9-4FD1-A292-9A4F35B5F02D}"/>
    <cellStyle name="40% - Accent5 2 6 2 2" xfId="2281" xr:uid="{BD45E8E7-58A2-4262-BFD5-64EE8556160D}"/>
    <cellStyle name="40% - Accent5 2 6 3" xfId="818" xr:uid="{A1A64D63-1AC6-4C84-89BA-738BB4BFAD2F}"/>
    <cellStyle name="40% - Accent5 2 6 3 2" xfId="2282" xr:uid="{A2D9F482-5DA6-41F2-9AFB-2BE14E94B084}"/>
    <cellStyle name="40% - Accent5 2 6 4" xfId="2280" xr:uid="{332E03EF-1342-4EB0-906A-E44D6E32AE6A}"/>
    <cellStyle name="40% - Accent5 2 7" xfId="819" xr:uid="{3E8BD433-9D8E-49CD-B764-537D77E8D082}"/>
    <cellStyle name="40% - Accent5 2 7 2" xfId="820" xr:uid="{7FC317D1-32D0-4E10-8C9B-34220B3D61ED}"/>
    <cellStyle name="40% - Accent5 2 7 2 2" xfId="2284" xr:uid="{5ED1549C-5E21-4C58-A83C-711E6D333287}"/>
    <cellStyle name="40% - Accent5 2 7 3" xfId="821" xr:uid="{CB0D85D8-5FF0-4A71-BE2F-09316753F9A7}"/>
    <cellStyle name="40% - Accent5 2 7 3 2" xfId="2285" xr:uid="{B834891A-47DB-4905-B092-C0906703AA65}"/>
    <cellStyle name="40% - Accent5 2 7 4" xfId="2283" xr:uid="{B553AC13-9D8E-45A6-8548-7D529AF8734A}"/>
    <cellStyle name="40% - Accent5 2 8" xfId="822" xr:uid="{A3213948-8754-4BA7-BE19-2A8C81919D57}"/>
    <cellStyle name="40% - Accent5 2 8 2" xfId="2286" xr:uid="{6C3605A5-BD7E-4D70-A27B-33B712C6A630}"/>
    <cellStyle name="40% - Accent5 2 9" xfId="823" xr:uid="{89351FAC-7B17-491F-8472-2D002DC00B29}"/>
    <cellStyle name="40% - Accent5 2 9 2" xfId="2287" xr:uid="{B40F2264-124B-43E3-8D5E-5A74968F9041}"/>
    <cellStyle name="40% - Accent6 2" xfId="824" xr:uid="{F088FD37-F89C-46C2-AA69-902B3C36BBA9}"/>
    <cellStyle name="40% - Accent6 2 10" xfId="2288" xr:uid="{1FFC0BB4-0118-4779-B779-91672C9F0499}"/>
    <cellStyle name="40% - Accent6 2 2" xfId="825" xr:uid="{6F49B981-1A3E-4C5F-ADC7-298D0C463CB4}"/>
    <cellStyle name="40% - Accent6 2 2 2" xfId="826" xr:uid="{9332E6EB-68CF-427B-BDAE-8F25AB5B51FA}"/>
    <cellStyle name="40% - Accent6 2 2 2 2" xfId="827" xr:uid="{E3F1D923-866C-461D-B26A-5114D40FFA2D}"/>
    <cellStyle name="40% - Accent6 2 2 2 2 2" xfId="828" xr:uid="{AA3E6452-D750-4B85-B104-071874646EAF}"/>
    <cellStyle name="40% - Accent6 2 2 2 2 2 2" xfId="2292" xr:uid="{3248CEEB-7DA6-461F-8C8D-6B9AA64DBE02}"/>
    <cellStyle name="40% - Accent6 2 2 2 2 3" xfId="829" xr:uid="{C14D7F40-7211-451B-BD0B-2C204466E536}"/>
    <cellStyle name="40% - Accent6 2 2 2 2 3 2" xfId="2293" xr:uid="{282F5F6F-DFC3-4115-AEE5-C814AF1B6B1A}"/>
    <cellStyle name="40% - Accent6 2 2 2 2 4" xfId="2291" xr:uid="{44911697-A193-4B9C-87C2-9A2CDB6ED29E}"/>
    <cellStyle name="40% - Accent6 2 2 2 3" xfId="830" xr:uid="{7FE28AD9-1EB7-4253-B84D-81C71A3F4500}"/>
    <cellStyle name="40% - Accent6 2 2 2 3 2" xfId="831" xr:uid="{15FDDB6C-61BD-4400-A93D-7B215460A3B9}"/>
    <cellStyle name="40% - Accent6 2 2 2 3 2 2" xfId="2295" xr:uid="{30BCEB09-03CF-43D0-B5F5-A451FDF55B57}"/>
    <cellStyle name="40% - Accent6 2 2 2 3 3" xfId="832" xr:uid="{A6414B81-4742-4A10-9EE9-7725FD205B53}"/>
    <cellStyle name="40% - Accent6 2 2 2 3 3 2" xfId="2296" xr:uid="{F39E8D87-F1A7-4DC9-B394-95A914B4FA2D}"/>
    <cellStyle name="40% - Accent6 2 2 2 3 4" xfId="2294" xr:uid="{35BC9A0C-13BF-419E-BA33-A5648107424B}"/>
    <cellStyle name="40% - Accent6 2 2 2 4" xfId="833" xr:uid="{863AF6A6-ED8B-4957-AA69-12193AE99649}"/>
    <cellStyle name="40% - Accent6 2 2 2 4 2" xfId="834" xr:uid="{0B48047B-4365-48C2-B56D-868632C59788}"/>
    <cellStyle name="40% - Accent6 2 2 2 4 2 2" xfId="2298" xr:uid="{512A6BFF-37AF-40D6-A12F-784F651E7307}"/>
    <cellStyle name="40% - Accent6 2 2 2 4 3" xfId="835" xr:uid="{BC8CD140-47A4-459C-9F1A-CF5A156A67BB}"/>
    <cellStyle name="40% - Accent6 2 2 2 4 3 2" xfId="2299" xr:uid="{F2761739-3388-447F-9651-50E61D53B798}"/>
    <cellStyle name="40% - Accent6 2 2 2 4 4" xfId="2297" xr:uid="{87D2EA05-0BF4-4D65-B419-800390041A74}"/>
    <cellStyle name="40% - Accent6 2 2 2 5" xfId="836" xr:uid="{7EE23DB2-9AA8-4F49-B36D-4C5AB65547D5}"/>
    <cellStyle name="40% - Accent6 2 2 2 5 2" xfId="2300" xr:uid="{08628ECD-DB4B-48DB-B290-058CCA02E277}"/>
    <cellStyle name="40% - Accent6 2 2 2 6" xfId="837" xr:uid="{E21253B6-CF84-4401-813E-023244AF1743}"/>
    <cellStyle name="40% - Accent6 2 2 2 6 2" xfId="2301" xr:uid="{67F5E995-053E-41FC-BFCB-1EF62532D8F1}"/>
    <cellStyle name="40% - Accent6 2 2 2 7" xfId="2290" xr:uid="{D555993D-D289-4C15-9C42-E70A0691C14F}"/>
    <cellStyle name="40% - Accent6 2 2 3" xfId="838" xr:uid="{5E6A83E4-20A7-4D7F-9003-FA94D1EB5DD4}"/>
    <cellStyle name="40% - Accent6 2 2 3 2" xfId="839" xr:uid="{F90F2279-83C4-4A56-9C34-197BB87008E0}"/>
    <cellStyle name="40% - Accent6 2 2 3 2 2" xfId="2303" xr:uid="{3DBF5FB9-1236-42C9-92CD-6D526ABC5BB7}"/>
    <cellStyle name="40% - Accent6 2 2 3 3" xfId="840" xr:uid="{2D383428-93AC-4F5E-B0FC-96115F12A3FD}"/>
    <cellStyle name="40% - Accent6 2 2 3 3 2" xfId="2304" xr:uid="{BE32D46E-4DAA-4572-8DB8-F2CCC5B0BE74}"/>
    <cellStyle name="40% - Accent6 2 2 3 4" xfId="2302" xr:uid="{78187B5D-0F86-48B0-AD36-53BD3349F54C}"/>
    <cellStyle name="40% - Accent6 2 2 4" xfId="841" xr:uid="{D403F17E-48D9-410E-9722-4C407727A136}"/>
    <cellStyle name="40% - Accent6 2 2 4 2" xfId="842" xr:uid="{1BA96A59-4EA8-494F-99E8-2F0493210374}"/>
    <cellStyle name="40% - Accent6 2 2 4 2 2" xfId="2306" xr:uid="{ED15A767-F391-4916-9AAF-061CB6FCDBC6}"/>
    <cellStyle name="40% - Accent6 2 2 4 3" xfId="843" xr:uid="{D7D85A3C-1C3F-4223-9771-967E2610BCDF}"/>
    <cellStyle name="40% - Accent6 2 2 4 3 2" xfId="2307" xr:uid="{BC76C605-FCEB-4A67-BBE1-BBFB653F7F78}"/>
    <cellStyle name="40% - Accent6 2 2 4 4" xfId="2305" xr:uid="{FBDD1950-5167-4819-BD10-A335AB0F8497}"/>
    <cellStyle name="40% - Accent6 2 2 5" xfId="844" xr:uid="{042EB66A-DFF8-457F-88AB-83BABFF6AB56}"/>
    <cellStyle name="40% - Accent6 2 2 5 2" xfId="845" xr:uid="{F4E6515D-CBCF-4F37-AABF-730C682D4C5B}"/>
    <cellStyle name="40% - Accent6 2 2 5 2 2" xfId="2309" xr:uid="{3B38C93D-7918-4B9A-8057-68CAF22E101D}"/>
    <cellStyle name="40% - Accent6 2 2 5 3" xfId="846" xr:uid="{5E93F967-1F04-4B89-9B30-2A40701075E3}"/>
    <cellStyle name="40% - Accent6 2 2 5 3 2" xfId="2310" xr:uid="{D137616D-D61F-48F3-9ADD-8ECF9E97849A}"/>
    <cellStyle name="40% - Accent6 2 2 5 4" xfId="2308" xr:uid="{72F48E2C-6DFA-4779-A54A-A89E345EA409}"/>
    <cellStyle name="40% - Accent6 2 2 6" xfId="847" xr:uid="{937964FA-2C99-43B7-AB6C-6C7102918BA1}"/>
    <cellStyle name="40% - Accent6 2 2 6 2" xfId="2311" xr:uid="{3D980AAC-A66B-48A3-A1A1-5FC2CE2DBCA4}"/>
    <cellStyle name="40% - Accent6 2 2 7" xfId="848" xr:uid="{FD95ABDD-076C-4A11-9FC2-59DFEAB27510}"/>
    <cellStyle name="40% - Accent6 2 2 7 2" xfId="2312" xr:uid="{FCE919BE-B12E-40B5-85E5-44AAECFFF7C2}"/>
    <cellStyle name="40% - Accent6 2 2 8" xfId="2289" xr:uid="{A83480BC-4E25-45E6-808A-E54C4C515D93}"/>
    <cellStyle name="40% - Accent6 2 3" xfId="849" xr:uid="{336C8560-0230-4AEF-93A2-BE50441311CA}"/>
    <cellStyle name="40% - Accent6 2 3 2" xfId="850" xr:uid="{990A93BD-2BC0-4A89-ABA8-32FC1EA62012}"/>
    <cellStyle name="40% - Accent6 2 3 2 2" xfId="851" xr:uid="{D4B9CE20-7EEC-4CD5-9C2F-CA7F168575A6}"/>
    <cellStyle name="40% - Accent6 2 3 2 2 2" xfId="852" xr:uid="{95FC5653-132E-4BDB-8906-828585139006}"/>
    <cellStyle name="40% - Accent6 2 3 2 2 2 2" xfId="2316" xr:uid="{0F9A384B-CBAA-4F36-AE05-3E7B155B0D90}"/>
    <cellStyle name="40% - Accent6 2 3 2 2 3" xfId="853" xr:uid="{FA9DC7ED-1A79-43F0-936F-FF3FAB8E5A92}"/>
    <cellStyle name="40% - Accent6 2 3 2 2 3 2" xfId="2317" xr:uid="{DB2C2063-436B-47E9-BCC4-F0BCA6BA754F}"/>
    <cellStyle name="40% - Accent6 2 3 2 2 4" xfId="2315" xr:uid="{7768BA29-B942-40C6-B344-B3C8B90D7A1C}"/>
    <cellStyle name="40% - Accent6 2 3 2 3" xfId="854" xr:uid="{62D92C96-B905-478C-A430-14A34A2890F1}"/>
    <cellStyle name="40% - Accent6 2 3 2 3 2" xfId="855" xr:uid="{9219621C-529D-4358-8FA6-DE9F16A5F074}"/>
    <cellStyle name="40% - Accent6 2 3 2 3 2 2" xfId="2319" xr:uid="{9A962E75-28C6-4A80-A7A6-B198983B20DB}"/>
    <cellStyle name="40% - Accent6 2 3 2 3 3" xfId="856" xr:uid="{B3B8920C-6AD3-4A1B-A695-30AE6C5C3ABA}"/>
    <cellStyle name="40% - Accent6 2 3 2 3 3 2" xfId="2320" xr:uid="{0D8A59FB-A0A1-4FC1-B3FD-48EB2D5C6346}"/>
    <cellStyle name="40% - Accent6 2 3 2 3 4" xfId="2318" xr:uid="{2F73E2E3-163D-4AF1-9DA3-57A436AB0CA0}"/>
    <cellStyle name="40% - Accent6 2 3 2 4" xfId="857" xr:uid="{669A4C84-3A03-4688-9674-8F88AEC21C6D}"/>
    <cellStyle name="40% - Accent6 2 3 2 4 2" xfId="858" xr:uid="{4588FDEC-5A68-4206-8FB5-BDB36015BE94}"/>
    <cellStyle name="40% - Accent6 2 3 2 4 2 2" xfId="2322" xr:uid="{295A4CB8-1DCA-4997-8D4F-E9AE2316CCBE}"/>
    <cellStyle name="40% - Accent6 2 3 2 4 3" xfId="859" xr:uid="{C9BD5478-DE2A-4D75-9614-7F54BF12FDA3}"/>
    <cellStyle name="40% - Accent6 2 3 2 4 3 2" xfId="2323" xr:uid="{D81BCF81-D064-46EF-B5D9-0A102B5A75CD}"/>
    <cellStyle name="40% - Accent6 2 3 2 4 4" xfId="2321" xr:uid="{956255EC-31BC-48AA-B571-27E4047D5245}"/>
    <cellStyle name="40% - Accent6 2 3 2 5" xfId="860" xr:uid="{97A31B81-FF94-4BD7-8CB5-304AAFEF2F91}"/>
    <cellStyle name="40% - Accent6 2 3 2 5 2" xfId="2324" xr:uid="{B471A804-901E-4CFA-BD57-03D50DCCCCDF}"/>
    <cellStyle name="40% - Accent6 2 3 2 6" xfId="861" xr:uid="{DD97C698-CD94-4A08-87E4-7F599BDCF4F0}"/>
    <cellStyle name="40% - Accent6 2 3 2 6 2" xfId="2325" xr:uid="{94C95D2A-FD96-4DBD-9944-F6BDE08181EA}"/>
    <cellStyle name="40% - Accent6 2 3 2 7" xfId="2314" xr:uid="{C16C632F-2192-48A4-9F41-FBE9B2DC201C}"/>
    <cellStyle name="40% - Accent6 2 3 3" xfId="862" xr:uid="{79E8183A-6612-4EE7-91FD-5EBEB864AD21}"/>
    <cellStyle name="40% - Accent6 2 3 3 2" xfId="863" xr:uid="{BD3186BD-79D7-43CB-86A8-5E5AEE635E3A}"/>
    <cellStyle name="40% - Accent6 2 3 3 2 2" xfId="2327" xr:uid="{064CB477-7A90-41E7-B1C2-2B37FEC054A8}"/>
    <cellStyle name="40% - Accent6 2 3 3 3" xfId="864" xr:uid="{B623E536-FBF5-4165-A17C-16F1A681CF36}"/>
    <cellStyle name="40% - Accent6 2 3 3 3 2" xfId="2328" xr:uid="{A6A891C4-C6DA-442D-AF08-86A675F8B067}"/>
    <cellStyle name="40% - Accent6 2 3 3 4" xfId="2326" xr:uid="{DAA66FF4-AC64-4243-B30A-499DDC2E89E3}"/>
    <cellStyle name="40% - Accent6 2 3 4" xfId="865" xr:uid="{9E2330CE-EF9E-4E30-91B0-7E9BEA06032A}"/>
    <cellStyle name="40% - Accent6 2 3 4 2" xfId="866" xr:uid="{E5F4D78E-E166-437A-A409-87FB1B3B6D73}"/>
    <cellStyle name="40% - Accent6 2 3 4 2 2" xfId="2330" xr:uid="{398EA96A-8DC1-4DA9-B1D8-78638102DA57}"/>
    <cellStyle name="40% - Accent6 2 3 4 3" xfId="867" xr:uid="{C7F60EE8-1978-4F10-B858-28C4F099C84F}"/>
    <cellStyle name="40% - Accent6 2 3 4 3 2" xfId="2331" xr:uid="{812038ED-7E0B-4868-A51B-4465210CED33}"/>
    <cellStyle name="40% - Accent6 2 3 4 4" xfId="2329" xr:uid="{E3A8B847-1CE6-4783-868F-9757992187BD}"/>
    <cellStyle name="40% - Accent6 2 3 5" xfId="868" xr:uid="{A701101B-EA36-459D-B7BB-25B71AB575FE}"/>
    <cellStyle name="40% - Accent6 2 3 5 2" xfId="869" xr:uid="{4B499C89-4171-4FAB-A06F-4081CF805D61}"/>
    <cellStyle name="40% - Accent6 2 3 5 2 2" xfId="2333" xr:uid="{DCA87DA7-9FCC-4B1E-A41B-5F7EDD769A09}"/>
    <cellStyle name="40% - Accent6 2 3 5 3" xfId="870" xr:uid="{806A09BD-BF5C-4DD6-9868-168689E8205A}"/>
    <cellStyle name="40% - Accent6 2 3 5 3 2" xfId="2334" xr:uid="{E54E1599-F756-4ED6-B408-B987C7BE313D}"/>
    <cellStyle name="40% - Accent6 2 3 5 4" xfId="2332" xr:uid="{22B01C45-407D-4E8F-AD08-A441955BA7CA}"/>
    <cellStyle name="40% - Accent6 2 3 6" xfId="871" xr:uid="{3AC97925-A7F1-40A5-B7FC-58581FF50C31}"/>
    <cellStyle name="40% - Accent6 2 3 6 2" xfId="2335" xr:uid="{FE898DDD-285D-41C7-ABC5-1A38AD5ED511}"/>
    <cellStyle name="40% - Accent6 2 3 7" xfId="872" xr:uid="{722DAC12-D674-422A-8411-FB43AC925660}"/>
    <cellStyle name="40% - Accent6 2 3 7 2" xfId="2336" xr:uid="{45A9E6BF-E7EF-4631-B923-AE5B94DF5A31}"/>
    <cellStyle name="40% - Accent6 2 3 8" xfId="2313" xr:uid="{37898988-F578-4E18-9D98-B62CFD56322A}"/>
    <cellStyle name="40% - Accent6 2 4" xfId="873" xr:uid="{87D4D4D9-9A2F-425E-919E-6065417B333D}"/>
    <cellStyle name="40% - Accent6 2 4 2" xfId="874" xr:uid="{93B16B8C-C46F-4F08-921C-68EC203853B4}"/>
    <cellStyle name="40% - Accent6 2 4 2 2" xfId="875" xr:uid="{019DB3BB-0CE5-4C9E-A442-2679A4B8C7EC}"/>
    <cellStyle name="40% - Accent6 2 4 2 2 2" xfId="2339" xr:uid="{D1925E88-0472-4263-81EF-8FF42241BE71}"/>
    <cellStyle name="40% - Accent6 2 4 2 3" xfId="876" xr:uid="{3606C24B-B873-41B5-A288-66CBE71CDC93}"/>
    <cellStyle name="40% - Accent6 2 4 2 3 2" xfId="2340" xr:uid="{FDD70958-C32E-4330-B78D-698946206A1B}"/>
    <cellStyle name="40% - Accent6 2 4 2 4" xfId="2338" xr:uid="{B157CD0B-0E30-435F-84FC-D69C4CB06CED}"/>
    <cellStyle name="40% - Accent6 2 4 3" xfId="877" xr:uid="{9526EB0D-BCA4-43BE-9FC6-D7BA3233065D}"/>
    <cellStyle name="40% - Accent6 2 4 3 2" xfId="878" xr:uid="{B757CA4D-AE2F-40AA-8BCD-FB4EB9289211}"/>
    <cellStyle name="40% - Accent6 2 4 3 2 2" xfId="2342" xr:uid="{273FF47C-1858-47CA-B168-344D82E63C7B}"/>
    <cellStyle name="40% - Accent6 2 4 3 3" xfId="879" xr:uid="{3CAFCD99-30A2-4B88-9518-5E6950EBC906}"/>
    <cellStyle name="40% - Accent6 2 4 3 3 2" xfId="2343" xr:uid="{E2A18161-8984-4235-A132-344AEFD71A53}"/>
    <cellStyle name="40% - Accent6 2 4 3 4" xfId="2341" xr:uid="{D8FCD6D6-4327-417C-807E-EFA291BC8D94}"/>
    <cellStyle name="40% - Accent6 2 4 4" xfId="880" xr:uid="{CC8992CD-E06F-4048-B75E-BB703BB95F72}"/>
    <cellStyle name="40% - Accent6 2 4 4 2" xfId="881" xr:uid="{9A6D74C3-74C3-4E5C-B655-0EE4F20BD93C}"/>
    <cellStyle name="40% - Accent6 2 4 4 2 2" xfId="2345" xr:uid="{1D424CB9-1114-4DD1-B23B-39A5616A1AAE}"/>
    <cellStyle name="40% - Accent6 2 4 4 3" xfId="882" xr:uid="{234F1C41-4BD4-42E1-8692-55E7B61896F6}"/>
    <cellStyle name="40% - Accent6 2 4 4 3 2" xfId="2346" xr:uid="{378858E1-5BEB-420E-85FB-5DD52BAA315F}"/>
    <cellStyle name="40% - Accent6 2 4 4 4" xfId="2344" xr:uid="{F87E9055-4C86-4DB6-BA76-F8C48F07DAF1}"/>
    <cellStyle name="40% - Accent6 2 4 5" xfId="883" xr:uid="{C921F28D-893D-413A-9A3D-628BF403A382}"/>
    <cellStyle name="40% - Accent6 2 4 5 2" xfId="2347" xr:uid="{E80FCBF8-C07E-4A1B-AA5F-F0FED67C8FCB}"/>
    <cellStyle name="40% - Accent6 2 4 6" xfId="884" xr:uid="{7A169B60-E48C-45E9-962D-B0AD830A66A7}"/>
    <cellStyle name="40% - Accent6 2 4 6 2" xfId="2348" xr:uid="{C3FC7043-C699-4CC4-8781-9D40318058F5}"/>
    <cellStyle name="40% - Accent6 2 4 7" xfId="2337" xr:uid="{6EEBC320-65EE-4B5A-BC48-81FD58AC9376}"/>
    <cellStyle name="40% - Accent6 2 5" xfId="885" xr:uid="{BEEA7111-996D-4A04-B896-D10D1FC094DE}"/>
    <cellStyle name="40% - Accent6 2 5 2" xfId="886" xr:uid="{D2B2BF06-F91E-4D4C-BAE6-C2A86EBFF001}"/>
    <cellStyle name="40% - Accent6 2 5 2 2" xfId="2350" xr:uid="{D25E6E7E-0893-4B1F-A923-37082CB3AC31}"/>
    <cellStyle name="40% - Accent6 2 5 3" xfId="887" xr:uid="{AFA04479-496A-4D4D-979A-C2FB9A06014A}"/>
    <cellStyle name="40% - Accent6 2 5 3 2" xfId="2351" xr:uid="{2511C37E-7607-4577-9DDD-4E226E9D0078}"/>
    <cellStyle name="40% - Accent6 2 5 4" xfId="2349" xr:uid="{345E7CE1-9EFD-4A54-90F9-AFB134FF0541}"/>
    <cellStyle name="40% - Accent6 2 6" xfId="888" xr:uid="{84F5B1CE-A6C4-4C96-904F-239C868F1E37}"/>
    <cellStyle name="40% - Accent6 2 6 2" xfId="889" xr:uid="{756BAC5D-8BCA-4EC9-AB9D-E75DC64622D9}"/>
    <cellStyle name="40% - Accent6 2 6 2 2" xfId="2353" xr:uid="{93D0209F-11A0-436A-B87F-D322F8E77EF8}"/>
    <cellStyle name="40% - Accent6 2 6 3" xfId="890" xr:uid="{DC006F47-6074-4D5B-AD39-6CA123D2D1DE}"/>
    <cellStyle name="40% - Accent6 2 6 3 2" xfId="2354" xr:uid="{77DC7DEE-2A33-44ED-919D-C4CC02BE21CB}"/>
    <cellStyle name="40% - Accent6 2 6 4" xfId="2352" xr:uid="{821663C9-D3CE-4FC8-BF33-E1ED3A8768D4}"/>
    <cellStyle name="40% - Accent6 2 7" xfId="891" xr:uid="{A39780F5-FD53-4611-AE89-0B940A50FD0C}"/>
    <cellStyle name="40% - Accent6 2 7 2" xfId="892" xr:uid="{A32E01FA-5D52-4C66-AC59-F172DD81FDE5}"/>
    <cellStyle name="40% - Accent6 2 7 2 2" xfId="2356" xr:uid="{BFCCABE1-666A-4E78-AF02-22D02D459D0E}"/>
    <cellStyle name="40% - Accent6 2 7 3" xfId="893" xr:uid="{BCB487D0-D73A-4E86-B770-82ED6113803B}"/>
    <cellStyle name="40% - Accent6 2 7 3 2" xfId="2357" xr:uid="{37B5D92D-F6EF-46A3-90B2-BDD7CAB8E474}"/>
    <cellStyle name="40% - Accent6 2 7 4" xfId="2355" xr:uid="{F6E09B92-8CA9-4A48-BFCA-100ED511FFC1}"/>
    <cellStyle name="40% - Accent6 2 8" xfId="894" xr:uid="{4B17905F-22A4-4393-9725-9E7E3E62F018}"/>
    <cellStyle name="40% - Accent6 2 8 2" xfId="2358" xr:uid="{5F778D8D-E8BC-4D00-9D70-98655419E066}"/>
    <cellStyle name="40% - Accent6 2 9" xfId="895" xr:uid="{706B63E0-836C-420E-933F-D19C240C3699}"/>
    <cellStyle name="40% - Accent6 2 9 2" xfId="2359" xr:uid="{ACB658DD-A73F-4917-B63A-A1D9F8333A91}"/>
    <cellStyle name="Comma" xfId="1" builtinId="3"/>
    <cellStyle name="Comma 2" xfId="18" xr:uid="{2B39ECF7-4978-4C2E-9B0E-37132F82A413}"/>
    <cellStyle name="Comma 2 2" xfId="22" xr:uid="{C599175E-B886-42EB-A384-6D23DB03A37D}"/>
    <cellStyle name="Comma 2 3" xfId="897" xr:uid="{3C34A3DB-297A-4EEC-BD5C-F6E5D09CDD98}"/>
    <cellStyle name="Comma 3" xfId="898" xr:uid="{167D5215-B475-484F-BA0A-DFCE7D6033D4}"/>
    <cellStyle name="Comma 3 10" xfId="899" xr:uid="{92C73EDA-883F-41DA-A21C-69BB4A0506E3}"/>
    <cellStyle name="Comma 3 10 2" xfId="2361" xr:uid="{F2D1CC8F-C728-4C27-93BE-315BA807BFD7}"/>
    <cellStyle name="Comma 3 11" xfId="2360" xr:uid="{2F6B0F7F-A127-45C7-B970-2CEE90637AD8}"/>
    <cellStyle name="Comma 3 2" xfId="900" xr:uid="{1E04439A-5AFB-4985-B8C2-290FFB85988F}"/>
    <cellStyle name="Comma 3 2 10" xfId="2362" xr:uid="{1588BD17-1F44-489A-A96A-6247888816AB}"/>
    <cellStyle name="Comma 3 2 2" xfId="901" xr:uid="{930FD8F7-A9F3-45FD-BC13-65CE0EF4B4FA}"/>
    <cellStyle name="Comma 3 2 2 2" xfId="902" xr:uid="{82073E3B-8238-4612-8427-606C95BF0CC8}"/>
    <cellStyle name="Comma 3 2 2 2 2" xfId="903" xr:uid="{9A003DE2-188D-449D-9D79-0BA1AEAE4161}"/>
    <cellStyle name="Comma 3 2 2 2 2 2" xfId="904" xr:uid="{DB740C96-AB1E-40D8-AB0E-D2D73432FFCE}"/>
    <cellStyle name="Comma 3 2 2 2 2 2 2" xfId="2366" xr:uid="{35F0CEB2-FEB3-4B95-B754-3242D5490D40}"/>
    <cellStyle name="Comma 3 2 2 2 2 3" xfId="905" xr:uid="{904CE5B8-59DC-4079-9FAA-DD403B970862}"/>
    <cellStyle name="Comma 3 2 2 2 2 3 2" xfId="2367" xr:uid="{3313E86D-9D07-4619-98FD-96C20F29BB48}"/>
    <cellStyle name="Comma 3 2 2 2 2 4" xfId="2365" xr:uid="{4C4A44BA-15B1-4E5F-B1C5-1C0529D91673}"/>
    <cellStyle name="Comma 3 2 2 2 3" xfId="906" xr:uid="{EDB718AE-1BBE-4D4D-9E29-611370104C5C}"/>
    <cellStyle name="Comma 3 2 2 2 3 2" xfId="907" xr:uid="{71E15051-853B-4F3A-B19B-9907E10FE2B2}"/>
    <cellStyle name="Comma 3 2 2 2 3 2 2" xfId="2369" xr:uid="{AC2B1DE0-7234-46B5-84B5-F764D0F382EE}"/>
    <cellStyle name="Comma 3 2 2 2 3 3" xfId="908" xr:uid="{33A21550-010D-4903-BBE7-36094E0F3885}"/>
    <cellStyle name="Comma 3 2 2 2 3 3 2" xfId="2370" xr:uid="{F8DAC849-B796-4827-9B0E-906914442756}"/>
    <cellStyle name="Comma 3 2 2 2 3 4" xfId="2368" xr:uid="{312FD20F-2190-4CBE-B511-E67B911348A3}"/>
    <cellStyle name="Comma 3 2 2 2 4" xfId="909" xr:uid="{5D9B9132-6137-43BE-9B87-B4FD5F2D4FD7}"/>
    <cellStyle name="Comma 3 2 2 2 4 2" xfId="910" xr:uid="{4FC69A3E-6A07-4BC4-AAD1-6B45AD5E0FBE}"/>
    <cellStyle name="Comma 3 2 2 2 4 2 2" xfId="2372" xr:uid="{8D528074-640D-4127-A194-671DBBB3AB37}"/>
    <cellStyle name="Comma 3 2 2 2 4 3" xfId="911" xr:uid="{C3137558-330A-4E07-ACEA-57E501E0CA10}"/>
    <cellStyle name="Comma 3 2 2 2 4 3 2" xfId="2373" xr:uid="{0078A163-8832-47E6-9B58-DA5414BB9857}"/>
    <cellStyle name="Comma 3 2 2 2 4 4" xfId="2371" xr:uid="{B40FA2A9-3B35-442D-850F-830DA330C1DD}"/>
    <cellStyle name="Comma 3 2 2 2 5" xfId="912" xr:uid="{EED164DF-57D9-4A7F-BFE7-56A11108A7DD}"/>
    <cellStyle name="Comma 3 2 2 2 5 2" xfId="2374" xr:uid="{4A1C7371-74F5-4EB3-9A6D-7178F0FC2067}"/>
    <cellStyle name="Comma 3 2 2 2 6" xfId="913" xr:uid="{3A77E3FD-CF9B-4486-B64F-45F0A214EF6C}"/>
    <cellStyle name="Comma 3 2 2 2 6 2" xfId="2375" xr:uid="{FCA933BF-28A9-484F-92F7-1B3214220DC3}"/>
    <cellStyle name="Comma 3 2 2 2 7" xfId="2364" xr:uid="{0FAC5BBE-55D6-445B-8582-5686A1BD9FA1}"/>
    <cellStyle name="Comma 3 2 2 3" xfId="914" xr:uid="{16AAF69F-FEAA-4360-9FD0-D5AEA45EF4DC}"/>
    <cellStyle name="Comma 3 2 2 3 2" xfId="915" xr:uid="{24D823B6-7C24-4455-B318-13C34A282050}"/>
    <cellStyle name="Comma 3 2 2 3 2 2" xfId="2377" xr:uid="{F074DBAA-3727-4EB5-9CD1-F632DC6561EA}"/>
    <cellStyle name="Comma 3 2 2 3 3" xfId="916" xr:uid="{576A02E4-4A86-45BF-800F-AA45B7630940}"/>
    <cellStyle name="Comma 3 2 2 3 3 2" xfId="2378" xr:uid="{E9A1B1C0-6C7E-476F-9958-444459CA5FCD}"/>
    <cellStyle name="Comma 3 2 2 3 4" xfId="2376" xr:uid="{36DC60BE-F0B9-4F10-BCA4-B6DDFAD3A75E}"/>
    <cellStyle name="Comma 3 2 2 4" xfId="917" xr:uid="{A3740048-0453-49CC-BF6F-E18ADFBD96AF}"/>
    <cellStyle name="Comma 3 2 2 4 2" xfId="918" xr:uid="{B9A060BB-B49F-4BC9-BBCB-32E49A1C3F14}"/>
    <cellStyle name="Comma 3 2 2 4 2 2" xfId="2380" xr:uid="{A675869A-564C-4955-88F4-2BAE8D496BCA}"/>
    <cellStyle name="Comma 3 2 2 4 3" xfId="919" xr:uid="{4CC3561E-9D38-4DB5-B3C0-363EB4DD23D2}"/>
    <cellStyle name="Comma 3 2 2 4 3 2" xfId="2381" xr:uid="{62890F37-6FF8-48E1-8E72-032B7A1E97C2}"/>
    <cellStyle name="Comma 3 2 2 4 4" xfId="2379" xr:uid="{65ADDA9D-A64F-4757-94AB-7DC1EC20EF04}"/>
    <cellStyle name="Comma 3 2 2 5" xfId="920" xr:uid="{E2EAA870-C0CC-467F-A173-3D2D210FE42C}"/>
    <cellStyle name="Comma 3 2 2 5 2" xfId="921" xr:uid="{93557B4E-F7EC-4AE7-AF10-14C6A1490614}"/>
    <cellStyle name="Comma 3 2 2 5 2 2" xfId="2383" xr:uid="{89DE8872-7328-4028-8888-89710FE42E8A}"/>
    <cellStyle name="Comma 3 2 2 5 3" xfId="922" xr:uid="{457D1779-6D2B-488C-82A4-077289D1C7AA}"/>
    <cellStyle name="Comma 3 2 2 5 3 2" xfId="2384" xr:uid="{F77A09EB-B2EE-472A-91D5-A1C6A266D6ED}"/>
    <cellStyle name="Comma 3 2 2 5 4" xfId="2382" xr:uid="{7AE74A46-5012-40F9-A380-54A0EA9C2615}"/>
    <cellStyle name="Comma 3 2 2 6" xfId="923" xr:uid="{83BF293D-E4B9-4667-8249-8CFACD13467C}"/>
    <cellStyle name="Comma 3 2 2 6 2" xfId="2385" xr:uid="{27D33EB2-4E17-41CB-9150-7EF2DFE9DA35}"/>
    <cellStyle name="Comma 3 2 2 7" xfId="924" xr:uid="{2ED67A47-D419-4930-BBCF-225C08D1F2CE}"/>
    <cellStyle name="Comma 3 2 2 7 2" xfId="2386" xr:uid="{F2087947-00C9-4754-8149-DD737FA8D2A8}"/>
    <cellStyle name="Comma 3 2 2 8" xfId="2363" xr:uid="{5BD4CEF2-328C-4CBE-927D-E8C6F0DD2BE4}"/>
    <cellStyle name="Comma 3 2 3" xfId="925" xr:uid="{3551EC34-79F2-4ABD-A583-68131FA6A922}"/>
    <cellStyle name="Comma 3 2 3 2" xfId="926" xr:uid="{BF6F1D1F-1DFF-43CD-9BA3-6CEB92F84548}"/>
    <cellStyle name="Comma 3 2 3 2 2" xfId="927" xr:uid="{C5D9DABC-4F6D-4A42-95CA-E88F9DD75265}"/>
    <cellStyle name="Comma 3 2 3 2 2 2" xfId="928" xr:uid="{43786F73-36EE-47C1-A623-D04168422A2B}"/>
    <cellStyle name="Comma 3 2 3 2 2 2 2" xfId="2390" xr:uid="{648C7F56-BA99-468F-8227-F95A9598E213}"/>
    <cellStyle name="Comma 3 2 3 2 2 3" xfId="929" xr:uid="{02808F8E-8E99-4D23-8BD9-405F3C25D497}"/>
    <cellStyle name="Comma 3 2 3 2 2 3 2" xfId="2391" xr:uid="{84D33C59-D7CB-40D3-B5A7-D69159D5F74E}"/>
    <cellStyle name="Comma 3 2 3 2 2 4" xfId="2389" xr:uid="{04FD2BF1-2EDB-4B6C-B98D-A4F4587C7427}"/>
    <cellStyle name="Comma 3 2 3 2 3" xfId="930" xr:uid="{48D60A85-228A-46EC-BB57-E8DFA54B7116}"/>
    <cellStyle name="Comma 3 2 3 2 3 2" xfId="931" xr:uid="{518DBA40-5D2C-4832-A08B-3B49CD262A31}"/>
    <cellStyle name="Comma 3 2 3 2 3 2 2" xfId="2393" xr:uid="{B349C935-1A8E-4CEF-A618-8E0B5DC99B64}"/>
    <cellStyle name="Comma 3 2 3 2 3 3" xfId="932" xr:uid="{C2F19124-16E9-42FE-87CC-1414CC0F7FE5}"/>
    <cellStyle name="Comma 3 2 3 2 3 3 2" xfId="2394" xr:uid="{8720A9AC-175D-4E3E-A472-404C5F1F12A7}"/>
    <cellStyle name="Comma 3 2 3 2 3 4" xfId="2392" xr:uid="{BEA4C2A9-E4F1-4E76-87D6-0B4ECC15CDE7}"/>
    <cellStyle name="Comma 3 2 3 2 4" xfId="933" xr:uid="{92E75401-6E37-41FB-8AEA-CAF3BE795DE5}"/>
    <cellStyle name="Comma 3 2 3 2 4 2" xfId="934" xr:uid="{92AC2C47-77CB-489D-BDEF-04A56C66A10A}"/>
    <cellStyle name="Comma 3 2 3 2 4 2 2" xfId="2396" xr:uid="{5D1A9604-CCA3-459D-927D-4860A2E29207}"/>
    <cellStyle name="Comma 3 2 3 2 4 3" xfId="935" xr:uid="{0FED2109-D9DA-4CBB-BED4-ABABDB768D6F}"/>
    <cellStyle name="Comma 3 2 3 2 4 3 2" xfId="2397" xr:uid="{ED7BBE5C-4A70-4F9A-B903-73035A8A8F17}"/>
    <cellStyle name="Comma 3 2 3 2 4 4" xfId="2395" xr:uid="{9785EDA9-3202-4F6C-8F58-5B50592BEF75}"/>
    <cellStyle name="Comma 3 2 3 2 5" xfId="936" xr:uid="{9817D94B-8BDF-4EC0-88C2-84DE23D34A2C}"/>
    <cellStyle name="Comma 3 2 3 2 5 2" xfId="2398" xr:uid="{EBB283E4-9366-40D9-B200-36EF37BA6EDB}"/>
    <cellStyle name="Comma 3 2 3 2 6" xfId="937" xr:uid="{D71599D0-117E-4736-8BDC-4E9314493114}"/>
    <cellStyle name="Comma 3 2 3 2 6 2" xfId="2399" xr:uid="{C11AB7BA-F831-420C-98B5-626EB89BC14B}"/>
    <cellStyle name="Comma 3 2 3 2 7" xfId="2388" xr:uid="{533D37D3-43D0-46F8-86C3-6426674A4748}"/>
    <cellStyle name="Comma 3 2 3 3" xfId="938" xr:uid="{C0D55B0B-8F61-4562-9F1D-A3CE00F3BAA3}"/>
    <cellStyle name="Comma 3 2 3 3 2" xfId="939" xr:uid="{7D239BDB-44D8-4C1E-A6B5-C0FD6350145E}"/>
    <cellStyle name="Comma 3 2 3 3 2 2" xfId="2401" xr:uid="{F2AD95F0-BCB9-4BE2-B7C7-150DAD5B55C7}"/>
    <cellStyle name="Comma 3 2 3 3 3" xfId="940" xr:uid="{7BBD0CC9-E841-4836-BF3A-1968C173B8AB}"/>
    <cellStyle name="Comma 3 2 3 3 3 2" xfId="2402" xr:uid="{8CC8DC8E-1079-4D36-9A53-947BC8E62BD7}"/>
    <cellStyle name="Comma 3 2 3 3 4" xfId="2400" xr:uid="{997F5405-52D1-4C6D-BF23-0E3FA2A134A4}"/>
    <cellStyle name="Comma 3 2 3 4" xfId="941" xr:uid="{D500CD41-172A-4B18-84D7-086B613D9ADF}"/>
    <cellStyle name="Comma 3 2 3 4 2" xfId="942" xr:uid="{B3D9C250-A96E-499A-A406-28B8A7196216}"/>
    <cellStyle name="Comma 3 2 3 4 2 2" xfId="2404" xr:uid="{330D8C22-5234-4D77-93E0-86E76EC89164}"/>
    <cellStyle name="Comma 3 2 3 4 3" xfId="943" xr:uid="{48BD8235-5A6E-4BA9-AE5F-AE81D3A542B1}"/>
    <cellStyle name="Comma 3 2 3 4 3 2" xfId="2405" xr:uid="{B76D09A5-F483-4E14-BCC9-FCF297A4B83C}"/>
    <cellStyle name="Comma 3 2 3 4 4" xfId="2403" xr:uid="{4B13239D-DB87-4BBA-9D43-48A5A50A4D55}"/>
    <cellStyle name="Comma 3 2 3 5" xfId="944" xr:uid="{65B979A1-4D67-4E99-9C2D-436A91274EB7}"/>
    <cellStyle name="Comma 3 2 3 5 2" xfId="945" xr:uid="{8E7AEEB1-70DF-4DF6-8A70-4EE9B523C4AD}"/>
    <cellStyle name="Comma 3 2 3 5 2 2" xfId="2407" xr:uid="{27EC2A2B-61DC-446D-AC90-10E2299B494C}"/>
    <cellStyle name="Comma 3 2 3 5 3" xfId="946" xr:uid="{D530A340-A00B-49E6-B9C0-D636282EC073}"/>
    <cellStyle name="Comma 3 2 3 5 3 2" xfId="2408" xr:uid="{D0068128-C87E-4A0F-86C4-4523F30285B4}"/>
    <cellStyle name="Comma 3 2 3 5 4" xfId="2406" xr:uid="{8811F795-4A59-4CDE-B76F-E6A38F436387}"/>
    <cellStyle name="Comma 3 2 3 6" xfId="947" xr:uid="{4A734082-9BEC-43AC-8DBF-1A7A0B0E5487}"/>
    <cellStyle name="Comma 3 2 3 6 2" xfId="2409" xr:uid="{A6F2101E-3960-4BD7-BA10-C2A83B58C9E8}"/>
    <cellStyle name="Comma 3 2 3 7" xfId="948" xr:uid="{15C87C9C-035B-421B-BCDF-76815E0200E3}"/>
    <cellStyle name="Comma 3 2 3 7 2" xfId="2410" xr:uid="{49AD0919-F62B-4F1B-A61F-DA711CD02E5D}"/>
    <cellStyle name="Comma 3 2 3 8" xfId="2387" xr:uid="{90757101-1DCC-4FA0-AD24-7400801DFB23}"/>
    <cellStyle name="Comma 3 2 4" xfId="949" xr:uid="{D997A374-11B1-48C2-8E97-05E56AB9F8BB}"/>
    <cellStyle name="Comma 3 2 4 2" xfId="950" xr:uid="{18B5408A-D6FC-4CB3-8A35-C04F4427B4DF}"/>
    <cellStyle name="Comma 3 2 4 2 2" xfId="951" xr:uid="{8154B76A-8940-432F-952A-5CD1427CB2FA}"/>
    <cellStyle name="Comma 3 2 4 2 2 2" xfId="2413" xr:uid="{413EE656-7CA8-4EC5-B2A5-8A8889F73526}"/>
    <cellStyle name="Comma 3 2 4 2 3" xfId="952" xr:uid="{1D038520-5DA1-4974-A395-C19E05AD6B24}"/>
    <cellStyle name="Comma 3 2 4 2 3 2" xfId="2414" xr:uid="{24BEFF95-7C4E-4C74-8F4B-16EE5EB017FC}"/>
    <cellStyle name="Comma 3 2 4 2 4" xfId="2412" xr:uid="{C04C406E-CB9F-4D7D-9C72-D9291068EB34}"/>
    <cellStyle name="Comma 3 2 4 3" xfId="953" xr:uid="{76E4479E-9E91-4922-9E86-A2035EDF7D21}"/>
    <cellStyle name="Comma 3 2 4 3 2" xfId="954" xr:uid="{6CDBA3C5-15BE-432B-940B-6261A1FBB032}"/>
    <cellStyle name="Comma 3 2 4 3 2 2" xfId="2416" xr:uid="{91AB70C7-9A7F-457E-9151-69B51C525094}"/>
    <cellStyle name="Comma 3 2 4 3 3" xfId="955" xr:uid="{657AD723-A86B-460E-97A2-93EC31E59942}"/>
    <cellStyle name="Comma 3 2 4 3 3 2" xfId="2417" xr:uid="{DF9ACBC1-4F85-415C-82EF-9C8268511554}"/>
    <cellStyle name="Comma 3 2 4 3 4" xfId="2415" xr:uid="{8631E624-E0B0-4724-A233-9B42EDCC8BF3}"/>
    <cellStyle name="Comma 3 2 4 4" xfId="956" xr:uid="{3E4A2C0C-CF91-48FD-B817-E548743EA219}"/>
    <cellStyle name="Comma 3 2 4 4 2" xfId="957" xr:uid="{36FC1903-15A7-455E-A305-F1255FC73642}"/>
    <cellStyle name="Comma 3 2 4 4 2 2" xfId="2419" xr:uid="{66BA5B41-F1F7-4262-9101-4DC839CAF7E3}"/>
    <cellStyle name="Comma 3 2 4 4 3" xfId="958" xr:uid="{C404B7FA-5CEF-42C8-9CD6-D5AB2C5065DF}"/>
    <cellStyle name="Comma 3 2 4 4 3 2" xfId="2420" xr:uid="{809280BB-A9C5-453F-B67F-9DAA5F52C203}"/>
    <cellStyle name="Comma 3 2 4 4 4" xfId="2418" xr:uid="{441E5D3C-BFE6-4344-BACA-494E4EBA4EC6}"/>
    <cellStyle name="Comma 3 2 4 5" xfId="959" xr:uid="{B5ADDDD0-71B3-4800-B751-719064F73B82}"/>
    <cellStyle name="Comma 3 2 4 5 2" xfId="2421" xr:uid="{7D7E69A1-0903-4089-84BC-11CEF7CAFF24}"/>
    <cellStyle name="Comma 3 2 4 6" xfId="960" xr:uid="{5D1B552C-4B93-4911-A65D-DD73A2E4C6AF}"/>
    <cellStyle name="Comma 3 2 4 6 2" xfId="2422" xr:uid="{2E196B08-9295-4898-976C-235A5B2B89A5}"/>
    <cellStyle name="Comma 3 2 4 7" xfId="2411" xr:uid="{35F1BF8A-9493-460B-9729-8E3E3A9D9DC2}"/>
    <cellStyle name="Comma 3 2 5" xfId="961" xr:uid="{A6477871-1D6E-427A-94FA-65DCEE26FCD4}"/>
    <cellStyle name="Comma 3 2 5 2" xfId="962" xr:uid="{2639A06A-DF23-4051-8E92-04B419F2E695}"/>
    <cellStyle name="Comma 3 2 5 2 2" xfId="2424" xr:uid="{3B79E064-7E7A-4771-BD99-F64E0FD94AF2}"/>
    <cellStyle name="Comma 3 2 5 3" xfId="963" xr:uid="{C83D91D6-4B98-4821-BE3B-5483F21FB746}"/>
    <cellStyle name="Comma 3 2 5 3 2" xfId="2425" xr:uid="{8BC4D648-0768-40E0-95F1-114F2005A9AD}"/>
    <cellStyle name="Comma 3 2 5 4" xfId="2423" xr:uid="{6F9C4C15-5FAA-46F0-9EDF-03B19E507A5C}"/>
    <cellStyle name="Comma 3 2 6" xfId="964" xr:uid="{2B29821A-26A9-4919-AABA-F0247F727F67}"/>
    <cellStyle name="Comma 3 2 6 2" xfId="965" xr:uid="{2E1D5970-0C80-49ED-9F7B-C239C82EA754}"/>
    <cellStyle name="Comma 3 2 6 2 2" xfId="2427" xr:uid="{650F326E-7C0B-436F-BBBB-113FC3AB275B}"/>
    <cellStyle name="Comma 3 2 6 3" xfId="966" xr:uid="{55D9112D-E03C-4EAC-9D7C-1F0F04CA22CF}"/>
    <cellStyle name="Comma 3 2 6 3 2" xfId="2428" xr:uid="{C9A6DB7F-6423-4AD3-B849-F7B1E03EAD12}"/>
    <cellStyle name="Comma 3 2 6 4" xfId="2426" xr:uid="{1F6EE711-8A2F-4C41-AF13-DF67492A9864}"/>
    <cellStyle name="Comma 3 2 7" xfId="967" xr:uid="{37379EFA-7976-46CB-8C34-B7BE46BA74BB}"/>
    <cellStyle name="Comma 3 2 7 2" xfId="968" xr:uid="{88776E87-188A-4488-8EDF-F24FB33D5C54}"/>
    <cellStyle name="Comma 3 2 7 2 2" xfId="2430" xr:uid="{5AC62166-20DB-4B69-A6EA-C19853EB9206}"/>
    <cellStyle name="Comma 3 2 7 3" xfId="969" xr:uid="{7E97CE8E-DE0A-4849-9CD9-37A6847F8B15}"/>
    <cellStyle name="Comma 3 2 7 3 2" xfId="2431" xr:uid="{0201FC98-8FD2-4C5D-B01E-CCC918243A65}"/>
    <cellStyle name="Comma 3 2 7 4" xfId="2429" xr:uid="{5B88950E-FC07-4472-A1F2-07A61095F58B}"/>
    <cellStyle name="Comma 3 2 8" xfId="970" xr:uid="{CD2205A5-8FF8-42AA-BBBC-340A2A7243C2}"/>
    <cellStyle name="Comma 3 2 8 2" xfId="2432" xr:uid="{2A6CE82A-89B7-48D5-BA9F-B6125E145269}"/>
    <cellStyle name="Comma 3 2 9" xfId="971" xr:uid="{697D576F-C0FD-4325-831C-1F04C8BE3139}"/>
    <cellStyle name="Comma 3 2 9 2" xfId="2433" xr:uid="{941C6CBA-48F5-461F-8019-685C45C16454}"/>
    <cellStyle name="Comma 3 3" xfId="972" xr:uid="{FE986750-4DB5-4862-AA86-91355314E1A2}"/>
    <cellStyle name="Comma 3 3 2" xfId="973" xr:uid="{A662B842-28CD-488F-8DEC-158EEBA91982}"/>
    <cellStyle name="Comma 3 3 2 2" xfId="974" xr:uid="{481045E0-85C9-4019-B901-28113A93D532}"/>
    <cellStyle name="Comma 3 3 2 2 2" xfId="975" xr:uid="{B42F82A9-6A83-45A2-9403-801E952DBDEE}"/>
    <cellStyle name="Comma 3 3 2 2 2 2" xfId="2437" xr:uid="{8259A36D-02AE-4C83-984A-B70ADDFB4DC1}"/>
    <cellStyle name="Comma 3 3 2 2 3" xfId="976" xr:uid="{B1C81C6E-BD03-4DDE-A16C-254E69357AB7}"/>
    <cellStyle name="Comma 3 3 2 2 3 2" xfId="2438" xr:uid="{E6D39CB5-1467-4F66-BDCC-3F4BB6E17534}"/>
    <cellStyle name="Comma 3 3 2 2 4" xfId="2436" xr:uid="{8A87DFCE-BBFE-442B-AE5A-B11771A9AFC8}"/>
    <cellStyle name="Comma 3 3 2 3" xfId="977" xr:uid="{8A550BB1-E4AD-4753-8412-D268076F2817}"/>
    <cellStyle name="Comma 3 3 2 3 2" xfId="978" xr:uid="{7C1DD452-E458-4FAE-9B11-B437293D0E27}"/>
    <cellStyle name="Comma 3 3 2 3 2 2" xfId="2440" xr:uid="{982C248C-00CD-4861-87CA-B8351A5CAF5F}"/>
    <cellStyle name="Comma 3 3 2 3 3" xfId="979" xr:uid="{1D75EF7E-5456-4CC3-9915-3D8723557896}"/>
    <cellStyle name="Comma 3 3 2 3 3 2" xfId="2441" xr:uid="{D8473359-4330-4460-B90A-B83C58298A8D}"/>
    <cellStyle name="Comma 3 3 2 3 4" xfId="2439" xr:uid="{6A715917-C6A8-424B-BBD5-81619CDAB3D1}"/>
    <cellStyle name="Comma 3 3 2 4" xfId="980" xr:uid="{6FCC9E23-5286-43E2-ABFF-CA773D113D2B}"/>
    <cellStyle name="Comma 3 3 2 4 2" xfId="981" xr:uid="{FA6AF820-BD44-438E-B0A4-26DD9491EDD5}"/>
    <cellStyle name="Comma 3 3 2 4 2 2" xfId="2443" xr:uid="{DFF831B3-E11C-45C4-8369-FE00B3E447C0}"/>
    <cellStyle name="Comma 3 3 2 4 3" xfId="982" xr:uid="{DE3C30B1-BBC9-4328-B983-2E843B3C49C5}"/>
    <cellStyle name="Comma 3 3 2 4 3 2" xfId="2444" xr:uid="{908DB726-CF7A-4246-8E73-59DB121077CA}"/>
    <cellStyle name="Comma 3 3 2 4 4" xfId="2442" xr:uid="{90187484-F3AB-4643-AF8F-FD1D0B2DEC09}"/>
    <cellStyle name="Comma 3 3 2 5" xfId="983" xr:uid="{ED554C42-F7B1-4F9C-BE28-5584481844DA}"/>
    <cellStyle name="Comma 3 3 2 5 2" xfId="2445" xr:uid="{9BE90423-669B-4E6E-9E99-6803AF28D594}"/>
    <cellStyle name="Comma 3 3 2 6" xfId="984" xr:uid="{D95D18F3-B4A7-4E21-B25C-ECE4D8A8352F}"/>
    <cellStyle name="Comma 3 3 2 6 2" xfId="2446" xr:uid="{2969C52A-D439-4C8B-B089-34515CB8412A}"/>
    <cellStyle name="Comma 3 3 2 7" xfId="2435" xr:uid="{54EA2AEA-680B-415B-88F1-7F256F5217E8}"/>
    <cellStyle name="Comma 3 3 3" xfId="985" xr:uid="{882FF40C-53E2-41FD-A29F-04C3B441E72D}"/>
    <cellStyle name="Comma 3 3 3 2" xfId="986" xr:uid="{B9E30984-9E3C-4B49-A837-EBEDA2669554}"/>
    <cellStyle name="Comma 3 3 3 2 2" xfId="2448" xr:uid="{2AD0C8C6-B0D7-400A-AC4E-E3D2A38600F8}"/>
    <cellStyle name="Comma 3 3 3 3" xfId="987" xr:uid="{E4770C0B-A1E6-4B41-A2BA-C5DB770BA945}"/>
    <cellStyle name="Comma 3 3 3 3 2" xfId="2449" xr:uid="{9D471010-C801-472B-823B-DE61DE77CB41}"/>
    <cellStyle name="Comma 3 3 3 4" xfId="2447" xr:uid="{B11893FB-9DF5-4B68-81E4-DA065F4E0940}"/>
    <cellStyle name="Comma 3 3 4" xfId="988" xr:uid="{3430BCBD-0811-4892-AE98-E4550313DE6F}"/>
    <cellStyle name="Comma 3 3 4 2" xfId="989" xr:uid="{580238D2-FDEF-4325-A8AA-DFC2F3E4752D}"/>
    <cellStyle name="Comma 3 3 4 2 2" xfId="2451" xr:uid="{5BA797A8-5791-4C71-88C1-BEB2E532887D}"/>
    <cellStyle name="Comma 3 3 4 3" xfId="990" xr:uid="{40F1223C-21D7-4505-9630-A95603529B78}"/>
    <cellStyle name="Comma 3 3 4 3 2" xfId="2452" xr:uid="{2FBCC740-4CA6-441A-9AC6-FC67E2923486}"/>
    <cellStyle name="Comma 3 3 4 4" xfId="2450" xr:uid="{17AC57D9-448D-4190-B47A-C8696A39689C}"/>
    <cellStyle name="Comma 3 3 5" xfId="991" xr:uid="{B1EA4A66-43F2-4F6C-9302-99C475FEFCAD}"/>
    <cellStyle name="Comma 3 3 5 2" xfId="992" xr:uid="{95B7805D-5B7F-4C58-AD50-5305A9B29A0F}"/>
    <cellStyle name="Comma 3 3 5 2 2" xfId="2454" xr:uid="{4A0BF4A5-BB32-454F-B3F9-DCF40B1994AB}"/>
    <cellStyle name="Comma 3 3 5 3" xfId="993" xr:uid="{4928B1CB-C410-467D-9EAA-3A9B4FC79E1A}"/>
    <cellStyle name="Comma 3 3 5 3 2" xfId="2455" xr:uid="{7202137A-04A9-487D-9C50-9EAC585614D1}"/>
    <cellStyle name="Comma 3 3 5 4" xfId="2453" xr:uid="{0E166640-9C29-4CA8-9877-C0B138D793B8}"/>
    <cellStyle name="Comma 3 3 6" xfId="994" xr:uid="{53D1CDF3-7592-42DB-9165-F08CFE1E0DC0}"/>
    <cellStyle name="Comma 3 3 6 2" xfId="2456" xr:uid="{5301A08F-CE7A-41E3-AACC-C4EC3D493F2B}"/>
    <cellStyle name="Comma 3 3 7" xfId="995" xr:uid="{ED6688A1-5CF2-42EC-9AF8-CB543BFA497E}"/>
    <cellStyle name="Comma 3 3 7 2" xfId="2457" xr:uid="{8CD892F5-1293-472C-BAB8-8594666696B8}"/>
    <cellStyle name="Comma 3 3 8" xfId="2434" xr:uid="{AE22F801-E59B-41E2-BF27-F26866A727FD}"/>
    <cellStyle name="Comma 3 4" xfId="996" xr:uid="{65D8632A-659E-45E3-8602-221D1D9B7174}"/>
    <cellStyle name="Comma 3 4 2" xfId="997" xr:uid="{3653A29B-AD6A-482C-8B6B-37CF2EDB1209}"/>
    <cellStyle name="Comma 3 4 2 2" xfId="998" xr:uid="{BFCA4C93-26FB-43CE-B92B-0635B9903D35}"/>
    <cellStyle name="Comma 3 4 2 2 2" xfId="999" xr:uid="{225013E0-8409-465C-857F-80A5892A0EC4}"/>
    <cellStyle name="Comma 3 4 2 2 2 2" xfId="2461" xr:uid="{A6A0A1B5-9EE5-4666-B280-24065B70DF43}"/>
    <cellStyle name="Comma 3 4 2 2 3" xfId="1000" xr:uid="{5DF8C108-4020-4198-AADE-8F91BC04136F}"/>
    <cellStyle name="Comma 3 4 2 2 3 2" xfId="2462" xr:uid="{66C1D2A2-48D1-43ED-9821-AE385E1641CD}"/>
    <cellStyle name="Comma 3 4 2 2 4" xfId="2460" xr:uid="{DE30CDD9-41C7-495A-89D3-8A5E1F9B5A71}"/>
    <cellStyle name="Comma 3 4 2 3" xfId="1001" xr:uid="{3B5231B2-B430-4B14-AA5A-DB826C52C238}"/>
    <cellStyle name="Comma 3 4 2 3 2" xfId="1002" xr:uid="{D25B0BE8-BFC6-4213-9971-516EEDB74E8C}"/>
    <cellStyle name="Comma 3 4 2 3 2 2" xfId="2464" xr:uid="{C1107102-3E08-434C-88FF-621751C014A8}"/>
    <cellStyle name="Comma 3 4 2 3 3" xfId="1003" xr:uid="{F8326251-B7E5-47B3-8646-2067DE0720D5}"/>
    <cellStyle name="Comma 3 4 2 3 3 2" xfId="2465" xr:uid="{301BE7A3-C63C-48A6-AF54-774BB140A134}"/>
    <cellStyle name="Comma 3 4 2 3 4" xfId="2463" xr:uid="{0C81B091-2AA2-45E8-B888-B2C4B825EDCD}"/>
    <cellStyle name="Comma 3 4 2 4" xfId="1004" xr:uid="{88603FB2-A813-4966-B333-6B572E571467}"/>
    <cellStyle name="Comma 3 4 2 4 2" xfId="1005" xr:uid="{493DE9BE-6EF1-4750-8990-D575F16EA9DF}"/>
    <cellStyle name="Comma 3 4 2 4 2 2" xfId="2467" xr:uid="{B81F5871-F95A-4E34-835C-263E81E5B263}"/>
    <cellStyle name="Comma 3 4 2 4 3" xfId="1006" xr:uid="{E301086D-E100-4847-AB15-9B952CEA8D1D}"/>
    <cellStyle name="Comma 3 4 2 4 3 2" xfId="2468" xr:uid="{8BCDD99B-FF39-46D9-8D37-90DDAEACC900}"/>
    <cellStyle name="Comma 3 4 2 4 4" xfId="2466" xr:uid="{0BF1EAEF-994B-4436-97DC-E5FED59394B6}"/>
    <cellStyle name="Comma 3 4 2 5" xfId="1007" xr:uid="{71952C1A-4AC3-4275-95C6-EAD08CFD57DB}"/>
    <cellStyle name="Comma 3 4 2 5 2" xfId="2469" xr:uid="{9F877D0F-5C9D-45E5-AC92-522D028DA354}"/>
    <cellStyle name="Comma 3 4 2 6" xfId="1008" xr:uid="{A42BD490-1A43-476B-98EA-FF0784229E9A}"/>
    <cellStyle name="Comma 3 4 2 6 2" xfId="2470" xr:uid="{C9D178B1-7C74-4FE1-A2BF-28EB302C1A6B}"/>
    <cellStyle name="Comma 3 4 2 7" xfId="2459" xr:uid="{322FA489-CABE-4AC8-A7AC-8C216807C261}"/>
    <cellStyle name="Comma 3 4 3" xfId="1009" xr:uid="{9712F03E-5C69-471F-BFA7-DC41E14C5037}"/>
    <cellStyle name="Comma 3 4 3 2" xfId="1010" xr:uid="{21DBED6A-BA2F-45DA-AF97-02799789B857}"/>
    <cellStyle name="Comma 3 4 3 2 2" xfId="2472" xr:uid="{A4BF8291-56B3-4C22-8413-A4A94D83AE2F}"/>
    <cellStyle name="Comma 3 4 3 3" xfId="1011" xr:uid="{2772F552-04C5-49D1-B37F-DC5147CF32A5}"/>
    <cellStyle name="Comma 3 4 3 3 2" xfId="2473" xr:uid="{A09E6F95-2EFB-4306-861E-2AA88728F243}"/>
    <cellStyle name="Comma 3 4 3 4" xfId="2471" xr:uid="{F7C9F1DB-A20E-44AE-9B80-39FB89FAB175}"/>
    <cellStyle name="Comma 3 4 4" xfId="1012" xr:uid="{0B7DDB69-F2F6-4D9B-82FA-FA5F7E909EAA}"/>
    <cellStyle name="Comma 3 4 4 2" xfId="1013" xr:uid="{35CB1757-26B1-4C88-9533-F49179E96050}"/>
    <cellStyle name="Comma 3 4 4 2 2" xfId="2475" xr:uid="{EA4BBEAD-5119-4C99-A628-F12E92265FA2}"/>
    <cellStyle name="Comma 3 4 4 3" xfId="1014" xr:uid="{309551DC-6995-4B8C-A38F-3BB9FB8266D6}"/>
    <cellStyle name="Comma 3 4 4 3 2" xfId="2476" xr:uid="{3F8BD6B2-1CDD-4FA1-8D4F-14D24AAED135}"/>
    <cellStyle name="Comma 3 4 4 4" xfId="2474" xr:uid="{E7A7D7C4-4AF6-49B4-85E3-AC1673799E31}"/>
    <cellStyle name="Comma 3 4 5" xfId="1015" xr:uid="{B5C77017-E527-4C77-BEAB-87C010C177B0}"/>
    <cellStyle name="Comma 3 4 5 2" xfId="1016" xr:uid="{28EF91AC-CB93-4C28-B2F6-1D08235C678D}"/>
    <cellStyle name="Comma 3 4 5 2 2" xfId="2478" xr:uid="{FB482EFA-800D-4994-B1E9-859A4D220150}"/>
    <cellStyle name="Comma 3 4 5 3" xfId="1017" xr:uid="{7EA60474-72C5-490C-9FA8-D73678C8815C}"/>
    <cellStyle name="Comma 3 4 5 3 2" xfId="2479" xr:uid="{6D7208D6-EC46-4CAE-A491-A468697A6733}"/>
    <cellStyle name="Comma 3 4 5 4" xfId="2477" xr:uid="{9DDF89AB-1734-425A-B9B2-784A2A074476}"/>
    <cellStyle name="Comma 3 4 6" xfId="1018" xr:uid="{32DB9D9E-D0B4-48EC-A183-4BABC7F7D4FA}"/>
    <cellStyle name="Comma 3 4 6 2" xfId="2480" xr:uid="{85C9EE9A-9B79-4394-A5B5-061AABA270AA}"/>
    <cellStyle name="Comma 3 4 7" xfId="1019" xr:uid="{A8E5E40D-9070-4266-BC7A-C5FBAD0FD700}"/>
    <cellStyle name="Comma 3 4 7 2" xfId="2481" xr:uid="{FF739000-74C6-405D-BA2D-4489DA3F7224}"/>
    <cellStyle name="Comma 3 4 8" xfId="2458" xr:uid="{D3E133EB-EBA6-4BED-86F0-F7987036EB03}"/>
    <cellStyle name="Comma 3 5" xfId="1020" xr:uid="{46665B09-A07F-417E-A2C7-DEE3B9B1B2F2}"/>
    <cellStyle name="Comma 3 5 2" xfId="1021" xr:uid="{FC63FD1B-5AD3-4F00-9E37-7022D01CF0D1}"/>
    <cellStyle name="Comma 3 5 2 2" xfId="1022" xr:uid="{78F28FCD-4138-4F20-8879-E87897CDAF84}"/>
    <cellStyle name="Comma 3 5 2 2 2" xfId="2484" xr:uid="{6D0F0816-3D9B-469E-B4DA-195F66AC01E5}"/>
    <cellStyle name="Comma 3 5 2 3" xfId="1023" xr:uid="{F6947C02-C0A4-4223-A361-98E3BC41EF1B}"/>
    <cellStyle name="Comma 3 5 2 3 2" xfId="2485" xr:uid="{FFC1B211-1E5A-45D0-BC26-982EE60E3732}"/>
    <cellStyle name="Comma 3 5 2 4" xfId="2483" xr:uid="{BD1B9959-91AF-49C3-9F67-52D3201952F4}"/>
    <cellStyle name="Comma 3 5 3" xfId="1024" xr:uid="{40F77326-59C1-4896-84F3-859F22E85F70}"/>
    <cellStyle name="Comma 3 5 3 2" xfId="1025" xr:uid="{19ADA069-F654-4427-AF53-A29993159F29}"/>
    <cellStyle name="Comma 3 5 3 2 2" xfId="2487" xr:uid="{3C31C60C-B285-4FAD-9331-9D797C7495A7}"/>
    <cellStyle name="Comma 3 5 3 3" xfId="1026" xr:uid="{9436605A-0748-48FE-B9D7-2CE8F14A242E}"/>
    <cellStyle name="Comma 3 5 3 3 2" xfId="2488" xr:uid="{AE4400B5-5C9A-4301-8759-7D8D2D6D675E}"/>
    <cellStyle name="Comma 3 5 3 4" xfId="2486" xr:uid="{E5B8A7AF-591F-4628-A5EF-A5FE4F101269}"/>
    <cellStyle name="Comma 3 5 4" xfId="1027" xr:uid="{0F39862E-7AE3-4431-A53F-AD8EB104A54C}"/>
    <cellStyle name="Comma 3 5 4 2" xfId="1028" xr:uid="{467FD2FC-428D-4CAB-B024-33FEEBC7702F}"/>
    <cellStyle name="Comma 3 5 4 2 2" xfId="2490" xr:uid="{B83D29EC-8117-4023-8484-EF24EAA95245}"/>
    <cellStyle name="Comma 3 5 4 3" xfId="1029" xr:uid="{22535266-6DDF-4C88-B9DA-FE7003988C8A}"/>
    <cellStyle name="Comma 3 5 4 3 2" xfId="2491" xr:uid="{2C99C766-7937-4862-9FA3-D6AB5C77E396}"/>
    <cellStyle name="Comma 3 5 4 4" xfId="2489" xr:uid="{7703FA34-D405-472F-9AED-620D9978A403}"/>
    <cellStyle name="Comma 3 5 5" xfId="1030" xr:uid="{4EE6BEA6-8271-44E4-9281-629B91F04C88}"/>
    <cellStyle name="Comma 3 5 5 2" xfId="2492" xr:uid="{4F4C8710-6000-4579-AD28-A2767AE1E7F2}"/>
    <cellStyle name="Comma 3 5 6" xfId="1031" xr:uid="{592E87A1-81A4-4A0E-8876-2E279B273873}"/>
    <cellStyle name="Comma 3 5 6 2" xfId="2493" xr:uid="{91B944EA-91CE-43C8-A2EF-94342F199554}"/>
    <cellStyle name="Comma 3 5 7" xfId="2482" xr:uid="{EAFB2D2B-9447-454D-94CA-15DD44914864}"/>
    <cellStyle name="Comma 3 6" xfId="1032" xr:uid="{E7EC432F-D81F-4DC0-B403-769ACA08D56E}"/>
    <cellStyle name="Comma 3 6 2" xfId="1033" xr:uid="{DA13367F-496B-42AA-B3BD-A2BFC2ECA8B4}"/>
    <cellStyle name="Comma 3 6 2 2" xfId="2495" xr:uid="{620DC092-556C-4185-89CD-2AA7731632A7}"/>
    <cellStyle name="Comma 3 6 3" xfId="1034" xr:uid="{2F7FCD10-1AB5-4125-BB6B-CF67C96919B4}"/>
    <cellStyle name="Comma 3 6 3 2" xfId="2496" xr:uid="{F17D1D00-ACE3-42FB-9F79-A7835B7CD032}"/>
    <cellStyle name="Comma 3 6 4" xfId="2494" xr:uid="{D19706E6-BCAB-482F-BB70-B88963827688}"/>
    <cellStyle name="Comma 3 7" xfId="1035" xr:uid="{3D5BE869-4DCC-4CAC-83DD-E8ACEA33FC40}"/>
    <cellStyle name="Comma 3 7 2" xfId="1036" xr:uid="{5ECC324D-2C0A-4B1C-A915-6FB40358AAE2}"/>
    <cellStyle name="Comma 3 7 2 2" xfId="2498" xr:uid="{673ABEDE-D64B-47D8-9150-D06F87AFE4EA}"/>
    <cellStyle name="Comma 3 7 3" xfId="1037" xr:uid="{5E7E7E91-1B65-4922-945C-FEF889ABA4DC}"/>
    <cellStyle name="Comma 3 7 3 2" xfId="2499" xr:uid="{102D0EB8-0B73-488E-B414-7B453BE69844}"/>
    <cellStyle name="Comma 3 7 4" xfId="2497" xr:uid="{522CBA28-4617-400A-9BF5-CD1DABE59D34}"/>
    <cellStyle name="Comma 3 8" xfId="1038" xr:uid="{C18C0B1A-9CBB-476A-AE64-3754601F833F}"/>
    <cellStyle name="Comma 3 8 2" xfId="1039" xr:uid="{CAB7CB6D-500F-402F-9016-8F53CBE65C37}"/>
    <cellStyle name="Comma 3 8 2 2" xfId="2501" xr:uid="{8361C4B2-3975-4A53-BDA2-05B2758E3814}"/>
    <cellStyle name="Comma 3 8 3" xfId="1040" xr:uid="{4044B88C-D2C7-493B-B601-1F9C69965A4C}"/>
    <cellStyle name="Comma 3 8 3 2" xfId="2502" xr:uid="{D63DA9A1-0C99-47A8-BF35-FBB606C2F0E5}"/>
    <cellStyle name="Comma 3 8 4" xfId="2500" xr:uid="{295399FD-31BE-4450-AF13-8C288646765F}"/>
    <cellStyle name="Comma 3 9" xfId="1041" xr:uid="{B1E40C13-D541-4360-8180-82C0834288C5}"/>
    <cellStyle name="Comma 3 9 2" xfId="2503" xr:uid="{6E97FAEC-C05D-4980-A0D8-19C8271FF70E}"/>
    <cellStyle name="Comma 4" xfId="896" xr:uid="{2B935B25-8403-4730-AB71-4A5591B5344F}"/>
    <cellStyle name="Comma0" xfId="2" xr:uid="{00000000-0005-0000-0000-000001000000}"/>
    <cellStyle name="Comma0 2" xfId="1042" xr:uid="{3EF85C1C-8456-4FC8-8CA8-51AB60313B3B}"/>
    <cellStyle name="Comma0 2 2" xfId="1043" xr:uid="{267DE578-9E97-4E89-8FD6-A70753CDA41E}"/>
    <cellStyle name="Comma0 3" xfId="1044" xr:uid="{01CDA3B4-8F1D-4ABD-A038-EB4942D52857}"/>
    <cellStyle name="Comma1" xfId="3" xr:uid="{00000000-0005-0000-0000-000002000000}"/>
    <cellStyle name="Comma2" xfId="4" xr:uid="{00000000-0005-0000-0000-000003000000}"/>
    <cellStyle name="Comma3" xfId="5" xr:uid="{00000000-0005-0000-0000-000004000000}"/>
    <cellStyle name="Currency" xfId="6" builtinId="4"/>
    <cellStyle name="Currency 2" xfId="7" xr:uid="{00000000-0005-0000-0000-000006000000}"/>
    <cellStyle name="Currency 2 2" xfId="1494" xr:uid="{EF33EA19-C915-482D-9B94-1AD5A4D4F2F7}"/>
    <cellStyle name="Currency 3" xfId="19" xr:uid="{4F3AE26B-12A6-42C3-89D4-30A6284371B0}"/>
    <cellStyle name="Currency 3 2" xfId="23" xr:uid="{327716C5-9F0F-409E-919B-6E45FCEF1B92}"/>
    <cellStyle name="Currency 4" xfId="27" xr:uid="{CCCA60C3-9766-471E-BDF4-4D39E0FB9674}"/>
    <cellStyle name="Date" xfId="8" xr:uid="{00000000-0005-0000-0000-000007000000}"/>
    <cellStyle name="Fixed" xfId="9" xr:uid="{00000000-0005-0000-0000-000008000000}"/>
    <cellStyle name="HEADING1" xfId="10" xr:uid="{00000000-0005-0000-0000-000009000000}"/>
    <cellStyle name="HEADING2" xfId="11" xr:uid="{00000000-0005-0000-0000-00000A000000}"/>
    <cellStyle name="Normal" xfId="0" builtinId="0"/>
    <cellStyle name="Normal 10" xfId="25" xr:uid="{CF35DABE-7393-4493-9B16-05B5B4F0390D}"/>
    <cellStyle name="Normal 10 2" xfId="29" xr:uid="{D747E565-8E28-4D99-B4BC-88475160BE46}"/>
    <cellStyle name="Normal 16" xfId="15" xr:uid="{1872ADB6-CFC1-4D0D-B226-5150AAD563B3}"/>
    <cellStyle name="Normal 2" xfId="12" xr:uid="{00000000-0005-0000-0000-00000C000000}"/>
    <cellStyle name="Normal 2 2" xfId="1045" xr:uid="{BC54A229-2404-4CB3-9E7D-CD042DA3F5DC}"/>
    <cellStyle name="Normal 2 2 2" xfId="1046" xr:uid="{DCC08344-B052-439A-B425-33DF4CC681CB}"/>
    <cellStyle name="Normal 2 29" xfId="1047" xr:uid="{E0667364-9D51-4DF5-9A87-6C534834711A}"/>
    <cellStyle name="Normal 2 3" xfId="1048" xr:uid="{084B21D3-B809-4B8F-9403-8CD806A6A842}"/>
    <cellStyle name="Normal 2 4" xfId="26" xr:uid="{73B648F9-345B-4312-98D4-18ACEE0D9097}"/>
    <cellStyle name="Normal 3" xfId="16" xr:uid="{3C6705F6-0208-42A5-A733-D2426303825A}"/>
    <cellStyle name="Normal 3 2" xfId="1050" xr:uid="{C660B872-7D08-4576-8282-7B91DE43E929}"/>
    <cellStyle name="Normal 3 3" xfId="1051" xr:uid="{293E2BF9-5622-4673-938A-A4935B1AFBA8}"/>
    <cellStyle name="Normal 3 4" xfId="1049" xr:uid="{0266AA7B-74E2-49D2-BCE3-B12553D13B99}"/>
    <cellStyle name="Normal 4" xfId="17" xr:uid="{303672AF-8760-46DD-A40C-4F552EB6FA23}"/>
    <cellStyle name="Normal 4 2" xfId="21" xr:uid="{73DD9714-FAE8-4CE5-87FB-E5C52893A7BF}"/>
    <cellStyle name="Normal 4 3" xfId="1052" xr:uid="{38888E5A-2CFB-45E8-B761-59956B14FF99}"/>
    <cellStyle name="Normal 5" xfId="24" xr:uid="{B78F57CE-936D-4763-968E-4EB917116A3F}"/>
    <cellStyle name="Normal 5 10" xfId="1054" xr:uid="{AB660E98-DB9E-4986-AE37-51E7771AB41A}"/>
    <cellStyle name="Normal 5 10 2" xfId="2505" xr:uid="{56E7E2CF-1D7E-4018-AB9D-30AEC166BF57}"/>
    <cellStyle name="Normal 5 11" xfId="2504" xr:uid="{4D653ADE-CAC4-4D76-ACD2-19691D549D91}"/>
    <cellStyle name="Normal 5 12" xfId="1053" xr:uid="{29FD9EF9-337C-4F7F-A8A3-40F3DE633BAF}"/>
    <cellStyle name="Normal 5 2" xfId="1055" xr:uid="{F056608B-3440-4F0E-B4C3-11C2F9B70C63}"/>
    <cellStyle name="Normal 5 2 10" xfId="2506" xr:uid="{7115E3F6-2B47-4986-8EE7-482EDB0C6071}"/>
    <cellStyle name="Normal 5 2 2" xfId="1056" xr:uid="{B61FBBB0-1079-45FA-8449-10B3A4C64261}"/>
    <cellStyle name="Normal 5 2 2 2" xfId="1057" xr:uid="{0952AFF3-C312-4927-B148-04D70D8699FA}"/>
    <cellStyle name="Normal 5 2 2 2 2" xfId="1058" xr:uid="{9C30F761-4247-421E-9CE1-73ACEB1B118A}"/>
    <cellStyle name="Normal 5 2 2 2 2 2" xfId="1059" xr:uid="{412AE681-A37A-4330-BB7D-2D2812EB382C}"/>
    <cellStyle name="Normal 5 2 2 2 2 2 2" xfId="2510" xr:uid="{4C3413A1-0BF5-4806-A828-61A896A2B0E6}"/>
    <cellStyle name="Normal 5 2 2 2 2 3" xfId="1060" xr:uid="{F0576551-F082-4C88-A946-CEC1D092CA9C}"/>
    <cellStyle name="Normal 5 2 2 2 2 3 2" xfId="2511" xr:uid="{E7F15B74-E600-4529-8A71-FA36E210B928}"/>
    <cellStyle name="Normal 5 2 2 2 2 4" xfId="2509" xr:uid="{32EE2584-E551-47E0-BF34-D5057952A6B4}"/>
    <cellStyle name="Normal 5 2 2 2 3" xfId="1061" xr:uid="{E3FCA724-104D-44FF-B4F5-760523E9D37D}"/>
    <cellStyle name="Normal 5 2 2 2 3 2" xfId="1062" xr:uid="{B08BD226-1261-49A9-9608-3A54E59DD58E}"/>
    <cellStyle name="Normal 5 2 2 2 3 2 2" xfId="2513" xr:uid="{199BC226-6EAD-4BB1-876A-B9C9052C8AD2}"/>
    <cellStyle name="Normal 5 2 2 2 3 3" xfId="1063" xr:uid="{D1670728-F2F1-4493-815F-42C037388BD1}"/>
    <cellStyle name="Normal 5 2 2 2 3 3 2" xfId="2514" xr:uid="{478C80E8-22B8-48BD-B67D-CF2ECC9D1D82}"/>
    <cellStyle name="Normal 5 2 2 2 3 4" xfId="2512" xr:uid="{D0C2A4C2-29CA-40DD-B11C-3C3116232A52}"/>
    <cellStyle name="Normal 5 2 2 2 4" xfId="1064" xr:uid="{8921A2A2-01B1-497F-BD17-76DE7BB0C7EC}"/>
    <cellStyle name="Normal 5 2 2 2 4 2" xfId="1065" xr:uid="{BF1B1419-4A1E-4D24-9E7E-4CFD4A965DE9}"/>
    <cellStyle name="Normal 5 2 2 2 4 2 2" xfId="2516" xr:uid="{4B7FEBF7-1169-45FE-9199-2ABFADE4D7D4}"/>
    <cellStyle name="Normal 5 2 2 2 4 3" xfId="1066" xr:uid="{0BEB05D0-A1ED-47C5-B225-C5ECC6A29586}"/>
    <cellStyle name="Normal 5 2 2 2 4 3 2" xfId="2517" xr:uid="{93F38AF3-DE06-49C9-9739-A26BF219E27A}"/>
    <cellStyle name="Normal 5 2 2 2 4 4" xfId="2515" xr:uid="{9959A23B-2E7D-4EAB-905D-6D7BC3F6C84E}"/>
    <cellStyle name="Normal 5 2 2 2 5" xfId="1067" xr:uid="{C9C7C21B-5277-4A8C-8BCA-C2226EA3C387}"/>
    <cellStyle name="Normal 5 2 2 2 5 2" xfId="2518" xr:uid="{FF8DB5EB-0F1B-46B4-AF70-7D8E7843F553}"/>
    <cellStyle name="Normal 5 2 2 2 6" xfId="1068" xr:uid="{E8AC4BE6-1C5E-4D73-80B3-4E40EA377C6C}"/>
    <cellStyle name="Normal 5 2 2 2 6 2" xfId="2519" xr:uid="{6750D673-39D8-46BE-AA61-81E06E0E41B3}"/>
    <cellStyle name="Normal 5 2 2 2 7" xfId="2508" xr:uid="{538BEBAC-7A1A-4E7D-B5A9-DA1B8198A3F8}"/>
    <cellStyle name="Normal 5 2 2 3" xfId="1069" xr:uid="{B5CC5CC1-778A-45D1-8780-D5D6B00F005D}"/>
    <cellStyle name="Normal 5 2 2 3 2" xfId="1070" xr:uid="{560FC513-0C37-40C9-9534-968A83A1AED8}"/>
    <cellStyle name="Normal 5 2 2 3 2 2" xfId="2521" xr:uid="{83375FDA-5552-4BEA-AC91-BD427B39195F}"/>
    <cellStyle name="Normal 5 2 2 3 3" xfId="1071" xr:uid="{F7EEC8E1-1DFA-4FE5-82C8-76BD59871078}"/>
    <cellStyle name="Normal 5 2 2 3 3 2" xfId="2522" xr:uid="{FD7D0F88-4971-4ED6-A605-3F65E9591B7D}"/>
    <cellStyle name="Normal 5 2 2 3 4" xfId="2520" xr:uid="{C420636B-B84A-4C84-ADDC-7A57418791FD}"/>
    <cellStyle name="Normal 5 2 2 4" xfId="1072" xr:uid="{78CF5980-3507-498D-B701-FF2446B76E0A}"/>
    <cellStyle name="Normal 5 2 2 4 2" xfId="1073" xr:uid="{823CF33C-0201-445C-9E17-199C9057CBDE}"/>
    <cellStyle name="Normal 5 2 2 4 2 2" xfId="2524" xr:uid="{02DFCBCA-74A7-4B6A-9F22-5D563E087D5B}"/>
    <cellStyle name="Normal 5 2 2 4 3" xfId="1074" xr:uid="{B5D0ACA3-651D-4ECB-BDAD-F2F0EE0718A2}"/>
    <cellStyle name="Normal 5 2 2 4 3 2" xfId="2525" xr:uid="{C2BC1514-AF8D-430F-A300-3AEC732484D3}"/>
    <cellStyle name="Normal 5 2 2 4 4" xfId="2523" xr:uid="{610CA346-4F25-437B-BA6E-2A4380161AA5}"/>
    <cellStyle name="Normal 5 2 2 5" xfId="1075" xr:uid="{87E20617-D044-40A0-A8ED-9FB8899D90B5}"/>
    <cellStyle name="Normal 5 2 2 5 2" xfId="1076" xr:uid="{C51EFEC7-69C0-41DF-A08A-23FFE038855F}"/>
    <cellStyle name="Normal 5 2 2 5 2 2" xfId="2527" xr:uid="{7DD442CC-B741-4E42-826E-74EAF1EB93FC}"/>
    <cellStyle name="Normal 5 2 2 5 3" xfId="1077" xr:uid="{999A1A72-10EB-4027-8C29-673F1CB797ED}"/>
    <cellStyle name="Normal 5 2 2 5 3 2" xfId="2528" xr:uid="{D411B77F-6767-47E3-9303-DCF89E139F2F}"/>
    <cellStyle name="Normal 5 2 2 5 4" xfId="2526" xr:uid="{C1890186-1229-41FC-A6E2-3BB055106914}"/>
    <cellStyle name="Normal 5 2 2 6" xfId="1078" xr:uid="{8FAE96CB-FD84-420A-AB3F-81C8E0DF291C}"/>
    <cellStyle name="Normal 5 2 2 6 2" xfId="2529" xr:uid="{76A6A042-ADAC-4E5E-AA0E-E482318B74D3}"/>
    <cellStyle name="Normal 5 2 2 7" xfId="1079" xr:uid="{8079722C-4BA6-473E-B056-44C159351446}"/>
    <cellStyle name="Normal 5 2 2 7 2" xfId="2530" xr:uid="{07C37053-FC14-46E5-B864-2B9BACD895AA}"/>
    <cellStyle name="Normal 5 2 2 8" xfId="2507" xr:uid="{4F75C744-5E74-4E9E-B9E1-D6329FD48672}"/>
    <cellStyle name="Normal 5 2 3" xfId="1080" xr:uid="{8B4BBC0E-F969-4755-A9A7-0C019580DC78}"/>
    <cellStyle name="Normal 5 2 3 2" xfId="1081" xr:uid="{A6848BEF-FA12-4E3F-BF1D-5A71C9F8BA14}"/>
    <cellStyle name="Normal 5 2 3 2 2" xfId="1082" xr:uid="{0C7EF52A-6326-4B46-9EE1-79E4D028FA60}"/>
    <cellStyle name="Normal 5 2 3 2 2 2" xfId="1083" xr:uid="{303853FA-88EC-40CE-A954-72C245A92CCA}"/>
    <cellStyle name="Normal 5 2 3 2 2 2 2" xfId="2534" xr:uid="{0127ABCA-EFA5-41CD-BBC2-4798E30B7D9F}"/>
    <cellStyle name="Normal 5 2 3 2 2 3" xfId="1084" xr:uid="{DBF4FFA1-9CA3-4B0A-85E7-EF16AA4E1617}"/>
    <cellStyle name="Normal 5 2 3 2 2 3 2" xfId="2535" xr:uid="{07742C9B-E522-4F80-9171-4143B7946AED}"/>
    <cellStyle name="Normal 5 2 3 2 2 4" xfId="2533" xr:uid="{0439C3F0-A336-42D0-86BF-6A0CBB890238}"/>
    <cellStyle name="Normal 5 2 3 2 3" xfId="1085" xr:uid="{11867001-18BA-4398-985F-C8FCEB25C8AB}"/>
    <cellStyle name="Normal 5 2 3 2 3 2" xfId="1086" xr:uid="{FD04B0B7-A117-4DC3-B055-758C7A72B852}"/>
    <cellStyle name="Normal 5 2 3 2 3 2 2" xfId="2537" xr:uid="{4D0CB136-735E-48B2-92B8-55CC86A80378}"/>
    <cellStyle name="Normal 5 2 3 2 3 3" xfId="1087" xr:uid="{8F96B511-68F7-489B-BBB2-851C2B0CA7AE}"/>
    <cellStyle name="Normal 5 2 3 2 3 3 2" xfId="2538" xr:uid="{7A73B98A-CF3B-4092-A736-655A86501010}"/>
    <cellStyle name="Normal 5 2 3 2 3 4" xfId="2536" xr:uid="{5E18E984-F961-438D-A695-B69936476A16}"/>
    <cellStyle name="Normal 5 2 3 2 4" xfId="1088" xr:uid="{7AF1EA41-BE08-44D6-92E8-03D5D47CEB05}"/>
    <cellStyle name="Normal 5 2 3 2 4 2" xfId="1089" xr:uid="{B8CB09D9-4F03-4749-80FC-ECA329249C14}"/>
    <cellStyle name="Normal 5 2 3 2 4 2 2" xfId="2540" xr:uid="{EEB8A7EC-9736-4044-9EC5-B8B13AF82300}"/>
    <cellStyle name="Normal 5 2 3 2 4 3" xfId="1090" xr:uid="{22C02C67-9E6A-4D5B-AD5A-42CB43C4DA54}"/>
    <cellStyle name="Normal 5 2 3 2 4 3 2" xfId="2541" xr:uid="{D0CF8A97-86F5-4481-A8E0-0D4264161BD7}"/>
    <cellStyle name="Normal 5 2 3 2 4 4" xfId="2539" xr:uid="{32928E50-FD1C-41E3-82FE-E0D856685679}"/>
    <cellStyle name="Normal 5 2 3 2 5" xfId="1091" xr:uid="{0F2E8E76-ED45-443D-91C1-19C81078E96A}"/>
    <cellStyle name="Normal 5 2 3 2 5 2" xfId="2542" xr:uid="{06D16697-CD10-4E59-A83A-45F3CB15307D}"/>
    <cellStyle name="Normal 5 2 3 2 6" xfId="1092" xr:uid="{A18A30CC-011D-4689-AB24-F12869D3BB93}"/>
    <cellStyle name="Normal 5 2 3 2 6 2" xfId="2543" xr:uid="{73106D56-ED95-4FD1-8B66-FC836E2281BE}"/>
    <cellStyle name="Normal 5 2 3 2 7" xfId="2532" xr:uid="{B44EA9D5-89C6-4C0F-86E0-2B2DC9ECFD71}"/>
    <cellStyle name="Normal 5 2 3 3" xfId="1093" xr:uid="{5FB06A74-97C1-4C06-BC07-931324A87845}"/>
    <cellStyle name="Normal 5 2 3 3 2" xfId="1094" xr:uid="{83DEB4E3-1A19-4D2A-82F4-258004CCEBC2}"/>
    <cellStyle name="Normal 5 2 3 3 2 2" xfId="2545" xr:uid="{816EF1E8-1807-4F45-B2A6-12D9CC2BDAB5}"/>
    <cellStyle name="Normal 5 2 3 3 3" xfId="1095" xr:uid="{A2C581F9-C29F-4B4B-B6D9-458BDB707E18}"/>
    <cellStyle name="Normal 5 2 3 3 3 2" xfId="2546" xr:uid="{788D13AA-E2F3-469A-BE40-BFD45746A075}"/>
    <cellStyle name="Normal 5 2 3 3 4" xfId="2544" xr:uid="{C6983D56-18DD-4215-9C49-4F51A4FA3A4E}"/>
    <cellStyle name="Normal 5 2 3 4" xfId="1096" xr:uid="{D2D7374A-7F73-42A3-B378-A93D335C87A3}"/>
    <cellStyle name="Normal 5 2 3 4 2" xfId="1097" xr:uid="{F71AE0F5-132D-4A6C-9D34-F8EF3E68FF06}"/>
    <cellStyle name="Normal 5 2 3 4 2 2" xfId="2548" xr:uid="{D87D436C-4559-49BA-B553-514FB4C3ED17}"/>
    <cellStyle name="Normal 5 2 3 4 3" xfId="1098" xr:uid="{EA9A7206-4479-48E2-AC74-54B553144284}"/>
    <cellStyle name="Normal 5 2 3 4 3 2" xfId="2549" xr:uid="{F5910409-20BC-4DCF-9251-6D10A4F32028}"/>
    <cellStyle name="Normal 5 2 3 4 4" xfId="2547" xr:uid="{358D55DC-15F9-432F-BAFA-C71E7F36401E}"/>
    <cellStyle name="Normal 5 2 3 5" xfId="1099" xr:uid="{F2E77793-EEA3-4136-8309-A1CBA6BEC19A}"/>
    <cellStyle name="Normal 5 2 3 5 2" xfId="1100" xr:uid="{509CB52D-709F-44B1-8B02-AA17CB446A53}"/>
    <cellStyle name="Normal 5 2 3 5 2 2" xfId="2551" xr:uid="{C7BAD21A-8BDF-4A8F-8560-31908C9431EB}"/>
    <cellStyle name="Normal 5 2 3 5 3" xfId="1101" xr:uid="{87655738-99CD-46A4-8293-26852AC2730A}"/>
    <cellStyle name="Normal 5 2 3 5 3 2" xfId="2552" xr:uid="{855547EA-BC71-479F-9292-AF39F9D80A05}"/>
    <cellStyle name="Normal 5 2 3 5 4" xfId="2550" xr:uid="{C6CF1A5E-1866-4044-86CF-E3C1ABFCF683}"/>
    <cellStyle name="Normal 5 2 3 6" xfId="1102" xr:uid="{7AD311E7-6ADB-4973-AD74-F55DBBBB8F61}"/>
    <cellStyle name="Normal 5 2 3 6 2" xfId="2553" xr:uid="{06EDE24E-D5B4-4FC0-97E8-0217D10486C4}"/>
    <cellStyle name="Normal 5 2 3 7" xfId="1103" xr:uid="{5911AEB8-9F1D-468D-BA74-CF6ADAFAA309}"/>
    <cellStyle name="Normal 5 2 3 7 2" xfId="2554" xr:uid="{EEA93236-3CA7-4A24-A42C-F7A8F28F1EF4}"/>
    <cellStyle name="Normal 5 2 3 8" xfId="2531" xr:uid="{B93E718E-9E7A-406E-9C98-4FC7CC0D35C5}"/>
    <cellStyle name="Normal 5 2 4" xfId="1104" xr:uid="{98E02F64-511D-41A9-94DC-5AF81FE39EC4}"/>
    <cellStyle name="Normal 5 2 4 2" xfId="1105" xr:uid="{1C1908E6-8967-483C-969D-B42696595E17}"/>
    <cellStyle name="Normal 5 2 4 2 2" xfId="1106" xr:uid="{CF81FDBA-4143-4B01-BBCF-FD7567499E54}"/>
    <cellStyle name="Normal 5 2 4 2 2 2" xfId="2557" xr:uid="{67F2556F-6CE4-4895-8BF2-BD1D6BFF3B79}"/>
    <cellStyle name="Normal 5 2 4 2 3" xfId="1107" xr:uid="{0037780A-EAA2-4900-8EB5-E7BACA853AFE}"/>
    <cellStyle name="Normal 5 2 4 2 3 2" xfId="2558" xr:uid="{E3862603-1D74-4DC8-9A18-026AF3196398}"/>
    <cellStyle name="Normal 5 2 4 2 4" xfId="2556" xr:uid="{62D5CE95-1552-43C5-B036-FF4E9C53C58A}"/>
    <cellStyle name="Normal 5 2 4 3" xfId="1108" xr:uid="{8EC2CB7C-917F-4F69-90AE-C03449E258B6}"/>
    <cellStyle name="Normal 5 2 4 3 2" xfId="1109" xr:uid="{0B610C2E-42A5-469B-9A6A-ED20BC566F8D}"/>
    <cellStyle name="Normal 5 2 4 3 2 2" xfId="2560" xr:uid="{9E8B3956-E913-461C-B17F-F6B3E6CEBDDE}"/>
    <cellStyle name="Normal 5 2 4 3 3" xfId="1110" xr:uid="{65B37FE0-83A0-4A48-A7D8-41FFE3DC87AF}"/>
    <cellStyle name="Normal 5 2 4 3 3 2" xfId="2561" xr:uid="{186CD2B0-37CD-42E2-9E9E-479369209398}"/>
    <cellStyle name="Normal 5 2 4 3 4" xfId="2559" xr:uid="{DCDA4D92-4915-43BE-8ECC-98CBB256D64D}"/>
    <cellStyle name="Normal 5 2 4 4" xfId="1111" xr:uid="{216FBD6F-1A1A-41B9-AB23-FEA85398F5C2}"/>
    <cellStyle name="Normal 5 2 4 4 2" xfId="1112" xr:uid="{E8E9765D-60B7-4061-98E3-E2946A3E663E}"/>
    <cellStyle name="Normal 5 2 4 4 2 2" xfId="2563" xr:uid="{923F1B26-86BC-4A71-99CB-ED89D86F727E}"/>
    <cellStyle name="Normal 5 2 4 4 3" xfId="1113" xr:uid="{BC90C357-3738-4E77-93A0-A32481B73B2D}"/>
    <cellStyle name="Normal 5 2 4 4 3 2" xfId="2564" xr:uid="{77A4B76D-910D-47C5-9CE7-9AFE73F1D03A}"/>
    <cellStyle name="Normal 5 2 4 4 4" xfId="2562" xr:uid="{4D5A053E-E92A-4E82-BB7A-1635505CFC37}"/>
    <cellStyle name="Normal 5 2 4 5" xfId="1114" xr:uid="{2B8F4A21-965B-4F83-8874-6AF622F9EF6A}"/>
    <cellStyle name="Normal 5 2 4 5 2" xfId="2565" xr:uid="{68148D5E-13DD-4253-876E-A6A4C8DDAE43}"/>
    <cellStyle name="Normal 5 2 4 6" xfId="1115" xr:uid="{72085BE2-0110-4053-824E-5D32016B2994}"/>
    <cellStyle name="Normal 5 2 4 6 2" xfId="2566" xr:uid="{55A2822C-B67C-427A-A698-BE20F06EAF21}"/>
    <cellStyle name="Normal 5 2 4 7" xfId="2555" xr:uid="{08FEF267-3D98-4E2E-903F-4EE39BB1616C}"/>
    <cellStyle name="Normal 5 2 5" xfId="1116" xr:uid="{120CC155-C571-44EA-826D-3CED2412948A}"/>
    <cellStyle name="Normal 5 2 5 2" xfId="1117" xr:uid="{7481A441-FF35-49C8-8719-D3869A5A2469}"/>
    <cellStyle name="Normal 5 2 5 2 2" xfId="2568" xr:uid="{D4A6B8DB-8798-4413-A46B-2433E91B4F60}"/>
    <cellStyle name="Normal 5 2 5 3" xfId="1118" xr:uid="{549F92EE-C7B6-4B10-B61D-F2941DD83892}"/>
    <cellStyle name="Normal 5 2 5 3 2" xfId="2569" xr:uid="{7AC971A2-AE6D-43EB-9A9B-B2DD86C03A5D}"/>
    <cellStyle name="Normal 5 2 5 4" xfId="2567" xr:uid="{43FE50C5-2D98-48D2-B87D-61B8CF7EE1C2}"/>
    <cellStyle name="Normal 5 2 6" xfId="1119" xr:uid="{F9D912DC-DC94-43B3-968C-200E71C9B715}"/>
    <cellStyle name="Normal 5 2 6 2" xfId="1120" xr:uid="{D81CA3F1-C757-4022-B285-5639ABCB82D9}"/>
    <cellStyle name="Normal 5 2 6 2 2" xfId="2571" xr:uid="{E9854557-7407-46DC-964D-DB1C28F4897A}"/>
    <cellStyle name="Normal 5 2 6 3" xfId="1121" xr:uid="{D7A94FCE-0D80-4BDC-9273-55E02542F265}"/>
    <cellStyle name="Normal 5 2 6 3 2" xfId="2572" xr:uid="{233A83E6-5501-4067-AF4A-F7A3D2570E27}"/>
    <cellStyle name="Normal 5 2 6 4" xfId="2570" xr:uid="{4D584304-2B75-4D47-9C0F-647A23B95FE3}"/>
    <cellStyle name="Normal 5 2 7" xfId="1122" xr:uid="{3F90D120-C1E8-4C2D-9318-46F8D863C185}"/>
    <cellStyle name="Normal 5 2 7 2" xfId="1123" xr:uid="{87B88B83-C328-4B69-8EAB-3EBED534DC84}"/>
    <cellStyle name="Normal 5 2 7 2 2" xfId="2574" xr:uid="{74C9E648-080B-4BB1-A995-83348677A584}"/>
    <cellStyle name="Normal 5 2 7 3" xfId="1124" xr:uid="{780C592E-DF99-4E71-BCCE-8F9B419F16F6}"/>
    <cellStyle name="Normal 5 2 7 3 2" xfId="2575" xr:uid="{C1A098D8-48F2-49C3-900D-687FD0AA5693}"/>
    <cellStyle name="Normal 5 2 7 4" xfId="2573" xr:uid="{64BB0B9E-B134-4E19-A74D-0CEDBECFF454}"/>
    <cellStyle name="Normal 5 2 8" xfId="1125" xr:uid="{1B01E2A2-ECE2-43FB-AC15-3F6BBF391690}"/>
    <cellStyle name="Normal 5 2 8 2" xfId="2576" xr:uid="{86DCC00F-12B9-487A-9E26-D1A15B0C91CF}"/>
    <cellStyle name="Normal 5 2 9" xfId="1126" xr:uid="{ABCFBFBD-22DC-4670-A273-CC37806A9487}"/>
    <cellStyle name="Normal 5 2 9 2" xfId="2577" xr:uid="{DEE5D6C9-B769-4436-BECB-66A5E5F74278}"/>
    <cellStyle name="Normal 5 3" xfId="1127" xr:uid="{49032254-270D-4BF7-AD6C-ADD4E96156EB}"/>
    <cellStyle name="Normal 5 3 2" xfId="1128" xr:uid="{5057E534-E1C0-40DD-8075-ABFE1672B9EA}"/>
    <cellStyle name="Normal 5 3 2 2" xfId="1129" xr:uid="{E3DA90F5-AD32-4FB6-8827-8591E9C89256}"/>
    <cellStyle name="Normal 5 3 2 2 2" xfId="1130" xr:uid="{F02A1F1C-5EE9-4A43-88FF-AC018D06AE08}"/>
    <cellStyle name="Normal 5 3 2 2 2 2" xfId="2581" xr:uid="{A23E39CF-5E26-4A46-A39A-CD77B8761A78}"/>
    <cellStyle name="Normal 5 3 2 2 3" xfId="1131" xr:uid="{4D7AF685-7874-4E95-B2CE-477871E6985C}"/>
    <cellStyle name="Normal 5 3 2 2 3 2" xfId="2582" xr:uid="{67738DEF-7022-460E-93EC-4B00F9B62A44}"/>
    <cellStyle name="Normal 5 3 2 2 4" xfId="2580" xr:uid="{EF2EF869-CB8E-4457-BFC4-2E1E224D511B}"/>
    <cellStyle name="Normal 5 3 2 3" xfId="1132" xr:uid="{5974EFEB-609D-45FF-B5B9-0B61731B2B53}"/>
    <cellStyle name="Normal 5 3 2 3 2" xfId="1133" xr:uid="{133898FF-DD65-4E56-883E-CEB45CADB799}"/>
    <cellStyle name="Normal 5 3 2 3 2 2" xfId="2584" xr:uid="{EA4184FE-22D4-4687-AB23-8DACA4B01A66}"/>
    <cellStyle name="Normal 5 3 2 3 3" xfId="1134" xr:uid="{8768D963-3BF0-404C-90C8-0A575B4B0ABD}"/>
    <cellStyle name="Normal 5 3 2 3 3 2" xfId="2585" xr:uid="{0C6E56D2-898A-4D0F-A64F-9DDBA17DD3BA}"/>
    <cellStyle name="Normal 5 3 2 3 4" xfId="2583" xr:uid="{F203C972-7A89-4FCC-935E-EA7B94D098A5}"/>
    <cellStyle name="Normal 5 3 2 4" xfId="1135" xr:uid="{E1B95171-0A53-4407-A664-23F80451CECE}"/>
    <cellStyle name="Normal 5 3 2 4 2" xfId="1136" xr:uid="{5181EF8D-62DE-4EB8-8BFE-255C68DC7575}"/>
    <cellStyle name="Normal 5 3 2 4 2 2" xfId="2587" xr:uid="{65D2D444-C18E-47F7-B370-904C21117E75}"/>
    <cellStyle name="Normal 5 3 2 4 3" xfId="1137" xr:uid="{A8A22597-2945-4288-B70C-ACBF46776C91}"/>
    <cellStyle name="Normal 5 3 2 4 3 2" xfId="2588" xr:uid="{1709FFAC-6C15-4781-938B-8177C4031AB8}"/>
    <cellStyle name="Normal 5 3 2 4 4" xfId="2586" xr:uid="{DAEF6BEA-527E-48DD-8B52-5FC37E72D385}"/>
    <cellStyle name="Normal 5 3 2 5" xfId="1138" xr:uid="{01A8992C-B2C9-4FFA-823B-BECB744E7558}"/>
    <cellStyle name="Normal 5 3 2 5 2" xfId="2589" xr:uid="{8E42BD35-2A4E-4BBC-A7F2-E80ADC7DC858}"/>
    <cellStyle name="Normal 5 3 2 6" xfId="1139" xr:uid="{E0DDB8C2-4142-43F0-B720-457E2661034A}"/>
    <cellStyle name="Normal 5 3 2 6 2" xfId="2590" xr:uid="{05D6147C-166D-4DB2-8C86-7E972902F841}"/>
    <cellStyle name="Normal 5 3 2 7" xfId="2579" xr:uid="{94790229-85C0-45CC-A5B1-844C3FDD6DF4}"/>
    <cellStyle name="Normal 5 3 3" xfId="1140" xr:uid="{6C7FF04B-D250-4978-A4ED-56F997D22994}"/>
    <cellStyle name="Normal 5 3 3 2" xfId="1141" xr:uid="{014D91E6-5549-425F-A162-7CDF477E5765}"/>
    <cellStyle name="Normal 5 3 3 2 2" xfId="2592" xr:uid="{A1AC6BB0-C004-44F3-B610-D6C7E581256A}"/>
    <cellStyle name="Normal 5 3 3 3" xfId="1142" xr:uid="{D0A5F5E0-2E9E-4E27-9862-DEB5C6BC3899}"/>
    <cellStyle name="Normal 5 3 3 3 2" xfId="2593" xr:uid="{8A291D42-078B-4541-ACEC-A7795F90C8E2}"/>
    <cellStyle name="Normal 5 3 3 4" xfId="2591" xr:uid="{E156BEA9-B197-4581-B5D1-D96D70447552}"/>
    <cellStyle name="Normal 5 3 4" xfId="1143" xr:uid="{2BF1B3F0-118B-4081-9831-60C7B0DB9E9E}"/>
    <cellStyle name="Normal 5 3 4 2" xfId="1144" xr:uid="{46B09896-18EF-427F-A241-CA79A0C5E66E}"/>
    <cellStyle name="Normal 5 3 4 2 2" xfId="2595" xr:uid="{3FAF33DF-9851-410C-90D1-C5B07CE8756E}"/>
    <cellStyle name="Normal 5 3 4 3" xfId="1145" xr:uid="{63F28B57-5226-41DA-94FF-8B4C986A0D2F}"/>
    <cellStyle name="Normal 5 3 4 3 2" xfId="2596" xr:uid="{D1CE7442-E990-4BE0-B7D4-832D96C566EE}"/>
    <cellStyle name="Normal 5 3 4 4" xfId="2594" xr:uid="{8B0A7ED3-D9D0-4D47-A4CE-1DE24DB60E35}"/>
    <cellStyle name="Normal 5 3 5" xfId="1146" xr:uid="{D71E3461-1147-4258-B9E0-B7BEF240CDE0}"/>
    <cellStyle name="Normal 5 3 5 2" xfId="1147" xr:uid="{EA19FCCB-88E9-478C-933D-BC631EBA5533}"/>
    <cellStyle name="Normal 5 3 5 2 2" xfId="2598" xr:uid="{BFF2D061-B6FB-4733-870A-16AF8402033C}"/>
    <cellStyle name="Normal 5 3 5 3" xfId="1148" xr:uid="{D8759417-0510-4EA6-9E98-CE7E6AEADD99}"/>
    <cellStyle name="Normal 5 3 5 3 2" xfId="2599" xr:uid="{82D753C6-32DF-4276-B6EC-E4D7EDC22DE4}"/>
    <cellStyle name="Normal 5 3 5 4" xfId="2597" xr:uid="{093F0C77-D2DA-4F91-B559-A5C1F390704C}"/>
    <cellStyle name="Normal 5 3 6" xfId="1149" xr:uid="{00DAF9CF-C623-4898-B92C-1998D5F2CDF2}"/>
    <cellStyle name="Normal 5 3 6 2" xfId="2600" xr:uid="{9EE7300D-AB50-421B-A74B-AD4FEF50DBA7}"/>
    <cellStyle name="Normal 5 3 7" xfId="1150" xr:uid="{7663186D-95F3-433B-BBF9-28D4DF554670}"/>
    <cellStyle name="Normal 5 3 7 2" xfId="2601" xr:uid="{C6E48F18-B780-48B1-BC8B-7C50E10480E4}"/>
    <cellStyle name="Normal 5 3 8" xfId="2578" xr:uid="{AF35FECA-98AE-4B19-A50E-6A2E09F2166F}"/>
    <cellStyle name="Normal 5 4" xfId="1151" xr:uid="{56D9EC21-D727-4882-B303-C2072D41DD00}"/>
    <cellStyle name="Normal 5 4 2" xfId="1152" xr:uid="{EC91C12A-AB23-4B0C-9E23-EE5CABFF0C3A}"/>
    <cellStyle name="Normal 5 4 2 2" xfId="1153" xr:uid="{98072834-AE5A-4156-984C-DF84676E456E}"/>
    <cellStyle name="Normal 5 4 2 2 2" xfId="1154" xr:uid="{FE368BE6-723F-49EA-B13D-B1F4FAD06E3B}"/>
    <cellStyle name="Normal 5 4 2 2 2 2" xfId="2605" xr:uid="{4695EB54-4098-44EC-9441-61FC651A9B99}"/>
    <cellStyle name="Normal 5 4 2 2 3" xfId="1155" xr:uid="{0F92EC3B-2023-47EB-9989-349100924CEC}"/>
    <cellStyle name="Normal 5 4 2 2 3 2" xfId="2606" xr:uid="{BD5C254F-19A5-4FF9-BC3F-2767E253FB85}"/>
    <cellStyle name="Normal 5 4 2 2 4" xfId="2604" xr:uid="{36A6D5F7-BC90-4034-BB89-BD9E36A36AAF}"/>
    <cellStyle name="Normal 5 4 2 3" xfId="1156" xr:uid="{F0281F2F-BC5B-4EEF-AE4E-280290A1B9A9}"/>
    <cellStyle name="Normal 5 4 2 3 2" xfId="1157" xr:uid="{875E902B-5D4F-4E59-9B82-EA0D0BDAE431}"/>
    <cellStyle name="Normal 5 4 2 3 2 2" xfId="2608" xr:uid="{7BF077AD-EDE3-4D05-924B-A75E5A14F468}"/>
    <cellStyle name="Normal 5 4 2 3 3" xfId="1158" xr:uid="{DD6C934F-BBBD-448A-9D74-AE1C6959DAC3}"/>
    <cellStyle name="Normal 5 4 2 3 3 2" xfId="2609" xr:uid="{A57889A6-EE63-423D-983A-D12F0C41D24D}"/>
    <cellStyle name="Normal 5 4 2 3 4" xfId="2607" xr:uid="{50A3386F-5FE5-45EF-9927-ADDD8FD4F2A0}"/>
    <cellStyle name="Normal 5 4 2 4" xfId="1159" xr:uid="{18CDA956-3144-4A9D-887D-C3646231D8E2}"/>
    <cellStyle name="Normal 5 4 2 4 2" xfId="1160" xr:uid="{3BB26404-55E2-47B0-98F1-587F7CE1C374}"/>
    <cellStyle name="Normal 5 4 2 4 2 2" xfId="2611" xr:uid="{544FB662-C5EF-4535-8237-3A36E317E1ED}"/>
    <cellStyle name="Normal 5 4 2 4 3" xfId="1161" xr:uid="{1AB39B62-D108-4B43-851C-12FF0FBECC03}"/>
    <cellStyle name="Normal 5 4 2 4 3 2" xfId="2612" xr:uid="{B82E9B38-1204-42C9-83B3-0E827790C175}"/>
    <cellStyle name="Normal 5 4 2 4 4" xfId="2610" xr:uid="{50517115-C632-4D3B-8708-296C763CF638}"/>
    <cellStyle name="Normal 5 4 2 5" xfId="1162" xr:uid="{B92901F1-4A51-4216-9939-1AE4803F3549}"/>
    <cellStyle name="Normal 5 4 2 5 2" xfId="2613" xr:uid="{30696A4D-E43D-43E6-A57A-DA52CD7A3994}"/>
    <cellStyle name="Normal 5 4 2 6" xfId="1163" xr:uid="{9FDC0547-96ED-4D5A-8B86-2E1D91A5C8EE}"/>
    <cellStyle name="Normal 5 4 2 6 2" xfId="2614" xr:uid="{8032F70B-50F5-462D-AD89-E0CA6C2C13D6}"/>
    <cellStyle name="Normal 5 4 2 7" xfId="2603" xr:uid="{6AC6AD77-A619-446A-B2FA-F8CBF3EF8C54}"/>
    <cellStyle name="Normal 5 4 3" xfId="1164" xr:uid="{A6F745F7-ABEF-4A0C-A0C9-EC0904A8172F}"/>
    <cellStyle name="Normal 5 4 3 2" xfId="1165" xr:uid="{8A9B724A-8CF8-408C-93A7-C9EADA14E6B7}"/>
    <cellStyle name="Normal 5 4 3 2 2" xfId="2616" xr:uid="{3D0DFCCC-C472-48DE-A817-7FA0E84D0483}"/>
    <cellStyle name="Normal 5 4 3 3" xfId="1166" xr:uid="{2C54A3C0-1627-43B9-8B54-A59B5997B106}"/>
    <cellStyle name="Normal 5 4 3 3 2" xfId="2617" xr:uid="{68E38D09-2F50-4507-A8B5-8153010F9E57}"/>
    <cellStyle name="Normal 5 4 3 4" xfId="2615" xr:uid="{667F2F40-DC57-445A-B4F6-73761AD2C348}"/>
    <cellStyle name="Normal 5 4 4" xfId="1167" xr:uid="{CD628DB9-835F-444A-8DC6-BC9DE9F9EE92}"/>
    <cellStyle name="Normal 5 4 4 2" xfId="1168" xr:uid="{90A6E0B6-FE3A-448A-B304-4A2C2C1D89A6}"/>
    <cellStyle name="Normal 5 4 4 2 2" xfId="2619" xr:uid="{FA86F148-A6F3-4FEF-BC1B-82CAE3D4AC71}"/>
    <cellStyle name="Normal 5 4 4 3" xfId="1169" xr:uid="{9C20A67B-9FF0-4B0B-9A7F-2A97503056D1}"/>
    <cellStyle name="Normal 5 4 4 3 2" xfId="2620" xr:uid="{2DAB23B8-ECB3-410D-BDAC-C6F831952826}"/>
    <cellStyle name="Normal 5 4 4 4" xfId="2618" xr:uid="{10ED9AAE-3FCE-484E-9434-CDF80595B366}"/>
    <cellStyle name="Normal 5 4 5" xfId="1170" xr:uid="{0C342F3E-E717-4E1D-B551-5BF0D9BA8F07}"/>
    <cellStyle name="Normal 5 4 5 2" xfId="1171" xr:uid="{CD74B973-3A88-4165-BE2C-995162BD1806}"/>
    <cellStyle name="Normal 5 4 5 2 2" xfId="2622" xr:uid="{A1031327-0586-483F-9BD2-E1F068E4C70A}"/>
    <cellStyle name="Normal 5 4 5 3" xfId="1172" xr:uid="{406F1958-42DD-493F-B0C6-FD6EA5AC3DB7}"/>
    <cellStyle name="Normal 5 4 5 3 2" xfId="2623" xr:uid="{55527881-CA27-4F2C-BA2D-ECD34B52DC78}"/>
    <cellStyle name="Normal 5 4 5 4" xfId="2621" xr:uid="{C8EBC29B-BB47-4A12-9011-125B4BD85772}"/>
    <cellStyle name="Normal 5 4 6" xfId="1173" xr:uid="{49E515D3-C2CD-41E8-8A6D-7846524DC0B4}"/>
    <cellStyle name="Normal 5 4 6 2" xfId="2624" xr:uid="{C68B9ED0-509F-4F81-8839-ED0D797724AC}"/>
    <cellStyle name="Normal 5 4 7" xfId="1174" xr:uid="{13BF8E5F-17C6-4A5E-92CE-FD8B8F3A9217}"/>
    <cellStyle name="Normal 5 4 7 2" xfId="2625" xr:uid="{00E9825D-6095-4E38-8203-1B42EE72387E}"/>
    <cellStyle name="Normal 5 4 8" xfId="2602" xr:uid="{9DB5E71A-AEB6-40F3-BCE3-79B8EB92DBFD}"/>
    <cellStyle name="Normal 5 5" xfId="1175" xr:uid="{FBFA0F98-2355-45E1-B54E-3842FD45E456}"/>
    <cellStyle name="Normal 5 5 2" xfId="1176" xr:uid="{53AC5B12-24A5-4DF9-BC9B-9F09AAEE7DDB}"/>
    <cellStyle name="Normal 5 5 2 2" xfId="1177" xr:uid="{B5B9C127-6783-4B2B-B9BF-AE31B0C524F6}"/>
    <cellStyle name="Normal 5 5 2 2 2" xfId="2628" xr:uid="{5A916973-5C3B-4BCA-91FA-E0DB27DEFF0A}"/>
    <cellStyle name="Normal 5 5 2 3" xfId="1178" xr:uid="{B9DF9CE5-51D2-41B4-99F1-C1A0EFA6771A}"/>
    <cellStyle name="Normal 5 5 2 3 2" xfId="2629" xr:uid="{5288CD4F-2236-46EE-A37D-D4DD528B4F73}"/>
    <cellStyle name="Normal 5 5 2 4" xfId="2627" xr:uid="{36125690-58EC-40A4-A769-2DF2ECD45422}"/>
    <cellStyle name="Normal 5 5 3" xfId="1179" xr:uid="{EF8AC7FA-CA50-4817-9FEB-ED677F59B178}"/>
    <cellStyle name="Normal 5 5 3 2" xfId="1180" xr:uid="{057144A6-1056-43B0-A5EE-3C055E2CDE67}"/>
    <cellStyle name="Normal 5 5 3 2 2" xfId="2631" xr:uid="{B6486D93-ED62-4CF5-A410-7F4634AB5749}"/>
    <cellStyle name="Normal 5 5 3 3" xfId="1181" xr:uid="{656A3082-37BB-4316-949D-CB14FF9DCB47}"/>
    <cellStyle name="Normal 5 5 3 3 2" xfId="2632" xr:uid="{F3185161-869F-4DFA-B4F6-C878C7656C9E}"/>
    <cellStyle name="Normal 5 5 3 4" xfId="2630" xr:uid="{4E7F0D01-4BD2-4AC8-9930-4C3DCB0366DA}"/>
    <cellStyle name="Normal 5 5 4" xfId="1182" xr:uid="{94110BA2-774A-4F91-8B0B-EA27C9314119}"/>
    <cellStyle name="Normal 5 5 4 2" xfId="1183" xr:uid="{D270DE35-6A33-4EE2-8D86-5A0DB98477C9}"/>
    <cellStyle name="Normal 5 5 4 2 2" xfId="2634" xr:uid="{50015788-A24A-4AE2-863A-FADDB8B9D0B6}"/>
    <cellStyle name="Normal 5 5 4 3" xfId="1184" xr:uid="{23B44454-B814-46CD-8690-9028D5D0146C}"/>
    <cellStyle name="Normal 5 5 4 3 2" xfId="2635" xr:uid="{110D417B-594B-435B-B902-38246B0A5047}"/>
    <cellStyle name="Normal 5 5 4 4" xfId="2633" xr:uid="{DA63DD57-2503-4987-B344-CB62678DE8A6}"/>
    <cellStyle name="Normal 5 5 5" xfId="1185" xr:uid="{4F68DAEA-A683-4EB1-843F-CE18E0DA02D0}"/>
    <cellStyle name="Normal 5 5 5 2" xfId="2636" xr:uid="{851D34D2-1E6E-40F8-A8B8-ED60CDD3DE90}"/>
    <cellStyle name="Normal 5 5 6" xfId="1186" xr:uid="{7E8A1690-C6C0-4F6D-9F31-AFF64B861C01}"/>
    <cellStyle name="Normal 5 5 6 2" xfId="2637" xr:uid="{19C9F332-0E2C-45D9-8E28-FDF660F0C0E4}"/>
    <cellStyle name="Normal 5 5 7" xfId="2626" xr:uid="{22F435E0-06C9-4240-B0E6-202AE66587C9}"/>
    <cellStyle name="Normal 5 6" xfId="1187" xr:uid="{91B94BB2-A9F3-488B-BC79-A710E04A098A}"/>
    <cellStyle name="Normal 5 6 2" xfId="1188" xr:uid="{A601E637-9C7E-44F5-B1D7-93D9298A6888}"/>
    <cellStyle name="Normal 5 6 2 2" xfId="2639" xr:uid="{E4A9F481-F947-493E-8141-7316B7C607C9}"/>
    <cellStyle name="Normal 5 6 3" xfId="1189" xr:uid="{D0C3BC03-12BC-4BBA-97C3-C9D414ABB30A}"/>
    <cellStyle name="Normal 5 6 3 2" xfId="2640" xr:uid="{654AF722-F17A-460E-A491-A910565A977E}"/>
    <cellStyle name="Normal 5 6 4" xfId="2638" xr:uid="{DD5436B1-74C5-4737-BBAF-BA22E1E57001}"/>
    <cellStyle name="Normal 5 7" xfId="1190" xr:uid="{F35DC9CB-A5EF-4E5E-952E-BE34B6F5DB6F}"/>
    <cellStyle name="Normal 5 7 2" xfId="1191" xr:uid="{924E08CC-B4CE-4298-8F73-AD52454F5CAE}"/>
    <cellStyle name="Normal 5 7 2 2" xfId="2642" xr:uid="{A47BA854-1E34-41A8-8CE3-5519A2B59A8F}"/>
    <cellStyle name="Normal 5 7 3" xfId="1192" xr:uid="{DC330C20-226C-4588-B5D7-97F457DB6F0E}"/>
    <cellStyle name="Normal 5 7 3 2" xfId="2643" xr:uid="{B773EC28-50B2-4326-BA5D-E8914B14EB9C}"/>
    <cellStyle name="Normal 5 7 4" xfId="2641" xr:uid="{1EB5CE47-7723-4C33-9F45-6A5862B17D92}"/>
    <cellStyle name="Normal 5 8" xfId="1193" xr:uid="{ED8A5C61-F279-4E51-A592-78EE5BD325B1}"/>
    <cellStyle name="Normal 5 8 2" xfId="1194" xr:uid="{6AAB06A3-1077-43FB-B786-0D76E961BCF4}"/>
    <cellStyle name="Normal 5 8 2 2" xfId="2645" xr:uid="{08B62238-0511-476E-8D78-ECD92A23C7BF}"/>
    <cellStyle name="Normal 5 8 3" xfId="1195" xr:uid="{3EEF4B70-E7EF-48FA-9033-43E04581D853}"/>
    <cellStyle name="Normal 5 8 3 2" xfId="2646" xr:uid="{CBF27595-6B6F-41B0-994C-73CC700885D0}"/>
    <cellStyle name="Normal 5 8 4" xfId="2644" xr:uid="{1DD9B2C2-438C-4D46-BCE7-FE7E71D738FE}"/>
    <cellStyle name="Normal 5 9" xfId="1196" xr:uid="{BFDDFB5A-EA97-47AC-AFE5-8BFB81A5CBA2}"/>
    <cellStyle name="Normal 5 9 2" xfId="2647" xr:uid="{E9A6FBAA-FF19-4FDF-9925-2F888F6882C4}"/>
    <cellStyle name="Normal 6" xfId="1197" xr:uid="{59AB735F-A82E-4368-8982-DB4F370C2D6A}"/>
    <cellStyle name="Normal 6 2" xfId="1198" xr:uid="{6B229F17-5343-4238-862B-BAD16AD95CB7}"/>
    <cellStyle name="Normal 6 2 10" xfId="2648" xr:uid="{D3D0715A-BB52-486A-ABEE-58A185C12ED8}"/>
    <cellStyle name="Normal 6 2 2" xfId="1199" xr:uid="{B4F3F5EA-189F-4487-83BE-1864E835C8DB}"/>
    <cellStyle name="Normal 6 2 2 2" xfId="1200" xr:uid="{2D4628C3-7DA9-4031-AB13-97871A21BE24}"/>
    <cellStyle name="Normal 6 2 2 2 2" xfId="1201" xr:uid="{1D0740A3-A078-4ADF-B8B6-0B2B0C14923D}"/>
    <cellStyle name="Normal 6 2 2 2 2 2" xfId="1202" xr:uid="{97DF172F-3BA8-45CA-A187-AFD51600610C}"/>
    <cellStyle name="Normal 6 2 2 2 2 2 2" xfId="2652" xr:uid="{AD831219-D26A-4C18-B6F5-92F8417C7EC0}"/>
    <cellStyle name="Normal 6 2 2 2 2 3" xfId="1203" xr:uid="{B3C45318-50DC-4BC7-B3F8-2DCE19EA7995}"/>
    <cellStyle name="Normal 6 2 2 2 2 3 2" xfId="2653" xr:uid="{3F9774E0-1A83-4843-B714-8BC7B2BFA3B3}"/>
    <cellStyle name="Normal 6 2 2 2 2 4" xfId="2651" xr:uid="{ABFD7540-2CF4-40F9-8713-311FCC7ECF07}"/>
    <cellStyle name="Normal 6 2 2 2 3" xfId="1204" xr:uid="{33E8EE2F-7CC8-4E6A-82AC-7B07779BCA0B}"/>
    <cellStyle name="Normal 6 2 2 2 3 2" xfId="1205" xr:uid="{94C4A52B-BD7C-48F4-BC9F-9275788D7D96}"/>
    <cellStyle name="Normal 6 2 2 2 3 2 2" xfId="2655" xr:uid="{C0D065EF-9A92-4505-9431-A19AD643D027}"/>
    <cellStyle name="Normal 6 2 2 2 3 3" xfId="1206" xr:uid="{EB5C0E41-4D41-40B3-A046-BF224A655239}"/>
    <cellStyle name="Normal 6 2 2 2 3 3 2" xfId="2656" xr:uid="{E292FCC4-F141-4F58-AFB1-BF1CEC8A07E3}"/>
    <cellStyle name="Normal 6 2 2 2 3 4" xfId="2654" xr:uid="{65B7E5D8-1A4C-48A0-9328-21BD10C5D42D}"/>
    <cellStyle name="Normal 6 2 2 2 4" xfId="1207" xr:uid="{34F5B169-AC83-44B7-8A33-28F8D520C9DD}"/>
    <cellStyle name="Normal 6 2 2 2 4 2" xfId="1208" xr:uid="{DF15AA29-1F5A-4E6C-BB08-A8AE110E6BBF}"/>
    <cellStyle name="Normal 6 2 2 2 4 2 2" xfId="2658" xr:uid="{4EAE5FA8-D67A-40A3-B429-CD350AC23E6C}"/>
    <cellStyle name="Normal 6 2 2 2 4 3" xfId="1209" xr:uid="{9C5F77F4-913D-4598-9F5F-7AE4F905614F}"/>
    <cellStyle name="Normal 6 2 2 2 4 3 2" xfId="2659" xr:uid="{DF4B9F96-0170-4BCA-B619-77E91FAADD05}"/>
    <cellStyle name="Normal 6 2 2 2 4 4" xfId="2657" xr:uid="{CA6A96BA-E492-4610-AE4D-D364B967B893}"/>
    <cellStyle name="Normal 6 2 2 2 5" xfId="1210" xr:uid="{5152A4DF-CF3B-4D3C-A3EA-177F7FCE35CC}"/>
    <cellStyle name="Normal 6 2 2 2 5 2" xfId="2660" xr:uid="{16625137-FDBF-4C43-8586-EA46B31FA472}"/>
    <cellStyle name="Normal 6 2 2 2 6" xfId="1211" xr:uid="{A6A864B4-E9E5-4BB8-AFF7-C860720E67A6}"/>
    <cellStyle name="Normal 6 2 2 2 6 2" xfId="2661" xr:uid="{A483551F-6B37-4ED0-960C-45631717C69B}"/>
    <cellStyle name="Normal 6 2 2 2 7" xfId="2650" xr:uid="{2B149CCF-8F8F-45D1-AB72-C66E4F2C2D2A}"/>
    <cellStyle name="Normal 6 2 2 3" xfId="1212" xr:uid="{0550BA33-16D6-45A1-A882-59A556863226}"/>
    <cellStyle name="Normal 6 2 2 3 2" xfId="1213" xr:uid="{DEB9F720-237D-4819-B5EF-078733BB4753}"/>
    <cellStyle name="Normal 6 2 2 3 2 2" xfId="2663" xr:uid="{2C8E865B-111F-4E7F-B435-299F8F8B0A4A}"/>
    <cellStyle name="Normal 6 2 2 3 3" xfId="1214" xr:uid="{07C793F7-AED9-4080-8246-220E62075FF3}"/>
    <cellStyle name="Normal 6 2 2 3 3 2" xfId="2664" xr:uid="{77141D05-221B-45D1-B7ED-E8B5646951F0}"/>
    <cellStyle name="Normal 6 2 2 3 4" xfId="2662" xr:uid="{09B32B08-0314-40D8-8017-0E7A2215BD0F}"/>
    <cellStyle name="Normal 6 2 2 4" xfId="1215" xr:uid="{BE73A8E1-3852-40ED-BB33-6EDB68E66DA0}"/>
    <cellStyle name="Normal 6 2 2 4 2" xfId="1216" xr:uid="{618B1EBB-DD2A-41F0-83C4-AD6CA1C58C8B}"/>
    <cellStyle name="Normal 6 2 2 4 2 2" xfId="2666" xr:uid="{7FEBBE31-2E53-44EF-8FBE-4E0E43D27326}"/>
    <cellStyle name="Normal 6 2 2 4 3" xfId="1217" xr:uid="{0E5AE387-82D4-441B-B306-86E9B863747B}"/>
    <cellStyle name="Normal 6 2 2 4 3 2" xfId="2667" xr:uid="{47A937F8-9295-4E99-870D-82C09190B748}"/>
    <cellStyle name="Normal 6 2 2 4 4" xfId="2665" xr:uid="{DEB4F993-4CF9-4FD9-9AA5-60B264CCFF7F}"/>
    <cellStyle name="Normal 6 2 2 5" xfId="1218" xr:uid="{7C0D94A3-9973-4429-828D-C9534D070F71}"/>
    <cellStyle name="Normal 6 2 2 5 2" xfId="1219" xr:uid="{E63FF4FE-30AA-4556-9216-FD42D29585D6}"/>
    <cellStyle name="Normal 6 2 2 5 2 2" xfId="2669" xr:uid="{BFD84740-52CE-49DD-99BD-27E30EF298D1}"/>
    <cellStyle name="Normal 6 2 2 5 3" xfId="1220" xr:uid="{055B8E33-F19C-40C3-A1F2-7E954315F7F1}"/>
    <cellStyle name="Normal 6 2 2 5 3 2" xfId="2670" xr:uid="{000214C5-E962-4BFF-A3BA-54B58AAD4C04}"/>
    <cellStyle name="Normal 6 2 2 5 4" xfId="2668" xr:uid="{9F71D0AF-0194-4DAF-BA92-9E8254D8BE88}"/>
    <cellStyle name="Normal 6 2 2 6" xfId="1221" xr:uid="{1EF1CC0C-74F3-455F-ABCF-6E0D9D44F5AD}"/>
    <cellStyle name="Normal 6 2 2 6 2" xfId="2671" xr:uid="{1A9559ED-1FE2-4B52-B62D-C33BEF658E99}"/>
    <cellStyle name="Normal 6 2 2 7" xfId="1222" xr:uid="{97498EA7-57B6-45F3-8837-939F5ADC43BA}"/>
    <cellStyle name="Normal 6 2 2 7 2" xfId="2672" xr:uid="{6C367425-6F6D-46BA-86E1-30FF0F938CEA}"/>
    <cellStyle name="Normal 6 2 2 8" xfId="2649" xr:uid="{3FB3EACC-7D37-4271-87A9-772D52836C99}"/>
    <cellStyle name="Normal 6 2 3" xfId="1223" xr:uid="{8DB3C8B4-6F1B-4569-9903-054CEE491D22}"/>
    <cellStyle name="Normal 6 2 3 2" xfId="1224" xr:uid="{9F01E326-247C-484B-9732-575DCC54A407}"/>
    <cellStyle name="Normal 6 2 3 2 2" xfId="1225" xr:uid="{53BF0A12-9227-4886-9B43-71AC0D80EA4E}"/>
    <cellStyle name="Normal 6 2 3 2 2 2" xfId="1226" xr:uid="{8715D102-B1EA-44BD-A3F7-14AAB710274D}"/>
    <cellStyle name="Normal 6 2 3 2 2 2 2" xfId="2676" xr:uid="{9E1B0F46-2576-4632-B65C-3A23B4CC238D}"/>
    <cellStyle name="Normal 6 2 3 2 2 3" xfId="1227" xr:uid="{BA43FF45-19D5-4C96-89BD-6DFAC35DD032}"/>
    <cellStyle name="Normal 6 2 3 2 2 3 2" xfId="2677" xr:uid="{02E3B2DD-5B6C-4397-BCD1-886C0C7EC0FE}"/>
    <cellStyle name="Normal 6 2 3 2 2 4" xfId="2675" xr:uid="{6EF0C7DB-A815-47C4-819A-D6F5BC1C7CBB}"/>
    <cellStyle name="Normal 6 2 3 2 3" xfId="1228" xr:uid="{CB90509E-A323-4EBC-9922-48EB1786B18B}"/>
    <cellStyle name="Normal 6 2 3 2 3 2" xfId="1229" xr:uid="{F1FF460F-967B-4773-A708-F8196F725FB7}"/>
    <cellStyle name="Normal 6 2 3 2 3 2 2" xfId="2679" xr:uid="{E9FA8EAB-688D-441C-AD38-43052EAD697D}"/>
    <cellStyle name="Normal 6 2 3 2 3 3" xfId="1230" xr:uid="{5F4EBF3C-5E61-4FE3-886C-C1F02216D80D}"/>
    <cellStyle name="Normal 6 2 3 2 3 3 2" xfId="2680" xr:uid="{15FC95F7-2BA4-4EC3-9136-862F031344F8}"/>
    <cellStyle name="Normal 6 2 3 2 3 4" xfId="2678" xr:uid="{B151142E-3A8E-45A1-B80A-975257431B3C}"/>
    <cellStyle name="Normal 6 2 3 2 4" xfId="1231" xr:uid="{E8258EBB-6A21-4575-9F68-3ACF0792A6A6}"/>
    <cellStyle name="Normal 6 2 3 2 4 2" xfId="1232" xr:uid="{B7038443-1466-499E-8C23-3BD2F59DE44E}"/>
    <cellStyle name="Normal 6 2 3 2 4 2 2" xfId="2682" xr:uid="{A83EC29C-FBDF-4A85-8A4C-B3A5568BCA54}"/>
    <cellStyle name="Normal 6 2 3 2 4 3" xfId="1233" xr:uid="{C4F8F8A7-8208-467F-85D1-F2084B614799}"/>
    <cellStyle name="Normal 6 2 3 2 4 3 2" xfId="2683" xr:uid="{D13ACA53-4ACF-486A-B6CE-738A1CA56933}"/>
    <cellStyle name="Normal 6 2 3 2 4 4" xfId="2681" xr:uid="{4DF0A27B-4578-4EE9-940C-8BA6F9639EB9}"/>
    <cellStyle name="Normal 6 2 3 2 5" xfId="1234" xr:uid="{BD329121-5D9C-4FA1-B7B8-644A2FC5DCAD}"/>
    <cellStyle name="Normal 6 2 3 2 5 2" xfId="2684" xr:uid="{F08818D7-AF6B-4518-B557-85B4F7BF8149}"/>
    <cellStyle name="Normal 6 2 3 2 6" xfId="1235" xr:uid="{2B080D15-E39D-433C-B82F-3B0298C07C4E}"/>
    <cellStyle name="Normal 6 2 3 2 6 2" xfId="2685" xr:uid="{E1436040-8F98-4B34-8740-9681B576BC3F}"/>
    <cellStyle name="Normal 6 2 3 2 7" xfId="2674" xr:uid="{2DA7FDFC-D9B1-4D5C-9A2A-97A0C72C1DE2}"/>
    <cellStyle name="Normal 6 2 3 3" xfId="1236" xr:uid="{2B2EA01A-586D-4765-B8E2-C3DB387495D0}"/>
    <cellStyle name="Normal 6 2 3 3 2" xfId="1237" xr:uid="{4721A539-1E36-43FC-991A-4505A973EF83}"/>
    <cellStyle name="Normal 6 2 3 3 2 2" xfId="2687" xr:uid="{E50A7CAE-AADE-4860-85BF-B608A684C079}"/>
    <cellStyle name="Normal 6 2 3 3 3" xfId="1238" xr:uid="{229DCDA9-7DFA-4201-BC80-995AF1CE95DA}"/>
    <cellStyle name="Normal 6 2 3 3 3 2" xfId="2688" xr:uid="{755CA24B-FEE7-4847-9471-67573D5BEC3A}"/>
    <cellStyle name="Normal 6 2 3 3 4" xfId="2686" xr:uid="{CD24E6AB-9197-421B-94F1-C450BB9F7766}"/>
    <cellStyle name="Normal 6 2 3 4" xfId="1239" xr:uid="{22E53B9E-938F-497D-8B19-B1C90D664489}"/>
    <cellStyle name="Normal 6 2 3 4 2" xfId="1240" xr:uid="{B4CDB739-4160-481B-92F4-0D53E69E87D0}"/>
    <cellStyle name="Normal 6 2 3 4 2 2" xfId="2690" xr:uid="{53059FF4-09BD-4F80-A4CC-7227A41763D1}"/>
    <cellStyle name="Normal 6 2 3 4 3" xfId="1241" xr:uid="{AD50D8C7-D2E8-4633-A273-92D0AEEB2550}"/>
    <cellStyle name="Normal 6 2 3 4 3 2" xfId="2691" xr:uid="{31EC1C9C-CC5C-448E-A081-53FD15884A92}"/>
    <cellStyle name="Normal 6 2 3 4 4" xfId="2689" xr:uid="{B376C538-3126-405F-BAAB-D05E9F079CAC}"/>
    <cellStyle name="Normal 6 2 3 5" xfId="1242" xr:uid="{B8202A62-9223-4402-9611-1FCE55E61074}"/>
    <cellStyle name="Normal 6 2 3 5 2" xfId="1243" xr:uid="{E061D5B8-C7E6-41BD-B225-B045F9F288D5}"/>
    <cellStyle name="Normal 6 2 3 5 2 2" xfId="2693" xr:uid="{CB0AF3AA-286C-4383-BA13-01B8B587C218}"/>
    <cellStyle name="Normal 6 2 3 5 3" xfId="1244" xr:uid="{A33DE44C-8CF5-4916-A193-48390805E079}"/>
    <cellStyle name="Normal 6 2 3 5 3 2" xfId="2694" xr:uid="{643A2B0A-1A78-4E0B-9E9A-DA9ABF555E40}"/>
    <cellStyle name="Normal 6 2 3 5 4" xfId="2692" xr:uid="{1339163A-37DA-4D66-A119-65066773346C}"/>
    <cellStyle name="Normal 6 2 3 6" xfId="1245" xr:uid="{D43CB740-828D-4761-A69D-3BBCA154F2EB}"/>
    <cellStyle name="Normal 6 2 3 6 2" xfId="2695" xr:uid="{BE29F6F3-C043-4164-90A0-64A60E30B240}"/>
    <cellStyle name="Normal 6 2 3 7" xfId="1246" xr:uid="{414A5FF2-0AEC-4244-8A64-DE85F19C4CF8}"/>
    <cellStyle name="Normal 6 2 3 7 2" xfId="2696" xr:uid="{B06D3616-C0CB-4475-9989-DB4776B891CF}"/>
    <cellStyle name="Normal 6 2 3 8" xfId="2673" xr:uid="{700B31A8-1537-4035-9DB6-71751EC9E195}"/>
    <cellStyle name="Normal 6 2 4" xfId="1247" xr:uid="{FEFAC218-363A-4CA5-95A0-AD4480966902}"/>
    <cellStyle name="Normal 6 2 4 2" xfId="1248" xr:uid="{91E1BCB2-BF6A-48AD-A863-5F4B1F9D917A}"/>
    <cellStyle name="Normal 6 2 4 2 2" xfId="1249" xr:uid="{9FF0E71E-622A-46A3-97DA-C4BDA3C540EA}"/>
    <cellStyle name="Normal 6 2 4 2 2 2" xfId="2699" xr:uid="{2F99EBFD-7C30-4915-832F-9D5F579C379D}"/>
    <cellStyle name="Normal 6 2 4 2 3" xfId="1250" xr:uid="{4FF8E8D8-E5F6-4806-AB12-DBC7960EFBC0}"/>
    <cellStyle name="Normal 6 2 4 2 3 2" xfId="2700" xr:uid="{D6F0CD09-5B7E-48C0-A3B5-2B6574B8FA3D}"/>
    <cellStyle name="Normal 6 2 4 2 4" xfId="2698" xr:uid="{37D1C786-ADBE-4D95-9DEE-890727FD232C}"/>
    <cellStyle name="Normal 6 2 4 3" xfId="1251" xr:uid="{498C8747-F070-410C-A021-A17640870E2D}"/>
    <cellStyle name="Normal 6 2 4 3 2" xfId="1252" xr:uid="{B86FF661-BB71-4FB4-BD8F-48974A424F8B}"/>
    <cellStyle name="Normal 6 2 4 3 2 2" xfId="2702" xr:uid="{E954A6C9-A2A3-4495-AC5F-B720C7429B9D}"/>
    <cellStyle name="Normal 6 2 4 3 3" xfId="1253" xr:uid="{4F347246-BCC7-4488-BF18-942A3937DFCB}"/>
    <cellStyle name="Normal 6 2 4 3 3 2" xfId="2703" xr:uid="{0A60FA95-8137-4A9C-8ADA-106DD6E41417}"/>
    <cellStyle name="Normal 6 2 4 3 4" xfId="2701" xr:uid="{169DA8CF-A8E4-42DD-8400-98F841E41D7E}"/>
    <cellStyle name="Normal 6 2 4 4" xfId="1254" xr:uid="{2ED12369-DCBE-40E2-813C-F528075E72D6}"/>
    <cellStyle name="Normal 6 2 4 4 2" xfId="1255" xr:uid="{50089AC6-DFE2-45A8-A70C-16930038DED2}"/>
    <cellStyle name="Normal 6 2 4 4 2 2" xfId="2705" xr:uid="{63412385-5768-4E5D-9DF6-F7F04B8B27BC}"/>
    <cellStyle name="Normal 6 2 4 4 3" xfId="1256" xr:uid="{C187CBB4-C191-4E9D-9F59-CDAE9EB840EC}"/>
    <cellStyle name="Normal 6 2 4 4 3 2" xfId="2706" xr:uid="{6563B14D-0FE4-4CB1-938E-5676961463A9}"/>
    <cellStyle name="Normal 6 2 4 4 4" xfId="2704" xr:uid="{96BBC419-F306-436F-B89C-ECE11A1D5D96}"/>
    <cellStyle name="Normal 6 2 4 5" xfId="1257" xr:uid="{C9559163-8FDC-47D7-95DB-B33B52252E15}"/>
    <cellStyle name="Normal 6 2 4 5 2" xfId="2707" xr:uid="{143ABF1E-07E2-48DC-B51C-97A9BE5A6FB2}"/>
    <cellStyle name="Normal 6 2 4 6" xfId="1258" xr:uid="{69F5CDD6-3D54-46EF-BCC7-72C7CEFE03C6}"/>
    <cellStyle name="Normal 6 2 4 6 2" xfId="2708" xr:uid="{A5F1EEAA-0865-45BE-B483-4C3D1EE9DD8E}"/>
    <cellStyle name="Normal 6 2 4 7" xfId="2697" xr:uid="{81DB35FD-ABFE-42C8-AE3F-25617A487867}"/>
    <cellStyle name="Normal 6 2 5" xfId="1259" xr:uid="{7D2DD45B-CAA9-4F2C-86CA-84720A0383AC}"/>
    <cellStyle name="Normal 6 2 5 2" xfId="1260" xr:uid="{499C095C-7039-4F97-B906-753A0FC2F739}"/>
    <cellStyle name="Normal 6 2 5 2 2" xfId="2710" xr:uid="{04BE3EEF-19DC-43ED-AD15-09BEE45F2417}"/>
    <cellStyle name="Normal 6 2 5 3" xfId="1261" xr:uid="{D80174DD-8170-479E-AEA7-7873CE9ECC6F}"/>
    <cellStyle name="Normal 6 2 5 3 2" xfId="2711" xr:uid="{4856E54F-FA79-4FD6-9567-6824001ADD38}"/>
    <cellStyle name="Normal 6 2 5 4" xfId="2709" xr:uid="{3F2AA4C3-DAE4-460A-AE1F-71701C8763C5}"/>
    <cellStyle name="Normal 6 2 6" xfId="1262" xr:uid="{66AE47F7-079C-4CE1-A14A-FC118364B00C}"/>
    <cellStyle name="Normal 6 2 6 2" xfId="1263" xr:uid="{20CAA6C5-1898-40F2-A4D9-C6E1603409AC}"/>
    <cellStyle name="Normal 6 2 6 2 2" xfId="2713" xr:uid="{B878285E-B72B-492F-9EDF-FFD2F73124E1}"/>
    <cellStyle name="Normal 6 2 6 3" xfId="1264" xr:uid="{519028AB-6692-4A33-8460-13D148A2BA73}"/>
    <cellStyle name="Normal 6 2 6 3 2" xfId="2714" xr:uid="{CD3818DC-4CC5-416F-BA6E-A2E045F83528}"/>
    <cellStyle name="Normal 6 2 6 4" xfId="2712" xr:uid="{728B7466-C951-45A1-B167-DC4DF32473C4}"/>
    <cellStyle name="Normal 6 2 7" xfId="1265" xr:uid="{41C195C7-EC81-4D33-BDA3-F8A457A7644A}"/>
    <cellStyle name="Normal 6 2 7 2" xfId="1266" xr:uid="{C6549A9E-90CA-42C8-A94C-D201BD052964}"/>
    <cellStyle name="Normal 6 2 7 2 2" xfId="2716" xr:uid="{2E407FEF-A43B-48FE-884A-633F2C34F454}"/>
    <cellStyle name="Normal 6 2 7 3" xfId="1267" xr:uid="{4D29A443-28DD-4110-9F4F-072C42037A16}"/>
    <cellStyle name="Normal 6 2 7 3 2" xfId="2717" xr:uid="{A74A2C9A-628C-4E64-9B7E-E886A426C4C2}"/>
    <cellStyle name="Normal 6 2 7 4" xfId="2715" xr:uid="{B1FA4B39-25AE-4983-AC6A-CE7BC70A920F}"/>
    <cellStyle name="Normal 6 2 8" xfId="1268" xr:uid="{31A4981A-2DD6-4B45-A8D0-0C291E151116}"/>
    <cellStyle name="Normal 6 2 8 2" xfId="2718" xr:uid="{C2214D2A-61C4-470E-9305-CEE73D9C030B}"/>
    <cellStyle name="Normal 6 2 9" xfId="1269" xr:uid="{D6FCBB80-CE34-478D-BAE6-091C45EBB433}"/>
    <cellStyle name="Normal 6 2 9 2" xfId="2719" xr:uid="{64AC89FD-7701-4527-B6FC-09B55639EF31}"/>
    <cellStyle name="Normal 7" xfId="1270" xr:uid="{CFB30886-F8F0-4E21-BF8D-B99A855434B6}"/>
    <cellStyle name="Normal 8" xfId="1271" xr:uid="{D1E91CF3-5812-40E7-8EE4-4839AFB9DC41}"/>
    <cellStyle name="Normal 9" xfId="1272" xr:uid="{FE8B097F-B099-4C93-9960-C6CE6998DF56}"/>
    <cellStyle name="Note 2" xfId="1273" xr:uid="{5ADC4EE6-1E7D-4CE2-8014-BCD87C9189ED}"/>
    <cellStyle name="Note 2 10" xfId="1274" xr:uid="{AF89D570-2575-476C-8205-A0B48A30C23E}"/>
    <cellStyle name="Note 2 10 2" xfId="2721" xr:uid="{EEDC3D6E-943E-4C98-B749-620F527D41FA}"/>
    <cellStyle name="Note 2 11" xfId="2720" xr:uid="{8207BABA-3275-4E6C-ABCD-FA5B9EF7B7AC}"/>
    <cellStyle name="Note 2 2" xfId="1275" xr:uid="{3FCB2CAC-5424-4684-81AD-44A4192B6548}"/>
    <cellStyle name="Note 2 2 10" xfId="2722" xr:uid="{CD2CAAF0-9AF5-4B6B-B4C9-0B0126AFB589}"/>
    <cellStyle name="Note 2 2 2" xfId="1276" xr:uid="{CD3C2909-D0A4-4EEA-85FB-AD603D9A88EB}"/>
    <cellStyle name="Note 2 2 2 2" xfId="1277" xr:uid="{4304FC1E-B1E1-4C86-BD1C-C2D732EE849F}"/>
    <cellStyle name="Note 2 2 2 2 2" xfId="1278" xr:uid="{515F8492-00C9-402B-B726-3E323BC4C6E6}"/>
    <cellStyle name="Note 2 2 2 2 2 2" xfId="1279" xr:uid="{50F1AD60-BB4E-4EF8-A976-4D5E6D3F1712}"/>
    <cellStyle name="Note 2 2 2 2 2 2 2" xfId="2726" xr:uid="{9F3AAD6D-5936-49C4-8E97-455B58D60053}"/>
    <cellStyle name="Note 2 2 2 2 2 3" xfId="1280" xr:uid="{3A41B01D-5610-46BA-9DC9-8B7A2E345D47}"/>
    <cellStyle name="Note 2 2 2 2 2 3 2" xfId="2727" xr:uid="{AEC44887-6ECA-4309-B01E-0BF01B91D2A9}"/>
    <cellStyle name="Note 2 2 2 2 2 4" xfId="2725" xr:uid="{77D2587F-A70E-465C-B42F-42AAFE753E4C}"/>
    <cellStyle name="Note 2 2 2 2 3" xfId="1281" xr:uid="{1A8C8292-A80E-436A-AC0A-0B4B22B125F8}"/>
    <cellStyle name="Note 2 2 2 2 3 2" xfId="1282" xr:uid="{ED2C0184-8783-47DA-AF27-779FFA3A4F92}"/>
    <cellStyle name="Note 2 2 2 2 3 2 2" xfId="2729" xr:uid="{56DFDFB2-6DB6-454B-96F2-527170F06616}"/>
    <cellStyle name="Note 2 2 2 2 3 3" xfId="1283" xr:uid="{D1027A0C-FC36-4079-ADD1-EC02BCE65F7C}"/>
    <cellStyle name="Note 2 2 2 2 3 3 2" xfId="2730" xr:uid="{B93C1ED0-FDEF-4DD9-A55E-6FA36D3DA3BC}"/>
    <cellStyle name="Note 2 2 2 2 3 4" xfId="2728" xr:uid="{347DFFDA-80E8-4B54-BFE1-4EAC141381B1}"/>
    <cellStyle name="Note 2 2 2 2 4" xfId="1284" xr:uid="{0820FF5E-5A9A-4480-9E69-58037FFB5D58}"/>
    <cellStyle name="Note 2 2 2 2 4 2" xfId="1285" xr:uid="{479E0092-B1BB-4225-B2F0-658FA431D246}"/>
    <cellStyle name="Note 2 2 2 2 4 2 2" xfId="2732" xr:uid="{4AD4A248-3F22-4F79-8E64-D34040CE52EF}"/>
    <cellStyle name="Note 2 2 2 2 4 3" xfId="1286" xr:uid="{C07511AE-DFDA-4D2C-A680-2F069121E6C7}"/>
    <cellStyle name="Note 2 2 2 2 4 3 2" xfId="2733" xr:uid="{22016310-EDBF-4986-97C8-420636CF6BDB}"/>
    <cellStyle name="Note 2 2 2 2 4 4" xfId="2731" xr:uid="{084D5171-D75C-4A92-891E-7F27E7A77E65}"/>
    <cellStyle name="Note 2 2 2 2 5" xfId="1287" xr:uid="{86E46A19-4663-4128-A6D7-F161633CF24D}"/>
    <cellStyle name="Note 2 2 2 2 5 2" xfId="2734" xr:uid="{197723AF-B2E6-4FA3-8679-7F6E58850F7B}"/>
    <cellStyle name="Note 2 2 2 2 6" xfId="1288" xr:uid="{988F9A0D-F118-432C-8E47-882DD146A272}"/>
    <cellStyle name="Note 2 2 2 2 6 2" xfId="2735" xr:uid="{DD15A094-5E39-4EAC-9DB7-24523A7B687A}"/>
    <cellStyle name="Note 2 2 2 2 7" xfId="2724" xr:uid="{0347BA61-A889-427F-BA83-1C5CBB12F670}"/>
    <cellStyle name="Note 2 2 2 3" xfId="1289" xr:uid="{9F16EC59-FCD7-45F4-A0C0-D8D1F50467AA}"/>
    <cellStyle name="Note 2 2 2 3 2" xfId="1290" xr:uid="{7B83FDA5-2C1E-4F3D-B8E5-2A3B12363F98}"/>
    <cellStyle name="Note 2 2 2 3 2 2" xfId="2737" xr:uid="{D3156717-CFDF-4C06-A32B-09B0E5F1BCEE}"/>
    <cellStyle name="Note 2 2 2 3 3" xfId="1291" xr:uid="{AEA25697-2B59-4E7F-A706-3AABDD580A04}"/>
    <cellStyle name="Note 2 2 2 3 3 2" xfId="2738" xr:uid="{1EB4918F-A54D-4657-BDE1-B203B0148723}"/>
    <cellStyle name="Note 2 2 2 3 4" xfId="2736" xr:uid="{0CFA5557-5761-4B81-8F55-584EB14C5353}"/>
    <cellStyle name="Note 2 2 2 4" xfId="1292" xr:uid="{509E249B-EF49-44B2-97F9-60C5EAC75B64}"/>
    <cellStyle name="Note 2 2 2 4 2" xfId="1293" xr:uid="{60C25F68-46DB-4798-A037-88B810724AE2}"/>
    <cellStyle name="Note 2 2 2 4 2 2" xfId="2740" xr:uid="{07A4C202-608C-4A4F-81D7-8C022B4953A2}"/>
    <cellStyle name="Note 2 2 2 4 3" xfId="1294" xr:uid="{5EF36445-D0D3-414A-B5DB-83BDC9A9DAB1}"/>
    <cellStyle name="Note 2 2 2 4 3 2" xfId="2741" xr:uid="{2B86B921-7D0B-4D12-9648-DCF5978027B0}"/>
    <cellStyle name="Note 2 2 2 4 4" xfId="2739" xr:uid="{9989C0DB-AC12-4BA6-BAF9-0633021F6298}"/>
    <cellStyle name="Note 2 2 2 5" xfId="1295" xr:uid="{7FC60CDB-46E9-438A-8A5C-B3997E7661DF}"/>
    <cellStyle name="Note 2 2 2 5 2" xfId="1296" xr:uid="{6F0C24BD-B378-4EDB-9081-2BFFCD3FF7EF}"/>
    <cellStyle name="Note 2 2 2 5 2 2" xfId="2743" xr:uid="{85C25E20-A700-485C-8786-C9F31A8EBB3B}"/>
    <cellStyle name="Note 2 2 2 5 3" xfId="1297" xr:uid="{00763776-0493-494E-B618-DB0F397626DE}"/>
    <cellStyle name="Note 2 2 2 5 3 2" xfId="2744" xr:uid="{D44F8E61-7DC2-4B8B-8B16-43658AA88DF4}"/>
    <cellStyle name="Note 2 2 2 5 4" xfId="2742" xr:uid="{E0ED4B2B-67BD-457F-B7D1-392E5F1CF1C0}"/>
    <cellStyle name="Note 2 2 2 6" xfId="1298" xr:uid="{8818C3DB-501B-49CE-A123-2E596A22E3D8}"/>
    <cellStyle name="Note 2 2 2 6 2" xfId="2745" xr:uid="{8283B52A-6828-4BF6-88EA-E91D3A54255C}"/>
    <cellStyle name="Note 2 2 2 7" xfId="1299" xr:uid="{03B80B01-A90B-40BC-AA7D-5D62A1146901}"/>
    <cellStyle name="Note 2 2 2 7 2" xfId="2746" xr:uid="{12B2E7AC-7A37-4331-9389-239F9F30D5C3}"/>
    <cellStyle name="Note 2 2 2 8" xfId="2723" xr:uid="{72C79F98-5F35-4486-B8C7-DC8E1597A4FF}"/>
    <cellStyle name="Note 2 2 3" xfId="1300" xr:uid="{F2FE9EDD-EEED-4C92-AF14-9AA19C69FC81}"/>
    <cellStyle name="Note 2 2 3 2" xfId="1301" xr:uid="{9F6C745F-9765-47C2-AB3F-5B3A5D850083}"/>
    <cellStyle name="Note 2 2 3 2 2" xfId="1302" xr:uid="{ED3E4FB8-3150-4764-9550-C7F929967C09}"/>
    <cellStyle name="Note 2 2 3 2 2 2" xfId="1303" xr:uid="{B4A1A34C-0655-4047-91C2-BF35D6FEE88A}"/>
    <cellStyle name="Note 2 2 3 2 2 2 2" xfId="2750" xr:uid="{A8740626-C2CC-43FC-A496-2CFE50612B4D}"/>
    <cellStyle name="Note 2 2 3 2 2 3" xfId="1304" xr:uid="{D001B2AE-7A25-4D02-B2D3-F94C441AC2D7}"/>
    <cellStyle name="Note 2 2 3 2 2 3 2" xfId="2751" xr:uid="{3B49D399-90BE-4BF3-9561-59E2116D9B68}"/>
    <cellStyle name="Note 2 2 3 2 2 4" xfId="2749" xr:uid="{AA06C67D-C33B-4C6F-872A-8CBA9644D934}"/>
    <cellStyle name="Note 2 2 3 2 3" xfId="1305" xr:uid="{C2CCAB36-1AA8-4BC0-A81A-D4D2D33AAE18}"/>
    <cellStyle name="Note 2 2 3 2 3 2" xfId="1306" xr:uid="{45A272E3-D803-4E54-9B5F-41A85945608E}"/>
    <cellStyle name="Note 2 2 3 2 3 2 2" xfId="2753" xr:uid="{E167A02B-C3D2-48BB-9C7C-189865FE8BA6}"/>
    <cellStyle name="Note 2 2 3 2 3 3" xfId="1307" xr:uid="{C1D1F0C9-4F5F-42BF-B1FB-0ACE3D36562C}"/>
    <cellStyle name="Note 2 2 3 2 3 3 2" xfId="2754" xr:uid="{7BD3ABA2-CD46-454D-983E-445EBA8EC4D7}"/>
    <cellStyle name="Note 2 2 3 2 3 4" xfId="2752" xr:uid="{EA391714-E389-4082-AFDA-FE464631B27A}"/>
    <cellStyle name="Note 2 2 3 2 4" xfId="1308" xr:uid="{ADC9F20D-032E-471F-A998-52860F0FAF74}"/>
    <cellStyle name="Note 2 2 3 2 4 2" xfId="1309" xr:uid="{7BC41091-21B9-4F84-AA8B-782E145A5925}"/>
    <cellStyle name="Note 2 2 3 2 4 2 2" xfId="2756" xr:uid="{2ADB1095-E6AF-4C31-B0C9-3E897C8E02F1}"/>
    <cellStyle name="Note 2 2 3 2 4 3" xfId="1310" xr:uid="{C5500596-4D5D-4B4A-8049-4C07B6E3D8E6}"/>
    <cellStyle name="Note 2 2 3 2 4 3 2" xfId="2757" xr:uid="{C38E1AC9-0527-46DE-8793-4D03F1C4052D}"/>
    <cellStyle name="Note 2 2 3 2 4 4" xfId="2755" xr:uid="{C2FF074D-D178-4244-A02A-178D7388903C}"/>
    <cellStyle name="Note 2 2 3 2 5" xfId="1311" xr:uid="{BB360FEB-A1D6-4D94-849B-0EB5625E9580}"/>
    <cellStyle name="Note 2 2 3 2 5 2" xfId="2758" xr:uid="{E7BA35DE-BB77-46F1-A2CC-D8A50E459F03}"/>
    <cellStyle name="Note 2 2 3 2 6" xfId="1312" xr:uid="{0E5591BC-9A05-4528-819B-C5D15599DDC6}"/>
    <cellStyle name="Note 2 2 3 2 6 2" xfId="2759" xr:uid="{A4349249-F97F-49FA-ACBB-0A07D1193CED}"/>
    <cellStyle name="Note 2 2 3 2 7" xfId="2748" xr:uid="{C62CBC9B-D2BA-4E77-AC64-15DD472103A6}"/>
    <cellStyle name="Note 2 2 3 3" xfId="1313" xr:uid="{0A584BF3-5D65-44AD-BE45-38137A4ECE24}"/>
    <cellStyle name="Note 2 2 3 3 2" xfId="1314" xr:uid="{1152ABF0-874B-40EF-B6B6-517386CEB2C3}"/>
    <cellStyle name="Note 2 2 3 3 2 2" xfId="2761" xr:uid="{73515443-ECE8-454A-8C91-E016BCF3EC1B}"/>
    <cellStyle name="Note 2 2 3 3 3" xfId="1315" xr:uid="{31E5CB0F-B5BA-46CB-93BC-896C64A9C355}"/>
    <cellStyle name="Note 2 2 3 3 3 2" xfId="2762" xr:uid="{403DA1D1-71BF-40B5-80BB-88C3940E9774}"/>
    <cellStyle name="Note 2 2 3 3 4" xfId="2760" xr:uid="{FA49D8F6-0DE2-4399-A295-A3F6BD5287F8}"/>
    <cellStyle name="Note 2 2 3 4" xfId="1316" xr:uid="{EBFA19D7-CE04-46CE-86F3-BA798A85B550}"/>
    <cellStyle name="Note 2 2 3 4 2" xfId="1317" xr:uid="{2293E77F-6669-488F-BFFF-A79C0891506C}"/>
    <cellStyle name="Note 2 2 3 4 2 2" xfId="2764" xr:uid="{4F1753DA-F796-4B4F-B2E5-6DD356FF87C5}"/>
    <cellStyle name="Note 2 2 3 4 3" xfId="1318" xr:uid="{41C88C5E-EC92-48FB-A049-18A25783E873}"/>
    <cellStyle name="Note 2 2 3 4 3 2" xfId="2765" xr:uid="{1A595944-278F-4C01-9C81-9A59B4CA4D81}"/>
    <cellStyle name="Note 2 2 3 4 4" xfId="2763" xr:uid="{8A973D2B-42E9-4E2E-96D9-CE86F97F2499}"/>
    <cellStyle name="Note 2 2 3 5" xfId="1319" xr:uid="{CCB67C23-B3CE-41C0-8374-8CF19329A85F}"/>
    <cellStyle name="Note 2 2 3 5 2" xfId="1320" xr:uid="{A0E28D3A-5AF1-491D-B431-E778417C3E2B}"/>
    <cellStyle name="Note 2 2 3 5 2 2" xfId="2767" xr:uid="{87EEE7FE-E3BF-4712-A59B-ED977A1E0FF6}"/>
    <cellStyle name="Note 2 2 3 5 3" xfId="1321" xr:uid="{22308B33-BCE0-4C60-B3DC-2252F8584003}"/>
    <cellStyle name="Note 2 2 3 5 3 2" xfId="2768" xr:uid="{DA4E8FE2-2D38-480F-B884-EE27D0522E9C}"/>
    <cellStyle name="Note 2 2 3 5 4" xfId="2766" xr:uid="{CBD34F93-C854-47DA-A082-B31DC663D53C}"/>
    <cellStyle name="Note 2 2 3 6" xfId="1322" xr:uid="{265D98B8-7ED2-4CB3-8BF8-6C53E0762A24}"/>
    <cellStyle name="Note 2 2 3 6 2" xfId="2769" xr:uid="{74FBFBBC-4218-4373-8654-251F24017716}"/>
    <cellStyle name="Note 2 2 3 7" xfId="1323" xr:uid="{D726B2BD-333F-41AC-B1A5-0FE39CC360E4}"/>
    <cellStyle name="Note 2 2 3 7 2" xfId="2770" xr:uid="{E1FB5247-691B-41C0-9DA7-1BEBD28AC29C}"/>
    <cellStyle name="Note 2 2 3 8" xfId="2747" xr:uid="{AF03FC86-55FF-443F-A0E6-DBA72E0DB292}"/>
    <cellStyle name="Note 2 2 4" xfId="1324" xr:uid="{5A7E7405-C700-49FF-9D34-2EB693C4AE24}"/>
    <cellStyle name="Note 2 2 4 2" xfId="1325" xr:uid="{892A9C96-37C9-4687-B9B9-A5588433E562}"/>
    <cellStyle name="Note 2 2 4 2 2" xfId="1326" xr:uid="{252614A9-429D-4EAE-B865-AD0D1C31877D}"/>
    <cellStyle name="Note 2 2 4 2 2 2" xfId="2773" xr:uid="{C4C69B8C-8DBC-45CB-B2CA-58A7FF781CCF}"/>
    <cellStyle name="Note 2 2 4 2 3" xfId="1327" xr:uid="{9D010D41-1721-4069-BC97-E1D5D40C0BA6}"/>
    <cellStyle name="Note 2 2 4 2 3 2" xfId="2774" xr:uid="{F331A865-67C1-4115-97C5-C2E567FE30DF}"/>
    <cellStyle name="Note 2 2 4 2 4" xfId="2772" xr:uid="{3B103782-9E3B-43E2-851B-65FA0E378DED}"/>
    <cellStyle name="Note 2 2 4 3" xfId="1328" xr:uid="{8A03C8EE-A3FB-4340-A779-525367B6CB4D}"/>
    <cellStyle name="Note 2 2 4 3 2" xfId="1329" xr:uid="{5F1EEA20-8A13-4045-991A-C270B3D0067A}"/>
    <cellStyle name="Note 2 2 4 3 2 2" xfId="2776" xr:uid="{D902CB82-EC9E-4356-88A5-38B40CBCDD1A}"/>
    <cellStyle name="Note 2 2 4 3 3" xfId="1330" xr:uid="{F0DA9F46-A6C2-4797-88B5-56B3EADC1A6F}"/>
    <cellStyle name="Note 2 2 4 3 3 2" xfId="2777" xr:uid="{DBD27FCD-D2B7-4EBF-B63B-B1DAACB9DBEE}"/>
    <cellStyle name="Note 2 2 4 3 4" xfId="2775" xr:uid="{AF7812C7-FE46-46B8-A014-A0EA1B378E38}"/>
    <cellStyle name="Note 2 2 4 4" xfId="1331" xr:uid="{9438DE83-EFD3-4EDA-8CF1-7282124DF88B}"/>
    <cellStyle name="Note 2 2 4 4 2" xfId="1332" xr:uid="{E8F14DFA-692F-4138-8866-169FEF3E5D1E}"/>
    <cellStyle name="Note 2 2 4 4 2 2" xfId="2779" xr:uid="{B546B17C-DFA2-47E5-AF27-4F4AE51BC8A2}"/>
    <cellStyle name="Note 2 2 4 4 3" xfId="1333" xr:uid="{D612362D-5C4A-4941-826E-A2ED65808D52}"/>
    <cellStyle name="Note 2 2 4 4 3 2" xfId="2780" xr:uid="{E8C82688-882F-45A6-A98A-B2CF3A322422}"/>
    <cellStyle name="Note 2 2 4 4 4" xfId="2778" xr:uid="{7145AA63-FAAF-4118-92E2-E3395E2B4A41}"/>
    <cellStyle name="Note 2 2 4 5" xfId="1334" xr:uid="{829D485A-DD76-45BC-BF76-D27999D13FAD}"/>
    <cellStyle name="Note 2 2 4 5 2" xfId="2781" xr:uid="{DB8BBFEE-76E1-45DF-8F24-813900CC5614}"/>
    <cellStyle name="Note 2 2 4 6" xfId="1335" xr:uid="{7064587D-86AD-4045-B0A9-DE49DD99FD95}"/>
    <cellStyle name="Note 2 2 4 6 2" xfId="2782" xr:uid="{94EB2E66-A5A0-4EAC-828A-76838D0B706F}"/>
    <cellStyle name="Note 2 2 4 7" xfId="2771" xr:uid="{A6B43AA2-480F-4DD5-A057-613179251075}"/>
    <cellStyle name="Note 2 2 5" xfId="1336" xr:uid="{77C2D229-69D0-46B6-8AC0-2BD5852087BD}"/>
    <cellStyle name="Note 2 2 5 2" xfId="1337" xr:uid="{E8A55967-A1FA-4F8C-AF61-2DD257BF070F}"/>
    <cellStyle name="Note 2 2 5 2 2" xfId="2784" xr:uid="{2E09A712-AD06-4E64-A1B9-3A832F0FC412}"/>
    <cellStyle name="Note 2 2 5 3" xfId="1338" xr:uid="{52E7B502-0D02-461A-9BD9-82CEE6CEAAAA}"/>
    <cellStyle name="Note 2 2 5 3 2" xfId="2785" xr:uid="{F2DDB0ED-6355-4A0B-B088-24B493ADBA36}"/>
    <cellStyle name="Note 2 2 5 4" xfId="2783" xr:uid="{BD36BCD9-0B72-42C2-819B-12953E421408}"/>
    <cellStyle name="Note 2 2 6" xfId="1339" xr:uid="{D97A804F-D949-4C53-A271-C6CB055424C5}"/>
    <cellStyle name="Note 2 2 6 2" xfId="1340" xr:uid="{4CE243D9-BB11-4F8D-B349-450A5A1A0859}"/>
    <cellStyle name="Note 2 2 6 2 2" xfId="2787" xr:uid="{AA412733-7FD9-4A47-8790-F34D39C8B041}"/>
    <cellStyle name="Note 2 2 6 3" xfId="1341" xr:uid="{35EA9380-B45E-4909-A3BB-E9F4CD0032B9}"/>
    <cellStyle name="Note 2 2 6 3 2" xfId="2788" xr:uid="{B6E1E816-3CB8-4D65-979C-434B1FA368EA}"/>
    <cellStyle name="Note 2 2 6 4" xfId="2786" xr:uid="{02905B94-DAD2-48D7-8AF8-DF499D04B350}"/>
    <cellStyle name="Note 2 2 7" xfId="1342" xr:uid="{1EE05F2B-2AAD-45CD-9CA2-31430F9220C4}"/>
    <cellStyle name="Note 2 2 7 2" xfId="1343" xr:uid="{C43DE143-BD4E-4236-B9AB-5EB447BA61A4}"/>
    <cellStyle name="Note 2 2 7 2 2" xfId="2790" xr:uid="{BCF81E66-CFC4-45A7-BBDA-5FE1E551C06E}"/>
    <cellStyle name="Note 2 2 7 3" xfId="1344" xr:uid="{452271D5-3350-41D6-9E4D-B47C6649A1C2}"/>
    <cellStyle name="Note 2 2 7 3 2" xfId="2791" xr:uid="{91008089-0565-4730-A069-CD5FFC9E6010}"/>
    <cellStyle name="Note 2 2 7 4" xfId="2789" xr:uid="{568F12D0-400C-4F11-89D8-844D23EBABDB}"/>
    <cellStyle name="Note 2 2 8" xfId="1345" xr:uid="{294B04F3-14C1-41A8-9DF6-6DB595473EDC}"/>
    <cellStyle name="Note 2 2 8 2" xfId="2792" xr:uid="{36089AB7-861E-44A4-B10E-6ADD7DB7747C}"/>
    <cellStyle name="Note 2 2 9" xfId="1346" xr:uid="{ECAFDC9C-0081-43B6-87FE-B4F294DB73EF}"/>
    <cellStyle name="Note 2 2 9 2" xfId="2793" xr:uid="{26ECFB0A-16F5-4B25-9D1B-C8921D083E23}"/>
    <cellStyle name="Note 2 3" xfId="1347" xr:uid="{62FDDBAD-7AF5-43BD-86BD-AD64CD2B36A2}"/>
    <cellStyle name="Note 2 3 2" xfId="1348" xr:uid="{008600F5-46D4-425B-9680-C3F0B4F8678B}"/>
    <cellStyle name="Note 2 3 2 2" xfId="1349" xr:uid="{60082159-8660-4A54-BFF3-0DD1C6D63D9F}"/>
    <cellStyle name="Note 2 3 2 2 2" xfId="1350" xr:uid="{D3FDD622-EF59-4397-8232-9228F72489D9}"/>
    <cellStyle name="Note 2 3 2 2 2 2" xfId="2797" xr:uid="{A1B30626-83EB-42E0-8694-FE6ACE878D32}"/>
    <cellStyle name="Note 2 3 2 2 3" xfId="1351" xr:uid="{2F12C760-B187-4602-B485-CAAE9A0CAFE2}"/>
    <cellStyle name="Note 2 3 2 2 3 2" xfId="2798" xr:uid="{4C22C6D1-89DD-4765-A0D2-F2DCA940A4DB}"/>
    <cellStyle name="Note 2 3 2 2 4" xfId="2796" xr:uid="{322E52AE-994E-4FB7-8AD7-07AE075B37C0}"/>
    <cellStyle name="Note 2 3 2 3" xfId="1352" xr:uid="{02C70BC1-CA84-494A-AF6E-C8247E55D11D}"/>
    <cellStyle name="Note 2 3 2 3 2" xfId="1353" xr:uid="{EA61E23B-FA09-4DC8-AF73-851F8411773D}"/>
    <cellStyle name="Note 2 3 2 3 2 2" xfId="2800" xr:uid="{CB0A738A-9E1E-4DE0-B16E-F93A0549D2B7}"/>
    <cellStyle name="Note 2 3 2 3 3" xfId="1354" xr:uid="{B6AEAAF4-29A0-46C9-A960-F650ED78C065}"/>
    <cellStyle name="Note 2 3 2 3 3 2" xfId="2801" xr:uid="{04E7BB3A-EB5D-4CB1-B9D0-84013F0610FA}"/>
    <cellStyle name="Note 2 3 2 3 4" xfId="2799" xr:uid="{80684DF9-5BB4-4D1E-9430-E96A4BECA4FF}"/>
    <cellStyle name="Note 2 3 2 4" xfId="1355" xr:uid="{19DEE960-6B74-4E0D-A0ED-B854D15A5A21}"/>
    <cellStyle name="Note 2 3 2 4 2" xfId="1356" xr:uid="{3CFA30F6-DF9C-4B06-8AC9-B488A4585A47}"/>
    <cellStyle name="Note 2 3 2 4 2 2" xfId="2803" xr:uid="{02AA9D5F-F83B-4457-967A-D0829F6E8983}"/>
    <cellStyle name="Note 2 3 2 4 3" xfId="1357" xr:uid="{7FA8AAE2-4D5C-417E-B331-6A8D63789AB5}"/>
    <cellStyle name="Note 2 3 2 4 3 2" xfId="2804" xr:uid="{38FC9165-F0CA-4473-B238-45BF3EBFB393}"/>
    <cellStyle name="Note 2 3 2 4 4" xfId="2802" xr:uid="{B8757809-8432-46B5-AC77-05B93DDAAC07}"/>
    <cellStyle name="Note 2 3 2 5" xfId="1358" xr:uid="{CAFD8605-69A4-4C1C-8169-305659E3AC77}"/>
    <cellStyle name="Note 2 3 2 5 2" xfId="2805" xr:uid="{E12BD040-D741-46B9-BDF9-721851595B1E}"/>
    <cellStyle name="Note 2 3 2 6" xfId="1359" xr:uid="{4E36645C-7198-4D48-8C9F-D2C3E6DA0D22}"/>
    <cellStyle name="Note 2 3 2 6 2" xfId="2806" xr:uid="{34FBFC78-2E32-4867-BFF2-EB750732BE44}"/>
    <cellStyle name="Note 2 3 2 7" xfId="2795" xr:uid="{385FCECA-9B53-4DF7-9FA2-AAB825B2ED8B}"/>
    <cellStyle name="Note 2 3 3" xfId="1360" xr:uid="{E0F51FAA-913E-4725-9CDF-FAAB638F40A7}"/>
    <cellStyle name="Note 2 3 3 2" xfId="1361" xr:uid="{50AB6438-FF30-432A-BBBE-7775DA8A4079}"/>
    <cellStyle name="Note 2 3 3 2 2" xfId="2808" xr:uid="{8056EF24-F642-462C-85E0-7F9A5739D8FE}"/>
    <cellStyle name="Note 2 3 3 3" xfId="1362" xr:uid="{D83014BC-52FC-4A22-B90D-DD819E9AF743}"/>
    <cellStyle name="Note 2 3 3 3 2" xfId="2809" xr:uid="{21B00B6E-318B-4EB9-B01D-B7AC7D094803}"/>
    <cellStyle name="Note 2 3 3 4" xfId="2807" xr:uid="{2C3758E6-94AA-465A-AD10-699244FEFCA0}"/>
    <cellStyle name="Note 2 3 4" xfId="1363" xr:uid="{B57E232F-9F57-4104-8E70-918559084F3B}"/>
    <cellStyle name="Note 2 3 4 2" xfId="1364" xr:uid="{88778BE8-A609-4C7F-B659-D568C9DBE403}"/>
    <cellStyle name="Note 2 3 4 2 2" xfId="2811" xr:uid="{2DB436D7-01DC-42BD-AA18-19D79AC353C0}"/>
    <cellStyle name="Note 2 3 4 3" xfId="1365" xr:uid="{601C574C-C008-4CCE-BD7A-604FBEB3A055}"/>
    <cellStyle name="Note 2 3 4 3 2" xfId="2812" xr:uid="{BFA8DD34-91FF-4D89-95BE-FB412863DDBC}"/>
    <cellStyle name="Note 2 3 4 4" xfId="2810" xr:uid="{9AF0ED1A-8A09-4313-B7A0-608EAA689465}"/>
    <cellStyle name="Note 2 3 5" xfId="1366" xr:uid="{C6A4B868-95EC-4E8F-8D67-AF85EFA78B27}"/>
    <cellStyle name="Note 2 3 5 2" xfId="1367" xr:uid="{D2950050-1ADB-4158-841D-AA331201F40D}"/>
    <cellStyle name="Note 2 3 5 2 2" xfId="2814" xr:uid="{12E8AFD4-CBD1-4D4E-9436-4B73732C3DAF}"/>
    <cellStyle name="Note 2 3 5 3" xfId="1368" xr:uid="{B40A42C8-5F1A-41C5-9E50-F77015AAFE9C}"/>
    <cellStyle name="Note 2 3 5 3 2" xfId="2815" xr:uid="{749E91B3-2470-4C8B-AE91-078AE5D46E4D}"/>
    <cellStyle name="Note 2 3 5 4" xfId="2813" xr:uid="{7B3D6431-AE33-4625-BA7F-0D9BF213537E}"/>
    <cellStyle name="Note 2 3 6" xfId="1369" xr:uid="{F470CD38-ACEA-46D6-B629-5203CBC8F3F2}"/>
    <cellStyle name="Note 2 3 6 2" xfId="2816" xr:uid="{DD21127E-1220-416F-B3D4-B7A52BB26F1A}"/>
    <cellStyle name="Note 2 3 7" xfId="1370" xr:uid="{2899B0B0-EAC8-4044-8FE1-17C308EF2FB2}"/>
    <cellStyle name="Note 2 3 7 2" xfId="2817" xr:uid="{BB3FDDCA-C035-47DE-B0CE-62A2F39FD9D9}"/>
    <cellStyle name="Note 2 3 8" xfId="2794" xr:uid="{BF56F4B7-2693-4FB9-84EF-C3D672F94D4C}"/>
    <cellStyle name="Note 2 4" xfId="1371" xr:uid="{57AC830E-43BE-4403-BC1D-C2D3DAE60056}"/>
    <cellStyle name="Note 2 4 2" xfId="1372" xr:uid="{8BEBF540-EF87-44C0-A5BA-687C1A7CC7AE}"/>
    <cellStyle name="Note 2 4 2 2" xfId="1373" xr:uid="{D6E31993-4500-4E6D-B3C9-0967D4317001}"/>
    <cellStyle name="Note 2 4 2 2 2" xfId="1374" xr:uid="{AA341692-DE4E-43A7-9D75-90FDBB5B122E}"/>
    <cellStyle name="Note 2 4 2 2 2 2" xfId="2821" xr:uid="{72FD58E1-58B4-496C-9910-F48CCC04F0E6}"/>
    <cellStyle name="Note 2 4 2 2 3" xfId="1375" xr:uid="{7211FBD7-B8AA-4659-AE18-3CD4A220EAFC}"/>
    <cellStyle name="Note 2 4 2 2 3 2" xfId="2822" xr:uid="{286F8A6E-FB27-4287-A2A8-4C3684CCFB16}"/>
    <cellStyle name="Note 2 4 2 2 4" xfId="2820" xr:uid="{CF268C9D-E441-4DF7-A78D-707F918832E3}"/>
    <cellStyle name="Note 2 4 2 3" xfId="1376" xr:uid="{A3AE543B-84AC-4A71-BB40-2605252B933A}"/>
    <cellStyle name="Note 2 4 2 3 2" xfId="1377" xr:uid="{BF271403-E905-44C2-A1F0-510B2E8E9DFF}"/>
    <cellStyle name="Note 2 4 2 3 2 2" xfId="2824" xr:uid="{588FBC82-570A-4F7F-A18C-D6D6D5CC7D05}"/>
    <cellStyle name="Note 2 4 2 3 3" xfId="1378" xr:uid="{352F4693-6D96-41C7-BB81-BA9DEB86D5A6}"/>
    <cellStyle name="Note 2 4 2 3 3 2" xfId="2825" xr:uid="{76F5F28A-AA3C-49A1-B368-8F33B3F0C752}"/>
    <cellStyle name="Note 2 4 2 3 4" xfId="2823" xr:uid="{A070363C-E814-4FD3-9A1B-869173FCDBE0}"/>
    <cellStyle name="Note 2 4 2 4" xfId="1379" xr:uid="{5A1305C2-4F42-4463-91F0-F98C2F3261CB}"/>
    <cellStyle name="Note 2 4 2 4 2" xfId="1380" xr:uid="{1E9CB215-0EFC-4576-BFC2-EF226793703A}"/>
    <cellStyle name="Note 2 4 2 4 2 2" xfId="2827" xr:uid="{B4306A60-272F-4966-A429-272AF265E2C5}"/>
    <cellStyle name="Note 2 4 2 4 3" xfId="1381" xr:uid="{7AB0720E-1FC9-4B3A-A622-5767F3634100}"/>
    <cellStyle name="Note 2 4 2 4 3 2" xfId="2828" xr:uid="{6638AA6A-A6D5-4C82-8782-F901BD55CF12}"/>
    <cellStyle name="Note 2 4 2 4 4" xfId="2826" xr:uid="{62508550-CA7A-48AD-B3F6-7DBFAF3760DB}"/>
    <cellStyle name="Note 2 4 2 5" xfId="1382" xr:uid="{FC138F51-C324-446F-AEDA-990CE59AC417}"/>
    <cellStyle name="Note 2 4 2 5 2" xfId="2829" xr:uid="{4A690BD0-3D62-4379-AC0A-1D4078BE9719}"/>
    <cellStyle name="Note 2 4 2 6" xfId="1383" xr:uid="{D774C4B7-CA3A-4EA5-B19E-D1117D1A355C}"/>
    <cellStyle name="Note 2 4 2 6 2" xfId="2830" xr:uid="{381BA6AC-4D11-4D80-9A47-34E35EACCDF5}"/>
    <cellStyle name="Note 2 4 2 7" xfId="2819" xr:uid="{F9BC92D2-F316-4345-8331-645D47F0D6B9}"/>
    <cellStyle name="Note 2 4 3" xfId="1384" xr:uid="{AFE2E8D4-94EC-4C2A-94E9-30AA24539D71}"/>
    <cellStyle name="Note 2 4 3 2" xfId="1385" xr:uid="{A7E5F107-486A-4CCD-B6DD-28A6F25BB30B}"/>
    <cellStyle name="Note 2 4 3 2 2" xfId="2832" xr:uid="{42BA8F59-B649-4439-A60E-46385488F9D4}"/>
    <cellStyle name="Note 2 4 3 3" xfId="1386" xr:uid="{BAF3EE89-9A40-4618-919B-F159CA50A049}"/>
    <cellStyle name="Note 2 4 3 3 2" xfId="2833" xr:uid="{5CE37332-E53F-4B26-B223-98C760418820}"/>
    <cellStyle name="Note 2 4 3 4" xfId="2831" xr:uid="{343C8D44-15B1-4339-ACE5-E021DA270752}"/>
    <cellStyle name="Note 2 4 4" xfId="1387" xr:uid="{221E2DBD-75A4-491E-A8B2-9EB0A2A82366}"/>
    <cellStyle name="Note 2 4 4 2" xfId="1388" xr:uid="{BB5934A2-DB76-4E58-AF83-8DA96F432CB0}"/>
    <cellStyle name="Note 2 4 4 2 2" xfId="2835" xr:uid="{F3F1B91B-0C67-4E43-A2E3-9C8CBEAC9929}"/>
    <cellStyle name="Note 2 4 4 3" xfId="1389" xr:uid="{0FDA8D49-1479-4009-A05B-B11B042897D1}"/>
    <cellStyle name="Note 2 4 4 3 2" xfId="2836" xr:uid="{68EEE499-EDC4-43E3-BB42-08A90C6267F5}"/>
    <cellStyle name="Note 2 4 4 4" xfId="2834" xr:uid="{B459A9AD-B173-418E-96FA-5844C4342D5C}"/>
    <cellStyle name="Note 2 4 5" xfId="1390" xr:uid="{09B2B7AF-E3B2-4E1A-B9FF-C3A1A8747959}"/>
    <cellStyle name="Note 2 4 5 2" xfId="1391" xr:uid="{8C8BCC7C-9CF3-4292-B60D-F13948DF1354}"/>
    <cellStyle name="Note 2 4 5 2 2" xfId="2838" xr:uid="{C66727AE-DA93-44C7-B78E-628C39DF2AE5}"/>
    <cellStyle name="Note 2 4 5 3" xfId="1392" xr:uid="{7F85EEAA-7E18-41D7-84C7-30FDD746DB89}"/>
    <cellStyle name="Note 2 4 5 3 2" xfId="2839" xr:uid="{65996A4A-AE12-4CBB-9C52-2706738C4828}"/>
    <cellStyle name="Note 2 4 5 4" xfId="2837" xr:uid="{A386C36C-115E-45FD-8DE3-9ADBC9058B6C}"/>
    <cellStyle name="Note 2 4 6" xfId="1393" xr:uid="{562A31D8-A542-4A99-9713-01DCAFE2DDFC}"/>
    <cellStyle name="Note 2 4 6 2" xfId="2840" xr:uid="{B1EE896B-ED1C-4373-B695-5E696CCBF91E}"/>
    <cellStyle name="Note 2 4 7" xfId="1394" xr:uid="{A7F08379-F551-4810-86FD-1AE66967E2A3}"/>
    <cellStyle name="Note 2 4 7 2" xfId="2841" xr:uid="{F111623B-43A8-41AD-9329-240DE9F241E2}"/>
    <cellStyle name="Note 2 4 8" xfId="2818" xr:uid="{1FEBD0C3-F002-42CE-89EF-5AC4CC306284}"/>
    <cellStyle name="Note 2 5" xfId="1395" xr:uid="{C77B680E-1D77-41CC-B107-8C3D8FE4389E}"/>
    <cellStyle name="Note 2 5 2" xfId="1396" xr:uid="{7662ED9B-A1F9-492B-A0B8-C2A1F492EFDA}"/>
    <cellStyle name="Note 2 5 2 2" xfId="1397" xr:uid="{57ECF94E-AC24-4914-9214-6335B5A7F7AE}"/>
    <cellStyle name="Note 2 5 2 2 2" xfId="2844" xr:uid="{92E0AAF1-332D-443F-88E8-4E4586DFD36C}"/>
    <cellStyle name="Note 2 5 2 3" xfId="1398" xr:uid="{18E844D0-7DD1-4A13-B27C-D77C8BD57CD5}"/>
    <cellStyle name="Note 2 5 2 3 2" xfId="2845" xr:uid="{4737711C-C3E5-4295-830A-AD8BB614E9BB}"/>
    <cellStyle name="Note 2 5 2 4" xfId="2843" xr:uid="{45CD4A53-1F18-4D39-B21D-274A12DE580E}"/>
    <cellStyle name="Note 2 5 3" xfId="1399" xr:uid="{8368ECDC-2312-4E89-AFF4-F7C22A2DCD02}"/>
    <cellStyle name="Note 2 5 3 2" xfId="1400" xr:uid="{A3F8A7EE-76D8-49EA-9D0D-3E270A73C36E}"/>
    <cellStyle name="Note 2 5 3 2 2" xfId="2847" xr:uid="{C30A7197-8663-4889-9D69-6DE890BCF634}"/>
    <cellStyle name="Note 2 5 3 3" xfId="1401" xr:uid="{9096D754-E62C-47CC-AD67-915491EAF984}"/>
    <cellStyle name="Note 2 5 3 3 2" xfId="2848" xr:uid="{962A27F5-237E-449E-A07F-97D10344C9CA}"/>
    <cellStyle name="Note 2 5 3 4" xfId="2846" xr:uid="{7FC63B8C-485A-4385-93E0-9D750C5A6238}"/>
    <cellStyle name="Note 2 5 4" xfId="1402" xr:uid="{8A16002C-BF89-450A-8F60-450B51A23F68}"/>
    <cellStyle name="Note 2 5 4 2" xfId="1403" xr:uid="{5EC62290-2FFF-4548-8065-07E672EE0953}"/>
    <cellStyle name="Note 2 5 4 2 2" xfId="2850" xr:uid="{7848E3A6-6C46-41AD-9489-46F53248370E}"/>
    <cellStyle name="Note 2 5 4 3" xfId="1404" xr:uid="{BBE4754F-AB45-4D50-89FD-909F7DD87817}"/>
    <cellStyle name="Note 2 5 4 3 2" xfId="2851" xr:uid="{F36F5F38-A001-4DBB-8597-FC335D4B9C5E}"/>
    <cellStyle name="Note 2 5 4 4" xfId="2849" xr:uid="{257C02D0-7F70-4FAC-B526-36DCE0644D18}"/>
    <cellStyle name="Note 2 5 5" xfId="1405" xr:uid="{7E2EEB81-0E58-4958-995B-E80558714F9B}"/>
    <cellStyle name="Note 2 5 5 2" xfId="2852" xr:uid="{9626086C-A8C3-472C-A2AD-4D0E6715FADE}"/>
    <cellStyle name="Note 2 5 6" xfId="1406" xr:uid="{4489A556-F768-4C72-85F9-A3B89DEB5CE5}"/>
    <cellStyle name="Note 2 5 6 2" xfId="2853" xr:uid="{0350BA92-A0E0-4A15-874E-657EA3F273B5}"/>
    <cellStyle name="Note 2 5 7" xfId="2842" xr:uid="{ACF9B77B-406C-4F37-9852-56024ECFDC5A}"/>
    <cellStyle name="Note 2 6" xfId="1407" xr:uid="{5E07AF55-B897-4427-9F4D-A514B68843E3}"/>
    <cellStyle name="Note 2 6 2" xfId="1408" xr:uid="{B115BBCC-938A-47AB-9C8C-828A4E332CAE}"/>
    <cellStyle name="Note 2 6 2 2" xfId="2855" xr:uid="{C27B0C00-29A8-40AC-A84E-C3CEA0A9AE6A}"/>
    <cellStyle name="Note 2 6 3" xfId="1409" xr:uid="{E561DB42-1282-478A-978C-FAF1D101255E}"/>
    <cellStyle name="Note 2 6 3 2" xfId="2856" xr:uid="{520CB816-0536-4A39-982C-7222CF6EB5EA}"/>
    <cellStyle name="Note 2 6 4" xfId="2854" xr:uid="{F6FC00DF-7C97-42E4-BC46-4900C7406422}"/>
    <cellStyle name="Note 2 7" xfId="1410" xr:uid="{509BF1FC-01B2-4242-A9B3-36C35FCCE36B}"/>
    <cellStyle name="Note 2 7 2" xfId="1411" xr:uid="{62F83A87-F24A-4292-8D58-F07E02126139}"/>
    <cellStyle name="Note 2 7 2 2" xfId="2858" xr:uid="{FBD961DA-ECFE-4475-9801-96833B463B3B}"/>
    <cellStyle name="Note 2 7 3" xfId="1412" xr:uid="{439A701E-E7D9-432C-A732-F38ECAD70DE8}"/>
    <cellStyle name="Note 2 7 3 2" xfId="2859" xr:uid="{B7164B8C-F1E4-4CF3-8433-2C670309C154}"/>
    <cellStyle name="Note 2 7 4" xfId="2857" xr:uid="{D14C73D0-6DFA-4580-8CC8-46061EDA52E6}"/>
    <cellStyle name="Note 2 8" xfId="1413" xr:uid="{092C7560-C791-44D5-9709-D50A947275BB}"/>
    <cellStyle name="Note 2 8 2" xfId="1414" xr:uid="{A654F1AA-8C18-4153-B045-2A43B98A8C34}"/>
    <cellStyle name="Note 2 8 2 2" xfId="2861" xr:uid="{E80FFB63-DC9B-490A-B12C-3DFA777CDE30}"/>
    <cellStyle name="Note 2 8 3" xfId="1415" xr:uid="{E7A1BCD4-A7A4-4951-8660-2665F974A75A}"/>
    <cellStyle name="Note 2 8 3 2" xfId="2862" xr:uid="{2F9829A5-37FE-4CE1-84A4-8D396A0C9E4E}"/>
    <cellStyle name="Note 2 8 4" xfId="2860" xr:uid="{2DED2F27-5108-40A8-85ED-4F9F74A99D3D}"/>
    <cellStyle name="Note 2 9" xfId="1416" xr:uid="{CACCDF15-A026-46C3-A10F-63FB99C79FBE}"/>
    <cellStyle name="Note 2 9 2" xfId="2863" xr:uid="{DBBAC89D-2A7F-45E5-8240-4FA6BCBF96A2}"/>
    <cellStyle name="Note 3" xfId="1417" xr:uid="{81AA5CB9-364D-4E30-B123-00B9B99F51BF}"/>
    <cellStyle name="Note 3 10" xfId="2864" xr:uid="{608EB3CE-1C7C-4FFD-8462-59AF0516F90F}"/>
    <cellStyle name="Note 3 2" xfId="1418" xr:uid="{2702771F-E797-41D3-A607-0BC3B3DDF8A2}"/>
    <cellStyle name="Note 3 2 2" xfId="1419" xr:uid="{04F65EFE-1790-4017-B30E-8F5B9181B300}"/>
    <cellStyle name="Note 3 2 2 2" xfId="1420" xr:uid="{C9A96CCA-B00A-4DA0-893D-FF07ED8BD24C}"/>
    <cellStyle name="Note 3 2 2 2 2" xfId="1421" xr:uid="{41037D4B-A5A3-45CB-BCBC-A183A7C13340}"/>
    <cellStyle name="Note 3 2 2 2 2 2" xfId="2868" xr:uid="{658A02FB-4084-4911-BC9E-78F831306A35}"/>
    <cellStyle name="Note 3 2 2 2 3" xfId="1422" xr:uid="{84E43503-F21F-4605-BBEA-C7812CDA2B59}"/>
    <cellStyle name="Note 3 2 2 2 3 2" xfId="2869" xr:uid="{D3361170-FE2F-4C33-BB3E-E29664586A0D}"/>
    <cellStyle name="Note 3 2 2 2 4" xfId="2867" xr:uid="{CEB73C55-FD71-4C90-93D3-D1617998C86B}"/>
    <cellStyle name="Note 3 2 2 3" xfId="1423" xr:uid="{D47616AB-C9A7-4206-B804-01D94DBB58A4}"/>
    <cellStyle name="Note 3 2 2 3 2" xfId="1424" xr:uid="{DFFBA3E8-9CCB-4E80-B2BC-B3B9C4F33A9D}"/>
    <cellStyle name="Note 3 2 2 3 2 2" xfId="2871" xr:uid="{A32F726F-2906-4240-88B5-B0B4CB521CDD}"/>
    <cellStyle name="Note 3 2 2 3 3" xfId="1425" xr:uid="{81A56A05-3138-4C50-ABF8-8C84055C22C1}"/>
    <cellStyle name="Note 3 2 2 3 3 2" xfId="2872" xr:uid="{E0141833-BD25-48B0-8134-ED23E655AC6D}"/>
    <cellStyle name="Note 3 2 2 3 4" xfId="2870" xr:uid="{ADE885CA-9DEA-408A-8A66-33AC2C4E8C88}"/>
    <cellStyle name="Note 3 2 2 4" xfId="1426" xr:uid="{B6CB4927-10A3-466A-BD86-B3957D46390C}"/>
    <cellStyle name="Note 3 2 2 4 2" xfId="1427" xr:uid="{C3A378B6-844B-4844-AA74-10E7BF800BA7}"/>
    <cellStyle name="Note 3 2 2 4 2 2" xfId="2874" xr:uid="{E35EF2D7-3265-4ADA-A9C7-106B7BB9D79C}"/>
    <cellStyle name="Note 3 2 2 4 3" xfId="1428" xr:uid="{D5A8F146-88BE-44CD-8651-537E7BC6F929}"/>
    <cellStyle name="Note 3 2 2 4 3 2" xfId="2875" xr:uid="{8821E68C-1E88-47A4-AA9A-6F32CE0826F0}"/>
    <cellStyle name="Note 3 2 2 4 4" xfId="2873" xr:uid="{F7608165-44FB-4927-BF53-F6790865CA01}"/>
    <cellStyle name="Note 3 2 2 5" xfId="1429" xr:uid="{34B99196-00A8-40FB-A5CF-F20F99BFF2C2}"/>
    <cellStyle name="Note 3 2 2 5 2" xfId="2876" xr:uid="{67FC5B9A-AC68-429B-B316-597FCB119209}"/>
    <cellStyle name="Note 3 2 2 6" xfId="1430" xr:uid="{98ADB3CC-354E-4CDE-80FB-7875F8EE8F8D}"/>
    <cellStyle name="Note 3 2 2 6 2" xfId="2877" xr:uid="{21A4137F-8D6C-4FD0-A54D-0BC7AF2C201C}"/>
    <cellStyle name="Note 3 2 2 7" xfId="2866" xr:uid="{CCFDE6A9-AE6D-456C-A2E2-20AD6AC33ACE}"/>
    <cellStyle name="Note 3 2 3" xfId="1431" xr:uid="{55974A29-F1A9-456D-86DC-05E672016189}"/>
    <cellStyle name="Note 3 2 3 2" xfId="1432" xr:uid="{275E7CD5-3225-491F-94C0-F58F44937EC9}"/>
    <cellStyle name="Note 3 2 3 2 2" xfId="2879" xr:uid="{BA793F10-6981-49BC-B546-BC2170FD2400}"/>
    <cellStyle name="Note 3 2 3 3" xfId="1433" xr:uid="{653740B3-DC1B-40ED-9F02-E923F7A0BE6A}"/>
    <cellStyle name="Note 3 2 3 3 2" xfId="2880" xr:uid="{4913156E-FD80-4A50-8CFF-76ACCB5B6DB5}"/>
    <cellStyle name="Note 3 2 3 4" xfId="2878" xr:uid="{B8C79976-9A4D-4CF7-88ED-AE3BD3DDDEE5}"/>
    <cellStyle name="Note 3 2 4" xfId="1434" xr:uid="{FE3EF871-CFF0-43A1-A158-F9D020EDE1E4}"/>
    <cellStyle name="Note 3 2 4 2" xfId="1435" xr:uid="{75D6B389-9FCA-424A-95F4-DAA5CD49F75E}"/>
    <cellStyle name="Note 3 2 4 2 2" xfId="2882" xr:uid="{404D4CFC-8932-4BDB-8951-4FACD6D99198}"/>
    <cellStyle name="Note 3 2 4 3" xfId="1436" xr:uid="{24969CC7-E974-497F-BD4D-E7244BDCED4A}"/>
    <cellStyle name="Note 3 2 4 3 2" xfId="2883" xr:uid="{8A28E6E4-6150-48D8-9532-4F69107F40E2}"/>
    <cellStyle name="Note 3 2 4 4" xfId="2881" xr:uid="{28DD2924-5BEA-4C97-B193-C61818A541B4}"/>
    <cellStyle name="Note 3 2 5" xfId="1437" xr:uid="{283B0F58-9001-4768-ADCF-7FD5DD894A17}"/>
    <cellStyle name="Note 3 2 5 2" xfId="1438" xr:uid="{62073E04-3C1C-4DBC-A1D5-B2F7F9CB9EB0}"/>
    <cellStyle name="Note 3 2 5 2 2" xfId="2885" xr:uid="{BB950C2C-0C92-4780-ACAE-DE415918B33E}"/>
    <cellStyle name="Note 3 2 5 3" xfId="1439" xr:uid="{F65197DB-86C4-4F9F-8613-5B90877AA5DD}"/>
    <cellStyle name="Note 3 2 5 3 2" xfId="2886" xr:uid="{754BAA5C-29D3-430A-8846-CCFC6C8F491B}"/>
    <cellStyle name="Note 3 2 5 4" xfId="2884" xr:uid="{FCE335AF-ADD2-4E6D-8531-A98FCE802F1B}"/>
    <cellStyle name="Note 3 2 6" xfId="1440" xr:uid="{D66AA15B-4D03-43B5-ABFA-5889FCC0A129}"/>
    <cellStyle name="Note 3 2 6 2" xfId="2887" xr:uid="{37A82FD5-F705-41AD-8AFC-12A19FD164AC}"/>
    <cellStyle name="Note 3 2 7" xfId="1441" xr:uid="{0D3487C8-16E7-4851-8E62-7C8A405BFCE6}"/>
    <cellStyle name="Note 3 2 7 2" xfId="2888" xr:uid="{ECBD28C2-6404-44B9-A40B-E2B6A8979600}"/>
    <cellStyle name="Note 3 2 8" xfId="2865" xr:uid="{233CC811-CB02-47B6-96A4-825C0750B69D}"/>
    <cellStyle name="Note 3 3" xfId="1442" xr:uid="{2BAA887A-0C31-43AE-9BA8-00BD80A0A8A6}"/>
    <cellStyle name="Note 3 3 2" xfId="1443" xr:uid="{7E3A971A-D70E-4528-ABCA-DC8486D715E3}"/>
    <cellStyle name="Note 3 3 2 2" xfId="1444" xr:uid="{9924F8B0-C4D5-4799-9981-3272DD3176DC}"/>
    <cellStyle name="Note 3 3 2 2 2" xfId="1445" xr:uid="{0D254DCE-797A-4D6A-A519-3096088C91D2}"/>
    <cellStyle name="Note 3 3 2 2 2 2" xfId="2892" xr:uid="{62131F57-B70F-4724-A3FB-456D4A55CEAE}"/>
    <cellStyle name="Note 3 3 2 2 3" xfId="1446" xr:uid="{BF4850B5-8A6E-4311-8E07-4870BF98F0F6}"/>
    <cellStyle name="Note 3 3 2 2 3 2" xfId="2893" xr:uid="{46721100-08F3-4621-B311-D1952EBD7888}"/>
    <cellStyle name="Note 3 3 2 2 4" xfId="2891" xr:uid="{D7367DB9-9AAB-4977-83CA-293663D76518}"/>
    <cellStyle name="Note 3 3 2 3" xfId="1447" xr:uid="{A88086D2-9EE1-4863-B961-F4D3764DE96D}"/>
    <cellStyle name="Note 3 3 2 3 2" xfId="1448" xr:uid="{4FACC712-6659-4176-9101-8841D3A010E2}"/>
    <cellStyle name="Note 3 3 2 3 2 2" xfId="2895" xr:uid="{5DA20E51-7323-48ED-A712-FBF76455874B}"/>
    <cellStyle name="Note 3 3 2 3 3" xfId="1449" xr:uid="{434D0E1E-1A60-40E6-B560-125E808B7C62}"/>
    <cellStyle name="Note 3 3 2 3 3 2" xfId="2896" xr:uid="{156179A9-C7CC-43B6-9641-964B52498774}"/>
    <cellStyle name="Note 3 3 2 3 4" xfId="2894" xr:uid="{77BF37DA-1DC8-4CCB-83CA-3759CE2EDE28}"/>
    <cellStyle name="Note 3 3 2 4" xfId="1450" xr:uid="{9D0101B2-8C79-4478-BEF9-4CEED7D00681}"/>
    <cellStyle name="Note 3 3 2 4 2" xfId="1451" xr:uid="{7378EA3C-4A24-45A6-B1D3-BC89A2CE8D53}"/>
    <cellStyle name="Note 3 3 2 4 2 2" xfId="2898" xr:uid="{6C9632F6-BE93-47C7-B32F-14F8EC4FA26C}"/>
    <cellStyle name="Note 3 3 2 4 3" xfId="1452" xr:uid="{10353E9D-7817-49EA-A1C6-22060248B622}"/>
    <cellStyle name="Note 3 3 2 4 3 2" xfId="2899" xr:uid="{0C370E5B-F2A0-4E13-B3FC-C00E90384D3D}"/>
    <cellStyle name="Note 3 3 2 4 4" xfId="2897" xr:uid="{ED15D17B-D739-4CE5-8DD7-46886DDFCC00}"/>
    <cellStyle name="Note 3 3 2 5" xfId="1453" xr:uid="{35374486-3FF9-4662-A468-F8FE3F022C2A}"/>
    <cellStyle name="Note 3 3 2 5 2" xfId="2900" xr:uid="{2D125E39-1CB6-46B5-B10E-25A3F09EC704}"/>
    <cellStyle name="Note 3 3 2 6" xfId="1454" xr:uid="{ACF451F8-E20D-4BBA-B25F-E2B13C56BF24}"/>
    <cellStyle name="Note 3 3 2 6 2" xfId="2901" xr:uid="{69FBD386-B120-47F2-964A-383A9DC9B86F}"/>
    <cellStyle name="Note 3 3 2 7" xfId="2890" xr:uid="{DAC9AA69-9FFB-4E22-9BB5-A55AE6F92C88}"/>
    <cellStyle name="Note 3 3 3" xfId="1455" xr:uid="{BFFF1758-1F07-4F87-B94C-61A2C7F3B08C}"/>
    <cellStyle name="Note 3 3 3 2" xfId="1456" xr:uid="{8830D6C9-765F-4183-9E64-83799F5F7517}"/>
    <cellStyle name="Note 3 3 3 2 2" xfId="2903" xr:uid="{61D717EE-E71A-4D01-9CFA-84E5EA4F6B4E}"/>
    <cellStyle name="Note 3 3 3 3" xfId="1457" xr:uid="{26E17674-5D1D-46E9-90E9-117EA9BA725D}"/>
    <cellStyle name="Note 3 3 3 3 2" xfId="2904" xr:uid="{AFE02B13-7C06-46D1-86E5-65A9DEA9AD87}"/>
    <cellStyle name="Note 3 3 3 4" xfId="2902" xr:uid="{BC0D62E1-EAFC-4549-89C6-FDB3B089F7E9}"/>
    <cellStyle name="Note 3 3 4" xfId="1458" xr:uid="{F8424C7F-2A03-4608-A91F-FB81299C53C2}"/>
    <cellStyle name="Note 3 3 4 2" xfId="1459" xr:uid="{AB569DE7-146F-4422-9446-28F5FDB0BAF0}"/>
    <cellStyle name="Note 3 3 4 2 2" xfId="2906" xr:uid="{C19678B9-12B8-4444-905C-54937471953D}"/>
    <cellStyle name="Note 3 3 4 3" xfId="1460" xr:uid="{6B6FDDC7-4B4A-4247-AC6B-3908E495CE96}"/>
    <cellStyle name="Note 3 3 4 3 2" xfId="2907" xr:uid="{88DDBAEF-54A1-445D-BD2A-805084AD5586}"/>
    <cellStyle name="Note 3 3 4 4" xfId="2905" xr:uid="{5640D6D8-9794-41FC-9E74-B8326C97DEDF}"/>
    <cellStyle name="Note 3 3 5" xfId="1461" xr:uid="{607744CD-6C9A-43B2-8A32-B96B7205D054}"/>
    <cellStyle name="Note 3 3 5 2" xfId="1462" xr:uid="{4A9F82FD-00F8-4DC4-81B8-305F4C0FDCCC}"/>
    <cellStyle name="Note 3 3 5 2 2" xfId="2909" xr:uid="{68C57A9F-887D-4086-8CCF-6CD458997EF2}"/>
    <cellStyle name="Note 3 3 5 3" xfId="1463" xr:uid="{585E900E-0496-48C6-8B47-80FEA5EF5705}"/>
    <cellStyle name="Note 3 3 5 3 2" xfId="2910" xr:uid="{F309A0F6-62A9-4359-AFA6-BC5232921758}"/>
    <cellStyle name="Note 3 3 5 4" xfId="2908" xr:uid="{5EF18AD1-3807-4BD3-ADB8-AADAE473989B}"/>
    <cellStyle name="Note 3 3 6" xfId="1464" xr:uid="{0072B3A5-CADE-44A4-9F3A-1E46C7881A5C}"/>
    <cellStyle name="Note 3 3 6 2" xfId="2911" xr:uid="{897EE09C-F1EF-4C47-AC4B-CA6EF564CB9D}"/>
    <cellStyle name="Note 3 3 7" xfId="1465" xr:uid="{45316FEE-01D0-470D-9647-855C810C4B3A}"/>
    <cellStyle name="Note 3 3 7 2" xfId="2912" xr:uid="{0A80AF46-6E93-4A90-A0DE-472612940B58}"/>
    <cellStyle name="Note 3 3 8" xfId="2889" xr:uid="{D2C15CA4-D280-466F-8A39-28F36B0664D8}"/>
    <cellStyle name="Note 3 4" xfId="1466" xr:uid="{3EDC903A-0C50-4397-9585-DB7DFCB4D0F5}"/>
    <cellStyle name="Note 3 4 2" xfId="1467" xr:uid="{C040DB01-7340-4987-8ED8-4F0E69ADA246}"/>
    <cellStyle name="Note 3 4 2 2" xfId="1468" xr:uid="{C644415C-49FB-4B00-8157-8089BCC29D88}"/>
    <cellStyle name="Note 3 4 2 2 2" xfId="2915" xr:uid="{BA44F9C5-F5AA-4CA5-96E0-468CE7F71941}"/>
    <cellStyle name="Note 3 4 2 3" xfId="1469" xr:uid="{E477D688-F82B-4F00-B12C-4EA538994F83}"/>
    <cellStyle name="Note 3 4 2 3 2" xfId="2916" xr:uid="{63BE4969-C44A-4E6A-A3E7-6DCB8036DAEA}"/>
    <cellStyle name="Note 3 4 2 4" xfId="2914" xr:uid="{4FE76063-B4B0-4830-98E8-2E1CC8639471}"/>
    <cellStyle name="Note 3 4 3" xfId="1470" xr:uid="{FFD20CFD-15E2-4B11-9E10-4F70ED0A6E63}"/>
    <cellStyle name="Note 3 4 3 2" xfId="1471" xr:uid="{34436917-4CB7-45D2-A411-51269B88B105}"/>
    <cellStyle name="Note 3 4 3 2 2" xfId="2918" xr:uid="{100F99A5-11B1-4BAC-B537-9EA460EA3812}"/>
    <cellStyle name="Note 3 4 3 3" xfId="1472" xr:uid="{39592A47-33F4-4233-8F9B-509D35BB1190}"/>
    <cellStyle name="Note 3 4 3 3 2" xfId="2919" xr:uid="{2E1066B4-FD2E-45BA-9D1A-343B02AD76C0}"/>
    <cellStyle name="Note 3 4 3 4" xfId="2917" xr:uid="{502F0E8A-7413-4792-AD1A-A77701F8A3ED}"/>
    <cellStyle name="Note 3 4 4" xfId="1473" xr:uid="{792FB3CB-AA7A-482D-A328-DAE7C259778F}"/>
    <cellStyle name="Note 3 4 4 2" xfId="1474" xr:uid="{336833AA-6E1F-4EB2-937B-05742010A810}"/>
    <cellStyle name="Note 3 4 4 2 2" xfId="2921" xr:uid="{D34D9683-4294-4D26-B960-084FCE86D000}"/>
    <cellStyle name="Note 3 4 4 3" xfId="1475" xr:uid="{10F2DC7B-F475-45E9-9C3F-B1BDD781A070}"/>
    <cellStyle name="Note 3 4 4 3 2" xfId="2922" xr:uid="{72692AD5-0082-417A-9CB7-FF38C43B5FFF}"/>
    <cellStyle name="Note 3 4 4 4" xfId="2920" xr:uid="{E1565397-FE47-41D4-A6CD-57E3A111AD2D}"/>
    <cellStyle name="Note 3 4 5" xfId="1476" xr:uid="{3D408730-914E-43B0-BF9D-105AAA28BE90}"/>
    <cellStyle name="Note 3 4 5 2" xfId="2923" xr:uid="{3C34EBAF-A2F3-441A-BF7C-CE83F8DEFE44}"/>
    <cellStyle name="Note 3 4 6" xfId="1477" xr:uid="{5126C5A1-398B-41F3-91CD-D0995F9FE728}"/>
    <cellStyle name="Note 3 4 6 2" xfId="2924" xr:uid="{9E36BD2D-2A6B-4355-B37F-2019B153285D}"/>
    <cellStyle name="Note 3 4 7" xfId="2913" xr:uid="{213183ED-237E-413E-AF5F-E4BB7AFA4323}"/>
    <cellStyle name="Note 3 5" xfId="1478" xr:uid="{5C3C1E62-B5CF-4EF3-B701-F8621EF58771}"/>
    <cellStyle name="Note 3 5 2" xfId="1479" xr:uid="{4349BAB5-032B-4031-BEBC-D12F94CC5189}"/>
    <cellStyle name="Note 3 5 2 2" xfId="2926" xr:uid="{3B306A00-C5A3-4C09-A11D-F3BBFF36AA57}"/>
    <cellStyle name="Note 3 5 3" xfId="1480" xr:uid="{5FFCE37D-AAEA-4B72-A055-65779C4613F2}"/>
    <cellStyle name="Note 3 5 3 2" xfId="2927" xr:uid="{FF6C0B0D-3DF8-4ABE-8C1B-4F19BA7A5648}"/>
    <cellStyle name="Note 3 5 4" xfId="2925" xr:uid="{D3946E34-E3EC-4B07-897E-AC882B267D8C}"/>
    <cellStyle name="Note 3 6" xfId="1481" xr:uid="{6C5A7E1D-A593-4201-A7FD-8876B2A81AB5}"/>
    <cellStyle name="Note 3 6 2" xfId="1482" xr:uid="{662CC9C2-9714-4AA4-8C60-7DDA4AF58F45}"/>
    <cellStyle name="Note 3 6 2 2" xfId="2929" xr:uid="{8761B472-2E0E-42C7-B90F-703E43C3E6B9}"/>
    <cellStyle name="Note 3 6 3" xfId="1483" xr:uid="{2CD780CB-4EFB-4446-8875-6A42DCC5EA17}"/>
    <cellStyle name="Note 3 6 3 2" xfId="2930" xr:uid="{1E5FC968-2D4E-4B57-995F-2CEACCF7D67B}"/>
    <cellStyle name="Note 3 6 4" xfId="2928" xr:uid="{3E803E45-83F8-4D1B-A654-D4A04BDB4FBA}"/>
    <cellStyle name="Note 3 7" xfId="1484" xr:uid="{90289656-3ACD-40D2-959F-3F104115A70A}"/>
    <cellStyle name="Note 3 7 2" xfId="1485" xr:uid="{F770E781-A1D1-4310-8884-2B9035F5CD37}"/>
    <cellStyle name="Note 3 7 2 2" xfId="2932" xr:uid="{1AB4325A-8636-4441-9CC4-FE81F7F1F5B4}"/>
    <cellStyle name="Note 3 7 3" xfId="1486" xr:uid="{E46B69C1-8FB3-44A3-B78B-B5D6D9C3B2A9}"/>
    <cellStyle name="Note 3 7 3 2" xfId="2933" xr:uid="{D716EA58-5DEF-45E6-80DE-64A26B288759}"/>
    <cellStyle name="Note 3 7 4" xfId="2931" xr:uid="{A62A00A1-6217-4566-96C5-B18B06B43668}"/>
    <cellStyle name="Note 3 8" xfId="1487" xr:uid="{41A666D3-73FE-4C13-8783-605229EF9071}"/>
    <cellStyle name="Note 3 8 2" xfId="2934" xr:uid="{03006CC7-2283-4F53-9747-C12ADAF8DD91}"/>
    <cellStyle name="Note 3 9" xfId="1488" xr:uid="{BD0FB5E6-F4FF-47EE-A165-4E1FABFA9330}"/>
    <cellStyle name="Note 3 9 2" xfId="2935" xr:uid="{8E18BF02-B1A1-4FC0-8F3D-CBDA1084358C}"/>
    <cellStyle name="or" xfId="13" xr:uid="{00000000-0005-0000-0000-00000D000000}"/>
    <cellStyle name="Percent 2" xfId="20" xr:uid="{E15DFE76-282D-4CE5-B370-26DF77B2EC8E}"/>
    <cellStyle name="Percent 2 2" xfId="1491" xr:uid="{5807A5F7-3AD0-4934-B127-873C67FD4451}"/>
    <cellStyle name="Percent 2 3" xfId="1492" xr:uid="{70FDC639-8BE4-48D4-B550-CBFE07D3608D}"/>
    <cellStyle name="Percent 2 4" xfId="1490" xr:uid="{C4B16DA0-DB6C-47AD-8962-B13BEA750690}"/>
    <cellStyle name="Percent 2 5" xfId="1495" xr:uid="{4C28869C-BAEC-420B-BEA4-80A429391C68}"/>
    <cellStyle name="Percent 2 6" xfId="30" xr:uid="{CCFB9B6A-9F01-421A-9C57-647A855A165A}"/>
    <cellStyle name="Percent 3" xfId="31" xr:uid="{C4BC6701-4B90-4D80-8239-B6C7A59A4A97}"/>
    <cellStyle name="Percent 3 2" xfId="1493" xr:uid="{6F1F0445-33A8-4D93-8DF3-FAD8684D2028}"/>
    <cellStyle name="Percent 4" xfId="1489" xr:uid="{9AFA3EF0-B1FF-46D0-A1E4-9FA28FE81308}"/>
    <cellStyle name="Percent 5" xfId="28" xr:uid="{D54F72B1-59A6-44D1-8798-1133786B2D7C}"/>
    <cellStyle name="Total" xfId="14" builtinId="25" customBuiltin="1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D98D-842F-4CA8-9ADB-32561CB60A4F}">
  <sheetPr codeName="Sheet1"/>
  <dimension ref="A1:K6019"/>
  <sheetViews>
    <sheetView view="pageBreakPreview" zoomScaleNormal="100" zoomScaleSheetLayoutView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J313" sqref="J313"/>
    </sheetView>
  </sheetViews>
  <sheetFormatPr defaultColWidth="12.453125" defaultRowHeight="11.4" x14ac:dyDescent="0.25"/>
  <cols>
    <col min="1" max="1" width="12.453125" style="126"/>
    <col min="2" max="2" width="14.6328125" style="126" customWidth="1"/>
    <col min="3" max="3" width="38" style="232" customWidth="1"/>
    <col min="4" max="4" width="20.6328125" style="126" customWidth="1"/>
    <col min="5" max="5" width="11.36328125" style="231" bestFit="1" customWidth="1"/>
    <col min="6" max="6" width="11" style="2" bestFit="1" customWidth="1"/>
    <col min="7" max="7" width="14.453125" style="269" bestFit="1" customWidth="1"/>
    <col min="8" max="16384" width="12.453125" style="4"/>
  </cols>
  <sheetData>
    <row r="1" spans="1:10" ht="15" customHeight="1" x14ac:dyDescent="0.25">
      <c r="A1" s="104"/>
      <c r="B1" s="104"/>
      <c r="C1" s="104"/>
      <c r="D1" s="104"/>
      <c r="E1" s="104"/>
      <c r="F1" s="280"/>
      <c r="G1" s="252"/>
      <c r="H1" s="34"/>
      <c r="I1" s="34"/>
    </row>
    <row r="2" spans="1:10" ht="12" x14ac:dyDescent="0.25">
      <c r="A2" s="105" t="s">
        <v>6</v>
      </c>
      <c r="B2" s="105" t="s">
        <v>0</v>
      </c>
      <c r="C2" s="105" t="s">
        <v>1</v>
      </c>
      <c r="D2" s="105" t="s">
        <v>2</v>
      </c>
      <c r="E2" s="105" t="s">
        <v>3</v>
      </c>
      <c r="F2" s="281" t="s">
        <v>4</v>
      </c>
      <c r="G2" s="253" t="s">
        <v>5</v>
      </c>
      <c r="H2" s="12"/>
      <c r="I2" s="12"/>
    </row>
    <row r="3" spans="1:10" ht="12" x14ac:dyDescent="0.25">
      <c r="A3" s="106"/>
      <c r="B3" s="107"/>
      <c r="C3" s="107"/>
      <c r="D3" s="107"/>
      <c r="E3" s="105"/>
      <c r="F3" s="282"/>
      <c r="G3" s="254"/>
      <c r="H3" s="34"/>
      <c r="I3" s="34"/>
    </row>
    <row r="4" spans="1:10" ht="12" x14ac:dyDescent="0.25">
      <c r="A4" s="105" t="s">
        <v>1633</v>
      </c>
      <c r="B4" s="108" t="s">
        <v>7</v>
      </c>
      <c r="C4" s="109" t="s">
        <v>133</v>
      </c>
      <c r="D4" s="110"/>
      <c r="E4" s="108"/>
      <c r="F4" s="62"/>
      <c r="G4" s="255"/>
      <c r="H4" s="34"/>
      <c r="I4" s="34"/>
    </row>
    <row r="5" spans="1:10" ht="12" x14ac:dyDescent="0.25">
      <c r="A5" s="111"/>
      <c r="B5" s="112" t="s">
        <v>9</v>
      </c>
      <c r="C5" s="113" t="s">
        <v>10</v>
      </c>
      <c r="D5" s="111"/>
      <c r="E5" s="114"/>
      <c r="F5" s="283"/>
      <c r="G5" s="37"/>
      <c r="H5" s="14"/>
      <c r="I5" s="14"/>
      <c r="J5" s="14"/>
    </row>
    <row r="6" spans="1:10" x14ac:dyDescent="0.25">
      <c r="A6" s="111"/>
      <c r="B6" s="112" t="s">
        <v>11</v>
      </c>
      <c r="C6" s="115" t="s">
        <v>12</v>
      </c>
      <c r="D6" s="111" t="s">
        <v>14</v>
      </c>
      <c r="E6" s="111">
        <v>21</v>
      </c>
      <c r="F6" s="56"/>
      <c r="G6" s="37">
        <f>E6*F6</f>
        <v>0</v>
      </c>
      <c r="H6" s="14"/>
      <c r="I6" s="14"/>
      <c r="J6" s="14"/>
    </row>
    <row r="7" spans="1:10" ht="22.8" x14ac:dyDescent="0.25">
      <c r="A7" s="111"/>
      <c r="B7" s="112" t="s">
        <v>15</v>
      </c>
      <c r="C7" s="115" t="s">
        <v>17</v>
      </c>
      <c r="D7" s="111" t="s">
        <v>14</v>
      </c>
      <c r="E7" s="111">
        <v>21</v>
      </c>
      <c r="F7" s="56"/>
      <c r="G7" s="37">
        <f>E7*F7</f>
        <v>0</v>
      </c>
      <c r="H7" s="14"/>
      <c r="I7" s="14"/>
      <c r="J7" s="14"/>
    </row>
    <row r="8" spans="1:10" ht="12" x14ac:dyDescent="0.25">
      <c r="A8" s="111"/>
      <c r="B8" s="112" t="s">
        <v>18</v>
      </c>
      <c r="C8" s="113" t="s">
        <v>19</v>
      </c>
      <c r="D8" s="111"/>
      <c r="E8" s="111"/>
      <c r="F8" s="56"/>
      <c r="G8" s="37"/>
      <c r="H8" s="14"/>
      <c r="I8" s="14"/>
      <c r="J8" s="14"/>
    </row>
    <row r="9" spans="1:10" x14ac:dyDescent="0.25">
      <c r="A9" s="111"/>
      <c r="B9" s="116" t="s">
        <v>21</v>
      </c>
      <c r="C9" s="117" t="s">
        <v>25</v>
      </c>
      <c r="D9" s="111" t="s">
        <v>20</v>
      </c>
      <c r="E9" s="111">
        <v>1</v>
      </c>
      <c r="F9" s="56"/>
      <c r="G9" s="37">
        <f>E9*F9</f>
        <v>0</v>
      </c>
      <c r="H9" s="14"/>
      <c r="I9" s="14"/>
      <c r="J9" s="14"/>
    </row>
    <row r="10" spans="1:10" x14ac:dyDescent="0.25">
      <c r="A10" s="111"/>
      <c r="B10" s="116" t="s">
        <v>22</v>
      </c>
      <c r="C10" s="117" t="s">
        <v>26</v>
      </c>
      <c r="D10" s="111" t="s">
        <v>20</v>
      </c>
      <c r="E10" s="111">
        <v>1</v>
      </c>
      <c r="F10" s="56"/>
      <c r="G10" s="37">
        <f t="shared" ref="G10:G12" si="0">E10*F10</f>
        <v>0</v>
      </c>
      <c r="H10" s="63"/>
      <c r="I10" s="14"/>
      <c r="J10" s="14"/>
    </row>
    <row r="11" spans="1:10" x14ac:dyDescent="0.25">
      <c r="A11" s="111"/>
      <c r="B11" s="116" t="s">
        <v>23</v>
      </c>
      <c r="C11" s="117" t="s">
        <v>27</v>
      </c>
      <c r="D11" s="111" t="s">
        <v>14</v>
      </c>
      <c r="E11" s="111">
        <v>21</v>
      </c>
      <c r="F11" s="56"/>
      <c r="G11" s="37">
        <f t="shared" si="0"/>
        <v>0</v>
      </c>
      <c r="H11" s="14"/>
      <c r="I11" s="14"/>
      <c r="J11" s="14"/>
    </row>
    <row r="12" spans="1:10" ht="22.8" x14ac:dyDescent="0.25">
      <c r="A12" s="111"/>
      <c r="B12" s="116" t="s">
        <v>24</v>
      </c>
      <c r="C12" s="117" t="s">
        <v>28</v>
      </c>
      <c r="D12" s="111" t="s">
        <v>14</v>
      </c>
      <c r="E12" s="111">
        <v>21</v>
      </c>
      <c r="F12" s="56"/>
      <c r="G12" s="37">
        <f t="shared" si="0"/>
        <v>0</v>
      </c>
      <c r="H12" s="14"/>
      <c r="I12" s="14"/>
      <c r="J12" s="14"/>
    </row>
    <row r="13" spans="1:10" ht="36" x14ac:dyDescent="0.25">
      <c r="A13" s="111"/>
      <c r="B13" s="112" t="s">
        <v>29</v>
      </c>
      <c r="C13" s="118" t="s">
        <v>30</v>
      </c>
      <c r="D13" s="111"/>
      <c r="E13" s="111"/>
      <c r="F13" s="56"/>
      <c r="G13" s="37"/>
      <c r="H13" s="14"/>
      <c r="I13" s="14"/>
      <c r="J13" s="14"/>
    </row>
    <row r="14" spans="1:10" x14ac:dyDescent="0.25">
      <c r="A14" s="111"/>
      <c r="B14" s="116" t="s">
        <v>31</v>
      </c>
      <c r="C14" s="115" t="s">
        <v>39</v>
      </c>
      <c r="D14" s="111" t="s">
        <v>40</v>
      </c>
      <c r="E14" s="111">
        <v>3</v>
      </c>
      <c r="F14" s="56"/>
      <c r="G14" s="37">
        <f t="shared" ref="G14:G18" si="1">E14*F14</f>
        <v>0</v>
      </c>
      <c r="H14" s="14"/>
      <c r="I14" s="14"/>
      <c r="J14" s="14"/>
    </row>
    <row r="15" spans="1:10" x14ac:dyDescent="0.25">
      <c r="A15" s="111"/>
      <c r="B15" s="116" t="s">
        <v>32</v>
      </c>
      <c r="C15" s="115" t="s">
        <v>41</v>
      </c>
      <c r="D15" s="111" t="s">
        <v>42</v>
      </c>
      <c r="E15" s="111">
        <v>2</v>
      </c>
      <c r="F15" s="56"/>
      <c r="G15" s="37">
        <f t="shared" si="1"/>
        <v>0</v>
      </c>
      <c r="H15" s="14"/>
      <c r="I15" s="14"/>
      <c r="J15" s="14"/>
    </row>
    <row r="16" spans="1:10" ht="13.2" x14ac:dyDescent="0.25">
      <c r="A16" s="111"/>
      <c r="B16" s="116" t="s">
        <v>33</v>
      </c>
      <c r="C16" s="115" t="s">
        <v>43</v>
      </c>
      <c r="D16" s="111" t="s">
        <v>500</v>
      </c>
      <c r="E16" s="111">
        <v>100</v>
      </c>
      <c r="F16" s="56"/>
      <c r="G16" s="37">
        <f t="shared" si="1"/>
        <v>0</v>
      </c>
      <c r="H16" s="14"/>
      <c r="I16" s="14"/>
      <c r="J16" s="14"/>
    </row>
    <row r="17" spans="1:10" x14ac:dyDescent="0.25">
      <c r="A17" s="111"/>
      <c r="B17" s="116" t="s">
        <v>34</v>
      </c>
      <c r="C17" s="117" t="s">
        <v>44</v>
      </c>
      <c r="D17" s="111" t="s">
        <v>42</v>
      </c>
      <c r="E17" s="111">
        <v>2</v>
      </c>
      <c r="F17" s="56"/>
      <c r="G17" s="37">
        <f t="shared" si="1"/>
        <v>0</v>
      </c>
      <c r="H17" s="14"/>
      <c r="I17" s="14"/>
      <c r="J17" s="14"/>
    </row>
    <row r="18" spans="1:10" x14ac:dyDescent="0.25">
      <c r="A18" s="111"/>
      <c r="B18" s="116" t="s">
        <v>35</v>
      </c>
      <c r="C18" s="117" t="s">
        <v>47</v>
      </c>
      <c r="D18" s="111" t="s">
        <v>48</v>
      </c>
      <c r="E18" s="111">
        <v>100</v>
      </c>
      <c r="F18" s="56"/>
      <c r="G18" s="37">
        <f t="shared" si="1"/>
        <v>0</v>
      </c>
      <c r="H18" s="14"/>
      <c r="I18" s="14"/>
      <c r="J18" s="14"/>
    </row>
    <row r="19" spans="1:10" x14ac:dyDescent="0.25">
      <c r="A19" s="111"/>
      <c r="B19" s="116" t="s">
        <v>36</v>
      </c>
      <c r="C19" s="117" t="s">
        <v>50</v>
      </c>
      <c r="D19" s="111" t="s">
        <v>51</v>
      </c>
      <c r="E19" s="111" t="s">
        <v>1649</v>
      </c>
      <c r="F19" s="56" t="s">
        <v>1346</v>
      </c>
      <c r="G19" s="49">
        <v>7500000</v>
      </c>
      <c r="H19" s="14"/>
      <c r="I19" s="14"/>
      <c r="J19" s="14"/>
    </row>
    <row r="20" spans="1:10" ht="22.8" x14ac:dyDescent="0.25">
      <c r="A20" s="111"/>
      <c r="B20" s="116" t="s">
        <v>37</v>
      </c>
      <c r="C20" s="117" t="s">
        <v>52</v>
      </c>
      <c r="D20" s="119" t="s">
        <v>53</v>
      </c>
      <c r="E20" s="49">
        <f>G19</f>
        <v>7500000</v>
      </c>
      <c r="F20" s="74"/>
      <c r="G20" s="37">
        <f>F20*E20</f>
        <v>0</v>
      </c>
      <c r="H20" s="14"/>
      <c r="I20" s="14"/>
      <c r="J20" s="14"/>
    </row>
    <row r="21" spans="1:10" x14ac:dyDescent="0.25">
      <c r="A21" s="111"/>
      <c r="B21" s="116" t="s">
        <v>38</v>
      </c>
      <c r="C21" s="117" t="s">
        <v>54</v>
      </c>
      <c r="D21" s="111" t="s">
        <v>14</v>
      </c>
      <c r="E21" s="111">
        <v>21</v>
      </c>
      <c r="F21" s="56"/>
      <c r="G21" s="37">
        <f>E21*F21</f>
        <v>0</v>
      </c>
      <c r="H21" s="14"/>
      <c r="I21" s="14"/>
      <c r="J21" s="14"/>
    </row>
    <row r="22" spans="1:10" ht="12" x14ac:dyDescent="0.25">
      <c r="A22" s="111"/>
      <c r="B22" s="112" t="s">
        <v>56</v>
      </c>
      <c r="C22" s="113" t="s">
        <v>55</v>
      </c>
      <c r="D22" s="111" t="s">
        <v>14</v>
      </c>
      <c r="E22" s="111">
        <v>21</v>
      </c>
      <c r="F22" s="56"/>
      <c r="G22" s="37">
        <f>E22*F22</f>
        <v>0</v>
      </c>
      <c r="H22" s="14"/>
      <c r="I22" s="14"/>
      <c r="J22" s="14"/>
    </row>
    <row r="23" spans="1:10" ht="12" x14ac:dyDescent="0.25">
      <c r="A23" s="111"/>
      <c r="B23" s="112" t="s">
        <v>57</v>
      </c>
      <c r="C23" s="113" t="s">
        <v>58</v>
      </c>
      <c r="D23" s="111"/>
      <c r="E23" s="111"/>
      <c r="F23" s="56"/>
      <c r="G23" s="37"/>
      <c r="H23" s="14"/>
      <c r="I23" s="14"/>
      <c r="J23" s="14"/>
    </row>
    <row r="24" spans="1:10" x14ac:dyDescent="0.25">
      <c r="A24" s="111"/>
      <c r="B24" s="116" t="s">
        <v>59</v>
      </c>
      <c r="C24" s="120" t="s">
        <v>61</v>
      </c>
      <c r="D24" s="111" t="s">
        <v>20</v>
      </c>
      <c r="E24" s="111">
        <v>1</v>
      </c>
      <c r="F24" s="56"/>
      <c r="G24" s="37">
        <f>E24*F24</f>
        <v>0</v>
      </c>
      <c r="H24" s="14"/>
      <c r="I24" s="14"/>
      <c r="J24" s="14"/>
    </row>
    <row r="25" spans="1:10" x14ac:dyDescent="0.25">
      <c r="A25" s="111"/>
      <c r="B25" s="116" t="s">
        <v>60</v>
      </c>
      <c r="C25" s="120" t="s">
        <v>62</v>
      </c>
      <c r="D25" s="111" t="s">
        <v>14</v>
      </c>
      <c r="E25" s="111">
        <v>21</v>
      </c>
      <c r="F25" s="56"/>
      <c r="G25" s="37">
        <f>E25*F25</f>
        <v>0</v>
      </c>
      <c r="H25" s="14"/>
      <c r="I25" s="14"/>
      <c r="J25" s="14"/>
    </row>
    <row r="26" spans="1:10" ht="12" x14ac:dyDescent="0.25">
      <c r="A26" s="111"/>
      <c r="B26" s="112" t="s">
        <v>63</v>
      </c>
      <c r="C26" s="121" t="s">
        <v>64</v>
      </c>
      <c r="D26" s="111"/>
      <c r="E26" s="111"/>
      <c r="F26" s="56"/>
      <c r="G26" s="37"/>
      <c r="H26" s="14"/>
      <c r="I26" s="14"/>
      <c r="J26" s="14"/>
    </row>
    <row r="27" spans="1:10" x14ac:dyDescent="0.25">
      <c r="A27" s="111"/>
      <c r="B27" s="116" t="s">
        <v>65</v>
      </c>
      <c r="C27" s="122" t="s">
        <v>68</v>
      </c>
      <c r="D27" s="111" t="s">
        <v>69</v>
      </c>
      <c r="E27" s="111">
        <v>2</v>
      </c>
      <c r="F27" s="56"/>
      <c r="G27" s="37">
        <f>E27*F27</f>
        <v>0</v>
      </c>
      <c r="H27" s="14"/>
      <c r="I27" s="14"/>
      <c r="J27" s="14"/>
    </row>
    <row r="28" spans="1:10" x14ac:dyDescent="0.25">
      <c r="A28" s="111"/>
      <c r="B28" s="112" t="s">
        <v>66</v>
      </c>
      <c r="C28" s="122" t="s">
        <v>70</v>
      </c>
      <c r="D28" s="111" t="s">
        <v>51</v>
      </c>
      <c r="E28" s="111" t="s">
        <v>1649</v>
      </c>
      <c r="F28" s="56" t="s">
        <v>1346</v>
      </c>
      <c r="G28" s="49">
        <v>300000</v>
      </c>
      <c r="H28" s="14"/>
      <c r="I28" s="14"/>
      <c r="J28" s="14"/>
    </row>
    <row r="29" spans="1:10" ht="22.8" x14ac:dyDescent="0.25">
      <c r="A29" s="111"/>
      <c r="B29" s="112" t="s">
        <v>67</v>
      </c>
      <c r="C29" s="122" t="s">
        <v>71</v>
      </c>
      <c r="D29" s="119" t="s">
        <v>53</v>
      </c>
      <c r="E29" s="49">
        <v>300000</v>
      </c>
      <c r="F29" s="74"/>
      <c r="G29" s="37">
        <f>F29*E29</f>
        <v>0</v>
      </c>
      <c r="H29" s="14"/>
      <c r="I29" s="14"/>
      <c r="J29" s="14"/>
    </row>
    <row r="30" spans="1:10" ht="12" x14ac:dyDescent="0.25">
      <c r="A30" s="111"/>
      <c r="B30" s="112" t="s">
        <v>72</v>
      </c>
      <c r="C30" s="121" t="s">
        <v>73</v>
      </c>
      <c r="D30" s="111"/>
      <c r="E30" s="111"/>
      <c r="F30" s="56"/>
      <c r="G30" s="37"/>
      <c r="H30" s="14"/>
      <c r="I30" s="14"/>
      <c r="J30" s="14"/>
    </row>
    <row r="31" spans="1:10" x14ac:dyDescent="0.25">
      <c r="A31" s="111"/>
      <c r="B31" s="112" t="s">
        <v>74</v>
      </c>
      <c r="C31" s="122" t="s">
        <v>78</v>
      </c>
      <c r="D31" s="111" t="s">
        <v>51</v>
      </c>
      <c r="E31" s="111" t="s">
        <v>1341</v>
      </c>
      <c r="F31" s="56" t="s">
        <v>473</v>
      </c>
      <c r="G31" s="37">
        <v>100000</v>
      </c>
      <c r="H31" s="14"/>
      <c r="I31" s="14"/>
      <c r="J31" s="14"/>
    </row>
    <row r="32" spans="1:10" ht="22.8" x14ac:dyDescent="0.25">
      <c r="A32" s="111"/>
      <c r="B32" s="112" t="s">
        <v>75</v>
      </c>
      <c r="C32" s="122" t="s">
        <v>79</v>
      </c>
      <c r="D32" s="119" t="s">
        <v>53</v>
      </c>
      <c r="E32" s="49">
        <v>100000</v>
      </c>
      <c r="F32" s="74"/>
      <c r="G32" s="37">
        <f>F32*E32</f>
        <v>0</v>
      </c>
      <c r="H32" s="14"/>
      <c r="I32" s="14"/>
      <c r="J32" s="14"/>
    </row>
    <row r="33" spans="1:10" x14ac:dyDescent="0.25">
      <c r="A33" s="111"/>
      <c r="B33" s="112" t="s">
        <v>76</v>
      </c>
      <c r="C33" s="122" t="s">
        <v>80</v>
      </c>
      <c r="D33" s="111" t="s">
        <v>51</v>
      </c>
      <c r="E33" s="111" t="s">
        <v>1341</v>
      </c>
      <c r="F33" s="56" t="s">
        <v>473</v>
      </c>
      <c r="G33" s="37">
        <v>100000</v>
      </c>
      <c r="H33" s="14"/>
      <c r="I33" s="14"/>
      <c r="J33" s="14"/>
    </row>
    <row r="34" spans="1:10" ht="22.8" x14ac:dyDescent="0.25">
      <c r="A34" s="111"/>
      <c r="B34" s="112" t="s">
        <v>77</v>
      </c>
      <c r="C34" s="122" t="s">
        <v>81</v>
      </c>
      <c r="D34" s="119" t="s">
        <v>53</v>
      </c>
      <c r="E34" s="49">
        <v>100000</v>
      </c>
      <c r="F34" s="74"/>
      <c r="G34" s="37">
        <f>F34*E34</f>
        <v>0</v>
      </c>
      <c r="H34" s="14"/>
      <c r="I34" s="14"/>
      <c r="J34" s="14"/>
    </row>
    <row r="35" spans="1:10" ht="12" x14ac:dyDescent="0.25">
      <c r="A35" s="111"/>
      <c r="B35" s="112" t="s">
        <v>83</v>
      </c>
      <c r="C35" s="123" t="s">
        <v>82</v>
      </c>
      <c r="D35" s="111"/>
      <c r="E35" s="111"/>
      <c r="F35" s="56"/>
      <c r="G35" s="37"/>
      <c r="H35" s="14"/>
      <c r="I35" s="14"/>
      <c r="J35" s="14"/>
    </row>
    <row r="36" spans="1:10" x14ac:dyDescent="0.25">
      <c r="A36" s="111"/>
      <c r="B36" s="112" t="s">
        <v>84</v>
      </c>
      <c r="C36" s="115" t="s">
        <v>85</v>
      </c>
      <c r="D36" s="111"/>
      <c r="E36" s="111"/>
      <c r="F36" s="56"/>
      <c r="G36" s="37"/>
      <c r="H36" s="14"/>
      <c r="I36" s="14"/>
      <c r="J36" s="14"/>
    </row>
    <row r="37" spans="1:10" x14ac:dyDescent="0.25">
      <c r="A37" s="111"/>
      <c r="B37" s="112" t="s">
        <v>93</v>
      </c>
      <c r="C37" s="122" t="s">
        <v>86</v>
      </c>
      <c r="D37" s="111" t="s">
        <v>87</v>
      </c>
      <c r="E37" s="111">
        <v>200</v>
      </c>
      <c r="F37" s="56"/>
      <c r="G37" s="37">
        <f t="shared" ref="G37:G42" si="2">E37*F37</f>
        <v>0</v>
      </c>
      <c r="H37" s="14"/>
      <c r="I37" s="14"/>
      <c r="J37" s="14"/>
    </row>
    <row r="38" spans="1:10" x14ac:dyDescent="0.25">
      <c r="A38" s="111"/>
      <c r="B38" s="112" t="s">
        <v>94</v>
      </c>
      <c r="C38" s="122" t="s">
        <v>88</v>
      </c>
      <c r="D38" s="111" t="s">
        <v>87</v>
      </c>
      <c r="E38" s="111">
        <v>100</v>
      </c>
      <c r="F38" s="56"/>
      <c r="G38" s="37">
        <f t="shared" si="2"/>
        <v>0</v>
      </c>
      <c r="H38" s="14"/>
      <c r="I38" s="14"/>
      <c r="J38" s="14"/>
    </row>
    <row r="39" spans="1:10" x14ac:dyDescent="0.25">
      <c r="A39" s="111"/>
      <c r="B39" s="112" t="s">
        <v>95</v>
      </c>
      <c r="C39" s="122" t="s">
        <v>89</v>
      </c>
      <c r="D39" s="111" t="s">
        <v>87</v>
      </c>
      <c r="E39" s="111">
        <v>100</v>
      </c>
      <c r="F39" s="56"/>
      <c r="G39" s="37">
        <f t="shared" si="2"/>
        <v>0</v>
      </c>
      <c r="H39" s="14"/>
      <c r="I39" s="14"/>
      <c r="J39" s="14"/>
    </row>
    <row r="40" spans="1:10" x14ac:dyDescent="0.25">
      <c r="A40" s="111"/>
      <c r="B40" s="112" t="s">
        <v>96</v>
      </c>
      <c r="C40" s="122" t="s">
        <v>90</v>
      </c>
      <c r="D40" s="111" t="s">
        <v>87</v>
      </c>
      <c r="E40" s="111">
        <v>100</v>
      </c>
      <c r="F40" s="56"/>
      <c r="G40" s="37">
        <f t="shared" si="2"/>
        <v>0</v>
      </c>
      <c r="H40" s="14"/>
      <c r="I40" s="14"/>
      <c r="J40" s="14"/>
    </row>
    <row r="41" spans="1:10" x14ac:dyDescent="0.25">
      <c r="A41" s="111"/>
      <c r="B41" s="112" t="s">
        <v>97</v>
      </c>
      <c r="C41" s="122" t="s">
        <v>91</v>
      </c>
      <c r="D41" s="111" t="s">
        <v>87</v>
      </c>
      <c r="E41" s="111">
        <v>100</v>
      </c>
      <c r="F41" s="56"/>
      <c r="G41" s="37">
        <f t="shared" si="2"/>
        <v>0</v>
      </c>
      <c r="H41" s="14"/>
      <c r="I41" s="14"/>
      <c r="J41" s="14"/>
    </row>
    <row r="42" spans="1:10" x14ac:dyDescent="0.25">
      <c r="A42" s="111"/>
      <c r="B42" s="112" t="s">
        <v>98</v>
      </c>
      <c r="C42" s="122" t="s">
        <v>92</v>
      </c>
      <c r="D42" s="111" t="s">
        <v>87</v>
      </c>
      <c r="E42" s="111">
        <v>100</v>
      </c>
      <c r="F42" s="56"/>
      <c r="G42" s="37">
        <f t="shared" si="2"/>
        <v>0</v>
      </c>
      <c r="H42" s="14"/>
      <c r="I42" s="14"/>
      <c r="J42" s="14"/>
    </row>
    <row r="43" spans="1:10" ht="23.4" x14ac:dyDescent="0.25">
      <c r="A43" s="111"/>
      <c r="B43" s="112" t="s">
        <v>99</v>
      </c>
      <c r="C43" s="123" t="s">
        <v>1565</v>
      </c>
      <c r="D43" s="111"/>
      <c r="E43" s="111"/>
      <c r="F43" s="56"/>
      <c r="G43" s="37"/>
      <c r="H43" s="14"/>
      <c r="I43" s="14"/>
      <c r="J43" s="14"/>
    </row>
    <row r="44" spans="1:10" x14ac:dyDescent="0.25">
      <c r="A44" s="111"/>
      <c r="B44" s="112" t="s">
        <v>106</v>
      </c>
      <c r="C44" s="120" t="s">
        <v>100</v>
      </c>
      <c r="D44" s="111" t="s">
        <v>87</v>
      </c>
      <c r="E44" s="111">
        <v>50</v>
      </c>
      <c r="F44" s="56"/>
      <c r="G44" s="37">
        <f t="shared" ref="G44:G50" si="3">E44*F44</f>
        <v>0</v>
      </c>
      <c r="H44" s="14"/>
      <c r="I44" s="14"/>
      <c r="J44" s="14"/>
    </row>
    <row r="45" spans="1:10" x14ac:dyDescent="0.25">
      <c r="A45" s="111"/>
      <c r="B45" s="112" t="s">
        <v>107</v>
      </c>
      <c r="C45" s="124" t="s">
        <v>101</v>
      </c>
      <c r="D45" s="111" t="s">
        <v>87</v>
      </c>
      <c r="E45" s="111">
        <v>20</v>
      </c>
      <c r="F45" s="56"/>
      <c r="G45" s="37">
        <f t="shared" si="3"/>
        <v>0</v>
      </c>
      <c r="H45" s="14"/>
      <c r="I45" s="14"/>
      <c r="J45" s="14"/>
    </row>
    <row r="46" spans="1:10" x14ac:dyDescent="0.25">
      <c r="A46" s="111"/>
      <c r="B46" s="112" t="s">
        <v>108</v>
      </c>
      <c r="C46" s="124" t="s">
        <v>102</v>
      </c>
      <c r="D46" s="111" t="s">
        <v>87</v>
      </c>
      <c r="E46" s="111"/>
      <c r="F46" s="56"/>
      <c r="G46" s="37">
        <f t="shared" si="3"/>
        <v>0</v>
      </c>
      <c r="H46" s="14"/>
      <c r="I46" s="14"/>
      <c r="J46" s="14"/>
    </row>
    <row r="47" spans="1:10" x14ac:dyDescent="0.25">
      <c r="A47" s="111"/>
      <c r="B47" s="112" t="s">
        <v>109</v>
      </c>
      <c r="C47" s="124" t="s">
        <v>103</v>
      </c>
      <c r="D47" s="111" t="s">
        <v>87</v>
      </c>
      <c r="E47" s="111">
        <v>20</v>
      </c>
      <c r="F47" s="56"/>
      <c r="G47" s="37">
        <f t="shared" si="3"/>
        <v>0</v>
      </c>
      <c r="H47" s="14"/>
      <c r="I47" s="14"/>
      <c r="J47" s="14"/>
    </row>
    <row r="48" spans="1:10" x14ac:dyDescent="0.25">
      <c r="A48" s="111"/>
      <c r="B48" s="112" t="s">
        <v>110</v>
      </c>
      <c r="C48" s="124" t="s">
        <v>104</v>
      </c>
      <c r="D48" s="111" t="s">
        <v>87</v>
      </c>
      <c r="E48" s="111">
        <v>50</v>
      </c>
      <c r="F48" s="56"/>
      <c r="G48" s="37">
        <f t="shared" si="3"/>
        <v>0</v>
      </c>
      <c r="H48" s="14"/>
      <c r="I48" s="14"/>
      <c r="J48" s="14"/>
    </row>
    <row r="49" spans="1:10" x14ac:dyDescent="0.25">
      <c r="A49" s="111"/>
      <c r="B49" s="112" t="s">
        <v>111</v>
      </c>
      <c r="C49" s="124" t="s">
        <v>105</v>
      </c>
      <c r="D49" s="111" t="s">
        <v>87</v>
      </c>
      <c r="E49" s="111">
        <v>50</v>
      </c>
      <c r="F49" s="56"/>
      <c r="G49" s="37">
        <f t="shared" si="3"/>
        <v>0</v>
      </c>
      <c r="H49" s="14"/>
      <c r="I49" s="14"/>
      <c r="J49" s="14"/>
    </row>
    <row r="50" spans="1:10" ht="12" x14ac:dyDescent="0.25">
      <c r="A50" s="111"/>
      <c r="B50" s="112" t="s">
        <v>113</v>
      </c>
      <c r="C50" s="124" t="s">
        <v>112</v>
      </c>
      <c r="D50" s="111" t="s">
        <v>42</v>
      </c>
      <c r="E50" s="111">
        <v>500</v>
      </c>
      <c r="F50" s="56"/>
      <c r="G50" s="37">
        <f t="shared" si="3"/>
        <v>0</v>
      </c>
      <c r="H50" s="5"/>
      <c r="I50" s="14"/>
      <c r="J50" s="14"/>
    </row>
    <row r="51" spans="1:10" ht="12" x14ac:dyDescent="0.25">
      <c r="A51" s="111"/>
      <c r="B51" s="112" t="s">
        <v>114</v>
      </c>
      <c r="C51" s="125" t="s">
        <v>115</v>
      </c>
      <c r="D51" s="111"/>
      <c r="E51" s="111"/>
      <c r="F51" s="56"/>
      <c r="G51" s="37"/>
      <c r="H51" s="64"/>
      <c r="I51" s="14"/>
      <c r="J51" s="14"/>
    </row>
    <row r="52" spans="1:10" x14ac:dyDescent="0.25">
      <c r="A52" s="111"/>
      <c r="B52" s="112" t="s">
        <v>118</v>
      </c>
      <c r="C52" s="117" t="s">
        <v>116</v>
      </c>
      <c r="D52" s="111" t="s">
        <v>51</v>
      </c>
      <c r="E52" s="111" t="s">
        <v>1649</v>
      </c>
      <c r="F52" s="56" t="s">
        <v>1346</v>
      </c>
      <c r="G52" s="37">
        <v>50000</v>
      </c>
      <c r="H52" s="34"/>
      <c r="I52" s="14"/>
      <c r="J52" s="14"/>
    </row>
    <row r="53" spans="1:10" ht="22.8" x14ac:dyDescent="0.25">
      <c r="A53" s="111"/>
      <c r="B53" s="112" t="s">
        <v>119</v>
      </c>
      <c r="C53" s="122" t="s">
        <v>117</v>
      </c>
      <c r="D53" s="119" t="s">
        <v>53</v>
      </c>
      <c r="E53" s="49">
        <v>50000</v>
      </c>
      <c r="F53" s="74"/>
      <c r="G53" s="37">
        <f>F53*E53</f>
        <v>0</v>
      </c>
      <c r="H53" s="12"/>
      <c r="I53" s="14"/>
      <c r="J53" s="14"/>
    </row>
    <row r="54" spans="1:10" ht="12" x14ac:dyDescent="0.25">
      <c r="A54" s="111"/>
      <c r="B54" s="112" t="s">
        <v>121</v>
      </c>
      <c r="C54" s="121" t="s">
        <v>120</v>
      </c>
      <c r="D54" s="111"/>
      <c r="E54" s="111"/>
      <c r="F54" s="56"/>
      <c r="G54" s="37"/>
      <c r="H54" s="34"/>
      <c r="I54" s="14"/>
      <c r="J54" s="14"/>
    </row>
    <row r="55" spans="1:10" x14ac:dyDescent="0.25">
      <c r="A55" s="111"/>
      <c r="B55" s="112" t="s">
        <v>122</v>
      </c>
      <c r="C55" s="117" t="s">
        <v>124</v>
      </c>
      <c r="D55" s="111" t="s">
        <v>51</v>
      </c>
      <c r="E55" s="111" t="s">
        <v>1649</v>
      </c>
      <c r="F55" s="56" t="s">
        <v>1346</v>
      </c>
      <c r="G55" s="37">
        <v>150000</v>
      </c>
      <c r="H55" s="14"/>
      <c r="I55" s="14"/>
      <c r="J55" s="14"/>
    </row>
    <row r="56" spans="1:10" ht="22.8" x14ac:dyDescent="0.25">
      <c r="A56" s="111"/>
      <c r="B56" s="112" t="s">
        <v>123</v>
      </c>
      <c r="C56" s="122" t="s">
        <v>125</v>
      </c>
      <c r="D56" s="119" t="s">
        <v>53</v>
      </c>
      <c r="E56" s="49">
        <v>150000</v>
      </c>
      <c r="F56" s="74"/>
      <c r="G56" s="37">
        <f>F56*E56</f>
        <v>0</v>
      </c>
      <c r="H56" s="14"/>
      <c r="I56" s="14"/>
      <c r="J56" s="14"/>
    </row>
    <row r="57" spans="1:10" ht="12" x14ac:dyDescent="0.25">
      <c r="A57" s="111"/>
      <c r="B57" s="112" t="s">
        <v>222</v>
      </c>
      <c r="C57" s="121" t="s">
        <v>223</v>
      </c>
      <c r="D57" s="119"/>
      <c r="E57" s="111"/>
      <c r="F57" s="56"/>
      <c r="G57" s="37"/>
      <c r="H57" s="14"/>
      <c r="I57" s="14"/>
      <c r="J57" s="14"/>
    </row>
    <row r="58" spans="1:10" x14ac:dyDescent="0.25">
      <c r="A58" s="111"/>
      <c r="B58" s="112" t="s">
        <v>226</v>
      </c>
      <c r="C58" s="117" t="s">
        <v>224</v>
      </c>
      <c r="D58" s="111" t="s">
        <v>225</v>
      </c>
      <c r="E58" s="111" t="s">
        <v>1342</v>
      </c>
      <c r="F58" s="56" t="s">
        <v>1343</v>
      </c>
      <c r="G58" s="37">
        <v>500000</v>
      </c>
      <c r="H58" s="14"/>
      <c r="I58" s="14"/>
      <c r="J58" s="14"/>
    </row>
    <row r="59" spans="1:10" ht="12" x14ac:dyDescent="0.25">
      <c r="B59" s="127" t="s">
        <v>7</v>
      </c>
      <c r="C59" s="128" t="s">
        <v>130</v>
      </c>
      <c r="D59" s="129"/>
      <c r="E59" s="129"/>
      <c r="F59" s="19"/>
      <c r="G59" s="256">
        <f>SUM(G6:G58)</f>
        <v>8700000</v>
      </c>
      <c r="H59" s="14"/>
      <c r="I59" s="14"/>
      <c r="J59" s="14"/>
    </row>
    <row r="60" spans="1:10" x14ac:dyDescent="0.25">
      <c r="A60" s="130"/>
      <c r="B60" s="131"/>
      <c r="C60" s="132"/>
      <c r="D60" s="130"/>
      <c r="E60" s="42"/>
      <c r="F60" s="284"/>
      <c r="G60" s="43"/>
      <c r="H60" s="14"/>
      <c r="I60" s="14"/>
      <c r="J60" s="14"/>
    </row>
    <row r="61" spans="1:10" ht="24" x14ac:dyDescent="0.25">
      <c r="A61" s="105" t="s">
        <v>1633</v>
      </c>
      <c r="B61" s="108" t="s">
        <v>8</v>
      </c>
      <c r="C61" s="133" t="s">
        <v>134</v>
      </c>
      <c r="D61" s="133"/>
      <c r="E61" s="133"/>
      <c r="F61" s="285"/>
      <c r="G61" s="45"/>
      <c r="H61" s="14"/>
      <c r="I61" s="14"/>
      <c r="J61" s="14"/>
    </row>
    <row r="62" spans="1:10" ht="12" x14ac:dyDescent="0.25">
      <c r="A62" s="111"/>
      <c r="B62" s="116" t="s">
        <v>227</v>
      </c>
      <c r="C62" s="121" t="s">
        <v>251</v>
      </c>
      <c r="D62" s="111"/>
      <c r="E62" s="46"/>
      <c r="F62" s="286"/>
      <c r="G62" s="37"/>
      <c r="H62" s="14"/>
      <c r="I62" s="14"/>
      <c r="J62" s="14"/>
    </row>
    <row r="63" spans="1:10" x14ac:dyDescent="0.25">
      <c r="A63" s="111"/>
      <c r="B63" s="116" t="s">
        <v>13</v>
      </c>
      <c r="C63" s="120" t="s">
        <v>238</v>
      </c>
      <c r="D63" s="111"/>
      <c r="E63" s="111"/>
      <c r="F63" s="56"/>
      <c r="G63" s="47"/>
      <c r="H63" s="14"/>
      <c r="I63" s="14"/>
      <c r="J63" s="14"/>
    </row>
    <row r="64" spans="1:10" x14ac:dyDescent="0.25">
      <c r="A64" s="111"/>
      <c r="B64" s="116" t="s">
        <v>1335</v>
      </c>
      <c r="C64" s="120" t="s">
        <v>1340</v>
      </c>
      <c r="D64" s="111" t="s">
        <v>20</v>
      </c>
      <c r="E64" s="111">
        <v>1</v>
      </c>
      <c r="F64" s="50"/>
      <c r="G64" s="57">
        <f t="shared" ref="G64:G66" si="4">E64*F64</f>
        <v>0</v>
      </c>
      <c r="H64" s="14"/>
      <c r="I64" s="14"/>
      <c r="J64" s="14"/>
    </row>
    <row r="65" spans="1:10" x14ac:dyDescent="0.25">
      <c r="A65" s="111"/>
      <c r="B65" s="116" t="s">
        <v>1336</v>
      </c>
      <c r="C65" s="120" t="s">
        <v>242</v>
      </c>
      <c r="D65" s="111" t="s">
        <v>20</v>
      </c>
      <c r="E65" s="111">
        <v>1</v>
      </c>
      <c r="F65" s="50"/>
      <c r="G65" s="57">
        <f t="shared" si="4"/>
        <v>0</v>
      </c>
      <c r="H65" s="14"/>
      <c r="I65" s="14"/>
      <c r="J65" s="14"/>
    </row>
    <row r="66" spans="1:10" x14ac:dyDescent="0.25">
      <c r="A66" s="111"/>
      <c r="B66" s="116" t="s">
        <v>229</v>
      </c>
      <c r="C66" s="120" t="s">
        <v>239</v>
      </c>
      <c r="D66" s="111" t="s">
        <v>20</v>
      </c>
      <c r="E66" s="111">
        <v>1</v>
      </c>
      <c r="F66" s="56"/>
      <c r="G66" s="57">
        <f t="shared" si="4"/>
        <v>0</v>
      </c>
      <c r="H66" s="14"/>
      <c r="I66" s="14"/>
      <c r="J66" s="14"/>
    </row>
    <row r="67" spans="1:10" x14ac:dyDescent="0.25">
      <c r="A67" s="111"/>
      <c r="B67" s="116" t="s">
        <v>16</v>
      </c>
      <c r="C67" s="120" t="s">
        <v>240</v>
      </c>
      <c r="D67" s="111"/>
      <c r="E67" s="111"/>
      <c r="F67" s="56"/>
      <c r="G67" s="47"/>
      <c r="H67" s="14"/>
      <c r="I67" s="14"/>
      <c r="J67" s="14"/>
    </row>
    <row r="68" spans="1:10" x14ac:dyDescent="0.25">
      <c r="A68" s="111"/>
      <c r="B68" s="116" t="s">
        <v>231</v>
      </c>
      <c r="C68" s="120" t="s">
        <v>241</v>
      </c>
      <c r="D68" s="111" t="s">
        <v>14</v>
      </c>
      <c r="E68" s="111">
        <v>3</v>
      </c>
      <c r="F68" s="56"/>
      <c r="G68" s="47">
        <f t="shared" ref="G68:G69" si="5">E68*F68</f>
        <v>0</v>
      </c>
      <c r="H68" s="14"/>
      <c r="I68" s="14"/>
      <c r="J68" s="14"/>
    </row>
    <row r="69" spans="1:10" x14ac:dyDescent="0.25">
      <c r="A69" s="111"/>
      <c r="B69" s="116" t="s">
        <v>232</v>
      </c>
      <c r="C69" s="120" t="s">
        <v>242</v>
      </c>
      <c r="D69" s="111" t="s">
        <v>14</v>
      </c>
      <c r="E69" s="111">
        <v>21</v>
      </c>
      <c r="F69" s="56"/>
      <c r="G69" s="47">
        <f t="shared" si="5"/>
        <v>0</v>
      </c>
      <c r="H69" s="14"/>
      <c r="I69" s="14"/>
      <c r="J69" s="14"/>
    </row>
    <row r="70" spans="1:10" x14ac:dyDescent="0.25">
      <c r="A70" s="111"/>
      <c r="B70" s="116" t="s">
        <v>230</v>
      </c>
      <c r="C70" s="120" t="s">
        <v>243</v>
      </c>
      <c r="D70" s="111"/>
      <c r="E70" s="111"/>
      <c r="F70" s="56"/>
      <c r="G70" s="47"/>
      <c r="H70" s="14"/>
      <c r="I70" s="14"/>
      <c r="J70" s="14"/>
    </row>
    <row r="71" spans="1:10" x14ac:dyDescent="0.25">
      <c r="A71" s="111"/>
      <c r="B71" s="116" t="s">
        <v>233</v>
      </c>
      <c r="C71" s="120" t="s">
        <v>244</v>
      </c>
      <c r="D71" s="111" t="s">
        <v>245</v>
      </c>
      <c r="E71" s="111">
        <v>1</v>
      </c>
      <c r="F71" s="56"/>
      <c r="G71" s="47">
        <f t="shared" ref="G71:G73" si="6">E71*F71</f>
        <v>0</v>
      </c>
      <c r="H71" s="14"/>
      <c r="I71" s="14"/>
      <c r="J71" s="14"/>
    </row>
    <row r="72" spans="1:10" x14ac:dyDescent="0.25">
      <c r="A72" s="111"/>
      <c r="B72" s="116" t="s">
        <v>234</v>
      </c>
      <c r="C72" s="120" t="s">
        <v>246</v>
      </c>
      <c r="D72" s="111" t="s">
        <v>245</v>
      </c>
      <c r="E72" s="111">
        <v>1</v>
      </c>
      <c r="F72" s="56"/>
      <c r="G72" s="47">
        <f t="shared" si="6"/>
        <v>0</v>
      </c>
      <c r="H72" s="14"/>
      <c r="I72" s="14"/>
      <c r="J72" s="14"/>
    </row>
    <row r="73" spans="1:10" x14ac:dyDescent="0.25">
      <c r="A73" s="111"/>
      <c r="B73" s="116" t="s">
        <v>235</v>
      </c>
      <c r="C73" s="120" t="s">
        <v>247</v>
      </c>
      <c r="D73" s="111" t="s">
        <v>14</v>
      </c>
      <c r="E73" s="111">
        <v>3</v>
      </c>
      <c r="F73" s="56"/>
      <c r="G73" s="47">
        <f t="shared" si="6"/>
        <v>0</v>
      </c>
      <c r="H73" s="14"/>
      <c r="I73" s="14"/>
      <c r="J73" s="14"/>
    </row>
    <row r="74" spans="1:10" x14ac:dyDescent="0.25">
      <c r="A74" s="111"/>
      <c r="B74" s="116" t="s">
        <v>236</v>
      </c>
      <c r="C74" s="120" t="s">
        <v>248</v>
      </c>
      <c r="D74" s="111" t="s">
        <v>225</v>
      </c>
      <c r="E74" s="111" t="s">
        <v>1344</v>
      </c>
      <c r="F74" s="56" t="s">
        <v>1347</v>
      </c>
      <c r="G74" s="47">
        <v>2500000</v>
      </c>
      <c r="H74" s="14"/>
      <c r="I74" s="14"/>
      <c r="J74" s="14"/>
    </row>
    <row r="75" spans="1:10" ht="22.8" x14ac:dyDescent="0.25">
      <c r="A75" s="111"/>
      <c r="B75" s="116" t="s">
        <v>237</v>
      </c>
      <c r="C75" s="122" t="s">
        <v>249</v>
      </c>
      <c r="D75" s="119" t="s">
        <v>53</v>
      </c>
      <c r="E75" s="49">
        <f>G74</f>
        <v>2500000</v>
      </c>
      <c r="F75" s="75"/>
      <c r="G75" s="47">
        <f>E75*F75</f>
        <v>0</v>
      </c>
      <c r="H75" s="14"/>
      <c r="I75" s="14"/>
      <c r="J75" s="14"/>
    </row>
    <row r="76" spans="1:10" ht="13.2" x14ac:dyDescent="0.25">
      <c r="A76" s="111"/>
      <c r="B76" s="116" t="s">
        <v>228</v>
      </c>
      <c r="C76" s="121" t="s">
        <v>250</v>
      </c>
      <c r="D76" s="119" t="s">
        <v>478</v>
      </c>
      <c r="E76" s="111">
        <v>25</v>
      </c>
      <c r="F76" s="56"/>
      <c r="G76" s="47">
        <f>E76*F76</f>
        <v>0</v>
      </c>
      <c r="H76" s="14"/>
      <c r="I76" s="14"/>
      <c r="J76" s="14"/>
    </row>
    <row r="77" spans="1:10" x14ac:dyDescent="0.25">
      <c r="A77" s="111"/>
      <c r="B77" s="112"/>
      <c r="C77" s="117"/>
      <c r="D77" s="111"/>
      <c r="E77" s="134"/>
      <c r="F77" s="39"/>
      <c r="G77" s="37"/>
      <c r="H77" s="14"/>
      <c r="I77" s="14"/>
      <c r="J77" s="14"/>
    </row>
    <row r="78" spans="1:10" x14ac:dyDescent="0.25">
      <c r="A78" s="111"/>
      <c r="B78" s="112"/>
      <c r="C78" s="117"/>
      <c r="D78" s="111"/>
      <c r="E78" s="134"/>
      <c r="F78" s="39"/>
      <c r="G78" s="37"/>
      <c r="H78" s="14"/>
      <c r="I78" s="14"/>
      <c r="J78" s="14"/>
    </row>
    <row r="79" spans="1:10" x14ac:dyDescent="0.25">
      <c r="A79" s="135"/>
      <c r="B79" s="136"/>
      <c r="C79" s="137"/>
      <c r="D79" s="135"/>
      <c r="E79" s="138"/>
      <c r="F79" s="41"/>
      <c r="G79" s="257"/>
      <c r="H79" s="14"/>
      <c r="I79" s="14"/>
      <c r="J79" s="14"/>
    </row>
    <row r="80" spans="1:10" ht="12" x14ac:dyDescent="0.25">
      <c r="B80" s="127" t="s">
        <v>8</v>
      </c>
      <c r="C80" s="128" t="s">
        <v>130</v>
      </c>
      <c r="D80" s="129"/>
      <c r="E80" s="129"/>
      <c r="F80" s="19"/>
      <c r="G80" s="256">
        <f>SUM(G63:G79)</f>
        <v>2500000</v>
      </c>
      <c r="H80" s="14"/>
      <c r="I80" s="14"/>
      <c r="J80" s="14"/>
    </row>
    <row r="81" spans="1:10" x14ac:dyDescent="0.25">
      <c r="A81" s="130"/>
      <c r="B81" s="131"/>
      <c r="C81" s="139"/>
      <c r="D81" s="130"/>
      <c r="E81" s="140"/>
      <c r="F81" s="287"/>
      <c r="G81" s="43"/>
      <c r="H81" s="14"/>
      <c r="I81" s="14"/>
      <c r="J81" s="14"/>
    </row>
    <row r="82" spans="1:10" ht="12" x14ac:dyDescent="0.25">
      <c r="A82" s="105" t="s">
        <v>1633</v>
      </c>
      <c r="B82" s="127" t="s">
        <v>126</v>
      </c>
      <c r="C82" s="141" t="s">
        <v>135</v>
      </c>
      <c r="D82" s="129"/>
      <c r="E82" s="142"/>
      <c r="F82" s="288"/>
      <c r="G82" s="1"/>
      <c r="H82" s="14"/>
      <c r="I82" s="14"/>
      <c r="J82" s="14"/>
    </row>
    <row r="83" spans="1:10" ht="12" x14ac:dyDescent="0.25">
      <c r="A83" s="110"/>
      <c r="B83" s="143" t="s">
        <v>253</v>
      </c>
      <c r="C83" s="144" t="s">
        <v>252</v>
      </c>
      <c r="D83" s="110"/>
      <c r="E83" s="145"/>
      <c r="F83" s="289"/>
      <c r="G83" s="54"/>
      <c r="H83" s="14"/>
      <c r="I83" s="14"/>
      <c r="J83" s="14"/>
    </row>
    <row r="84" spans="1:10" ht="13.2" x14ac:dyDescent="0.25">
      <c r="A84" s="111"/>
      <c r="B84" s="116" t="s">
        <v>254</v>
      </c>
      <c r="C84" s="122" t="s">
        <v>338</v>
      </c>
      <c r="D84" s="119" t="s">
        <v>478</v>
      </c>
      <c r="E84" s="111">
        <v>120</v>
      </c>
      <c r="F84" s="56"/>
      <c r="G84" s="47">
        <f t="shared" ref="G84:G92" si="7">E84*F84</f>
        <v>0</v>
      </c>
      <c r="H84" s="14"/>
      <c r="I84" s="14"/>
      <c r="J84" s="14"/>
    </row>
    <row r="85" spans="1:10" ht="13.2" x14ac:dyDescent="0.25">
      <c r="A85" s="111"/>
      <c r="B85" s="116" t="s">
        <v>255</v>
      </c>
      <c r="C85" s="122" t="s">
        <v>339</v>
      </c>
      <c r="D85" s="119" t="s">
        <v>478</v>
      </c>
      <c r="E85" s="111">
        <v>200</v>
      </c>
      <c r="F85" s="56"/>
      <c r="G85" s="47">
        <f t="shared" si="7"/>
        <v>0</v>
      </c>
      <c r="H85" s="14"/>
      <c r="I85" s="14"/>
      <c r="J85" s="14"/>
    </row>
    <row r="86" spans="1:10" ht="13.2" x14ac:dyDescent="0.25">
      <c r="A86" s="111"/>
      <c r="B86" s="116" t="s">
        <v>256</v>
      </c>
      <c r="C86" s="122" t="s">
        <v>340</v>
      </c>
      <c r="D86" s="119" t="s">
        <v>478</v>
      </c>
      <c r="E86" s="111">
        <v>50</v>
      </c>
      <c r="F86" s="56"/>
      <c r="G86" s="47">
        <f t="shared" si="7"/>
        <v>0</v>
      </c>
      <c r="H86" s="14"/>
      <c r="I86" s="14"/>
      <c r="J86" s="14"/>
    </row>
    <row r="87" spans="1:10" ht="13.2" x14ac:dyDescent="0.25">
      <c r="A87" s="111"/>
      <c r="B87" s="116" t="s">
        <v>257</v>
      </c>
      <c r="C87" s="122" t="s">
        <v>341</v>
      </c>
      <c r="D87" s="119" t="s">
        <v>478</v>
      </c>
      <c r="E87" s="111">
        <v>50</v>
      </c>
      <c r="F87" s="56"/>
      <c r="G87" s="47">
        <f t="shared" si="7"/>
        <v>0</v>
      </c>
      <c r="H87" s="14"/>
      <c r="I87" s="14"/>
      <c r="J87" s="14"/>
    </row>
    <row r="88" spans="1:10" ht="13.2" x14ac:dyDescent="0.25">
      <c r="A88" s="111"/>
      <c r="B88" s="116" t="s">
        <v>258</v>
      </c>
      <c r="C88" s="122" t="s">
        <v>342</v>
      </c>
      <c r="D88" s="119" t="s">
        <v>478</v>
      </c>
      <c r="E88" s="111">
        <v>50</v>
      </c>
      <c r="F88" s="56"/>
      <c r="G88" s="47">
        <f t="shared" si="7"/>
        <v>0</v>
      </c>
      <c r="H88" s="14"/>
      <c r="I88" s="14"/>
      <c r="J88" s="14"/>
    </row>
    <row r="89" spans="1:10" x14ac:dyDescent="0.25">
      <c r="A89" s="111"/>
      <c r="B89" s="116" t="s">
        <v>259</v>
      </c>
      <c r="C89" s="122" t="s">
        <v>343</v>
      </c>
      <c r="D89" s="111" t="s">
        <v>69</v>
      </c>
      <c r="E89" s="111">
        <v>12</v>
      </c>
      <c r="F89" s="56"/>
      <c r="G89" s="47">
        <f t="shared" si="7"/>
        <v>0</v>
      </c>
      <c r="H89" s="14"/>
      <c r="I89" s="14"/>
      <c r="J89" s="14"/>
    </row>
    <row r="90" spans="1:10" x14ac:dyDescent="0.25">
      <c r="A90" s="111"/>
      <c r="B90" s="116" t="s">
        <v>260</v>
      </c>
      <c r="C90" s="146" t="s">
        <v>501</v>
      </c>
      <c r="D90" s="111" t="s">
        <v>69</v>
      </c>
      <c r="E90" s="111">
        <v>4</v>
      </c>
      <c r="F90" s="56"/>
      <c r="G90" s="47">
        <f t="shared" si="7"/>
        <v>0</v>
      </c>
      <c r="H90" s="14"/>
      <c r="I90" s="14"/>
      <c r="J90" s="14"/>
    </row>
    <row r="91" spans="1:10" x14ac:dyDescent="0.25">
      <c r="A91" s="111"/>
      <c r="B91" s="116" t="s">
        <v>261</v>
      </c>
      <c r="C91" s="146" t="s">
        <v>344</v>
      </c>
      <c r="D91" s="111" t="s">
        <v>69</v>
      </c>
      <c r="E91" s="111">
        <v>1</v>
      </c>
      <c r="F91" s="56"/>
      <c r="G91" s="47">
        <f t="shared" si="7"/>
        <v>0</v>
      </c>
      <c r="H91" s="14"/>
      <c r="I91" s="14"/>
      <c r="J91" s="14"/>
    </row>
    <row r="92" spans="1:10" x14ac:dyDescent="0.25">
      <c r="A92" s="111"/>
      <c r="B92" s="116" t="s">
        <v>262</v>
      </c>
      <c r="C92" s="146" t="s">
        <v>502</v>
      </c>
      <c r="D92" s="111" t="s">
        <v>69</v>
      </c>
      <c r="E92" s="111">
        <v>1</v>
      </c>
      <c r="F92" s="56"/>
      <c r="G92" s="47">
        <f t="shared" si="7"/>
        <v>0</v>
      </c>
      <c r="H92" s="14"/>
      <c r="I92" s="14"/>
      <c r="J92" s="14"/>
    </row>
    <row r="93" spans="1:10" ht="12" x14ac:dyDescent="0.25">
      <c r="A93" s="111"/>
      <c r="B93" s="112" t="s">
        <v>264</v>
      </c>
      <c r="C93" s="123" t="s">
        <v>263</v>
      </c>
      <c r="D93" s="111"/>
      <c r="E93" s="111"/>
      <c r="F93" s="35"/>
      <c r="G93" s="47"/>
      <c r="H93" s="14"/>
      <c r="I93" s="14"/>
      <c r="J93" s="14"/>
    </row>
    <row r="94" spans="1:10" ht="13.2" x14ac:dyDescent="0.25">
      <c r="A94" s="111"/>
      <c r="B94" s="112" t="s">
        <v>265</v>
      </c>
      <c r="C94" s="117" t="s">
        <v>345</v>
      </c>
      <c r="D94" s="119" t="s">
        <v>478</v>
      </c>
      <c r="E94" s="111">
        <v>15</v>
      </c>
      <c r="F94" s="56"/>
      <c r="G94" s="47">
        <f t="shared" ref="G94:G104" si="8">E94*F94</f>
        <v>0</v>
      </c>
      <c r="H94" s="14"/>
      <c r="I94" s="14"/>
      <c r="J94" s="14"/>
    </row>
    <row r="95" spans="1:10" ht="13.2" x14ac:dyDescent="0.25">
      <c r="A95" s="111"/>
      <c r="B95" s="112" t="s">
        <v>266</v>
      </c>
      <c r="C95" s="117" t="s">
        <v>346</v>
      </c>
      <c r="D95" s="119" t="s">
        <v>478</v>
      </c>
      <c r="E95" s="111">
        <v>20</v>
      </c>
      <c r="F95" s="56"/>
      <c r="G95" s="47">
        <f t="shared" si="8"/>
        <v>0</v>
      </c>
      <c r="H95" s="14"/>
      <c r="I95" s="14"/>
      <c r="J95" s="14"/>
    </row>
    <row r="96" spans="1:10" ht="13.2" x14ac:dyDescent="0.25">
      <c r="A96" s="111"/>
      <c r="B96" s="112" t="s">
        <v>267</v>
      </c>
      <c r="C96" s="117" t="s">
        <v>347</v>
      </c>
      <c r="D96" s="119" t="s">
        <v>478</v>
      </c>
      <c r="E96" s="111">
        <v>20</v>
      </c>
      <c r="F96" s="56"/>
      <c r="G96" s="47">
        <f t="shared" si="8"/>
        <v>0</v>
      </c>
      <c r="H96" s="14"/>
      <c r="I96" s="14"/>
      <c r="J96" s="14"/>
    </row>
    <row r="97" spans="1:10" ht="22.8" x14ac:dyDescent="0.25">
      <c r="A97" s="111"/>
      <c r="B97" s="112" t="s">
        <v>268</v>
      </c>
      <c r="C97" s="117" t="s">
        <v>348</v>
      </c>
      <c r="D97" s="119" t="s">
        <v>478</v>
      </c>
      <c r="E97" s="111">
        <v>20</v>
      </c>
      <c r="F97" s="56"/>
      <c r="G97" s="47">
        <f t="shared" si="8"/>
        <v>0</v>
      </c>
      <c r="H97" s="14"/>
      <c r="I97" s="14"/>
      <c r="J97" s="14"/>
    </row>
    <row r="98" spans="1:10" ht="13.2" x14ac:dyDescent="0.25">
      <c r="A98" s="111"/>
      <c r="B98" s="112" t="s">
        <v>269</v>
      </c>
      <c r="C98" s="117" t="s">
        <v>349</v>
      </c>
      <c r="D98" s="119" t="s">
        <v>478</v>
      </c>
      <c r="E98" s="111">
        <v>10</v>
      </c>
      <c r="F98" s="56"/>
      <c r="G98" s="47">
        <f t="shared" si="8"/>
        <v>0</v>
      </c>
      <c r="H98" s="14"/>
      <c r="I98" s="14"/>
      <c r="J98" s="14"/>
    </row>
    <row r="99" spans="1:10" ht="13.2" x14ac:dyDescent="0.25">
      <c r="A99" s="111"/>
      <c r="B99" s="112" t="s">
        <v>270</v>
      </c>
      <c r="C99" s="117" t="s">
        <v>350</v>
      </c>
      <c r="D99" s="119" t="s">
        <v>478</v>
      </c>
      <c r="E99" s="111">
        <v>5</v>
      </c>
      <c r="F99" s="56"/>
      <c r="G99" s="47">
        <f t="shared" si="8"/>
        <v>0</v>
      </c>
      <c r="H99" s="14"/>
      <c r="I99" s="14"/>
      <c r="J99" s="14"/>
    </row>
    <row r="100" spans="1:10" ht="13.2" x14ac:dyDescent="0.25">
      <c r="A100" s="111"/>
      <c r="B100" s="112" t="s">
        <v>271</v>
      </c>
      <c r="C100" s="117" t="s">
        <v>351</v>
      </c>
      <c r="D100" s="119" t="s">
        <v>478</v>
      </c>
      <c r="E100" s="111">
        <v>50</v>
      </c>
      <c r="F100" s="56"/>
      <c r="G100" s="47">
        <f t="shared" si="8"/>
        <v>0</v>
      </c>
      <c r="H100" s="14"/>
      <c r="I100" s="14"/>
      <c r="J100" s="14"/>
    </row>
    <row r="101" spans="1:10" ht="13.2" x14ac:dyDescent="0.25">
      <c r="A101" s="111"/>
      <c r="B101" s="112" t="s">
        <v>272</v>
      </c>
      <c r="C101" s="117" t="s">
        <v>352</v>
      </c>
      <c r="D101" s="119" t="s">
        <v>478</v>
      </c>
      <c r="E101" s="111">
        <v>10</v>
      </c>
      <c r="F101" s="56"/>
      <c r="G101" s="47">
        <f t="shared" si="8"/>
        <v>0</v>
      </c>
      <c r="H101" s="14"/>
      <c r="I101" s="14"/>
      <c r="J101" s="14"/>
    </row>
    <row r="102" spans="1:10" ht="13.2" x14ac:dyDescent="0.25">
      <c r="A102" s="111"/>
      <c r="B102" s="112" t="s">
        <v>273</v>
      </c>
      <c r="C102" s="117" t="s">
        <v>353</v>
      </c>
      <c r="D102" s="119" t="s">
        <v>478</v>
      </c>
      <c r="E102" s="111">
        <v>20</v>
      </c>
      <c r="F102" s="56"/>
      <c r="G102" s="47">
        <f t="shared" si="8"/>
        <v>0</v>
      </c>
      <c r="H102" s="14"/>
      <c r="I102" s="14"/>
      <c r="J102" s="14"/>
    </row>
    <row r="103" spans="1:10" ht="13.2" x14ac:dyDescent="0.25">
      <c r="A103" s="111"/>
      <c r="B103" s="112" t="s">
        <v>274</v>
      </c>
      <c r="C103" s="117" t="s">
        <v>354</v>
      </c>
      <c r="D103" s="119" t="s">
        <v>478</v>
      </c>
      <c r="E103" s="111">
        <v>30</v>
      </c>
      <c r="F103" s="56"/>
      <c r="G103" s="47">
        <f t="shared" si="8"/>
        <v>0</v>
      </c>
      <c r="H103" s="14"/>
      <c r="I103" s="14"/>
      <c r="J103" s="14"/>
    </row>
    <row r="104" spans="1:10" ht="13.2" x14ac:dyDescent="0.25">
      <c r="A104" s="111"/>
      <c r="B104" s="112" t="s">
        <v>275</v>
      </c>
      <c r="C104" s="117" t="s">
        <v>355</v>
      </c>
      <c r="D104" s="119" t="s">
        <v>478</v>
      </c>
      <c r="E104" s="111">
        <v>5</v>
      </c>
      <c r="F104" s="56"/>
      <c r="G104" s="47">
        <f t="shared" si="8"/>
        <v>0</v>
      </c>
      <c r="H104" s="15"/>
      <c r="I104" s="14"/>
      <c r="J104" s="14"/>
    </row>
    <row r="105" spans="1:10" ht="12" x14ac:dyDescent="0.25">
      <c r="A105" s="111"/>
      <c r="B105" s="112" t="s">
        <v>277</v>
      </c>
      <c r="C105" s="123" t="s">
        <v>276</v>
      </c>
      <c r="D105" s="111"/>
      <c r="E105" s="111"/>
      <c r="F105" s="35"/>
      <c r="G105" s="47"/>
      <c r="H105" s="5"/>
      <c r="I105" s="14"/>
      <c r="J105" s="14"/>
    </row>
    <row r="106" spans="1:10" ht="12" x14ac:dyDescent="0.25">
      <c r="A106" s="111"/>
      <c r="B106" s="112" t="s">
        <v>278</v>
      </c>
      <c r="C106" s="117" t="s">
        <v>356</v>
      </c>
      <c r="D106" s="111" t="s">
        <v>69</v>
      </c>
      <c r="E106" s="111">
        <v>10</v>
      </c>
      <c r="F106" s="56"/>
      <c r="G106" s="47">
        <f t="shared" ref="G106:G141" si="9">E106*F106</f>
        <v>0</v>
      </c>
      <c r="H106" s="6"/>
      <c r="I106" s="14"/>
      <c r="J106" s="14"/>
    </row>
    <row r="107" spans="1:10" x14ac:dyDescent="0.25">
      <c r="A107" s="111"/>
      <c r="B107" s="112" t="s">
        <v>279</v>
      </c>
      <c r="C107" s="117" t="s">
        <v>357</v>
      </c>
      <c r="D107" s="111" t="s">
        <v>69</v>
      </c>
      <c r="E107" s="111">
        <v>20</v>
      </c>
      <c r="F107" s="56"/>
      <c r="G107" s="47">
        <f t="shared" si="9"/>
        <v>0</v>
      </c>
      <c r="H107" s="11"/>
      <c r="I107" s="14"/>
      <c r="J107" s="14"/>
    </row>
    <row r="108" spans="1:10" x14ac:dyDescent="0.25">
      <c r="A108" s="111"/>
      <c r="B108" s="112" t="s">
        <v>280</v>
      </c>
      <c r="C108" s="117" t="s">
        <v>358</v>
      </c>
      <c r="D108" s="111" t="s">
        <v>69</v>
      </c>
      <c r="E108" s="111">
        <v>1</v>
      </c>
      <c r="F108" s="56"/>
      <c r="G108" s="47">
        <f t="shared" si="9"/>
        <v>0</v>
      </c>
      <c r="H108" s="11"/>
      <c r="I108" s="14"/>
      <c r="J108" s="14"/>
    </row>
    <row r="109" spans="1:10" ht="12" x14ac:dyDescent="0.25">
      <c r="A109" s="111"/>
      <c r="B109" s="112" t="s">
        <v>281</v>
      </c>
      <c r="C109" s="117" t="s">
        <v>359</v>
      </c>
      <c r="D109" s="111" t="s">
        <v>69</v>
      </c>
      <c r="E109" s="111">
        <v>10</v>
      </c>
      <c r="F109" s="56"/>
      <c r="G109" s="47">
        <f t="shared" si="9"/>
        <v>0</v>
      </c>
      <c r="H109" s="12"/>
      <c r="I109" s="14"/>
      <c r="J109" s="14"/>
    </row>
    <row r="110" spans="1:10" x14ac:dyDescent="0.25">
      <c r="A110" s="111"/>
      <c r="B110" s="112" t="s">
        <v>282</v>
      </c>
      <c r="C110" s="147" t="s">
        <v>503</v>
      </c>
      <c r="D110" s="111" t="s">
        <v>69</v>
      </c>
      <c r="E110" s="111">
        <v>8</v>
      </c>
      <c r="F110" s="56"/>
      <c r="G110" s="47">
        <f t="shared" si="9"/>
        <v>0</v>
      </c>
      <c r="H110" s="11"/>
      <c r="I110" s="14"/>
      <c r="J110" s="14"/>
    </row>
    <row r="111" spans="1:10" x14ac:dyDescent="0.25">
      <c r="A111" s="111"/>
      <c r="B111" s="112" t="s">
        <v>283</v>
      </c>
      <c r="C111" s="117" t="s">
        <v>360</v>
      </c>
      <c r="D111" s="111" t="s">
        <v>69</v>
      </c>
      <c r="E111" s="111">
        <v>1</v>
      </c>
      <c r="F111" s="56"/>
      <c r="G111" s="47">
        <f t="shared" si="9"/>
        <v>0</v>
      </c>
      <c r="H111" s="14"/>
      <c r="I111" s="14"/>
      <c r="J111" s="14"/>
    </row>
    <row r="112" spans="1:10" x14ac:dyDescent="0.25">
      <c r="A112" s="111"/>
      <c r="B112" s="112" t="s">
        <v>284</v>
      </c>
      <c r="C112" s="117" t="s">
        <v>361</v>
      </c>
      <c r="D112" s="111" t="s">
        <v>69</v>
      </c>
      <c r="E112" s="111">
        <v>1</v>
      </c>
      <c r="F112" s="56"/>
      <c r="G112" s="47">
        <f t="shared" si="9"/>
        <v>0</v>
      </c>
      <c r="H112" s="14"/>
      <c r="I112" s="14"/>
      <c r="J112" s="14"/>
    </row>
    <row r="113" spans="1:10" x14ac:dyDescent="0.25">
      <c r="A113" s="111"/>
      <c r="B113" s="112" t="s">
        <v>285</v>
      </c>
      <c r="C113" s="117" t="s">
        <v>362</v>
      </c>
      <c r="D113" s="111" t="s">
        <v>69</v>
      </c>
      <c r="E113" s="111">
        <v>6</v>
      </c>
      <c r="F113" s="56"/>
      <c r="G113" s="47">
        <f t="shared" si="9"/>
        <v>0</v>
      </c>
      <c r="H113" s="14"/>
      <c r="I113" s="14"/>
      <c r="J113" s="14"/>
    </row>
    <row r="114" spans="1:10" x14ac:dyDescent="0.25">
      <c r="A114" s="111"/>
      <c r="B114" s="112" t="s">
        <v>286</v>
      </c>
      <c r="C114" s="117" t="s">
        <v>363</v>
      </c>
      <c r="D114" s="111" t="s">
        <v>69</v>
      </c>
      <c r="E114" s="111">
        <v>6</v>
      </c>
      <c r="F114" s="56"/>
      <c r="G114" s="47">
        <f t="shared" si="9"/>
        <v>0</v>
      </c>
      <c r="H114" s="14"/>
      <c r="I114" s="14"/>
      <c r="J114" s="14"/>
    </row>
    <row r="115" spans="1:10" x14ac:dyDescent="0.25">
      <c r="A115" s="111"/>
      <c r="B115" s="112" t="s">
        <v>287</v>
      </c>
      <c r="C115" s="117" t="s">
        <v>364</v>
      </c>
      <c r="D115" s="111" t="s">
        <v>69</v>
      </c>
      <c r="E115" s="111">
        <v>6</v>
      </c>
      <c r="F115" s="56"/>
      <c r="G115" s="47">
        <f t="shared" si="9"/>
        <v>0</v>
      </c>
      <c r="H115" s="14"/>
      <c r="I115" s="14"/>
      <c r="J115" s="14"/>
    </row>
    <row r="116" spans="1:10" x14ac:dyDescent="0.25">
      <c r="A116" s="111"/>
      <c r="B116" s="112" t="s">
        <v>288</v>
      </c>
      <c r="C116" s="117" t="s">
        <v>365</v>
      </c>
      <c r="D116" s="111" t="s">
        <v>69</v>
      </c>
      <c r="E116" s="111">
        <v>1</v>
      </c>
      <c r="F116" s="56"/>
      <c r="G116" s="47">
        <f t="shared" si="9"/>
        <v>0</v>
      </c>
      <c r="H116" s="14"/>
      <c r="I116" s="14"/>
      <c r="J116" s="14"/>
    </row>
    <row r="117" spans="1:10" x14ac:dyDescent="0.25">
      <c r="A117" s="111"/>
      <c r="B117" s="112" t="s">
        <v>289</v>
      </c>
      <c r="C117" s="117" t="s">
        <v>366</v>
      </c>
      <c r="D117" s="111" t="s">
        <v>69</v>
      </c>
      <c r="E117" s="111">
        <v>14</v>
      </c>
      <c r="F117" s="56"/>
      <c r="G117" s="47">
        <f t="shared" si="9"/>
        <v>0</v>
      </c>
      <c r="H117" s="14"/>
      <c r="I117" s="14"/>
      <c r="J117" s="14"/>
    </row>
    <row r="118" spans="1:10" x14ac:dyDescent="0.25">
      <c r="A118" s="111"/>
      <c r="B118" s="112" t="s">
        <v>290</v>
      </c>
      <c r="C118" s="117" t="s">
        <v>367</v>
      </c>
      <c r="D118" s="111" t="s">
        <v>69</v>
      </c>
      <c r="E118" s="111">
        <v>5</v>
      </c>
      <c r="F118" s="56"/>
      <c r="G118" s="47">
        <f t="shared" si="9"/>
        <v>0</v>
      </c>
      <c r="H118" s="14"/>
      <c r="I118" s="14"/>
      <c r="J118" s="14"/>
    </row>
    <row r="119" spans="1:10" x14ac:dyDescent="0.25">
      <c r="A119" s="111"/>
      <c r="B119" s="112" t="s">
        <v>291</v>
      </c>
      <c r="C119" s="117" t="s">
        <v>368</v>
      </c>
      <c r="D119" s="111" t="s">
        <v>69</v>
      </c>
      <c r="E119" s="111">
        <v>6</v>
      </c>
      <c r="F119" s="56"/>
      <c r="G119" s="47">
        <f t="shared" si="9"/>
        <v>0</v>
      </c>
      <c r="H119" s="14"/>
      <c r="I119" s="14"/>
      <c r="J119" s="14"/>
    </row>
    <row r="120" spans="1:10" x14ac:dyDescent="0.25">
      <c r="A120" s="111"/>
      <c r="B120" s="112" t="s">
        <v>292</v>
      </c>
      <c r="C120" s="117" t="s">
        <v>369</v>
      </c>
      <c r="D120" s="111" t="s">
        <v>69</v>
      </c>
      <c r="E120" s="111">
        <v>14</v>
      </c>
      <c r="F120" s="56"/>
      <c r="G120" s="47">
        <f t="shared" si="9"/>
        <v>0</v>
      </c>
      <c r="H120" s="14"/>
      <c r="I120" s="14"/>
      <c r="J120" s="14"/>
    </row>
    <row r="121" spans="1:10" x14ac:dyDescent="0.25">
      <c r="A121" s="111"/>
      <c r="B121" s="112" t="s">
        <v>293</v>
      </c>
      <c r="C121" s="117" t="s">
        <v>370</v>
      </c>
      <c r="D121" s="111" t="s">
        <v>69</v>
      </c>
      <c r="E121" s="111">
        <v>5</v>
      </c>
      <c r="F121" s="56"/>
      <c r="G121" s="47">
        <f t="shared" si="9"/>
        <v>0</v>
      </c>
      <c r="H121" s="14"/>
      <c r="I121" s="14"/>
      <c r="J121" s="14"/>
    </row>
    <row r="122" spans="1:10" x14ac:dyDescent="0.25">
      <c r="A122" s="111"/>
      <c r="B122" s="112" t="s">
        <v>294</v>
      </c>
      <c r="C122" s="117" t="s">
        <v>371</v>
      </c>
      <c r="D122" s="111" t="s">
        <v>69</v>
      </c>
      <c r="E122" s="111">
        <v>6</v>
      </c>
      <c r="F122" s="56"/>
      <c r="G122" s="47">
        <f t="shared" si="9"/>
        <v>0</v>
      </c>
      <c r="H122" s="14"/>
      <c r="I122" s="14"/>
      <c r="J122" s="14"/>
    </row>
    <row r="123" spans="1:10" x14ac:dyDescent="0.25">
      <c r="A123" s="111"/>
      <c r="B123" s="112" t="s">
        <v>295</v>
      </c>
      <c r="C123" s="117" t="s">
        <v>372</v>
      </c>
      <c r="D123" s="111" t="s">
        <v>69</v>
      </c>
      <c r="E123" s="111">
        <v>1</v>
      </c>
      <c r="F123" s="56"/>
      <c r="G123" s="47">
        <f t="shared" si="9"/>
        <v>0</v>
      </c>
      <c r="H123" s="14"/>
      <c r="I123" s="14"/>
      <c r="J123" s="14"/>
    </row>
    <row r="124" spans="1:10" x14ac:dyDescent="0.25">
      <c r="A124" s="111"/>
      <c r="B124" s="112" t="s">
        <v>296</v>
      </c>
      <c r="C124" s="117" t="s">
        <v>373</v>
      </c>
      <c r="D124" s="111" t="s">
        <v>69</v>
      </c>
      <c r="E124" s="111">
        <v>5</v>
      </c>
      <c r="F124" s="56"/>
      <c r="G124" s="47">
        <f t="shared" si="9"/>
        <v>0</v>
      </c>
      <c r="H124" s="14"/>
      <c r="I124" s="14"/>
      <c r="J124" s="14"/>
    </row>
    <row r="125" spans="1:10" x14ac:dyDescent="0.25">
      <c r="A125" s="111"/>
      <c r="B125" s="112" t="s">
        <v>297</v>
      </c>
      <c r="C125" s="117" t="s">
        <v>374</v>
      </c>
      <c r="D125" s="111" t="s">
        <v>69</v>
      </c>
      <c r="E125" s="111">
        <v>5</v>
      </c>
      <c r="F125" s="56"/>
      <c r="G125" s="47">
        <f t="shared" si="9"/>
        <v>0</v>
      </c>
      <c r="H125" s="14"/>
      <c r="I125" s="14"/>
      <c r="J125" s="14"/>
    </row>
    <row r="126" spans="1:10" x14ac:dyDescent="0.25">
      <c r="A126" s="111"/>
      <c r="B126" s="112" t="s">
        <v>298</v>
      </c>
      <c r="C126" s="117" t="s">
        <v>375</v>
      </c>
      <c r="D126" s="111" t="s">
        <v>69</v>
      </c>
      <c r="E126" s="111">
        <v>1</v>
      </c>
      <c r="F126" s="56"/>
      <c r="G126" s="47">
        <f t="shared" si="9"/>
        <v>0</v>
      </c>
      <c r="H126" s="14"/>
      <c r="I126" s="14"/>
      <c r="J126" s="14"/>
    </row>
    <row r="127" spans="1:10" x14ac:dyDescent="0.25">
      <c r="A127" s="111"/>
      <c r="B127" s="112" t="s">
        <v>299</v>
      </c>
      <c r="C127" s="117" t="s">
        <v>376</v>
      </c>
      <c r="D127" s="111" t="s">
        <v>69</v>
      </c>
      <c r="E127" s="111">
        <v>10</v>
      </c>
      <c r="F127" s="56"/>
      <c r="G127" s="47">
        <f t="shared" si="9"/>
        <v>0</v>
      </c>
      <c r="H127" s="14"/>
      <c r="I127" s="14"/>
      <c r="J127" s="14"/>
    </row>
    <row r="128" spans="1:10" x14ac:dyDescent="0.25">
      <c r="A128" s="111"/>
      <c r="B128" s="112" t="s">
        <v>300</v>
      </c>
      <c r="C128" s="117" t="s">
        <v>377</v>
      </c>
      <c r="D128" s="111" t="s">
        <v>69</v>
      </c>
      <c r="E128" s="111">
        <v>8</v>
      </c>
      <c r="F128" s="56"/>
      <c r="G128" s="47">
        <f t="shared" si="9"/>
        <v>0</v>
      </c>
      <c r="H128" s="14"/>
      <c r="I128" s="14"/>
      <c r="J128" s="14"/>
    </row>
    <row r="129" spans="1:10" x14ac:dyDescent="0.25">
      <c r="A129" s="111"/>
      <c r="B129" s="112" t="s">
        <v>301</v>
      </c>
      <c r="C129" s="117" t="s">
        <v>378</v>
      </c>
      <c r="D129" s="111" t="s">
        <v>69</v>
      </c>
      <c r="E129" s="111">
        <v>6</v>
      </c>
      <c r="F129" s="56"/>
      <c r="G129" s="47">
        <f t="shared" si="9"/>
        <v>0</v>
      </c>
      <c r="H129" s="14"/>
      <c r="I129" s="14"/>
      <c r="J129" s="14"/>
    </row>
    <row r="130" spans="1:10" x14ac:dyDescent="0.25">
      <c r="A130" s="111"/>
      <c r="B130" s="112" t="s">
        <v>302</v>
      </c>
      <c r="C130" s="117" t="s">
        <v>379</v>
      </c>
      <c r="D130" s="111" t="s">
        <v>69</v>
      </c>
      <c r="E130" s="111">
        <v>6</v>
      </c>
      <c r="F130" s="56"/>
      <c r="G130" s="47">
        <f t="shared" si="9"/>
        <v>0</v>
      </c>
      <c r="H130" s="14"/>
      <c r="I130" s="14"/>
      <c r="J130" s="14"/>
    </row>
    <row r="131" spans="1:10" x14ac:dyDescent="0.25">
      <c r="A131" s="111"/>
      <c r="B131" s="112" t="s">
        <v>303</v>
      </c>
      <c r="C131" s="117" t="s">
        <v>380</v>
      </c>
      <c r="D131" s="111" t="s">
        <v>69</v>
      </c>
      <c r="E131" s="111">
        <v>10</v>
      </c>
      <c r="F131" s="56"/>
      <c r="G131" s="47">
        <f t="shared" si="9"/>
        <v>0</v>
      </c>
      <c r="H131" s="14"/>
      <c r="I131" s="14"/>
      <c r="J131" s="14"/>
    </row>
    <row r="132" spans="1:10" x14ac:dyDescent="0.25">
      <c r="A132" s="111"/>
      <c r="B132" s="112" t="s">
        <v>304</v>
      </c>
      <c r="C132" s="117" t="s">
        <v>381</v>
      </c>
      <c r="D132" s="111" t="s">
        <v>69</v>
      </c>
      <c r="E132" s="111">
        <v>2</v>
      </c>
      <c r="F132" s="56"/>
      <c r="G132" s="47">
        <f t="shared" si="9"/>
        <v>0</v>
      </c>
      <c r="H132" s="14"/>
      <c r="I132" s="14"/>
      <c r="J132" s="14"/>
    </row>
    <row r="133" spans="1:10" x14ac:dyDescent="0.25">
      <c r="A133" s="111"/>
      <c r="B133" s="112" t="s">
        <v>305</v>
      </c>
      <c r="C133" s="117" t="s">
        <v>382</v>
      </c>
      <c r="D133" s="111" t="s">
        <v>69</v>
      </c>
      <c r="E133" s="111">
        <v>1</v>
      </c>
      <c r="F133" s="56"/>
      <c r="G133" s="47">
        <f t="shared" si="9"/>
        <v>0</v>
      </c>
      <c r="H133" s="14"/>
      <c r="I133" s="14"/>
      <c r="J133" s="14"/>
    </row>
    <row r="134" spans="1:10" x14ac:dyDescent="0.25">
      <c r="A134" s="111"/>
      <c r="B134" s="112" t="s">
        <v>306</v>
      </c>
      <c r="C134" s="117" t="s">
        <v>383</v>
      </c>
      <c r="D134" s="111" t="s">
        <v>69</v>
      </c>
      <c r="E134" s="111">
        <v>1</v>
      </c>
      <c r="F134" s="56"/>
      <c r="G134" s="47">
        <f t="shared" si="9"/>
        <v>0</v>
      </c>
      <c r="H134" s="14"/>
      <c r="I134" s="14"/>
      <c r="J134" s="14"/>
    </row>
    <row r="135" spans="1:10" x14ac:dyDescent="0.25">
      <c r="A135" s="111"/>
      <c r="B135" s="112" t="s">
        <v>307</v>
      </c>
      <c r="C135" s="117" t="s">
        <v>384</v>
      </c>
      <c r="D135" s="111" t="s">
        <v>69</v>
      </c>
      <c r="E135" s="111">
        <v>2</v>
      </c>
      <c r="F135" s="56"/>
      <c r="G135" s="47">
        <f t="shared" si="9"/>
        <v>0</v>
      </c>
      <c r="H135" s="14"/>
      <c r="I135" s="14"/>
      <c r="J135" s="14"/>
    </row>
    <row r="136" spans="1:10" x14ac:dyDescent="0.25">
      <c r="A136" s="111"/>
      <c r="B136" s="112" t="s">
        <v>308</v>
      </c>
      <c r="C136" s="117" t="s">
        <v>385</v>
      </c>
      <c r="D136" s="111" t="s">
        <v>69</v>
      </c>
      <c r="E136" s="111">
        <v>1</v>
      </c>
      <c r="F136" s="50"/>
      <c r="G136" s="47">
        <f t="shared" si="9"/>
        <v>0</v>
      </c>
      <c r="H136" s="14"/>
      <c r="I136" s="14"/>
      <c r="J136" s="14"/>
    </row>
    <row r="137" spans="1:10" ht="22.8" x14ac:dyDescent="0.25">
      <c r="A137" s="111"/>
      <c r="B137" s="112" t="s">
        <v>309</v>
      </c>
      <c r="C137" s="117" t="s">
        <v>386</v>
      </c>
      <c r="D137" s="111" t="s">
        <v>69</v>
      </c>
      <c r="E137" s="111">
        <v>1</v>
      </c>
      <c r="F137" s="56"/>
      <c r="G137" s="47">
        <f t="shared" si="9"/>
        <v>0</v>
      </c>
      <c r="H137" s="14"/>
      <c r="I137" s="14"/>
      <c r="J137" s="14"/>
    </row>
    <row r="138" spans="1:10" x14ac:dyDescent="0.25">
      <c r="A138" s="111"/>
      <c r="B138" s="112" t="s">
        <v>310</v>
      </c>
      <c r="C138" s="117" t="s">
        <v>387</v>
      </c>
      <c r="D138" s="111" t="s">
        <v>69</v>
      </c>
      <c r="E138" s="111">
        <v>2</v>
      </c>
      <c r="F138" s="56"/>
      <c r="G138" s="47">
        <f t="shared" si="9"/>
        <v>0</v>
      </c>
      <c r="H138" s="14"/>
      <c r="I138" s="14"/>
      <c r="J138" s="14"/>
    </row>
    <row r="139" spans="1:10" x14ac:dyDescent="0.25">
      <c r="A139" s="111"/>
      <c r="B139" s="112" t="s">
        <v>311</v>
      </c>
      <c r="C139" s="117" t="s">
        <v>388</v>
      </c>
      <c r="D139" s="111" t="s">
        <v>69</v>
      </c>
      <c r="E139" s="111">
        <v>4</v>
      </c>
      <c r="F139" s="56"/>
      <c r="G139" s="47">
        <f t="shared" si="9"/>
        <v>0</v>
      </c>
      <c r="H139" s="14"/>
      <c r="I139" s="14"/>
      <c r="J139" s="14"/>
    </row>
    <row r="140" spans="1:10" ht="22.8" x14ac:dyDescent="0.25">
      <c r="A140" s="111"/>
      <c r="B140" s="112" t="s">
        <v>312</v>
      </c>
      <c r="C140" s="122" t="s">
        <v>389</v>
      </c>
      <c r="D140" s="111" t="s">
        <v>69</v>
      </c>
      <c r="E140" s="111">
        <v>1</v>
      </c>
      <c r="F140" s="56"/>
      <c r="G140" s="47">
        <f t="shared" si="9"/>
        <v>0</v>
      </c>
      <c r="H140" s="14"/>
      <c r="I140" s="14"/>
      <c r="J140" s="14"/>
    </row>
    <row r="141" spans="1:10" x14ac:dyDescent="0.25">
      <c r="A141" s="111"/>
      <c r="B141" s="112" t="s">
        <v>313</v>
      </c>
      <c r="C141" s="122" t="s">
        <v>1559</v>
      </c>
      <c r="D141" s="111" t="s">
        <v>69</v>
      </c>
      <c r="E141" s="148">
        <v>1</v>
      </c>
      <c r="F141" s="290"/>
      <c r="G141" s="47">
        <f t="shared" si="9"/>
        <v>0</v>
      </c>
      <c r="H141" s="14"/>
      <c r="I141" s="14"/>
      <c r="J141" s="14"/>
    </row>
    <row r="142" spans="1:10" ht="12" x14ac:dyDescent="0.25">
      <c r="A142" s="111"/>
      <c r="B142" s="112" t="s">
        <v>315</v>
      </c>
      <c r="C142" s="121" t="s">
        <v>314</v>
      </c>
      <c r="D142" s="111"/>
      <c r="E142" s="126"/>
      <c r="F142" s="4"/>
      <c r="G142" s="126"/>
      <c r="H142" s="14"/>
      <c r="I142" s="14"/>
      <c r="J142" s="14"/>
    </row>
    <row r="143" spans="1:10" ht="22.8" x14ac:dyDescent="0.25">
      <c r="A143" s="111"/>
      <c r="B143" s="112" t="s">
        <v>316</v>
      </c>
      <c r="C143" s="117" t="s">
        <v>390</v>
      </c>
      <c r="D143" s="119" t="s">
        <v>225</v>
      </c>
      <c r="E143" s="111" t="s">
        <v>1344</v>
      </c>
      <c r="F143" s="35" t="s">
        <v>1347</v>
      </c>
      <c r="G143" s="47">
        <v>25000</v>
      </c>
      <c r="H143" s="14"/>
      <c r="I143" s="14"/>
      <c r="J143" s="14"/>
    </row>
    <row r="144" spans="1:10" x14ac:dyDescent="0.25">
      <c r="A144" s="111"/>
      <c r="B144" s="112" t="s">
        <v>317</v>
      </c>
      <c r="C144" s="117" t="s">
        <v>391</v>
      </c>
      <c r="D144" s="119" t="s">
        <v>53</v>
      </c>
      <c r="E144" s="111">
        <v>25000</v>
      </c>
      <c r="F144" s="52"/>
      <c r="G144" s="47">
        <f>E144*F144</f>
        <v>0</v>
      </c>
      <c r="H144" s="14"/>
      <c r="I144" s="14"/>
      <c r="J144" s="14"/>
    </row>
    <row r="145" spans="1:10" ht="22.8" x14ac:dyDescent="0.25">
      <c r="A145" s="111"/>
      <c r="B145" s="112" t="s">
        <v>318</v>
      </c>
      <c r="C145" s="117" t="s">
        <v>392</v>
      </c>
      <c r="D145" s="119" t="s">
        <v>225</v>
      </c>
      <c r="E145" s="49" t="s">
        <v>1344</v>
      </c>
      <c r="F145" s="75" t="s">
        <v>1347</v>
      </c>
      <c r="G145" s="47">
        <v>35000</v>
      </c>
      <c r="H145" s="14"/>
      <c r="I145" s="14"/>
      <c r="J145" s="14"/>
    </row>
    <row r="146" spans="1:10" x14ac:dyDescent="0.25">
      <c r="A146" s="111"/>
      <c r="B146" s="112" t="s">
        <v>319</v>
      </c>
      <c r="C146" s="117" t="s">
        <v>393</v>
      </c>
      <c r="D146" s="119" t="s">
        <v>53</v>
      </c>
      <c r="E146" s="111">
        <v>35000</v>
      </c>
      <c r="F146" s="52"/>
      <c r="G146" s="47">
        <f>E146*F146</f>
        <v>0</v>
      </c>
      <c r="H146" s="14"/>
      <c r="I146" s="14"/>
      <c r="J146" s="14"/>
    </row>
    <row r="147" spans="1:10" ht="22.8" x14ac:dyDescent="0.25">
      <c r="A147" s="111"/>
      <c r="B147" s="112" t="s">
        <v>320</v>
      </c>
      <c r="C147" s="117" t="s">
        <v>394</v>
      </c>
      <c r="D147" s="119" t="s">
        <v>225</v>
      </c>
      <c r="E147" s="49" t="s">
        <v>1344</v>
      </c>
      <c r="F147" s="75" t="s">
        <v>1347</v>
      </c>
      <c r="G147" s="47">
        <v>60000</v>
      </c>
      <c r="H147" s="14"/>
      <c r="I147" s="14"/>
      <c r="J147" s="14"/>
    </row>
    <row r="148" spans="1:10" x14ac:dyDescent="0.25">
      <c r="A148" s="111"/>
      <c r="B148" s="112" t="s">
        <v>321</v>
      </c>
      <c r="C148" s="117" t="s">
        <v>395</v>
      </c>
      <c r="D148" s="119" t="s">
        <v>53</v>
      </c>
      <c r="E148" s="111">
        <v>60000</v>
      </c>
      <c r="F148" s="52"/>
      <c r="G148" s="47">
        <f>E148*F148</f>
        <v>0</v>
      </c>
      <c r="H148" s="14"/>
      <c r="I148" s="14"/>
      <c r="J148" s="14"/>
    </row>
    <row r="149" spans="1:10" ht="34.200000000000003" x14ac:dyDescent="0.25">
      <c r="A149" s="111"/>
      <c r="B149" s="112" t="s">
        <v>322</v>
      </c>
      <c r="C149" s="117" t="s">
        <v>396</v>
      </c>
      <c r="D149" s="119" t="s">
        <v>225</v>
      </c>
      <c r="E149" s="49" t="s">
        <v>1344</v>
      </c>
      <c r="F149" s="75" t="s">
        <v>1347</v>
      </c>
      <c r="G149" s="47">
        <v>75000</v>
      </c>
      <c r="H149" s="14"/>
      <c r="I149" s="14"/>
      <c r="J149" s="14"/>
    </row>
    <row r="150" spans="1:10" x14ac:dyDescent="0.25">
      <c r="A150" s="111"/>
      <c r="B150" s="112" t="s">
        <v>323</v>
      </c>
      <c r="C150" s="117" t="s">
        <v>397</v>
      </c>
      <c r="D150" s="119" t="s">
        <v>53</v>
      </c>
      <c r="E150" s="111">
        <v>75000</v>
      </c>
      <c r="F150" s="52"/>
      <c r="G150" s="47">
        <f>E150*F150</f>
        <v>0</v>
      </c>
      <c r="H150" s="14"/>
      <c r="I150" s="14"/>
      <c r="J150" s="14"/>
    </row>
    <row r="151" spans="1:10" ht="34.200000000000003" x14ac:dyDescent="0.25">
      <c r="A151" s="111"/>
      <c r="B151" s="112" t="s">
        <v>324</v>
      </c>
      <c r="C151" s="117" t="s">
        <v>398</v>
      </c>
      <c r="D151" s="119" t="s">
        <v>225</v>
      </c>
      <c r="E151" s="49" t="s">
        <v>1344</v>
      </c>
      <c r="F151" s="75" t="s">
        <v>1347</v>
      </c>
      <c r="G151" s="47">
        <v>200000</v>
      </c>
      <c r="H151" s="14"/>
      <c r="I151" s="14"/>
      <c r="J151" s="14"/>
    </row>
    <row r="152" spans="1:10" x14ac:dyDescent="0.25">
      <c r="A152" s="111"/>
      <c r="B152" s="112" t="s">
        <v>325</v>
      </c>
      <c r="C152" s="117" t="s">
        <v>399</v>
      </c>
      <c r="D152" s="119" t="s">
        <v>53</v>
      </c>
      <c r="E152" s="111">
        <v>200000</v>
      </c>
      <c r="F152" s="52"/>
      <c r="G152" s="47">
        <f>E152*F152</f>
        <v>0</v>
      </c>
      <c r="H152" s="14"/>
      <c r="I152" s="14"/>
      <c r="J152" s="14"/>
    </row>
    <row r="153" spans="1:10" ht="22.8" x14ac:dyDescent="0.25">
      <c r="A153" s="111"/>
      <c r="B153" s="112" t="s">
        <v>326</v>
      </c>
      <c r="C153" s="117" t="s">
        <v>400</v>
      </c>
      <c r="D153" s="119" t="s">
        <v>225</v>
      </c>
      <c r="E153" s="49" t="s">
        <v>1344</v>
      </c>
      <c r="F153" s="75" t="s">
        <v>1347</v>
      </c>
      <c r="G153" s="47">
        <v>1000000</v>
      </c>
      <c r="H153" s="14"/>
      <c r="I153" s="14"/>
      <c r="J153" s="14"/>
    </row>
    <row r="154" spans="1:10" x14ac:dyDescent="0.25">
      <c r="A154" s="111"/>
      <c r="B154" s="112" t="s">
        <v>327</v>
      </c>
      <c r="C154" s="117" t="s">
        <v>401</v>
      </c>
      <c r="D154" s="119" t="s">
        <v>53</v>
      </c>
      <c r="E154" s="111">
        <v>1000000</v>
      </c>
      <c r="F154" s="52"/>
      <c r="G154" s="47">
        <f>E154*F154</f>
        <v>0</v>
      </c>
      <c r="H154" s="14"/>
      <c r="I154" s="14"/>
      <c r="J154" s="14"/>
    </row>
    <row r="155" spans="1:10" ht="45.6" x14ac:dyDescent="0.25">
      <c r="A155" s="111"/>
      <c r="B155" s="112" t="s">
        <v>328</v>
      </c>
      <c r="C155" s="117" t="s">
        <v>402</v>
      </c>
      <c r="D155" s="119" t="s">
        <v>225</v>
      </c>
      <c r="E155" s="49" t="s">
        <v>1344</v>
      </c>
      <c r="F155" s="75" t="s">
        <v>1347</v>
      </c>
      <c r="G155" s="47">
        <v>20000</v>
      </c>
      <c r="H155" s="14"/>
      <c r="I155" s="14"/>
      <c r="J155" s="14"/>
    </row>
    <row r="156" spans="1:10" x14ac:dyDescent="0.25">
      <c r="A156" s="111"/>
      <c r="B156" s="112" t="s">
        <v>329</v>
      </c>
      <c r="C156" s="122" t="s">
        <v>403</v>
      </c>
      <c r="D156" s="119" t="s">
        <v>53</v>
      </c>
      <c r="E156" s="111">
        <v>20000</v>
      </c>
      <c r="F156" s="52"/>
      <c r="G156" s="47">
        <f>E156*F156</f>
        <v>0</v>
      </c>
      <c r="H156" s="14"/>
      <c r="I156" s="14"/>
      <c r="J156" s="14"/>
    </row>
    <row r="157" spans="1:10" ht="24" x14ac:dyDescent="0.25">
      <c r="A157" s="111"/>
      <c r="B157" s="112" t="s">
        <v>331</v>
      </c>
      <c r="C157" s="123" t="s">
        <v>330</v>
      </c>
      <c r="D157" s="111"/>
      <c r="E157" s="49"/>
      <c r="F157" s="75"/>
      <c r="G157" s="47"/>
      <c r="H157" s="14"/>
      <c r="I157" s="14"/>
      <c r="J157" s="14"/>
    </row>
    <row r="158" spans="1:10" x14ac:dyDescent="0.25">
      <c r="A158" s="111"/>
      <c r="B158" s="149" t="s">
        <v>332</v>
      </c>
      <c r="C158" s="117" t="s">
        <v>404</v>
      </c>
      <c r="D158" s="111" t="s">
        <v>20</v>
      </c>
      <c r="E158" s="111">
        <v>1</v>
      </c>
      <c r="F158" s="35"/>
      <c r="G158" s="47">
        <f>E158*F158</f>
        <v>0</v>
      </c>
      <c r="H158" s="14"/>
      <c r="I158" s="14"/>
      <c r="J158" s="14"/>
    </row>
    <row r="159" spans="1:10" x14ac:dyDescent="0.25">
      <c r="A159" s="111"/>
      <c r="B159" s="149" t="s">
        <v>333</v>
      </c>
      <c r="C159" s="122" t="s">
        <v>405</v>
      </c>
      <c r="D159" s="150" t="s">
        <v>14</v>
      </c>
      <c r="E159" s="111">
        <v>21</v>
      </c>
      <c r="F159" s="56"/>
      <c r="G159" s="47">
        <f>E159*F159</f>
        <v>0</v>
      </c>
      <c r="H159" s="14"/>
      <c r="I159" s="14"/>
      <c r="J159" s="14"/>
    </row>
    <row r="160" spans="1:10" ht="12" x14ac:dyDescent="0.25">
      <c r="A160" s="148"/>
      <c r="B160" s="151" t="s">
        <v>335</v>
      </c>
      <c r="C160" s="152" t="s">
        <v>334</v>
      </c>
      <c r="D160" s="153"/>
      <c r="E160" s="107"/>
      <c r="F160" s="291"/>
      <c r="G160" s="47"/>
      <c r="H160" s="14"/>
      <c r="I160" s="14"/>
      <c r="J160" s="14"/>
    </row>
    <row r="161" spans="1:10" x14ac:dyDescent="0.25">
      <c r="A161" s="148"/>
      <c r="B161" s="151" t="s">
        <v>336</v>
      </c>
      <c r="C161" s="154" t="s">
        <v>406</v>
      </c>
      <c r="D161" s="153" t="s">
        <v>14</v>
      </c>
      <c r="E161" s="107">
        <v>21</v>
      </c>
      <c r="F161" s="291"/>
      <c r="G161" s="47">
        <f t="shared" ref="G161" si="10">E161*F161</f>
        <v>0</v>
      </c>
      <c r="H161" s="14"/>
      <c r="I161" s="14"/>
      <c r="J161" s="14"/>
    </row>
    <row r="162" spans="1:10" ht="34.200000000000003" x14ac:dyDescent="0.25">
      <c r="A162" s="148"/>
      <c r="B162" s="151" t="s">
        <v>337</v>
      </c>
      <c r="C162" s="154" t="s">
        <v>407</v>
      </c>
      <c r="D162" s="153" t="s">
        <v>14</v>
      </c>
      <c r="E162" s="107">
        <v>21</v>
      </c>
      <c r="F162" s="291"/>
      <c r="G162" s="95">
        <f>E162*F162</f>
        <v>0</v>
      </c>
      <c r="H162" s="14"/>
      <c r="I162" s="14"/>
      <c r="J162" s="14"/>
    </row>
    <row r="163" spans="1:10" ht="12" x14ac:dyDescent="0.25">
      <c r="B163" s="127" t="s">
        <v>126</v>
      </c>
      <c r="C163" s="128" t="s">
        <v>130</v>
      </c>
      <c r="D163" s="129"/>
      <c r="E163" s="129"/>
      <c r="F163" s="19"/>
      <c r="G163" s="256">
        <f>SUM(G84:G162)</f>
        <v>1415000</v>
      </c>
      <c r="H163" s="14"/>
      <c r="I163" s="14"/>
      <c r="J163" s="14"/>
    </row>
    <row r="164" spans="1:10" x14ac:dyDescent="0.25">
      <c r="A164" s="130"/>
      <c r="B164" s="131"/>
      <c r="C164" s="132"/>
      <c r="D164" s="130"/>
      <c r="E164" s="140"/>
      <c r="F164" s="292"/>
      <c r="G164" s="43"/>
      <c r="H164" s="14"/>
      <c r="I164" s="14"/>
      <c r="J164" s="14"/>
    </row>
    <row r="165" spans="1:10" ht="12" x14ac:dyDescent="0.25">
      <c r="A165" s="105" t="s">
        <v>1633</v>
      </c>
      <c r="B165" s="127" t="s">
        <v>127</v>
      </c>
      <c r="C165" s="128" t="s">
        <v>136</v>
      </c>
      <c r="D165" s="129"/>
      <c r="E165" s="142"/>
      <c r="F165" s="18"/>
      <c r="G165" s="1"/>
      <c r="H165" s="14"/>
      <c r="I165" s="14"/>
      <c r="J165" s="14"/>
    </row>
    <row r="166" spans="1:10" ht="12" x14ac:dyDescent="0.25">
      <c r="A166" s="110"/>
      <c r="B166" s="143" t="s">
        <v>409</v>
      </c>
      <c r="C166" s="155" t="s">
        <v>408</v>
      </c>
      <c r="D166" s="110"/>
      <c r="E166" s="145"/>
      <c r="F166" s="293"/>
      <c r="G166" s="54"/>
      <c r="H166" s="14"/>
      <c r="I166" s="14"/>
      <c r="J166" s="14"/>
    </row>
    <row r="167" spans="1:10" x14ac:dyDescent="0.25">
      <c r="A167" s="111"/>
      <c r="B167" s="116" t="s">
        <v>410</v>
      </c>
      <c r="C167" s="117" t="s">
        <v>408</v>
      </c>
      <c r="D167" s="150" t="s">
        <v>14</v>
      </c>
      <c r="E167" s="111">
        <v>21</v>
      </c>
      <c r="F167" s="56"/>
      <c r="G167" s="47">
        <f>E167*F167</f>
        <v>0</v>
      </c>
      <c r="H167" s="14"/>
      <c r="I167" s="14"/>
      <c r="J167" s="14"/>
    </row>
    <row r="168" spans="1:10" ht="13.2" x14ac:dyDescent="0.25">
      <c r="A168" s="111"/>
      <c r="B168" s="116" t="s">
        <v>411</v>
      </c>
      <c r="C168" s="117" t="s">
        <v>447</v>
      </c>
      <c r="D168" s="119" t="s">
        <v>478</v>
      </c>
      <c r="E168" s="111">
        <v>200</v>
      </c>
      <c r="F168" s="56"/>
      <c r="G168" s="47">
        <f t="shared" ref="G168:G170" si="11">E168*F168</f>
        <v>0</v>
      </c>
      <c r="H168" s="14"/>
      <c r="I168" s="14"/>
      <c r="J168" s="14"/>
    </row>
    <row r="169" spans="1:10" ht="12" x14ac:dyDescent="0.25">
      <c r="A169" s="111"/>
      <c r="B169" s="116" t="s">
        <v>412</v>
      </c>
      <c r="C169" s="121" t="s">
        <v>414</v>
      </c>
      <c r="D169" s="150" t="s">
        <v>14</v>
      </c>
      <c r="E169" s="111">
        <v>21</v>
      </c>
      <c r="F169" s="56"/>
      <c r="G169" s="47">
        <f t="shared" si="11"/>
        <v>0</v>
      </c>
      <c r="H169" s="14"/>
      <c r="I169" s="14"/>
      <c r="J169" s="14"/>
    </row>
    <row r="170" spans="1:10" ht="12" x14ac:dyDescent="0.25">
      <c r="A170" s="111"/>
      <c r="B170" s="116" t="s">
        <v>413</v>
      </c>
      <c r="C170" s="121" t="s">
        <v>415</v>
      </c>
      <c r="D170" s="150" t="s">
        <v>14</v>
      </c>
      <c r="E170" s="111">
        <v>21</v>
      </c>
      <c r="F170" s="56"/>
      <c r="G170" s="47">
        <f t="shared" si="11"/>
        <v>0</v>
      </c>
      <c r="H170" s="14"/>
      <c r="I170" s="14"/>
      <c r="J170" s="14"/>
    </row>
    <row r="171" spans="1:10" ht="12" x14ac:dyDescent="0.25">
      <c r="A171" s="111"/>
      <c r="B171" s="116" t="s">
        <v>416</v>
      </c>
      <c r="C171" s="156" t="s">
        <v>417</v>
      </c>
      <c r="D171" s="111"/>
      <c r="E171" s="111"/>
      <c r="F171" s="56"/>
      <c r="G171" s="47"/>
      <c r="H171" s="14"/>
      <c r="I171" s="14"/>
      <c r="J171" s="14"/>
    </row>
    <row r="172" spans="1:10" x14ac:dyDescent="0.25">
      <c r="A172" s="111"/>
      <c r="B172" s="116" t="s">
        <v>418</v>
      </c>
      <c r="C172" s="117" t="s">
        <v>39</v>
      </c>
      <c r="D172" s="119" t="s">
        <v>40</v>
      </c>
      <c r="E172" s="111">
        <v>1</v>
      </c>
      <c r="F172" s="56"/>
      <c r="G172" s="47">
        <f t="shared" ref="G172:G178" si="12">E172*F172</f>
        <v>0</v>
      </c>
      <c r="H172" s="14"/>
      <c r="I172" s="14"/>
      <c r="J172" s="14"/>
    </row>
    <row r="173" spans="1:10" x14ac:dyDescent="0.25">
      <c r="A173" s="111"/>
      <c r="B173" s="116" t="s">
        <v>419</v>
      </c>
      <c r="C173" s="117" t="s">
        <v>41</v>
      </c>
      <c r="D173" s="119" t="s">
        <v>42</v>
      </c>
      <c r="E173" s="111">
        <v>1</v>
      </c>
      <c r="F173" s="56"/>
      <c r="G173" s="47">
        <f t="shared" si="12"/>
        <v>0</v>
      </c>
      <c r="H173" s="14"/>
      <c r="I173" s="14"/>
      <c r="J173" s="14"/>
    </row>
    <row r="174" spans="1:10" ht="13.2" x14ac:dyDescent="0.25">
      <c r="A174" s="111"/>
      <c r="B174" s="116" t="s">
        <v>420</v>
      </c>
      <c r="C174" s="117" t="s">
        <v>43</v>
      </c>
      <c r="D174" s="119" t="s">
        <v>479</v>
      </c>
      <c r="E174" s="111">
        <v>400</v>
      </c>
      <c r="F174" s="56"/>
      <c r="G174" s="47">
        <f t="shared" si="12"/>
        <v>0</v>
      </c>
      <c r="H174" s="14"/>
      <c r="I174" s="14"/>
      <c r="J174" s="14"/>
    </row>
    <row r="175" spans="1:10" x14ac:dyDescent="0.25">
      <c r="A175" s="111"/>
      <c r="B175" s="116" t="s">
        <v>421</v>
      </c>
      <c r="C175" s="117" t="s">
        <v>44</v>
      </c>
      <c r="D175" s="119" t="s">
        <v>42</v>
      </c>
      <c r="E175" s="111">
        <v>1</v>
      </c>
      <c r="F175" s="56"/>
      <c r="G175" s="47">
        <f t="shared" si="12"/>
        <v>0</v>
      </c>
      <c r="H175" s="14"/>
      <c r="I175" s="14"/>
      <c r="J175" s="14"/>
    </row>
    <row r="176" spans="1:10" x14ac:dyDescent="0.25">
      <c r="A176" s="111"/>
      <c r="B176" s="116" t="s">
        <v>422</v>
      </c>
      <c r="C176" s="117" t="s">
        <v>443</v>
      </c>
      <c r="D176" s="119" t="s">
        <v>48</v>
      </c>
      <c r="E176" s="111">
        <v>100</v>
      </c>
      <c r="F176" s="56"/>
      <c r="G176" s="47">
        <f t="shared" si="12"/>
        <v>0</v>
      </c>
      <c r="H176" s="14"/>
      <c r="I176" s="14"/>
      <c r="J176" s="14"/>
    </row>
    <row r="177" spans="1:10" ht="22.8" x14ac:dyDescent="0.25">
      <c r="A177" s="111"/>
      <c r="B177" s="116" t="s">
        <v>423</v>
      </c>
      <c r="C177" s="117" t="s">
        <v>444</v>
      </c>
      <c r="D177" s="119" t="s">
        <v>42</v>
      </c>
      <c r="E177" s="111">
        <v>2</v>
      </c>
      <c r="F177" s="56"/>
      <c r="G177" s="47">
        <f t="shared" si="12"/>
        <v>0</v>
      </c>
      <c r="H177" s="14"/>
      <c r="I177" s="14"/>
      <c r="J177" s="14"/>
    </row>
    <row r="178" spans="1:10" ht="22.8" x14ac:dyDescent="0.25">
      <c r="A178" s="111"/>
      <c r="B178" s="116" t="s">
        <v>424</v>
      </c>
      <c r="C178" s="117" t="s">
        <v>445</v>
      </c>
      <c r="D178" s="119" t="s">
        <v>49</v>
      </c>
      <c r="E178" s="111">
        <v>900</v>
      </c>
      <c r="F178" s="56"/>
      <c r="G178" s="47">
        <f t="shared" si="12"/>
        <v>0</v>
      </c>
      <c r="H178" s="14"/>
      <c r="I178" s="14"/>
      <c r="J178" s="14"/>
    </row>
    <row r="179" spans="1:10" x14ac:dyDescent="0.25">
      <c r="A179" s="111"/>
      <c r="B179" s="116" t="s">
        <v>425</v>
      </c>
      <c r="C179" s="117" t="s">
        <v>50</v>
      </c>
      <c r="D179" s="119" t="s">
        <v>51</v>
      </c>
      <c r="E179" s="111" t="s">
        <v>1341</v>
      </c>
      <c r="F179" s="56" t="s">
        <v>473</v>
      </c>
      <c r="G179" s="47">
        <v>100000</v>
      </c>
      <c r="H179" s="14"/>
      <c r="I179" s="14"/>
      <c r="J179" s="14"/>
    </row>
    <row r="180" spans="1:10" ht="22.8" x14ac:dyDescent="0.25">
      <c r="A180" s="111"/>
      <c r="B180" s="116" t="s">
        <v>426</v>
      </c>
      <c r="C180" s="122" t="s">
        <v>446</v>
      </c>
      <c r="D180" s="119" t="s">
        <v>53</v>
      </c>
      <c r="E180" s="157">
        <f>G179</f>
        <v>100000</v>
      </c>
      <c r="F180" s="52"/>
      <c r="G180" s="47">
        <f>E180*F180</f>
        <v>0</v>
      </c>
      <c r="H180" s="14"/>
      <c r="I180" s="14"/>
      <c r="J180" s="14"/>
    </row>
    <row r="181" spans="1:10" ht="12" x14ac:dyDescent="0.25">
      <c r="A181" s="111"/>
      <c r="B181" s="112" t="s">
        <v>427</v>
      </c>
      <c r="C181" s="121" t="s">
        <v>429</v>
      </c>
      <c r="D181" s="119" t="s">
        <v>42</v>
      </c>
      <c r="E181" s="111">
        <v>1</v>
      </c>
      <c r="F181" s="56"/>
      <c r="G181" s="47">
        <f>E181*F181</f>
        <v>0</v>
      </c>
      <c r="H181" s="14"/>
      <c r="I181" s="14"/>
      <c r="J181" s="14"/>
    </row>
    <row r="182" spans="1:10" ht="12" x14ac:dyDescent="0.25">
      <c r="A182" s="111"/>
      <c r="B182" s="112" t="s">
        <v>428</v>
      </c>
      <c r="C182" s="121" t="s">
        <v>430</v>
      </c>
      <c r="D182" s="150"/>
      <c r="E182" s="111"/>
      <c r="F182" s="56"/>
      <c r="G182" s="47"/>
      <c r="H182" s="14"/>
      <c r="I182" s="14"/>
      <c r="J182" s="14"/>
    </row>
    <row r="183" spans="1:10" x14ac:dyDescent="0.25">
      <c r="A183" s="111"/>
      <c r="B183" s="116" t="s">
        <v>431</v>
      </c>
      <c r="C183" s="117" t="s">
        <v>432</v>
      </c>
      <c r="D183" s="158"/>
      <c r="E183" s="111"/>
      <c r="F183" s="56"/>
      <c r="G183" s="47"/>
      <c r="H183" s="14"/>
      <c r="I183" s="14"/>
      <c r="J183" s="14"/>
    </row>
    <row r="184" spans="1:10" x14ac:dyDescent="0.25">
      <c r="A184" s="111"/>
      <c r="B184" s="116" t="s">
        <v>433</v>
      </c>
      <c r="C184" s="147" t="s">
        <v>1634</v>
      </c>
      <c r="D184" s="158" t="s">
        <v>69</v>
      </c>
      <c r="E184" s="111">
        <v>100</v>
      </c>
      <c r="F184" s="56"/>
      <c r="G184" s="47">
        <f>E184*F184</f>
        <v>0</v>
      </c>
      <c r="H184" s="14"/>
      <c r="I184" s="14"/>
      <c r="J184" s="14"/>
    </row>
    <row r="185" spans="1:10" x14ac:dyDescent="0.25">
      <c r="A185" s="111"/>
      <c r="B185" s="116" t="s">
        <v>434</v>
      </c>
      <c r="C185" s="147" t="s">
        <v>1635</v>
      </c>
      <c r="D185" s="158" t="s">
        <v>69</v>
      </c>
      <c r="E185" s="111">
        <v>100</v>
      </c>
      <c r="F185" s="56"/>
      <c r="G185" s="47">
        <f t="shared" ref="G185:G188" si="13">E185*F185</f>
        <v>0</v>
      </c>
      <c r="H185" s="14"/>
      <c r="I185" s="14"/>
      <c r="J185" s="14"/>
    </row>
    <row r="186" spans="1:10" x14ac:dyDescent="0.25">
      <c r="A186" s="111"/>
      <c r="B186" s="112" t="s">
        <v>435</v>
      </c>
      <c r="C186" s="117" t="s">
        <v>439</v>
      </c>
      <c r="D186" s="158" t="s">
        <v>69</v>
      </c>
      <c r="E186" s="111">
        <v>100</v>
      </c>
      <c r="F186" s="56"/>
      <c r="G186" s="47">
        <f t="shared" si="13"/>
        <v>0</v>
      </c>
      <c r="H186" s="14"/>
      <c r="I186" s="14"/>
      <c r="J186" s="14"/>
    </row>
    <row r="187" spans="1:10" x14ac:dyDescent="0.25">
      <c r="A187" s="111"/>
      <c r="B187" s="112" t="s">
        <v>436</v>
      </c>
      <c r="C187" s="117" t="s">
        <v>440</v>
      </c>
      <c r="D187" s="150" t="s">
        <v>472</v>
      </c>
      <c r="E187" s="111">
        <v>3456</v>
      </c>
      <c r="F187" s="56"/>
      <c r="G187" s="47">
        <f t="shared" si="13"/>
        <v>0</v>
      </c>
      <c r="H187" s="14"/>
      <c r="I187" s="14"/>
      <c r="J187" s="14"/>
    </row>
    <row r="188" spans="1:10" x14ac:dyDescent="0.25">
      <c r="A188" s="111"/>
      <c r="B188" s="112" t="s">
        <v>437</v>
      </c>
      <c r="C188" s="117" t="s">
        <v>441</v>
      </c>
      <c r="D188" s="150" t="s">
        <v>472</v>
      </c>
      <c r="E188" s="111">
        <v>200</v>
      </c>
      <c r="F188" s="56"/>
      <c r="G188" s="47">
        <f t="shared" si="13"/>
        <v>0</v>
      </c>
      <c r="H188" s="14"/>
      <c r="I188" s="14"/>
      <c r="J188" s="14"/>
    </row>
    <row r="189" spans="1:10" x14ac:dyDescent="0.25">
      <c r="A189" s="111"/>
      <c r="B189" s="112" t="s">
        <v>438</v>
      </c>
      <c r="C189" s="117" t="s">
        <v>442</v>
      </c>
      <c r="D189" s="150"/>
      <c r="E189" s="111"/>
      <c r="F189" s="56"/>
      <c r="G189" s="47"/>
      <c r="H189" s="14"/>
      <c r="I189" s="14"/>
      <c r="J189" s="14"/>
    </row>
    <row r="190" spans="1:10" ht="22.8" x14ac:dyDescent="0.25">
      <c r="A190" s="111"/>
      <c r="B190" s="112" t="s">
        <v>475</v>
      </c>
      <c r="C190" s="147" t="s">
        <v>480</v>
      </c>
      <c r="D190" s="158"/>
      <c r="E190" s="111"/>
      <c r="F190" s="56"/>
      <c r="G190" s="47"/>
      <c r="H190" s="14"/>
      <c r="I190" s="14"/>
      <c r="J190" s="14"/>
    </row>
    <row r="191" spans="1:10" x14ac:dyDescent="0.25">
      <c r="A191" s="111"/>
      <c r="B191" s="112" t="s">
        <v>477</v>
      </c>
      <c r="C191" s="117" t="s">
        <v>474</v>
      </c>
      <c r="D191" s="158" t="s">
        <v>69</v>
      </c>
      <c r="E191" s="111">
        <v>4</v>
      </c>
      <c r="F191" s="56"/>
      <c r="G191" s="47">
        <f t="shared" ref="G191:G195" si="14">E191*F191</f>
        <v>0</v>
      </c>
      <c r="H191" s="14"/>
      <c r="I191" s="14"/>
      <c r="J191" s="14"/>
    </row>
    <row r="192" spans="1:10" x14ac:dyDescent="0.25">
      <c r="A192" s="111"/>
      <c r="B192" s="112" t="s">
        <v>476</v>
      </c>
      <c r="C192" s="117" t="s">
        <v>448</v>
      </c>
      <c r="D192" s="158" t="s">
        <v>69</v>
      </c>
      <c r="E192" s="111">
        <v>2</v>
      </c>
      <c r="F192" s="56"/>
      <c r="G192" s="47">
        <f t="shared" si="14"/>
        <v>0</v>
      </c>
      <c r="H192" s="14"/>
      <c r="I192" s="14"/>
      <c r="J192" s="14"/>
    </row>
    <row r="193" spans="1:10" ht="22.8" x14ac:dyDescent="0.25">
      <c r="A193" s="111"/>
      <c r="B193" s="112" t="s">
        <v>449</v>
      </c>
      <c r="C193" s="147" t="s">
        <v>481</v>
      </c>
      <c r="D193" s="150" t="s">
        <v>14</v>
      </c>
      <c r="E193" s="111">
        <v>21</v>
      </c>
      <c r="F193" s="56"/>
      <c r="G193" s="47">
        <f t="shared" si="14"/>
        <v>0</v>
      </c>
      <c r="H193" s="14"/>
      <c r="I193" s="14"/>
      <c r="J193" s="14"/>
    </row>
    <row r="194" spans="1:10" x14ac:dyDescent="0.25">
      <c r="A194" s="111"/>
      <c r="B194" s="112" t="s">
        <v>450</v>
      </c>
      <c r="C194" s="147" t="s">
        <v>448</v>
      </c>
      <c r="D194" s="150" t="s">
        <v>14</v>
      </c>
      <c r="E194" s="111">
        <v>21</v>
      </c>
      <c r="F194" s="56"/>
      <c r="G194" s="47">
        <f t="shared" si="14"/>
        <v>0</v>
      </c>
      <c r="H194" s="14"/>
      <c r="I194" s="14"/>
      <c r="J194" s="14"/>
    </row>
    <row r="195" spans="1:10" ht="22.8" x14ac:dyDescent="0.25">
      <c r="A195" s="111"/>
      <c r="B195" s="112" t="s">
        <v>1358</v>
      </c>
      <c r="C195" s="122" t="s">
        <v>1348</v>
      </c>
      <c r="D195" s="150" t="s">
        <v>69</v>
      </c>
      <c r="E195" s="111">
        <v>16</v>
      </c>
      <c r="F195" s="56"/>
      <c r="G195" s="47">
        <f t="shared" si="14"/>
        <v>0</v>
      </c>
      <c r="H195" s="14"/>
      <c r="I195" s="14"/>
      <c r="J195" s="14"/>
    </row>
    <row r="196" spans="1:10" x14ac:dyDescent="0.25">
      <c r="A196" s="111"/>
      <c r="B196" s="112" t="s">
        <v>917</v>
      </c>
      <c r="C196" s="122" t="s">
        <v>1349</v>
      </c>
      <c r="D196" s="150"/>
      <c r="E196" s="111"/>
      <c r="F196" s="56"/>
      <c r="G196" s="47"/>
      <c r="H196" s="14"/>
      <c r="I196" s="14"/>
      <c r="J196" s="14"/>
    </row>
    <row r="197" spans="1:10" ht="22.8" x14ac:dyDescent="0.25">
      <c r="A197" s="111"/>
      <c r="B197" s="112" t="s">
        <v>1355</v>
      </c>
      <c r="C197" s="122" t="s">
        <v>1350</v>
      </c>
      <c r="D197" s="150" t="s">
        <v>69</v>
      </c>
      <c r="E197" s="111">
        <v>15</v>
      </c>
      <c r="F197" s="56"/>
      <c r="G197" s="47">
        <f>E197*F197</f>
        <v>0</v>
      </c>
      <c r="H197" s="14"/>
      <c r="I197" s="14"/>
      <c r="J197" s="14"/>
    </row>
    <row r="198" spans="1:10" ht="34.200000000000003" x14ac:dyDescent="0.25">
      <c r="A198" s="111"/>
      <c r="B198" s="112" t="s">
        <v>919</v>
      </c>
      <c r="C198" s="122" t="s">
        <v>1351</v>
      </c>
      <c r="D198" s="150" t="s">
        <v>913</v>
      </c>
      <c r="E198" s="111">
        <v>3</v>
      </c>
      <c r="F198" s="56"/>
      <c r="G198" s="47">
        <f>E198*F198</f>
        <v>0</v>
      </c>
      <c r="H198" s="14"/>
      <c r="I198" s="14"/>
      <c r="J198" s="14"/>
    </row>
    <row r="199" spans="1:10" x14ac:dyDescent="0.25">
      <c r="A199" s="111"/>
      <c r="B199" s="112" t="s">
        <v>1356</v>
      </c>
      <c r="C199" s="122" t="s">
        <v>1352</v>
      </c>
      <c r="D199" s="150"/>
      <c r="E199" s="111"/>
      <c r="F199" s="56"/>
      <c r="G199" s="47"/>
      <c r="H199" s="14"/>
      <c r="I199" s="14"/>
      <c r="J199" s="14"/>
    </row>
    <row r="200" spans="1:10" x14ac:dyDescent="0.25">
      <c r="A200" s="111"/>
      <c r="B200" s="112" t="s">
        <v>921</v>
      </c>
      <c r="C200" s="122" t="s">
        <v>1353</v>
      </c>
      <c r="D200" s="150" t="s">
        <v>48</v>
      </c>
      <c r="E200" s="111">
        <v>150</v>
      </c>
      <c r="F200" s="56"/>
      <c r="G200" s="47">
        <f>E200*F200</f>
        <v>0</v>
      </c>
      <c r="H200" s="14"/>
      <c r="I200" s="14"/>
      <c r="J200" s="14"/>
    </row>
    <row r="201" spans="1:10" ht="22.8" x14ac:dyDescent="0.25">
      <c r="A201" s="111"/>
      <c r="B201" s="112" t="s">
        <v>1357</v>
      </c>
      <c r="C201" s="122" t="s">
        <v>1354</v>
      </c>
      <c r="D201" s="150"/>
      <c r="E201" s="111"/>
      <c r="F201" s="56"/>
      <c r="G201" s="47"/>
      <c r="H201" s="14"/>
      <c r="I201" s="14"/>
      <c r="J201" s="14"/>
    </row>
    <row r="202" spans="1:10" x14ac:dyDescent="0.25">
      <c r="A202" s="111"/>
      <c r="B202" s="112" t="s">
        <v>923</v>
      </c>
      <c r="C202" s="122" t="s">
        <v>942</v>
      </c>
      <c r="D202" s="150" t="s">
        <v>757</v>
      </c>
      <c r="E202" s="111">
        <v>10</v>
      </c>
      <c r="F202" s="56"/>
      <c r="G202" s="47">
        <f>E202*F202</f>
        <v>0</v>
      </c>
      <c r="H202" s="14"/>
      <c r="I202" s="14"/>
      <c r="J202" s="14"/>
    </row>
    <row r="203" spans="1:10" ht="22.8" x14ac:dyDescent="0.25">
      <c r="A203" s="111"/>
      <c r="B203" s="112" t="s">
        <v>924</v>
      </c>
      <c r="C203" s="122" t="s">
        <v>943</v>
      </c>
      <c r="D203" s="150" t="s">
        <v>757</v>
      </c>
      <c r="E203" s="111">
        <v>6</v>
      </c>
      <c r="F203" s="56"/>
      <c r="G203" s="47">
        <f>E203*F203</f>
        <v>0</v>
      </c>
      <c r="H203" s="14"/>
      <c r="I203" s="14"/>
      <c r="J203" s="14"/>
    </row>
    <row r="204" spans="1:10" x14ac:dyDescent="0.25">
      <c r="A204" s="111"/>
      <c r="B204" s="112" t="s">
        <v>452</v>
      </c>
      <c r="C204" s="117" t="s">
        <v>451</v>
      </c>
      <c r="D204" s="111"/>
      <c r="E204" s="111"/>
      <c r="F204" s="56"/>
      <c r="G204" s="47"/>
      <c r="H204" s="14"/>
      <c r="I204" s="14"/>
      <c r="J204" s="14"/>
    </row>
    <row r="205" spans="1:10" x14ac:dyDescent="0.25">
      <c r="A205" s="111"/>
      <c r="B205" s="112" t="s">
        <v>455</v>
      </c>
      <c r="C205" s="117" t="s">
        <v>453</v>
      </c>
      <c r="D205" s="111" t="s">
        <v>48</v>
      </c>
      <c r="E205" s="111">
        <v>600</v>
      </c>
      <c r="F205" s="56"/>
      <c r="G205" s="47">
        <f t="shared" ref="G205:G211" si="15">E205*F205</f>
        <v>0</v>
      </c>
      <c r="H205" s="14"/>
      <c r="I205" s="14"/>
      <c r="J205" s="14"/>
    </row>
    <row r="206" spans="1:10" x14ac:dyDescent="0.25">
      <c r="A206" s="111"/>
      <c r="B206" s="112" t="s">
        <v>456</v>
      </c>
      <c r="C206" s="117" t="s">
        <v>454</v>
      </c>
      <c r="D206" s="111" t="s">
        <v>48</v>
      </c>
      <c r="E206" s="111">
        <v>100</v>
      </c>
      <c r="F206" s="56"/>
      <c r="G206" s="47">
        <f t="shared" si="15"/>
        <v>0</v>
      </c>
      <c r="H206" s="14"/>
      <c r="I206" s="14"/>
      <c r="J206" s="14"/>
    </row>
    <row r="207" spans="1:10" x14ac:dyDescent="0.25">
      <c r="A207" s="111"/>
      <c r="B207" s="112" t="s">
        <v>458</v>
      </c>
      <c r="C207" s="120" t="s">
        <v>457</v>
      </c>
      <c r="D207" s="111" t="s">
        <v>14</v>
      </c>
      <c r="E207" s="111">
        <v>21</v>
      </c>
      <c r="F207" s="56"/>
      <c r="G207" s="47">
        <f t="shared" si="15"/>
        <v>0</v>
      </c>
      <c r="H207" s="14"/>
      <c r="I207" s="14"/>
      <c r="J207" s="14"/>
    </row>
    <row r="208" spans="1:10" ht="12" x14ac:dyDescent="0.25">
      <c r="A208" s="111"/>
      <c r="B208" s="112" t="s">
        <v>1337</v>
      </c>
      <c r="C208" s="121" t="s">
        <v>460</v>
      </c>
      <c r="D208" s="111" t="s">
        <v>14</v>
      </c>
      <c r="E208" s="111">
        <v>21</v>
      </c>
      <c r="F208" s="56"/>
      <c r="G208" s="47">
        <f t="shared" si="15"/>
        <v>0</v>
      </c>
      <c r="H208" s="14"/>
      <c r="I208" s="14"/>
      <c r="J208" s="14"/>
    </row>
    <row r="209" spans="1:10" ht="12" x14ac:dyDescent="0.25">
      <c r="A209" s="111"/>
      <c r="B209" s="112" t="s">
        <v>459</v>
      </c>
      <c r="C209" s="121" t="s">
        <v>461</v>
      </c>
      <c r="D209" s="111" t="s">
        <v>14</v>
      </c>
      <c r="E209" s="111">
        <v>21</v>
      </c>
      <c r="F209" s="56"/>
      <c r="G209" s="47">
        <f t="shared" si="15"/>
        <v>0</v>
      </c>
      <c r="H209" s="14"/>
      <c r="I209" s="14"/>
      <c r="J209" s="14"/>
    </row>
    <row r="210" spans="1:10" ht="12" x14ac:dyDescent="0.25">
      <c r="A210" s="111"/>
      <c r="B210" s="112" t="s">
        <v>462</v>
      </c>
      <c r="C210" s="116" t="s">
        <v>464</v>
      </c>
      <c r="D210" s="111" t="s">
        <v>69</v>
      </c>
      <c r="E210" s="111">
        <v>25</v>
      </c>
      <c r="F210" s="56"/>
      <c r="G210" s="47">
        <f t="shared" si="15"/>
        <v>0</v>
      </c>
      <c r="H210" s="5"/>
      <c r="I210" s="14"/>
      <c r="J210" s="14"/>
    </row>
    <row r="211" spans="1:10" ht="12" x14ac:dyDescent="0.25">
      <c r="A211" s="111"/>
      <c r="B211" s="112" t="s">
        <v>463</v>
      </c>
      <c r="C211" s="112" t="s">
        <v>465</v>
      </c>
      <c r="D211" s="111" t="s">
        <v>69</v>
      </c>
      <c r="E211" s="111">
        <v>25</v>
      </c>
      <c r="F211" s="56"/>
      <c r="G211" s="47">
        <f t="shared" si="15"/>
        <v>0</v>
      </c>
      <c r="H211" s="6"/>
      <c r="I211" s="14"/>
      <c r="J211" s="14"/>
    </row>
    <row r="212" spans="1:10" ht="24" x14ac:dyDescent="0.25">
      <c r="A212" s="111"/>
      <c r="B212" s="112" t="s">
        <v>467</v>
      </c>
      <c r="C212" s="125" t="s">
        <v>466</v>
      </c>
      <c r="D212" s="111"/>
      <c r="E212" s="111"/>
      <c r="F212" s="56"/>
      <c r="G212" s="47"/>
      <c r="H212" s="11"/>
      <c r="I212" s="14"/>
      <c r="J212" s="14"/>
    </row>
    <row r="213" spans="1:10" x14ac:dyDescent="0.25">
      <c r="A213" s="111"/>
      <c r="B213" s="112" t="s">
        <v>468</v>
      </c>
      <c r="C213" s="115" t="s">
        <v>470</v>
      </c>
      <c r="D213" s="111" t="s">
        <v>51</v>
      </c>
      <c r="E213" s="111" t="s">
        <v>1649</v>
      </c>
      <c r="F213" s="56" t="s">
        <v>1346</v>
      </c>
      <c r="G213" s="47">
        <v>200000</v>
      </c>
      <c r="H213" s="11"/>
      <c r="I213" s="14"/>
      <c r="J213" s="14"/>
    </row>
    <row r="214" spans="1:10" ht="22.8" x14ac:dyDescent="0.25">
      <c r="A214" s="111"/>
      <c r="B214" s="112" t="s">
        <v>469</v>
      </c>
      <c r="C214" s="149" t="s">
        <v>471</v>
      </c>
      <c r="D214" s="111" t="s">
        <v>53</v>
      </c>
      <c r="E214" s="157">
        <f>G213</f>
        <v>200000</v>
      </c>
      <c r="F214" s="52"/>
      <c r="G214" s="47">
        <f>E214*F214</f>
        <v>0</v>
      </c>
      <c r="H214" s="12"/>
      <c r="I214" s="14"/>
      <c r="J214" s="14"/>
    </row>
    <row r="215" spans="1:10" ht="12" x14ac:dyDescent="0.25">
      <c r="B215" s="127" t="s">
        <v>127</v>
      </c>
      <c r="C215" s="128" t="s">
        <v>130</v>
      </c>
      <c r="D215" s="129"/>
      <c r="E215" s="129"/>
      <c r="F215" s="19"/>
      <c r="G215" s="256">
        <f>SUM(G167:G214)</f>
        <v>300000</v>
      </c>
      <c r="H215" s="14"/>
      <c r="I215" s="14"/>
      <c r="J215" s="14"/>
    </row>
    <row r="216" spans="1:10" x14ac:dyDescent="0.25">
      <c r="A216" s="130"/>
      <c r="B216" s="131"/>
      <c r="C216" s="132"/>
      <c r="D216" s="130"/>
      <c r="E216" s="140"/>
      <c r="F216" s="294"/>
      <c r="G216" s="43"/>
      <c r="H216" s="14"/>
      <c r="I216" s="14"/>
      <c r="J216" s="14"/>
    </row>
    <row r="217" spans="1:10" ht="12" x14ac:dyDescent="0.25">
      <c r="A217" s="105" t="s">
        <v>1633</v>
      </c>
      <c r="B217" s="127" t="s">
        <v>128</v>
      </c>
      <c r="C217" s="128" t="s">
        <v>137</v>
      </c>
      <c r="D217" s="129"/>
      <c r="E217" s="142"/>
      <c r="F217" s="18"/>
      <c r="G217" s="1"/>
      <c r="H217" s="14"/>
      <c r="I217" s="14"/>
      <c r="J217" s="14"/>
    </row>
    <row r="218" spans="1:10" ht="12" x14ac:dyDescent="0.25">
      <c r="A218" s="110"/>
      <c r="B218" s="159" t="s">
        <v>482</v>
      </c>
      <c r="C218" s="155" t="s">
        <v>491</v>
      </c>
      <c r="D218" s="110"/>
      <c r="E218" s="110"/>
      <c r="F218" s="44"/>
      <c r="G218" s="258"/>
      <c r="H218" s="14"/>
      <c r="I218" s="14"/>
      <c r="J218" s="14"/>
    </row>
    <row r="219" spans="1:10" ht="22.8" x14ac:dyDescent="0.25">
      <c r="A219" s="111"/>
      <c r="B219" s="116" t="s">
        <v>483</v>
      </c>
      <c r="C219" s="117" t="s">
        <v>492</v>
      </c>
      <c r="D219" s="119" t="s">
        <v>40</v>
      </c>
      <c r="E219" s="111">
        <v>0.5</v>
      </c>
      <c r="F219" s="56"/>
      <c r="G219" s="47">
        <f>E219*F219</f>
        <v>0</v>
      </c>
      <c r="H219" s="14"/>
      <c r="I219" s="14"/>
      <c r="J219" s="14"/>
    </row>
    <row r="220" spans="1:10" ht="22.8" x14ac:dyDescent="0.25">
      <c r="A220" s="111"/>
      <c r="B220" s="116" t="s">
        <v>484</v>
      </c>
      <c r="C220" s="117" t="s">
        <v>493</v>
      </c>
      <c r="D220" s="119" t="s">
        <v>40</v>
      </c>
      <c r="E220" s="111">
        <v>0.1</v>
      </c>
      <c r="F220" s="56"/>
      <c r="G220" s="47">
        <f>E220*F220</f>
        <v>0</v>
      </c>
      <c r="H220" s="14"/>
      <c r="I220" s="14"/>
      <c r="J220" s="14"/>
    </row>
    <row r="221" spans="1:10" ht="12" x14ac:dyDescent="0.25">
      <c r="A221" s="111"/>
      <c r="B221" s="116" t="s">
        <v>485</v>
      </c>
      <c r="C221" s="125" t="s">
        <v>494</v>
      </c>
      <c r="D221" s="119"/>
      <c r="E221" s="111"/>
      <c r="F221" s="56"/>
      <c r="G221" s="47"/>
      <c r="H221" s="14"/>
      <c r="I221" s="14"/>
      <c r="J221" s="14"/>
    </row>
    <row r="222" spans="1:10" ht="22.8" x14ac:dyDescent="0.25">
      <c r="A222" s="111"/>
      <c r="B222" s="116" t="s">
        <v>486</v>
      </c>
      <c r="C222" s="117" t="s">
        <v>495</v>
      </c>
      <c r="D222" s="119" t="s">
        <v>40</v>
      </c>
      <c r="E222" s="111">
        <v>0.5</v>
      </c>
      <c r="F222" s="56"/>
      <c r="G222" s="47">
        <f>E222*F222</f>
        <v>0</v>
      </c>
      <c r="H222" s="14"/>
      <c r="I222" s="14"/>
      <c r="J222" s="14"/>
    </row>
    <row r="223" spans="1:10" ht="22.8" x14ac:dyDescent="0.25">
      <c r="A223" s="111"/>
      <c r="B223" s="116" t="s">
        <v>487</v>
      </c>
      <c r="C223" s="117" t="s">
        <v>496</v>
      </c>
      <c r="D223" s="119" t="s">
        <v>40</v>
      </c>
      <c r="E223" s="111">
        <v>0.1</v>
      </c>
      <c r="F223" s="56"/>
      <c r="G223" s="47">
        <f>E223*F223</f>
        <v>0</v>
      </c>
      <c r="H223" s="14"/>
      <c r="I223" s="14"/>
      <c r="J223" s="14"/>
    </row>
    <row r="224" spans="1:10" ht="12" x14ac:dyDescent="0.25">
      <c r="A224" s="111"/>
      <c r="B224" s="112" t="s">
        <v>488</v>
      </c>
      <c r="C224" s="121" t="s">
        <v>497</v>
      </c>
      <c r="D224" s="119" t="s">
        <v>40</v>
      </c>
      <c r="E224" s="111">
        <v>0.2</v>
      </c>
      <c r="F224" s="56"/>
      <c r="G224" s="47">
        <f>E224*F224</f>
        <v>0</v>
      </c>
      <c r="H224" s="14"/>
      <c r="I224" s="14"/>
      <c r="J224" s="14"/>
    </row>
    <row r="225" spans="1:10" ht="12" x14ac:dyDescent="0.25">
      <c r="A225" s="111"/>
      <c r="B225" s="112" t="s">
        <v>489</v>
      </c>
      <c r="C225" s="118" t="s">
        <v>498</v>
      </c>
      <c r="D225" s="158"/>
      <c r="E225" s="111"/>
      <c r="F225" s="56"/>
      <c r="G225" s="47"/>
      <c r="H225" s="14"/>
      <c r="I225" s="14"/>
      <c r="J225" s="14"/>
    </row>
    <row r="226" spans="1:10" ht="13.2" x14ac:dyDescent="0.25">
      <c r="A226" s="111"/>
      <c r="B226" s="116" t="s">
        <v>490</v>
      </c>
      <c r="C226" s="117" t="s">
        <v>499</v>
      </c>
      <c r="D226" s="119" t="s">
        <v>479</v>
      </c>
      <c r="E226" s="111">
        <v>200</v>
      </c>
      <c r="F226" s="56"/>
      <c r="G226" s="47">
        <f>E226*F226</f>
        <v>0</v>
      </c>
      <c r="H226" s="14"/>
      <c r="I226" s="14"/>
      <c r="J226" s="14"/>
    </row>
    <row r="227" spans="1:10" ht="12" x14ac:dyDescent="0.25">
      <c r="B227" s="127" t="s">
        <v>128</v>
      </c>
      <c r="C227" s="128" t="s">
        <v>130</v>
      </c>
      <c r="D227" s="129"/>
      <c r="E227" s="129"/>
      <c r="F227" s="19"/>
      <c r="G227" s="256">
        <f>SUM(G219:G226)</f>
        <v>0</v>
      </c>
      <c r="H227" s="14"/>
      <c r="I227" s="14"/>
      <c r="J227" s="14"/>
    </row>
    <row r="228" spans="1:10" x14ac:dyDescent="0.25">
      <c r="A228" s="129"/>
      <c r="B228" s="160"/>
      <c r="C228" s="161"/>
      <c r="D228" s="129"/>
      <c r="E228" s="142"/>
      <c r="F228" s="3"/>
      <c r="G228" s="1"/>
      <c r="H228" s="14"/>
      <c r="I228" s="14"/>
      <c r="J228" s="14"/>
    </row>
    <row r="229" spans="1:10" ht="12" x14ac:dyDescent="0.25">
      <c r="A229" s="105" t="s">
        <v>1633</v>
      </c>
      <c r="B229" s="127" t="s">
        <v>129</v>
      </c>
      <c r="C229" s="128" t="s">
        <v>138</v>
      </c>
      <c r="D229" s="129"/>
      <c r="E229" s="142"/>
      <c r="F229" s="18"/>
      <c r="G229" s="1"/>
      <c r="H229" s="14"/>
      <c r="I229" s="14"/>
      <c r="J229" s="14"/>
    </row>
    <row r="230" spans="1:10" ht="12" x14ac:dyDescent="0.25">
      <c r="A230" s="110"/>
      <c r="B230" s="159" t="s">
        <v>504</v>
      </c>
      <c r="C230" s="155" t="s">
        <v>511</v>
      </c>
      <c r="D230" s="110"/>
      <c r="E230" s="110"/>
      <c r="F230" s="44"/>
      <c r="G230" s="258"/>
      <c r="H230" s="14"/>
      <c r="I230" s="14"/>
      <c r="J230" s="14"/>
    </row>
    <row r="231" spans="1:10" ht="22.8" x14ac:dyDescent="0.25">
      <c r="A231" s="111"/>
      <c r="B231" s="116" t="s">
        <v>505</v>
      </c>
      <c r="C231" s="117" t="s">
        <v>512</v>
      </c>
      <c r="D231" s="119" t="s">
        <v>479</v>
      </c>
      <c r="E231" s="111">
        <v>2000</v>
      </c>
      <c r="F231" s="51"/>
      <c r="G231" s="57">
        <f>E231*F231</f>
        <v>0</v>
      </c>
      <c r="H231" s="14"/>
      <c r="I231" s="14"/>
      <c r="J231" s="14"/>
    </row>
    <row r="232" spans="1:10" ht="12" x14ac:dyDescent="0.25">
      <c r="A232" s="111"/>
      <c r="B232" s="116" t="s">
        <v>506</v>
      </c>
      <c r="C232" s="156" t="s">
        <v>513</v>
      </c>
      <c r="D232" s="119"/>
      <c r="E232" s="111"/>
      <c r="F232" s="51"/>
      <c r="G232" s="259"/>
      <c r="H232" s="14"/>
      <c r="I232" s="14"/>
      <c r="J232" s="14"/>
    </row>
    <row r="233" spans="1:10" ht="22.8" x14ac:dyDescent="0.25">
      <c r="A233" s="111"/>
      <c r="B233" s="116" t="s">
        <v>507</v>
      </c>
      <c r="C233" s="117" t="s">
        <v>514</v>
      </c>
      <c r="D233" s="150"/>
      <c r="E233" s="111"/>
      <c r="F233" s="51"/>
      <c r="G233" s="259"/>
      <c r="H233" s="14"/>
      <c r="I233" s="14"/>
      <c r="J233" s="14"/>
    </row>
    <row r="234" spans="1:10" ht="22.8" x14ac:dyDescent="0.25">
      <c r="A234" s="111"/>
      <c r="B234" s="116" t="s">
        <v>508</v>
      </c>
      <c r="C234" s="117" t="s">
        <v>1560</v>
      </c>
      <c r="D234" s="150" t="s">
        <v>592</v>
      </c>
      <c r="E234" s="111">
        <v>15000</v>
      </c>
      <c r="F234" s="51"/>
      <c r="G234" s="57">
        <f>E234*F234</f>
        <v>0</v>
      </c>
      <c r="H234" s="14"/>
      <c r="I234" s="14"/>
      <c r="J234" s="14"/>
    </row>
    <row r="235" spans="1:10" ht="22.8" x14ac:dyDescent="0.25">
      <c r="A235" s="148"/>
      <c r="B235" s="162" t="s">
        <v>510</v>
      </c>
      <c r="C235" s="163" t="s">
        <v>516</v>
      </c>
      <c r="D235" s="153" t="s">
        <v>592</v>
      </c>
      <c r="E235" s="107">
        <v>1000</v>
      </c>
      <c r="F235" s="98"/>
      <c r="G235" s="99">
        <f>E235*F235</f>
        <v>0</v>
      </c>
      <c r="H235" s="14"/>
      <c r="I235" s="14"/>
      <c r="J235" s="14"/>
    </row>
    <row r="236" spans="1:10" ht="12" x14ac:dyDescent="0.25">
      <c r="B236" s="127" t="s">
        <v>129</v>
      </c>
      <c r="C236" s="128" t="s">
        <v>130</v>
      </c>
      <c r="D236" s="129"/>
      <c r="E236" s="129"/>
      <c r="F236" s="19"/>
      <c r="G236" s="256">
        <f>SUM(G231:G235)</f>
        <v>0</v>
      </c>
      <c r="H236" s="14"/>
      <c r="I236" s="14"/>
      <c r="J236" s="14"/>
    </row>
    <row r="237" spans="1:10" x14ac:dyDescent="0.25">
      <c r="A237" s="130"/>
      <c r="B237" s="131"/>
      <c r="C237" s="132"/>
      <c r="D237" s="130"/>
      <c r="E237" s="140"/>
      <c r="F237" s="294"/>
      <c r="G237" s="43"/>
      <c r="H237" s="14"/>
      <c r="I237" s="14"/>
      <c r="J237" s="14"/>
    </row>
    <row r="238" spans="1:10" ht="24" x14ac:dyDescent="0.25">
      <c r="A238" s="105" t="s">
        <v>1633</v>
      </c>
      <c r="B238" s="127" t="s">
        <v>140</v>
      </c>
      <c r="C238" s="128" t="s">
        <v>141</v>
      </c>
      <c r="D238" s="129"/>
      <c r="E238" s="142"/>
      <c r="F238" s="18"/>
      <c r="G238" s="1"/>
      <c r="H238" s="14"/>
      <c r="I238" s="14"/>
      <c r="J238" s="14"/>
    </row>
    <row r="239" spans="1:10" ht="24" x14ac:dyDescent="0.25">
      <c r="A239" s="110"/>
      <c r="B239" s="159" t="s">
        <v>517</v>
      </c>
      <c r="C239" s="164" t="s">
        <v>521</v>
      </c>
      <c r="D239" s="110"/>
      <c r="E239" s="110"/>
      <c r="F239" s="44"/>
      <c r="G239" s="258"/>
      <c r="H239" s="14"/>
      <c r="I239" s="14"/>
      <c r="J239" s="14"/>
    </row>
    <row r="240" spans="1:10" x14ac:dyDescent="0.25">
      <c r="A240" s="111"/>
      <c r="B240" s="116" t="s">
        <v>518</v>
      </c>
      <c r="C240" s="115" t="s">
        <v>522</v>
      </c>
      <c r="D240" s="111" t="s">
        <v>20</v>
      </c>
      <c r="E240" s="111">
        <v>1</v>
      </c>
      <c r="F240" s="56"/>
      <c r="G240" s="47">
        <f>E240*F240</f>
        <v>0</v>
      </c>
      <c r="H240" s="14"/>
      <c r="I240" s="14"/>
      <c r="J240" s="14"/>
    </row>
    <row r="241" spans="1:10" ht="22.8" x14ac:dyDescent="0.25">
      <c r="A241" s="111"/>
      <c r="B241" s="116" t="s">
        <v>519</v>
      </c>
      <c r="C241" s="115" t="s">
        <v>523</v>
      </c>
      <c r="D241" s="119" t="s">
        <v>51</v>
      </c>
      <c r="E241" s="111" t="s">
        <v>1649</v>
      </c>
      <c r="F241" s="56" t="s">
        <v>1346</v>
      </c>
      <c r="G241" s="47">
        <v>1750000</v>
      </c>
      <c r="H241" s="6"/>
      <c r="I241" s="14"/>
      <c r="J241" s="14"/>
    </row>
    <row r="242" spans="1:10" ht="12" x14ac:dyDescent="0.25">
      <c r="A242" s="111"/>
      <c r="B242" s="116" t="s">
        <v>520</v>
      </c>
      <c r="C242" s="113" t="s">
        <v>526</v>
      </c>
      <c r="D242" s="119"/>
      <c r="E242" s="111"/>
      <c r="F242" s="35"/>
      <c r="G242" s="47"/>
      <c r="H242" s="11"/>
      <c r="I242" s="14"/>
      <c r="J242" s="14"/>
    </row>
    <row r="243" spans="1:10" ht="12" x14ac:dyDescent="0.25">
      <c r="B243" s="127" t="s">
        <v>140</v>
      </c>
      <c r="C243" s="128" t="s">
        <v>130</v>
      </c>
      <c r="D243" s="129"/>
      <c r="E243" s="129"/>
      <c r="F243" s="19"/>
      <c r="G243" s="256">
        <f>SUM(G240:G242)</f>
        <v>1750000</v>
      </c>
      <c r="H243" s="14"/>
      <c r="I243" s="14"/>
      <c r="J243" s="14"/>
    </row>
    <row r="244" spans="1:10" x14ac:dyDescent="0.25">
      <c r="A244" s="129"/>
      <c r="B244" s="160"/>
      <c r="C244" s="161"/>
      <c r="D244" s="129"/>
      <c r="E244" s="142"/>
      <c r="F244" s="3"/>
      <c r="G244" s="1"/>
      <c r="H244" s="14"/>
      <c r="I244" s="14"/>
      <c r="J244" s="14"/>
    </row>
    <row r="245" spans="1:10" ht="12" x14ac:dyDescent="0.25">
      <c r="A245" s="130"/>
      <c r="B245" s="130"/>
      <c r="C245" s="165"/>
      <c r="D245" s="166"/>
      <c r="E245" s="166"/>
      <c r="F245" s="295"/>
      <c r="G245" s="260"/>
      <c r="H245" s="14"/>
      <c r="I245" s="14"/>
      <c r="J245" s="14"/>
    </row>
    <row r="246" spans="1:10" ht="12" x14ac:dyDescent="0.25">
      <c r="A246" s="105" t="s">
        <v>1633</v>
      </c>
      <c r="B246" s="127" t="s">
        <v>143</v>
      </c>
      <c r="C246" s="128" t="s">
        <v>144</v>
      </c>
      <c r="D246" s="129"/>
      <c r="E246" s="142"/>
      <c r="F246" s="18"/>
      <c r="G246" s="1"/>
      <c r="H246" s="14"/>
      <c r="I246" s="14"/>
      <c r="J246" s="14"/>
    </row>
    <row r="247" spans="1:10" ht="12" x14ac:dyDescent="0.25">
      <c r="A247" s="110"/>
      <c r="B247" s="159" t="s">
        <v>527</v>
      </c>
      <c r="C247" s="167" t="s">
        <v>566</v>
      </c>
      <c r="D247" s="110"/>
      <c r="E247" s="110"/>
      <c r="F247" s="53"/>
      <c r="G247" s="258"/>
      <c r="H247" s="14"/>
      <c r="I247" s="14"/>
      <c r="J247" s="14"/>
    </row>
    <row r="248" spans="1:10" ht="13.2" x14ac:dyDescent="0.25">
      <c r="A248" s="111"/>
      <c r="B248" s="116" t="s">
        <v>528</v>
      </c>
      <c r="C248" s="122" t="s">
        <v>567</v>
      </c>
      <c r="D248" s="119" t="s">
        <v>479</v>
      </c>
      <c r="E248" s="111">
        <v>250</v>
      </c>
      <c r="F248" s="56"/>
      <c r="G248" s="47">
        <f t="shared" ref="G248:G249" si="16">E248*F248</f>
        <v>0</v>
      </c>
      <c r="H248" s="14"/>
      <c r="I248" s="14"/>
      <c r="J248" s="14"/>
    </row>
    <row r="249" spans="1:10" ht="13.2" x14ac:dyDescent="0.25">
      <c r="A249" s="111"/>
      <c r="B249" s="116" t="s">
        <v>529</v>
      </c>
      <c r="C249" s="122" t="s">
        <v>568</v>
      </c>
      <c r="D249" s="119" t="s">
        <v>479</v>
      </c>
      <c r="E249" s="111">
        <v>40</v>
      </c>
      <c r="F249" s="56"/>
      <c r="G249" s="47">
        <f t="shared" si="16"/>
        <v>0</v>
      </c>
      <c r="H249" s="14"/>
      <c r="I249" s="14"/>
      <c r="J249" s="14"/>
    </row>
    <row r="250" spans="1:10" ht="24" x14ac:dyDescent="0.25">
      <c r="A250" s="111"/>
      <c r="B250" s="116" t="s">
        <v>530</v>
      </c>
      <c r="C250" s="168" t="s">
        <v>569</v>
      </c>
      <c r="D250" s="119"/>
      <c r="E250" s="111"/>
      <c r="F250" s="56"/>
      <c r="G250" s="47"/>
      <c r="H250" s="14"/>
      <c r="I250" s="14"/>
      <c r="J250" s="14"/>
    </row>
    <row r="251" spans="1:10" ht="13.2" x14ac:dyDescent="0.25">
      <c r="A251" s="111"/>
      <c r="B251" s="116" t="s">
        <v>531</v>
      </c>
      <c r="C251" s="122" t="s">
        <v>570</v>
      </c>
      <c r="D251" s="119" t="s">
        <v>479</v>
      </c>
      <c r="E251" s="111">
        <v>100</v>
      </c>
      <c r="F251" s="56"/>
      <c r="G251" s="47">
        <f>E251*F251</f>
        <v>0</v>
      </c>
      <c r="H251" s="14"/>
      <c r="I251" s="14"/>
      <c r="J251" s="14"/>
    </row>
    <row r="252" spans="1:10" ht="13.2" x14ac:dyDescent="0.25">
      <c r="A252" s="111"/>
      <c r="B252" s="116" t="s">
        <v>532</v>
      </c>
      <c r="C252" s="122" t="s">
        <v>571</v>
      </c>
      <c r="D252" s="119" t="s">
        <v>479</v>
      </c>
      <c r="E252" s="111">
        <v>300</v>
      </c>
      <c r="F252" s="56"/>
      <c r="G252" s="47">
        <f>E252*F252</f>
        <v>0</v>
      </c>
      <c r="H252" s="14"/>
      <c r="I252" s="14"/>
      <c r="J252" s="14"/>
    </row>
    <row r="253" spans="1:10" ht="24" x14ac:dyDescent="0.25">
      <c r="A253" s="111"/>
      <c r="B253" s="116" t="s">
        <v>533</v>
      </c>
      <c r="C253" s="168" t="s">
        <v>572</v>
      </c>
      <c r="D253" s="119"/>
      <c r="E253" s="111"/>
      <c r="F253" s="56"/>
      <c r="G253" s="47"/>
      <c r="H253" s="14"/>
      <c r="I253" s="14"/>
      <c r="J253" s="14"/>
    </row>
    <row r="254" spans="1:10" x14ac:dyDescent="0.25">
      <c r="A254" s="111"/>
      <c r="B254" s="116" t="s">
        <v>534</v>
      </c>
      <c r="C254" s="122" t="s">
        <v>573</v>
      </c>
      <c r="D254" s="119"/>
      <c r="E254" s="111"/>
      <c r="F254" s="56"/>
      <c r="G254" s="47"/>
      <c r="H254" s="14"/>
      <c r="I254" s="14"/>
      <c r="J254" s="14"/>
    </row>
    <row r="255" spans="1:10" ht="13.2" x14ac:dyDescent="0.25">
      <c r="A255" s="111"/>
      <c r="B255" s="116" t="s">
        <v>535</v>
      </c>
      <c r="C255" s="122" t="s">
        <v>574</v>
      </c>
      <c r="D255" s="119" t="s">
        <v>479</v>
      </c>
      <c r="E255" s="111">
        <v>20</v>
      </c>
      <c r="F255" s="56"/>
      <c r="G255" s="47">
        <f>E255*F255</f>
        <v>0</v>
      </c>
      <c r="H255" s="14"/>
      <c r="I255" s="14"/>
      <c r="J255" s="14"/>
    </row>
    <row r="256" spans="1:10" ht="13.2" x14ac:dyDescent="0.25">
      <c r="A256" s="111"/>
      <c r="B256" s="116" t="s">
        <v>536</v>
      </c>
      <c r="C256" s="122" t="s">
        <v>575</v>
      </c>
      <c r="D256" s="119" t="s">
        <v>479</v>
      </c>
      <c r="E256" s="111">
        <v>40</v>
      </c>
      <c r="F256" s="56"/>
      <c r="G256" s="47">
        <f t="shared" ref="G256:G257" si="17">E256*F256</f>
        <v>0</v>
      </c>
      <c r="H256" s="14"/>
      <c r="I256" s="14"/>
      <c r="J256" s="14"/>
    </row>
    <row r="257" spans="1:11" ht="13.2" x14ac:dyDescent="0.25">
      <c r="A257" s="111"/>
      <c r="B257" s="116" t="s">
        <v>537</v>
      </c>
      <c r="C257" s="122" t="s">
        <v>576</v>
      </c>
      <c r="D257" s="119" t="s">
        <v>479</v>
      </c>
      <c r="E257" s="111">
        <v>50</v>
      </c>
      <c r="F257" s="56"/>
      <c r="G257" s="47">
        <f t="shared" si="17"/>
        <v>0</v>
      </c>
      <c r="H257" s="14"/>
      <c r="I257" s="14"/>
      <c r="J257" s="14"/>
    </row>
    <row r="258" spans="1:11" ht="24" x14ac:dyDescent="0.25">
      <c r="A258" s="111"/>
      <c r="B258" s="116" t="s">
        <v>538</v>
      </c>
      <c r="C258" s="118" t="s">
        <v>577</v>
      </c>
      <c r="D258" s="119"/>
      <c r="E258" s="111"/>
      <c r="F258" s="56"/>
      <c r="G258" s="47"/>
      <c r="H258" s="14"/>
      <c r="I258" s="14"/>
      <c r="J258" s="14"/>
    </row>
    <row r="259" spans="1:11" ht="22.8" x14ac:dyDescent="0.25">
      <c r="A259" s="111"/>
      <c r="B259" s="116" t="s">
        <v>539</v>
      </c>
      <c r="C259" s="122" t="s">
        <v>578</v>
      </c>
      <c r="D259" s="119"/>
      <c r="E259" s="111"/>
      <c r="F259" s="56"/>
      <c r="G259" s="47"/>
      <c r="H259" s="14"/>
      <c r="I259" s="14"/>
      <c r="J259" s="14"/>
    </row>
    <row r="260" spans="1:11" ht="13.2" x14ac:dyDescent="0.25">
      <c r="A260" s="111"/>
      <c r="B260" s="116" t="s">
        <v>541</v>
      </c>
      <c r="C260" s="122" t="s">
        <v>567</v>
      </c>
      <c r="D260" s="119" t="s">
        <v>479</v>
      </c>
      <c r="E260" s="111">
        <v>50</v>
      </c>
      <c r="F260" s="56"/>
      <c r="G260" s="47">
        <f t="shared" ref="G260:G261" si="18">E260*F260</f>
        <v>0</v>
      </c>
      <c r="H260" s="14"/>
      <c r="I260" s="14"/>
      <c r="J260" s="14"/>
    </row>
    <row r="261" spans="1:11" ht="22.8" x14ac:dyDescent="0.25">
      <c r="A261" s="111"/>
      <c r="B261" s="116" t="s">
        <v>540</v>
      </c>
      <c r="C261" s="122" t="s">
        <v>579</v>
      </c>
      <c r="D261" s="119" t="s">
        <v>479</v>
      </c>
      <c r="E261" s="111">
        <v>10</v>
      </c>
      <c r="F261" s="56"/>
      <c r="G261" s="47">
        <f t="shared" si="18"/>
        <v>0</v>
      </c>
      <c r="H261" s="5"/>
      <c r="I261" s="14"/>
      <c r="J261" s="14"/>
    </row>
    <row r="262" spans="1:11" ht="12" x14ac:dyDescent="0.25">
      <c r="A262" s="111"/>
      <c r="B262" s="116" t="s">
        <v>542</v>
      </c>
      <c r="C262" s="118" t="s">
        <v>580</v>
      </c>
      <c r="D262" s="119"/>
      <c r="E262" s="111"/>
      <c r="F262" s="56"/>
      <c r="G262" s="47"/>
      <c r="H262" s="14"/>
      <c r="I262" s="14"/>
      <c r="J262" s="14"/>
    </row>
    <row r="263" spans="1:11" ht="13.2" x14ac:dyDescent="0.25">
      <c r="A263" s="111"/>
      <c r="B263" s="116" t="s">
        <v>543</v>
      </c>
      <c r="C263" s="122" t="s">
        <v>581</v>
      </c>
      <c r="D263" s="119" t="s">
        <v>479</v>
      </c>
      <c r="E263" s="111">
        <v>330</v>
      </c>
      <c r="F263" s="56"/>
      <c r="G263" s="47">
        <f>E263*F263</f>
        <v>0</v>
      </c>
      <c r="H263" s="14"/>
      <c r="I263" s="14"/>
      <c r="J263" s="14"/>
    </row>
    <row r="264" spans="1:11" s="7" customFormat="1" ht="24" x14ac:dyDescent="0.25">
      <c r="A264" s="111"/>
      <c r="B264" s="116" t="s">
        <v>544</v>
      </c>
      <c r="C264" s="118" t="s">
        <v>582</v>
      </c>
      <c r="D264" s="119"/>
      <c r="E264" s="111"/>
      <c r="F264" s="56"/>
      <c r="G264" s="47"/>
      <c r="H264" s="14"/>
      <c r="I264" s="14"/>
      <c r="J264" s="14"/>
      <c r="K264" s="4"/>
    </row>
    <row r="265" spans="1:11" ht="22.8" x14ac:dyDescent="0.25">
      <c r="A265" s="111"/>
      <c r="B265" s="116" t="s">
        <v>545</v>
      </c>
      <c r="C265" s="146" t="s">
        <v>1636</v>
      </c>
      <c r="D265" s="119" t="s">
        <v>757</v>
      </c>
      <c r="E265" s="111">
        <v>40</v>
      </c>
      <c r="F265" s="56"/>
      <c r="G265" s="47">
        <f>E265*F265</f>
        <v>0</v>
      </c>
      <c r="H265" s="14"/>
      <c r="I265" s="14"/>
      <c r="J265" s="14"/>
    </row>
    <row r="266" spans="1:11" ht="24" x14ac:dyDescent="0.25">
      <c r="A266" s="111"/>
      <c r="B266" s="116" t="s">
        <v>546</v>
      </c>
      <c r="C266" s="118" t="s">
        <v>583</v>
      </c>
      <c r="D266" s="119"/>
      <c r="E266" s="111"/>
      <c r="F266" s="56"/>
      <c r="G266" s="47"/>
      <c r="H266" s="14"/>
      <c r="I266" s="14"/>
      <c r="J266" s="14"/>
    </row>
    <row r="267" spans="1:11" s="7" customFormat="1" ht="12" x14ac:dyDescent="0.25">
      <c r="A267" s="111"/>
      <c r="B267" s="116" t="s">
        <v>547</v>
      </c>
      <c r="C267" s="169" t="s">
        <v>584</v>
      </c>
      <c r="D267" s="112"/>
      <c r="E267" s="111"/>
      <c r="F267" s="56"/>
      <c r="G267" s="47"/>
      <c r="H267" s="14"/>
      <c r="I267" s="14"/>
      <c r="J267" s="14"/>
      <c r="K267" s="4"/>
    </row>
    <row r="268" spans="1:11" ht="22.8" x14ac:dyDescent="0.25">
      <c r="A268" s="111"/>
      <c r="B268" s="112" t="s">
        <v>548</v>
      </c>
      <c r="C268" s="170" t="s">
        <v>1566</v>
      </c>
      <c r="D268" s="111" t="s">
        <v>48</v>
      </c>
      <c r="E268" s="111">
        <v>160</v>
      </c>
      <c r="F268" s="50"/>
      <c r="G268" s="57">
        <f>E268*F268</f>
        <v>0</v>
      </c>
      <c r="H268" s="14"/>
      <c r="I268" s="14"/>
      <c r="J268" s="14"/>
    </row>
    <row r="269" spans="1:11" ht="24" x14ac:dyDescent="0.25">
      <c r="A269" s="111"/>
      <c r="B269" s="116" t="s">
        <v>549</v>
      </c>
      <c r="C269" s="169" t="s">
        <v>585</v>
      </c>
      <c r="D269" s="112"/>
      <c r="E269" s="111"/>
      <c r="F269" s="56"/>
      <c r="G269" s="47"/>
      <c r="H269" s="14"/>
      <c r="I269" s="14"/>
      <c r="J269" s="14"/>
    </row>
    <row r="270" spans="1:11" ht="13.2" x14ac:dyDescent="0.25">
      <c r="A270" s="111"/>
      <c r="B270" s="112" t="s">
        <v>550</v>
      </c>
      <c r="C270" s="146" t="s">
        <v>586</v>
      </c>
      <c r="D270" s="119" t="s">
        <v>478</v>
      </c>
      <c r="E270" s="111">
        <v>80</v>
      </c>
      <c r="F270" s="56"/>
      <c r="G270" s="47">
        <f>E270*F270</f>
        <v>0</v>
      </c>
      <c r="H270" s="14"/>
      <c r="I270" s="14"/>
      <c r="J270" s="14"/>
    </row>
    <row r="271" spans="1:11" ht="46.2" x14ac:dyDescent="0.25">
      <c r="A271" s="111"/>
      <c r="B271" s="112" t="s">
        <v>551</v>
      </c>
      <c r="C271" s="169" t="s">
        <v>1561</v>
      </c>
      <c r="D271" s="119" t="s">
        <v>478</v>
      </c>
      <c r="E271" s="111">
        <v>370</v>
      </c>
      <c r="F271" s="50"/>
      <c r="G271" s="57">
        <f>E271*F271</f>
        <v>0</v>
      </c>
      <c r="H271" s="14"/>
      <c r="I271" s="14"/>
      <c r="J271" s="14"/>
    </row>
    <row r="272" spans="1:11" ht="12" x14ac:dyDescent="0.25">
      <c r="A272" s="111"/>
      <c r="B272" s="112" t="s">
        <v>552</v>
      </c>
      <c r="C272" s="118" t="s">
        <v>587</v>
      </c>
      <c r="D272" s="112"/>
      <c r="E272" s="111"/>
      <c r="F272" s="56"/>
      <c r="G272" s="47"/>
      <c r="H272" s="14"/>
      <c r="I272" s="14"/>
      <c r="J272" s="14"/>
    </row>
    <row r="273" spans="1:10" ht="24" x14ac:dyDescent="0.25">
      <c r="A273" s="111"/>
      <c r="B273" s="112" t="s">
        <v>553</v>
      </c>
      <c r="C273" s="118" t="s">
        <v>588</v>
      </c>
      <c r="D273" s="112"/>
      <c r="E273" s="111"/>
      <c r="F273" s="56"/>
      <c r="G273" s="47"/>
      <c r="H273" s="14"/>
      <c r="I273" s="14"/>
      <c r="J273" s="14"/>
    </row>
    <row r="274" spans="1:10" x14ac:dyDescent="0.25">
      <c r="A274" s="111"/>
      <c r="B274" s="112" t="s">
        <v>554</v>
      </c>
      <c r="C274" s="146" t="s">
        <v>1567</v>
      </c>
      <c r="D274" s="158" t="s">
        <v>69</v>
      </c>
      <c r="E274" s="111">
        <v>3</v>
      </c>
      <c r="F274" s="50"/>
      <c r="G274" s="57">
        <f>E274*F274</f>
        <v>0</v>
      </c>
      <c r="H274" s="14"/>
      <c r="I274" s="14"/>
      <c r="J274" s="14"/>
    </row>
    <row r="275" spans="1:10" x14ac:dyDescent="0.25">
      <c r="A275" s="111"/>
      <c r="B275" s="112" t="s">
        <v>555</v>
      </c>
      <c r="C275" s="146" t="s">
        <v>1568</v>
      </c>
      <c r="D275" s="158" t="s">
        <v>69</v>
      </c>
      <c r="E275" s="111">
        <v>6</v>
      </c>
      <c r="F275" s="50"/>
      <c r="G275" s="57">
        <f>E275*F275</f>
        <v>0</v>
      </c>
      <c r="H275" s="14"/>
      <c r="I275" s="14"/>
      <c r="J275" s="14"/>
    </row>
    <row r="276" spans="1:10" ht="12" x14ac:dyDescent="0.25">
      <c r="A276" s="111"/>
      <c r="B276" s="112" t="s">
        <v>556</v>
      </c>
      <c r="C276" s="118" t="s">
        <v>589</v>
      </c>
      <c r="D276" s="112"/>
      <c r="E276" s="111"/>
      <c r="F276" s="56"/>
      <c r="G276" s="47"/>
      <c r="H276" s="14"/>
      <c r="I276" s="14"/>
      <c r="J276" s="14"/>
    </row>
    <row r="277" spans="1:10" x14ac:dyDescent="0.25">
      <c r="A277" s="111"/>
      <c r="B277" s="112" t="s">
        <v>557</v>
      </c>
      <c r="C277" s="122" t="s">
        <v>590</v>
      </c>
      <c r="D277" s="158" t="s">
        <v>69</v>
      </c>
      <c r="E277" s="111">
        <v>3</v>
      </c>
      <c r="F277" s="56"/>
      <c r="G277" s="47">
        <f>E277*F277</f>
        <v>0</v>
      </c>
      <c r="H277" s="14"/>
      <c r="I277" s="14"/>
      <c r="J277" s="14"/>
    </row>
    <row r="278" spans="1:10" ht="12" x14ac:dyDescent="0.25">
      <c r="A278" s="111"/>
      <c r="B278" s="112" t="s">
        <v>558</v>
      </c>
      <c r="C278" s="118" t="s">
        <v>591</v>
      </c>
      <c r="D278" s="111" t="s">
        <v>51</v>
      </c>
      <c r="E278" s="111"/>
      <c r="F278" s="35"/>
      <c r="G278" s="259"/>
      <c r="H278" s="14"/>
      <c r="I278" s="14"/>
      <c r="J278" s="14"/>
    </row>
    <row r="279" spans="1:10" ht="13.2" x14ac:dyDescent="0.25">
      <c r="A279" s="111"/>
      <c r="B279" s="112" t="s">
        <v>559</v>
      </c>
      <c r="C279" s="118" t="s">
        <v>593</v>
      </c>
      <c r="D279" s="119" t="s">
        <v>479</v>
      </c>
      <c r="E279" s="111">
        <v>55</v>
      </c>
      <c r="F279" s="56"/>
      <c r="G279" s="47">
        <f>E279*F279</f>
        <v>0</v>
      </c>
      <c r="H279" s="14"/>
      <c r="I279" s="14"/>
      <c r="J279" s="14"/>
    </row>
    <row r="280" spans="1:10" ht="36" x14ac:dyDescent="0.25">
      <c r="A280" s="111"/>
      <c r="B280" s="112" t="s">
        <v>560</v>
      </c>
      <c r="C280" s="118" t="s">
        <v>594</v>
      </c>
      <c r="D280" s="119" t="s">
        <v>479</v>
      </c>
      <c r="E280" s="111">
        <v>55</v>
      </c>
      <c r="F280" s="56"/>
      <c r="G280" s="47">
        <f>E280*F280</f>
        <v>0</v>
      </c>
      <c r="H280" s="14"/>
      <c r="I280" s="14"/>
      <c r="J280" s="14"/>
    </row>
    <row r="281" spans="1:10" ht="24" x14ac:dyDescent="0.25">
      <c r="A281" s="111"/>
      <c r="B281" s="112" t="s">
        <v>561</v>
      </c>
      <c r="C281" s="118" t="s">
        <v>595</v>
      </c>
      <c r="D281" s="111" t="s">
        <v>69</v>
      </c>
      <c r="E281" s="111">
        <v>3</v>
      </c>
      <c r="F281" s="56"/>
      <c r="G281" s="47">
        <f>E281*F281</f>
        <v>0</v>
      </c>
      <c r="H281" s="14"/>
      <c r="I281" s="14"/>
      <c r="J281" s="14"/>
    </row>
    <row r="282" spans="1:10" ht="12" x14ac:dyDescent="0.25">
      <c r="A282" s="111"/>
      <c r="B282" s="112" t="s">
        <v>562</v>
      </c>
      <c r="C282" s="118" t="s">
        <v>596</v>
      </c>
      <c r="D282" s="112"/>
      <c r="E282" s="111"/>
      <c r="F282" s="35"/>
      <c r="G282" s="259"/>
      <c r="H282" s="14"/>
      <c r="I282" s="14"/>
      <c r="J282" s="14"/>
    </row>
    <row r="283" spans="1:10" ht="12" x14ac:dyDescent="0.25">
      <c r="A283" s="111"/>
      <c r="B283" s="112" t="s">
        <v>563</v>
      </c>
      <c r="C283" s="118" t="s">
        <v>597</v>
      </c>
      <c r="D283" s="111" t="s">
        <v>69</v>
      </c>
      <c r="E283" s="111">
        <v>3</v>
      </c>
      <c r="F283" s="56"/>
      <c r="G283" s="47">
        <f>E283*F283</f>
        <v>0</v>
      </c>
      <c r="H283" s="14"/>
      <c r="I283" s="14"/>
      <c r="J283" s="14"/>
    </row>
    <row r="284" spans="1:10" ht="12" x14ac:dyDescent="0.25">
      <c r="A284" s="111"/>
      <c r="B284" s="112" t="s">
        <v>564</v>
      </c>
      <c r="C284" s="118" t="s">
        <v>1569</v>
      </c>
      <c r="D284" s="111" t="s">
        <v>69</v>
      </c>
      <c r="E284" s="111">
        <v>3</v>
      </c>
      <c r="F284" s="50"/>
      <c r="G284" s="47">
        <f>E284*F284</f>
        <v>0</v>
      </c>
      <c r="H284" s="14"/>
      <c r="I284" s="14"/>
      <c r="J284" s="14"/>
    </row>
    <row r="285" spans="1:10" ht="12" x14ac:dyDescent="0.25">
      <c r="A285" s="111"/>
      <c r="B285" s="112" t="s">
        <v>565</v>
      </c>
      <c r="C285" s="118" t="s">
        <v>598</v>
      </c>
      <c r="D285" s="111" t="s">
        <v>51</v>
      </c>
      <c r="E285" s="111" t="s">
        <v>1341</v>
      </c>
      <c r="F285" s="35" t="s">
        <v>473</v>
      </c>
      <c r="G285" s="47">
        <v>10000</v>
      </c>
      <c r="H285" s="14"/>
      <c r="I285" s="14"/>
      <c r="J285" s="14"/>
    </row>
    <row r="286" spans="1:10" ht="12" x14ac:dyDescent="0.25">
      <c r="A286" s="111"/>
      <c r="B286" s="112" t="s">
        <v>1359</v>
      </c>
      <c r="C286" s="118" t="s">
        <v>511</v>
      </c>
      <c r="D286" s="111"/>
      <c r="E286" s="111"/>
      <c r="F286" s="35"/>
      <c r="G286" s="47" t="str">
        <f>IF(F286="","",F286*E286)</f>
        <v/>
      </c>
      <c r="H286" s="14"/>
      <c r="I286" s="14"/>
      <c r="J286" s="14"/>
    </row>
    <row r="287" spans="1:10" ht="22.8" x14ac:dyDescent="0.25">
      <c r="A287" s="111"/>
      <c r="B287" s="112" t="s">
        <v>505</v>
      </c>
      <c r="C287" s="117" t="s">
        <v>512</v>
      </c>
      <c r="D287" s="111" t="s">
        <v>757</v>
      </c>
      <c r="E287" s="111">
        <v>700</v>
      </c>
      <c r="F287" s="35"/>
      <c r="G287" s="47">
        <f>E287*F287</f>
        <v>0</v>
      </c>
      <c r="H287" s="14"/>
      <c r="I287" s="14"/>
      <c r="J287" s="14"/>
    </row>
    <row r="288" spans="1:10" ht="13.2" x14ac:dyDescent="0.25">
      <c r="A288" s="135"/>
      <c r="B288" s="171" t="s">
        <v>1637</v>
      </c>
      <c r="C288" s="172" t="s">
        <v>513</v>
      </c>
      <c r="D288" s="135"/>
      <c r="E288" s="135"/>
      <c r="F288" s="40"/>
      <c r="G288" s="261"/>
      <c r="H288" s="14"/>
      <c r="I288" s="14"/>
      <c r="J288" s="14"/>
    </row>
    <row r="289" spans="1:10" ht="26.4" x14ac:dyDescent="0.25">
      <c r="A289" s="135"/>
      <c r="B289" s="173" t="s">
        <v>507</v>
      </c>
      <c r="C289" s="173" t="s">
        <v>514</v>
      </c>
      <c r="D289" s="135"/>
      <c r="E289" s="135"/>
      <c r="F289" s="40"/>
      <c r="G289" s="261"/>
      <c r="H289" s="14"/>
      <c r="I289" s="14"/>
      <c r="J289" s="14"/>
    </row>
    <row r="290" spans="1:10" x14ac:dyDescent="0.25">
      <c r="A290" s="174"/>
      <c r="B290" s="175"/>
      <c r="C290" s="176" t="s">
        <v>515</v>
      </c>
      <c r="D290" s="174" t="s">
        <v>592</v>
      </c>
      <c r="E290" s="174">
        <v>6800</v>
      </c>
      <c r="F290" s="55"/>
      <c r="G290" s="262">
        <f>E290*F290</f>
        <v>0</v>
      </c>
      <c r="H290" s="14"/>
      <c r="I290" s="14"/>
      <c r="J290" s="14"/>
    </row>
    <row r="291" spans="1:10" ht="12" x14ac:dyDescent="0.25">
      <c r="B291" s="127" t="s">
        <v>143</v>
      </c>
      <c r="C291" s="128" t="s">
        <v>130</v>
      </c>
      <c r="D291" s="129"/>
      <c r="E291" s="129"/>
      <c r="F291" s="19"/>
      <c r="G291" s="256">
        <f>SUM(G248:G290)</f>
        <v>10000</v>
      </c>
      <c r="H291" s="14"/>
      <c r="I291" s="14"/>
      <c r="J291" s="14"/>
    </row>
    <row r="292" spans="1:10" ht="12" x14ac:dyDescent="0.25">
      <c r="A292" s="130"/>
      <c r="B292" s="130"/>
      <c r="C292" s="165"/>
      <c r="D292" s="166"/>
      <c r="E292" s="166"/>
      <c r="F292" s="295"/>
      <c r="G292" s="260"/>
      <c r="H292" s="14"/>
      <c r="I292" s="14"/>
      <c r="J292" s="14"/>
    </row>
    <row r="293" spans="1:10" ht="12" x14ac:dyDescent="0.25">
      <c r="A293" s="105" t="s">
        <v>1633</v>
      </c>
      <c r="B293" s="127" t="s">
        <v>145</v>
      </c>
      <c r="C293" s="128" t="s">
        <v>146</v>
      </c>
      <c r="D293" s="129"/>
      <c r="E293" s="129"/>
      <c r="F293" s="3"/>
      <c r="G293" s="1"/>
      <c r="H293" s="14"/>
      <c r="I293" s="14"/>
      <c r="J293" s="14"/>
    </row>
    <row r="294" spans="1:10" ht="12" x14ac:dyDescent="0.25">
      <c r="A294" s="143"/>
      <c r="B294" s="159" t="s">
        <v>599</v>
      </c>
      <c r="C294" s="177" t="s">
        <v>627</v>
      </c>
      <c r="D294" s="110"/>
      <c r="E294" s="110"/>
      <c r="F294" s="53"/>
      <c r="G294" s="258"/>
      <c r="H294" s="14"/>
      <c r="I294" s="14"/>
      <c r="J294" s="14"/>
    </row>
    <row r="295" spans="1:10" ht="22.8" x14ac:dyDescent="0.25">
      <c r="A295" s="116"/>
      <c r="B295" s="116" t="s">
        <v>600</v>
      </c>
      <c r="C295" s="122" t="s">
        <v>628</v>
      </c>
      <c r="D295" s="119"/>
      <c r="E295" s="111"/>
      <c r="F295" s="35"/>
      <c r="G295" s="259"/>
      <c r="H295" s="14"/>
      <c r="I295" s="14"/>
      <c r="J295" s="14"/>
    </row>
    <row r="296" spans="1:10" ht="13.2" x14ac:dyDescent="0.25">
      <c r="A296" s="116"/>
      <c r="B296" s="116" t="s">
        <v>624</v>
      </c>
      <c r="C296" s="122" t="s">
        <v>567</v>
      </c>
      <c r="D296" s="119" t="s">
        <v>479</v>
      </c>
      <c r="E296" s="111">
        <v>105</v>
      </c>
      <c r="F296" s="56"/>
      <c r="G296" s="47">
        <f t="shared" ref="G296:G297" si="19">E296*F296</f>
        <v>0</v>
      </c>
      <c r="H296" s="6"/>
      <c r="I296" s="14"/>
      <c r="J296" s="14"/>
    </row>
    <row r="297" spans="1:10" ht="13.2" x14ac:dyDescent="0.25">
      <c r="A297" s="116"/>
      <c r="B297" s="116" t="s">
        <v>625</v>
      </c>
      <c r="C297" s="122" t="s">
        <v>568</v>
      </c>
      <c r="D297" s="119" t="s">
        <v>479</v>
      </c>
      <c r="E297" s="111">
        <v>5</v>
      </c>
      <c r="F297" s="56"/>
      <c r="G297" s="47">
        <f t="shared" si="19"/>
        <v>0</v>
      </c>
      <c r="H297" s="5"/>
      <c r="I297" s="14"/>
      <c r="J297" s="14"/>
    </row>
    <row r="298" spans="1:10" ht="12" x14ac:dyDescent="0.25">
      <c r="A298" s="112"/>
      <c r="B298" s="116" t="s">
        <v>601</v>
      </c>
      <c r="C298" s="178" t="s">
        <v>629</v>
      </c>
      <c r="D298" s="119"/>
      <c r="E298" s="111"/>
      <c r="F298" s="35"/>
      <c r="G298" s="259"/>
      <c r="H298" s="14"/>
      <c r="I298" s="14"/>
      <c r="J298" s="14"/>
    </row>
    <row r="299" spans="1:10" ht="13.2" x14ac:dyDescent="0.25">
      <c r="A299" s="116"/>
      <c r="B299" s="116" t="s">
        <v>602</v>
      </c>
      <c r="C299" s="122" t="s">
        <v>630</v>
      </c>
      <c r="D299" s="119" t="s">
        <v>479</v>
      </c>
      <c r="E299" s="111">
        <v>45</v>
      </c>
      <c r="F299" s="56"/>
      <c r="G299" s="47">
        <f>E299*F299</f>
        <v>0</v>
      </c>
      <c r="H299" s="14"/>
      <c r="I299" s="14"/>
      <c r="J299" s="14"/>
    </row>
    <row r="300" spans="1:10" x14ac:dyDescent="0.25">
      <c r="A300" s="116"/>
      <c r="B300" s="116" t="s">
        <v>603</v>
      </c>
      <c r="C300" s="122" t="s">
        <v>631</v>
      </c>
      <c r="D300" s="119"/>
      <c r="E300" s="111"/>
      <c r="F300" s="35"/>
      <c r="G300" s="259"/>
      <c r="H300" s="14"/>
      <c r="I300" s="14"/>
      <c r="J300" s="14"/>
    </row>
    <row r="301" spans="1:10" ht="13.2" x14ac:dyDescent="0.25">
      <c r="A301" s="116"/>
      <c r="B301" s="116" t="s">
        <v>626</v>
      </c>
      <c r="C301" s="146" t="s">
        <v>1638</v>
      </c>
      <c r="D301" s="119" t="s">
        <v>479</v>
      </c>
      <c r="E301" s="111">
        <v>60</v>
      </c>
      <c r="F301" s="56"/>
      <c r="G301" s="47">
        <f>E301*F301</f>
        <v>0</v>
      </c>
      <c r="H301" s="14"/>
      <c r="I301" s="14"/>
      <c r="J301" s="14"/>
    </row>
    <row r="302" spans="1:10" ht="12" x14ac:dyDescent="0.25">
      <c r="A302" s="112"/>
      <c r="B302" s="116" t="s">
        <v>604</v>
      </c>
      <c r="C302" s="179" t="s">
        <v>632</v>
      </c>
      <c r="D302" s="119"/>
      <c r="E302" s="111"/>
      <c r="F302" s="35"/>
      <c r="G302" s="259"/>
      <c r="H302" s="14"/>
      <c r="I302" s="14"/>
      <c r="J302" s="14"/>
    </row>
    <row r="303" spans="1:10" x14ac:dyDescent="0.25">
      <c r="A303" s="116"/>
      <c r="B303" s="116" t="s">
        <v>605</v>
      </c>
      <c r="C303" s="146" t="s">
        <v>1570</v>
      </c>
      <c r="D303" s="158" t="s">
        <v>48</v>
      </c>
      <c r="E303" s="111">
        <v>10</v>
      </c>
      <c r="F303" s="50"/>
      <c r="G303" s="57">
        <f>E303*F303</f>
        <v>0</v>
      </c>
      <c r="H303" s="14"/>
      <c r="I303" s="14"/>
      <c r="J303" s="14"/>
    </row>
    <row r="304" spans="1:10" x14ac:dyDescent="0.25">
      <c r="A304" s="116"/>
      <c r="B304" s="116" t="s">
        <v>606</v>
      </c>
      <c r="C304" s="146" t="s">
        <v>1571</v>
      </c>
      <c r="D304" s="158" t="s">
        <v>48</v>
      </c>
      <c r="E304" s="111">
        <v>70</v>
      </c>
      <c r="F304" s="50"/>
      <c r="G304" s="57">
        <f>E304*F304</f>
        <v>0</v>
      </c>
      <c r="H304" s="14"/>
      <c r="I304" s="14"/>
      <c r="J304" s="14"/>
    </row>
    <row r="305" spans="1:10" x14ac:dyDescent="0.25">
      <c r="A305" s="116"/>
      <c r="B305" s="116" t="s">
        <v>607</v>
      </c>
      <c r="C305" s="146" t="s">
        <v>1572</v>
      </c>
      <c r="D305" s="158" t="s">
        <v>48</v>
      </c>
      <c r="E305" s="111">
        <v>10</v>
      </c>
      <c r="F305" s="50"/>
      <c r="G305" s="57">
        <f>E305*F305</f>
        <v>0</v>
      </c>
      <c r="H305" s="14"/>
      <c r="I305" s="14"/>
      <c r="J305" s="14"/>
    </row>
    <row r="306" spans="1:10" ht="22.8" x14ac:dyDescent="0.25">
      <c r="A306" s="116"/>
      <c r="B306" s="116" t="s">
        <v>608</v>
      </c>
      <c r="C306" s="146" t="s">
        <v>1573</v>
      </c>
      <c r="D306" s="158" t="s">
        <v>69</v>
      </c>
      <c r="E306" s="111">
        <v>2</v>
      </c>
      <c r="F306" s="50"/>
      <c r="G306" s="57">
        <f>E306*F306</f>
        <v>0</v>
      </c>
      <c r="H306" s="14"/>
      <c r="I306" s="14"/>
      <c r="J306" s="14"/>
    </row>
    <row r="307" spans="1:10" ht="12" x14ac:dyDescent="0.25">
      <c r="A307" s="112"/>
      <c r="B307" s="116" t="s">
        <v>609</v>
      </c>
      <c r="C307" s="168" t="s">
        <v>633</v>
      </c>
      <c r="D307" s="119"/>
      <c r="E307" s="111"/>
      <c r="F307" s="35"/>
      <c r="G307" s="259"/>
      <c r="H307" s="14"/>
      <c r="I307" s="14"/>
      <c r="J307" s="14"/>
    </row>
    <row r="308" spans="1:10" ht="45.6" x14ac:dyDescent="0.25">
      <c r="A308" s="116"/>
      <c r="B308" s="116" t="s">
        <v>610</v>
      </c>
      <c r="C308" s="146" t="s">
        <v>1574</v>
      </c>
      <c r="D308" s="119" t="s">
        <v>479</v>
      </c>
      <c r="E308" s="111">
        <v>4</v>
      </c>
      <c r="F308" s="50"/>
      <c r="G308" s="57">
        <f t="shared" ref="G308:G309" si="20">E308*F308</f>
        <v>0</v>
      </c>
      <c r="H308" s="14"/>
      <c r="I308" s="14"/>
      <c r="J308" s="14"/>
    </row>
    <row r="309" spans="1:10" ht="22.8" x14ac:dyDescent="0.25">
      <c r="A309" s="116"/>
      <c r="B309" s="116" t="s">
        <v>611</v>
      </c>
      <c r="C309" s="146" t="s">
        <v>644</v>
      </c>
      <c r="D309" s="119" t="s">
        <v>478</v>
      </c>
      <c r="E309" s="111">
        <v>15</v>
      </c>
      <c r="F309" s="56"/>
      <c r="G309" s="47">
        <f t="shared" si="20"/>
        <v>0</v>
      </c>
      <c r="H309" s="14"/>
      <c r="I309" s="14"/>
      <c r="J309" s="14"/>
    </row>
    <row r="310" spans="1:10" ht="12" x14ac:dyDescent="0.25">
      <c r="A310" s="112"/>
      <c r="B310" s="116" t="s">
        <v>612</v>
      </c>
      <c r="C310" s="179" t="s">
        <v>634</v>
      </c>
      <c r="D310" s="119"/>
      <c r="E310" s="111"/>
      <c r="F310" s="35"/>
      <c r="G310" s="259"/>
      <c r="H310" s="14"/>
      <c r="I310" s="14"/>
      <c r="J310" s="14"/>
    </row>
    <row r="311" spans="1:10" x14ac:dyDescent="0.25">
      <c r="A311" s="116"/>
      <c r="B311" s="116" t="s">
        <v>613</v>
      </c>
      <c r="C311" s="122" t="s">
        <v>635</v>
      </c>
      <c r="D311" s="119" t="s">
        <v>46</v>
      </c>
      <c r="E311" s="111">
        <v>0.2</v>
      </c>
      <c r="F311" s="56"/>
      <c r="G311" s="47">
        <f>E311*F311</f>
        <v>0</v>
      </c>
      <c r="H311" s="14"/>
      <c r="I311" s="14"/>
      <c r="J311" s="14"/>
    </row>
    <row r="312" spans="1:10" x14ac:dyDescent="0.25">
      <c r="A312" s="116"/>
      <c r="B312" s="116" t="s">
        <v>614</v>
      </c>
      <c r="C312" s="122" t="s">
        <v>636</v>
      </c>
      <c r="D312" s="119" t="s">
        <v>46</v>
      </c>
      <c r="E312" s="111">
        <v>0.2</v>
      </c>
      <c r="F312" s="56"/>
      <c r="G312" s="47">
        <f>E312*F312</f>
        <v>0</v>
      </c>
      <c r="H312" s="14"/>
      <c r="I312" s="14"/>
      <c r="J312" s="14"/>
    </row>
    <row r="313" spans="1:10" x14ac:dyDescent="0.25">
      <c r="A313" s="116"/>
      <c r="B313" s="116" t="s">
        <v>615</v>
      </c>
      <c r="C313" s="122" t="s">
        <v>637</v>
      </c>
      <c r="D313" s="119" t="s">
        <v>45</v>
      </c>
      <c r="E313" s="111">
        <v>60</v>
      </c>
      <c r="F313" s="56"/>
      <c r="G313" s="47">
        <f>E313*F313</f>
        <v>0</v>
      </c>
      <c r="H313" s="14"/>
      <c r="I313" s="14"/>
      <c r="J313" s="14"/>
    </row>
    <row r="314" spans="1:10" ht="12" x14ac:dyDescent="0.25">
      <c r="A314" s="112"/>
      <c r="B314" s="116" t="s">
        <v>616</v>
      </c>
      <c r="C314" s="180" t="s">
        <v>638</v>
      </c>
      <c r="D314" s="119"/>
      <c r="E314" s="111"/>
      <c r="F314" s="35"/>
      <c r="G314" s="259"/>
      <c r="H314" s="14"/>
      <c r="I314" s="14"/>
      <c r="J314" s="14"/>
    </row>
    <row r="315" spans="1:10" ht="13.2" x14ac:dyDescent="0.25">
      <c r="A315" s="116"/>
      <c r="B315" s="116" t="s">
        <v>617</v>
      </c>
      <c r="C315" s="147" t="s">
        <v>639</v>
      </c>
      <c r="D315" s="119" t="s">
        <v>478</v>
      </c>
      <c r="E315" s="111">
        <v>10</v>
      </c>
      <c r="F315" s="56"/>
      <c r="G315" s="47">
        <f t="shared" ref="G315:G319" si="21">E315*F315</f>
        <v>0</v>
      </c>
      <c r="H315" s="14"/>
      <c r="I315" s="14"/>
      <c r="J315" s="14"/>
    </row>
    <row r="316" spans="1:10" ht="13.2" x14ac:dyDescent="0.25">
      <c r="A316" s="116"/>
      <c r="B316" s="116" t="s">
        <v>618</v>
      </c>
      <c r="C316" s="146" t="s">
        <v>640</v>
      </c>
      <c r="D316" s="119" t="s">
        <v>478</v>
      </c>
      <c r="E316" s="111">
        <v>130</v>
      </c>
      <c r="F316" s="56"/>
      <c r="G316" s="47">
        <f t="shared" si="21"/>
        <v>0</v>
      </c>
      <c r="H316" s="6"/>
      <c r="I316" s="14"/>
      <c r="J316" s="14"/>
    </row>
    <row r="317" spans="1:10" ht="13.2" x14ac:dyDescent="0.25">
      <c r="A317" s="112"/>
      <c r="B317" s="116" t="s">
        <v>619</v>
      </c>
      <c r="C317" s="178" t="s">
        <v>641</v>
      </c>
      <c r="D317" s="119" t="s">
        <v>478</v>
      </c>
      <c r="E317" s="111">
        <v>280</v>
      </c>
      <c r="F317" s="56"/>
      <c r="G317" s="47">
        <f t="shared" si="21"/>
        <v>0</v>
      </c>
      <c r="H317" s="11"/>
      <c r="I317" s="14"/>
      <c r="J317" s="14"/>
    </row>
    <row r="318" spans="1:10" ht="12" x14ac:dyDescent="0.25">
      <c r="A318" s="112"/>
      <c r="B318" s="112" t="s">
        <v>620</v>
      </c>
      <c r="C318" s="180" t="s">
        <v>1575</v>
      </c>
      <c r="D318" s="119" t="s">
        <v>69</v>
      </c>
      <c r="E318" s="111">
        <v>2</v>
      </c>
      <c r="F318" s="50"/>
      <c r="G318" s="47">
        <f t="shared" si="21"/>
        <v>0</v>
      </c>
      <c r="H318" s="14"/>
      <c r="I318" s="14"/>
      <c r="J318" s="14"/>
    </row>
    <row r="319" spans="1:10" ht="24" x14ac:dyDescent="0.25">
      <c r="A319" s="112"/>
      <c r="B319" s="112" t="s">
        <v>621</v>
      </c>
      <c r="C319" s="180" t="s">
        <v>1576</v>
      </c>
      <c r="D319" s="111" t="s">
        <v>69</v>
      </c>
      <c r="E319" s="111">
        <v>2</v>
      </c>
      <c r="F319" s="50"/>
      <c r="G319" s="47">
        <f t="shared" si="21"/>
        <v>0</v>
      </c>
      <c r="H319" s="14"/>
      <c r="I319" s="14"/>
      <c r="J319" s="14"/>
    </row>
    <row r="320" spans="1:10" ht="24" x14ac:dyDescent="0.25">
      <c r="A320" s="112"/>
      <c r="B320" s="112" t="s">
        <v>622</v>
      </c>
      <c r="C320" s="179" t="s">
        <v>642</v>
      </c>
      <c r="D320" s="111"/>
      <c r="E320" s="111"/>
      <c r="F320" s="35"/>
      <c r="G320" s="259"/>
      <c r="H320" s="14"/>
      <c r="I320" s="14"/>
      <c r="J320" s="14"/>
    </row>
    <row r="321" spans="1:10" ht="22.8" x14ac:dyDescent="0.25">
      <c r="A321" s="112"/>
      <c r="B321" s="112" t="s">
        <v>623</v>
      </c>
      <c r="C321" s="147" t="s">
        <v>1577</v>
      </c>
      <c r="D321" s="119" t="s">
        <v>479</v>
      </c>
      <c r="E321" s="111">
        <v>4</v>
      </c>
      <c r="F321" s="50"/>
      <c r="G321" s="57">
        <f>E321*F321</f>
        <v>0</v>
      </c>
      <c r="H321" s="14"/>
      <c r="I321" s="14"/>
      <c r="J321" s="14"/>
    </row>
    <row r="322" spans="1:10" ht="22.8" x14ac:dyDescent="0.25">
      <c r="A322" s="112"/>
      <c r="B322" s="112" t="s">
        <v>1366</v>
      </c>
      <c r="C322" s="147" t="s">
        <v>1360</v>
      </c>
      <c r="D322" s="119" t="s">
        <v>1361</v>
      </c>
      <c r="E322" s="111">
        <v>5</v>
      </c>
      <c r="F322" s="50"/>
      <c r="G322" s="57">
        <f>E322*F322</f>
        <v>0</v>
      </c>
      <c r="H322" s="14"/>
      <c r="I322" s="14"/>
      <c r="J322" s="14"/>
    </row>
    <row r="323" spans="1:10" x14ac:dyDescent="0.25">
      <c r="A323" s="112"/>
      <c r="B323" s="112"/>
      <c r="C323" s="147"/>
      <c r="D323" s="119"/>
      <c r="E323" s="111"/>
      <c r="F323" s="56"/>
      <c r="G323" s="47"/>
      <c r="H323" s="14"/>
      <c r="I323" s="14"/>
      <c r="J323" s="14"/>
    </row>
    <row r="324" spans="1:10" ht="34.200000000000003" x14ac:dyDescent="0.25">
      <c r="A324" s="112"/>
      <c r="B324" s="112" t="s">
        <v>1367</v>
      </c>
      <c r="C324" s="147" t="s">
        <v>1362</v>
      </c>
      <c r="D324" s="119" t="s">
        <v>1363</v>
      </c>
      <c r="E324" s="111">
        <v>2</v>
      </c>
      <c r="F324" s="56"/>
      <c r="G324" s="47">
        <f>E324*F324</f>
        <v>0</v>
      </c>
      <c r="H324" s="14"/>
      <c r="I324" s="14"/>
      <c r="J324" s="14"/>
    </row>
    <row r="325" spans="1:10" x14ac:dyDescent="0.25">
      <c r="A325" s="112"/>
      <c r="B325" s="112"/>
      <c r="C325" s="147"/>
      <c r="D325" s="119"/>
      <c r="E325" s="111"/>
      <c r="F325" s="56"/>
      <c r="G325" s="47"/>
      <c r="H325" s="14"/>
      <c r="I325" s="14"/>
      <c r="J325" s="14"/>
    </row>
    <row r="326" spans="1:10" ht="12" x14ac:dyDescent="0.25">
      <c r="A326" s="112"/>
      <c r="B326" s="112" t="s">
        <v>1364</v>
      </c>
      <c r="C326" s="169" t="s">
        <v>511</v>
      </c>
      <c r="D326" s="119"/>
      <c r="E326" s="111"/>
      <c r="F326" s="56"/>
      <c r="G326" s="47"/>
      <c r="H326" s="14"/>
      <c r="I326" s="14"/>
      <c r="J326" s="14"/>
    </row>
    <row r="327" spans="1:10" ht="22.8" x14ac:dyDescent="0.25">
      <c r="A327" s="112"/>
      <c r="B327" s="112" t="s">
        <v>505</v>
      </c>
      <c r="C327" s="147" t="s">
        <v>512</v>
      </c>
      <c r="D327" s="119" t="s">
        <v>757</v>
      </c>
      <c r="E327" s="111">
        <v>110</v>
      </c>
      <c r="F327" s="56"/>
      <c r="G327" s="47">
        <f>E327*F327</f>
        <v>0</v>
      </c>
      <c r="H327" s="14"/>
      <c r="I327" s="14"/>
      <c r="J327" s="14"/>
    </row>
    <row r="328" spans="1:10" ht="12" x14ac:dyDescent="0.25">
      <c r="A328" s="111"/>
      <c r="B328" s="112" t="s">
        <v>1365</v>
      </c>
      <c r="C328" s="123" t="s">
        <v>513</v>
      </c>
      <c r="D328" s="111"/>
      <c r="E328" s="112"/>
      <c r="F328" s="36"/>
      <c r="G328" s="259"/>
      <c r="H328" s="14"/>
      <c r="I328" s="14"/>
      <c r="J328" s="14"/>
    </row>
    <row r="329" spans="1:10" ht="22.8" x14ac:dyDescent="0.25">
      <c r="A329" s="111"/>
      <c r="B329" s="112" t="s">
        <v>507</v>
      </c>
      <c r="C329" s="122" t="s">
        <v>514</v>
      </c>
      <c r="D329" s="111"/>
      <c r="E329" s="112"/>
      <c r="F329" s="36"/>
      <c r="G329" s="259"/>
      <c r="H329" s="14"/>
      <c r="I329" s="14"/>
      <c r="J329" s="14"/>
    </row>
    <row r="330" spans="1:10" ht="22.8" x14ac:dyDescent="0.25">
      <c r="A330" s="174"/>
      <c r="B330" s="176"/>
      <c r="C330" s="176" t="s">
        <v>515</v>
      </c>
      <c r="D330" s="181" t="s">
        <v>592</v>
      </c>
      <c r="E330" s="181">
        <v>1100</v>
      </c>
      <c r="F330" s="61"/>
      <c r="G330" s="262">
        <f>E330*F330</f>
        <v>0</v>
      </c>
      <c r="H330" s="14"/>
      <c r="I330" s="14"/>
      <c r="J330" s="14"/>
    </row>
    <row r="331" spans="1:10" ht="12" x14ac:dyDescent="0.25">
      <c r="B331" s="127" t="s">
        <v>145</v>
      </c>
      <c r="C331" s="128" t="s">
        <v>130</v>
      </c>
      <c r="D331" s="129"/>
      <c r="E331" s="129"/>
      <c r="F331" s="19"/>
      <c r="G331" s="256">
        <f>SUM(G296:G330)</f>
        <v>0</v>
      </c>
      <c r="H331" s="14"/>
      <c r="I331" s="14"/>
      <c r="J331" s="14"/>
    </row>
    <row r="332" spans="1:10" ht="12" x14ac:dyDescent="0.25">
      <c r="A332" s="130"/>
      <c r="B332" s="130"/>
      <c r="C332" s="165"/>
      <c r="D332" s="166"/>
      <c r="E332" s="166"/>
      <c r="F332" s="295"/>
      <c r="G332" s="260"/>
      <c r="H332" s="14"/>
      <c r="I332" s="14"/>
      <c r="J332" s="14"/>
    </row>
    <row r="333" spans="1:10" ht="48" x14ac:dyDescent="0.25">
      <c r="A333" s="105" t="s">
        <v>1633</v>
      </c>
      <c r="B333" s="127" t="s">
        <v>147</v>
      </c>
      <c r="C333" s="128" t="s">
        <v>148</v>
      </c>
      <c r="D333" s="129"/>
      <c r="E333" s="129"/>
      <c r="F333" s="3"/>
      <c r="G333" s="1"/>
      <c r="H333" s="14"/>
      <c r="I333" s="14"/>
      <c r="J333" s="14"/>
    </row>
    <row r="334" spans="1:10" ht="12" x14ac:dyDescent="0.2">
      <c r="A334" s="143"/>
      <c r="B334" s="159" t="s">
        <v>1581</v>
      </c>
      <c r="C334" s="167" t="s">
        <v>1580</v>
      </c>
      <c r="D334" s="110"/>
      <c r="E334" s="110"/>
      <c r="F334" s="44"/>
      <c r="G334" s="258"/>
      <c r="H334" s="48"/>
      <c r="I334" s="14"/>
      <c r="J334" s="14"/>
    </row>
    <row r="335" spans="1:10" ht="22.8" x14ac:dyDescent="0.2">
      <c r="A335" s="182"/>
      <c r="B335" s="183" t="s">
        <v>1578</v>
      </c>
      <c r="C335" s="184" t="s">
        <v>1579</v>
      </c>
      <c r="D335" s="185"/>
      <c r="E335" s="185"/>
      <c r="F335" s="101"/>
      <c r="G335" s="263"/>
      <c r="H335" s="48"/>
      <c r="I335" s="14"/>
      <c r="J335" s="14"/>
    </row>
    <row r="336" spans="1:10" ht="22.8" x14ac:dyDescent="0.2">
      <c r="A336" s="116"/>
      <c r="B336" s="116" t="s">
        <v>665</v>
      </c>
      <c r="C336" s="146" t="s">
        <v>1639</v>
      </c>
      <c r="D336" s="158" t="s">
        <v>48</v>
      </c>
      <c r="E336" s="111">
        <v>320</v>
      </c>
      <c r="F336" s="50"/>
      <c r="G336" s="57">
        <f>E336*F336</f>
        <v>0</v>
      </c>
      <c r="H336" s="48"/>
      <c r="I336" s="14"/>
      <c r="J336" s="14"/>
    </row>
    <row r="337" spans="1:10" ht="22.8" x14ac:dyDescent="0.2">
      <c r="A337" s="116"/>
      <c r="B337" s="116" t="s">
        <v>645</v>
      </c>
      <c r="C337" s="122" t="s">
        <v>666</v>
      </c>
      <c r="D337" s="111" t="s">
        <v>48</v>
      </c>
      <c r="E337" s="111">
        <v>50</v>
      </c>
      <c r="F337" s="50"/>
      <c r="G337" s="57">
        <f>E337*F337</f>
        <v>0</v>
      </c>
      <c r="H337" s="48"/>
      <c r="I337" s="14"/>
      <c r="J337" s="14"/>
    </row>
    <row r="338" spans="1:10" ht="24" x14ac:dyDescent="0.2">
      <c r="A338" s="112"/>
      <c r="B338" s="116" t="s">
        <v>646</v>
      </c>
      <c r="C338" s="123" t="s">
        <v>667</v>
      </c>
      <c r="D338" s="111" t="s">
        <v>48</v>
      </c>
      <c r="E338" s="111">
        <v>10</v>
      </c>
      <c r="F338" s="56"/>
      <c r="G338" s="47">
        <f>E338*F338</f>
        <v>0</v>
      </c>
      <c r="H338" s="48"/>
      <c r="I338" s="14"/>
      <c r="J338" s="14"/>
    </row>
    <row r="339" spans="1:10" ht="12" x14ac:dyDescent="0.2">
      <c r="A339" s="112"/>
      <c r="B339" s="116" t="s">
        <v>647</v>
      </c>
      <c r="C339" s="186" t="s">
        <v>668</v>
      </c>
      <c r="D339" s="111"/>
      <c r="E339" s="111"/>
      <c r="F339" s="56"/>
      <c r="G339" s="47"/>
      <c r="H339" s="48"/>
      <c r="I339" s="14"/>
      <c r="J339" s="14"/>
    </row>
    <row r="340" spans="1:10" x14ac:dyDescent="0.2">
      <c r="A340" s="116"/>
      <c r="B340" s="116" t="s">
        <v>648</v>
      </c>
      <c r="C340" s="146" t="s">
        <v>1582</v>
      </c>
      <c r="D340" s="111" t="s">
        <v>48</v>
      </c>
      <c r="E340" s="111">
        <v>20</v>
      </c>
      <c r="F340" s="50"/>
      <c r="G340" s="57">
        <f>E340*F340</f>
        <v>0</v>
      </c>
      <c r="H340" s="48"/>
      <c r="I340" s="14"/>
      <c r="J340" s="14"/>
    </row>
    <row r="341" spans="1:10" ht="12" x14ac:dyDescent="0.2">
      <c r="A341" s="112"/>
      <c r="B341" s="116" t="s">
        <v>649</v>
      </c>
      <c r="C341" s="179" t="s">
        <v>669</v>
      </c>
      <c r="D341" s="111"/>
      <c r="E341" s="111"/>
      <c r="F341" s="56"/>
      <c r="G341" s="47"/>
      <c r="H341" s="48"/>
      <c r="I341" s="14"/>
      <c r="J341" s="14"/>
    </row>
    <row r="342" spans="1:10" ht="13.2" x14ac:dyDescent="0.2">
      <c r="A342" s="116"/>
      <c r="B342" s="116" t="s">
        <v>650</v>
      </c>
      <c r="C342" s="146" t="s">
        <v>1583</v>
      </c>
      <c r="D342" s="119" t="s">
        <v>479</v>
      </c>
      <c r="E342" s="111">
        <v>19</v>
      </c>
      <c r="F342" s="50"/>
      <c r="G342" s="57">
        <f>E342*F342</f>
        <v>0</v>
      </c>
      <c r="H342" s="48"/>
      <c r="I342" s="14"/>
      <c r="J342" s="14"/>
    </row>
    <row r="343" spans="1:10" ht="13.2" x14ac:dyDescent="0.2">
      <c r="A343" s="116"/>
      <c r="B343" s="116" t="s">
        <v>651</v>
      </c>
      <c r="C343" s="146" t="s">
        <v>1584</v>
      </c>
      <c r="D343" s="119" t="s">
        <v>478</v>
      </c>
      <c r="E343" s="111">
        <v>80</v>
      </c>
      <c r="F343" s="50"/>
      <c r="G343" s="57">
        <f>E343*F343</f>
        <v>0</v>
      </c>
      <c r="H343" s="48"/>
      <c r="I343" s="14"/>
      <c r="J343" s="14"/>
    </row>
    <row r="344" spans="1:10" ht="12" x14ac:dyDescent="0.2">
      <c r="A344" s="112"/>
      <c r="B344" s="116" t="s">
        <v>652</v>
      </c>
      <c r="C344" s="179" t="s">
        <v>670</v>
      </c>
      <c r="D344" s="111"/>
      <c r="E344" s="111"/>
      <c r="F344" s="50"/>
      <c r="G344" s="57"/>
      <c r="H344" s="48"/>
      <c r="I344" s="14"/>
      <c r="J344" s="14"/>
    </row>
    <row r="345" spans="1:10" ht="22.8" x14ac:dyDescent="0.2">
      <c r="A345" s="116"/>
      <c r="B345" s="116" t="s">
        <v>653</v>
      </c>
      <c r="C345" s="146" t="s">
        <v>1585</v>
      </c>
      <c r="D345" s="119" t="s">
        <v>479</v>
      </c>
      <c r="E345" s="111">
        <v>30</v>
      </c>
      <c r="F345" s="50"/>
      <c r="G345" s="57">
        <f>E345*F345</f>
        <v>0</v>
      </c>
      <c r="H345" s="48"/>
      <c r="I345" s="14"/>
      <c r="J345" s="14"/>
    </row>
    <row r="346" spans="1:10" ht="22.8" x14ac:dyDescent="0.2">
      <c r="A346" s="116"/>
      <c r="B346" s="116" t="s">
        <v>654</v>
      </c>
      <c r="C346" s="146" t="s">
        <v>1586</v>
      </c>
      <c r="D346" s="119" t="s">
        <v>478</v>
      </c>
      <c r="E346" s="111">
        <v>260</v>
      </c>
      <c r="F346" s="50"/>
      <c r="G346" s="57">
        <f>E346*F346</f>
        <v>0</v>
      </c>
      <c r="H346" s="48"/>
      <c r="I346" s="14"/>
      <c r="J346" s="14"/>
    </row>
    <row r="347" spans="1:10" ht="24" x14ac:dyDescent="0.2">
      <c r="A347" s="112"/>
      <c r="B347" s="116" t="s">
        <v>655</v>
      </c>
      <c r="C347" s="168" t="s">
        <v>671</v>
      </c>
      <c r="D347" s="111"/>
      <c r="E347" s="111"/>
      <c r="F347" s="56"/>
      <c r="G347" s="47"/>
      <c r="H347" s="48"/>
      <c r="I347" s="14"/>
      <c r="J347" s="14"/>
    </row>
    <row r="348" spans="1:10" ht="22.8" x14ac:dyDescent="0.2">
      <c r="A348" s="116"/>
      <c r="B348" s="116" t="s">
        <v>656</v>
      </c>
      <c r="C348" s="146" t="s">
        <v>676</v>
      </c>
      <c r="D348" s="119" t="s">
        <v>478</v>
      </c>
      <c r="E348" s="111">
        <v>35</v>
      </c>
      <c r="F348" s="56"/>
      <c r="G348" s="47">
        <f>E348*F348</f>
        <v>0</v>
      </c>
      <c r="H348" s="48"/>
      <c r="I348" s="14"/>
      <c r="J348" s="14"/>
    </row>
    <row r="349" spans="1:10" ht="13.2" x14ac:dyDescent="0.2">
      <c r="A349" s="116"/>
      <c r="B349" s="116" t="s">
        <v>657</v>
      </c>
      <c r="C349" s="187" t="s">
        <v>672</v>
      </c>
      <c r="D349" s="119" t="s">
        <v>478</v>
      </c>
      <c r="E349" s="111">
        <v>15</v>
      </c>
      <c r="F349" s="56"/>
      <c r="G349" s="47">
        <f>E349*F349</f>
        <v>0</v>
      </c>
      <c r="H349" s="48"/>
      <c r="I349" s="14"/>
      <c r="J349" s="14"/>
    </row>
    <row r="350" spans="1:10" ht="24" x14ac:dyDescent="0.2">
      <c r="A350" s="112"/>
      <c r="B350" s="116" t="s">
        <v>658</v>
      </c>
      <c r="C350" s="169" t="s">
        <v>1640</v>
      </c>
      <c r="D350" s="111" t="s">
        <v>48</v>
      </c>
      <c r="E350" s="111">
        <v>130</v>
      </c>
      <c r="F350" s="50"/>
      <c r="G350" s="57">
        <f>E350*F350</f>
        <v>0</v>
      </c>
      <c r="H350" s="48"/>
      <c r="I350" s="14"/>
      <c r="J350" s="14"/>
    </row>
    <row r="351" spans="1:10" x14ac:dyDescent="0.2">
      <c r="A351" s="116"/>
      <c r="B351" s="116" t="s">
        <v>659</v>
      </c>
      <c r="C351" s="188" t="s">
        <v>637</v>
      </c>
      <c r="D351" s="111" t="s">
        <v>45</v>
      </c>
      <c r="E351" s="111">
        <v>500</v>
      </c>
      <c r="F351" s="50"/>
      <c r="G351" s="57">
        <f t="shared" ref="G351:G353" si="22">E351*F351</f>
        <v>0</v>
      </c>
      <c r="H351" s="48"/>
      <c r="I351" s="14"/>
      <c r="J351" s="14"/>
    </row>
    <row r="352" spans="1:10" ht="24" x14ac:dyDescent="0.2">
      <c r="A352" s="112"/>
      <c r="B352" s="116" t="s">
        <v>660</v>
      </c>
      <c r="C352" s="180" t="s">
        <v>677</v>
      </c>
      <c r="D352" s="119" t="s">
        <v>478</v>
      </c>
      <c r="E352" s="111">
        <v>420</v>
      </c>
      <c r="F352" s="50"/>
      <c r="G352" s="57">
        <f t="shared" si="22"/>
        <v>0</v>
      </c>
      <c r="H352" s="48"/>
      <c r="I352" s="14"/>
      <c r="J352" s="14"/>
    </row>
    <row r="353" spans="1:10" ht="24" x14ac:dyDescent="0.2">
      <c r="A353" s="112"/>
      <c r="B353" s="116" t="s">
        <v>661</v>
      </c>
      <c r="C353" s="169" t="s">
        <v>673</v>
      </c>
      <c r="D353" s="111" t="s">
        <v>48</v>
      </c>
      <c r="E353" s="111">
        <v>200</v>
      </c>
      <c r="F353" s="56"/>
      <c r="G353" s="47">
        <f t="shared" si="22"/>
        <v>0</v>
      </c>
      <c r="H353" s="48"/>
      <c r="I353" s="14"/>
      <c r="J353" s="14"/>
    </row>
    <row r="354" spans="1:10" ht="12" x14ac:dyDescent="0.2">
      <c r="A354" s="112"/>
      <c r="B354" s="116" t="s">
        <v>662</v>
      </c>
      <c r="C354" s="169" t="s">
        <v>674</v>
      </c>
      <c r="D354" s="111"/>
      <c r="E354" s="111"/>
      <c r="F354" s="56"/>
      <c r="G354" s="47"/>
      <c r="H354" s="48"/>
      <c r="I354" s="14"/>
      <c r="J354" s="14"/>
    </row>
    <row r="355" spans="1:10" x14ac:dyDescent="0.2">
      <c r="A355" s="116"/>
      <c r="B355" s="116" t="s">
        <v>663</v>
      </c>
      <c r="C355" s="147" t="s">
        <v>675</v>
      </c>
      <c r="D355" s="119" t="s">
        <v>69</v>
      </c>
      <c r="E355" s="111">
        <v>20</v>
      </c>
      <c r="F355" s="56"/>
      <c r="G355" s="47">
        <f>E355*F355</f>
        <v>0</v>
      </c>
      <c r="H355" s="48"/>
      <c r="I355" s="14"/>
      <c r="J355" s="14"/>
    </row>
    <row r="356" spans="1:10" ht="23.4" x14ac:dyDescent="0.2">
      <c r="A356" s="112"/>
      <c r="B356" s="116" t="s">
        <v>664</v>
      </c>
      <c r="C356" s="169" t="s">
        <v>1641</v>
      </c>
      <c r="D356" s="119" t="s">
        <v>479</v>
      </c>
      <c r="E356" s="111">
        <v>10</v>
      </c>
      <c r="F356" s="50"/>
      <c r="G356" s="57">
        <f>E356*F356</f>
        <v>0</v>
      </c>
      <c r="H356" s="48"/>
      <c r="I356" s="14"/>
      <c r="J356" s="14"/>
    </row>
    <row r="357" spans="1:10" ht="12" x14ac:dyDescent="0.25">
      <c r="B357" s="127" t="s">
        <v>147</v>
      </c>
      <c r="C357" s="128" t="s">
        <v>130</v>
      </c>
      <c r="D357" s="129"/>
      <c r="E357" s="129"/>
      <c r="F357" s="19"/>
      <c r="G357" s="256">
        <f>SUM(G336:G356)</f>
        <v>0</v>
      </c>
      <c r="H357" s="65"/>
      <c r="I357" s="14"/>
      <c r="J357" s="14"/>
    </row>
    <row r="358" spans="1:10" ht="12" x14ac:dyDescent="0.25">
      <c r="A358" s="130"/>
      <c r="B358" s="130"/>
      <c r="C358" s="165"/>
      <c r="D358" s="166"/>
      <c r="E358" s="166"/>
      <c r="F358" s="295"/>
      <c r="G358" s="260"/>
      <c r="H358" s="65"/>
      <c r="I358" s="14"/>
      <c r="J358" s="14"/>
    </row>
    <row r="359" spans="1:10" ht="12" x14ac:dyDescent="0.25">
      <c r="A359" s="105" t="s">
        <v>1633</v>
      </c>
      <c r="B359" s="127" t="s">
        <v>150</v>
      </c>
      <c r="C359" s="128" t="s">
        <v>679</v>
      </c>
      <c r="D359" s="129"/>
      <c r="E359" s="129"/>
      <c r="F359" s="3"/>
      <c r="G359" s="1"/>
      <c r="H359" s="65"/>
      <c r="I359" s="14"/>
      <c r="J359" s="14"/>
    </row>
    <row r="360" spans="1:10" ht="24" x14ac:dyDescent="0.25">
      <c r="A360" s="189"/>
      <c r="B360" s="190" t="s">
        <v>680</v>
      </c>
      <c r="C360" s="125" t="s">
        <v>688</v>
      </c>
      <c r="D360" s="158"/>
      <c r="E360" s="158"/>
      <c r="F360" s="60"/>
      <c r="G360" s="73"/>
      <c r="H360" s="14"/>
      <c r="I360" s="14"/>
      <c r="J360" s="14"/>
    </row>
    <row r="361" spans="1:10" ht="13.2" x14ac:dyDescent="0.25">
      <c r="A361" s="190"/>
      <c r="B361" s="190" t="s">
        <v>681</v>
      </c>
      <c r="C361" s="115" t="s">
        <v>678</v>
      </c>
      <c r="D361" s="158" t="s">
        <v>500</v>
      </c>
      <c r="E361" s="158">
        <v>800</v>
      </c>
      <c r="F361" s="70"/>
      <c r="G361" s="47">
        <f>E361*F361</f>
        <v>0</v>
      </c>
      <c r="H361" s="14"/>
      <c r="I361" s="14"/>
      <c r="J361" s="14"/>
    </row>
    <row r="362" spans="1:10" ht="24" x14ac:dyDescent="0.25">
      <c r="A362" s="189"/>
      <c r="B362" s="115" t="s">
        <v>682</v>
      </c>
      <c r="C362" s="125" t="s">
        <v>691</v>
      </c>
      <c r="D362" s="158"/>
      <c r="E362" s="158"/>
      <c r="F362" s="60"/>
      <c r="G362" s="73"/>
      <c r="H362" s="6"/>
      <c r="I362" s="14"/>
      <c r="J362" s="14"/>
    </row>
    <row r="363" spans="1:10" ht="13.2" x14ac:dyDescent="0.25">
      <c r="A363" s="115"/>
      <c r="B363" s="115" t="s">
        <v>683</v>
      </c>
      <c r="C363" s="115" t="s">
        <v>689</v>
      </c>
      <c r="D363" s="158" t="s">
        <v>500</v>
      </c>
      <c r="E363" s="158">
        <v>1250</v>
      </c>
      <c r="F363" s="70"/>
      <c r="G363" s="47">
        <f>E363*F363</f>
        <v>0</v>
      </c>
      <c r="H363" s="11"/>
      <c r="I363" s="14"/>
      <c r="J363" s="14"/>
    </row>
    <row r="364" spans="1:10" ht="13.2" x14ac:dyDescent="0.25">
      <c r="A364" s="115"/>
      <c r="B364" s="115" t="s">
        <v>684</v>
      </c>
      <c r="C364" s="115" t="s">
        <v>690</v>
      </c>
      <c r="D364" s="158" t="s">
        <v>500</v>
      </c>
      <c r="E364" s="158">
        <v>250</v>
      </c>
      <c r="F364" s="70"/>
      <c r="G364" s="47">
        <f>E364*F364</f>
        <v>0</v>
      </c>
      <c r="H364" s="11"/>
      <c r="I364" s="14"/>
      <c r="J364" s="14"/>
    </row>
    <row r="365" spans="1:10" ht="12" x14ac:dyDescent="0.25">
      <c r="A365" s="189"/>
      <c r="B365" s="115" t="s">
        <v>685</v>
      </c>
      <c r="C365" s="125" t="s">
        <v>692</v>
      </c>
      <c r="D365" s="158"/>
      <c r="E365" s="158"/>
      <c r="F365" s="60"/>
      <c r="G365" s="73"/>
      <c r="H365" s="14"/>
      <c r="I365" s="14"/>
      <c r="J365" s="14"/>
    </row>
    <row r="366" spans="1:10" x14ac:dyDescent="0.25">
      <c r="A366" s="115"/>
      <c r="B366" s="115" t="s">
        <v>686</v>
      </c>
      <c r="C366" s="115" t="s">
        <v>693</v>
      </c>
      <c r="D366" s="158"/>
      <c r="E366" s="158"/>
      <c r="F366" s="60"/>
      <c r="G366" s="73"/>
      <c r="H366" s="14"/>
      <c r="I366" s="14"/>
      <c r="J366" s="14"/>
    </row>
    <row r="367" spans="1:10" ht="13.2" x14ac:dyDescent="0.25">
      <c r="A367" s="115"/>
      <c r="B367" s="115" t="s">
        <v>687</v>
      </c>
      <c r="C367" s="115" t="s">
        <v>694</v>
      </c>
      <c r="D367" s="158" t="s">
        <v>695</v>
      </c>
      <c r="E367" s="158">
        <v>400</v>
      </c>
      <c r="F367" s="70"/>
      <c r="G367" s="47">
        <f t="shared" ref="G367" si="23">E367*F367</f>
        <v>0</v>
      </c>
      <c r="H367" s="14"/>
      <c r="I367" s="14"/>
      <c r="J367" s="14"/>
    </row>
    <row r="368" spans="1:10" ht="13.2" x14ac:dyDescent="0.25">
      <c r="A368" s="115"/>
      <c r="B368" s="171" t="s">
        <v>1368</v>
      </c>
      <c r="C368" s="113" t="s">
        <v>511</v>
      </c>
      <c r="D368" s="158"/>
      <c r="E368" s="158"/>
      <c r="F368" s="70"/>
      <c r="G368" s="47"/>
      <c r="H368" s="14"/>
      <c r="I368" s="14"/>
      <c r="J368" s="14"/>
    </row>
    <row r="369" spans="1:10" ht="22.8" x14ac:dyDescent="0.25">
      <c r="A369" s="115"/>
      <c r="B369" s="173" t="s">
        <v>505</v>
      </c>
      <c r="C369" s="115" t="s">
        <v>512</v>
      </c>
      <c r="D369" s="158" t="s">
        <v>757</v>
      </c>
      <c r="E369" s="158">
        <v>2000</v>
      </c>
      <c r="F369" s="70"/>
      <c r="G369" s="47">
        <f>E369*F369</f>
        <v>0</v>
      </c>
      <c r="H369" s="14"/>
      <c r="I369" s="14"/>
      <c r="J369" s="14"/>
    </row>
    <row r="370" spans="1:10" ht="13.2" x14ac:dyDescent="0.25">
      <c r="A370" s="115"/>
      <c r="B370" s="171" t="s">
        <v>1369</v>
      </c>
      <c r="C370" s="113" t="s">
        <v>513</v>
      </c>
      <c r="D370" s="158"/>
      <c r="E370" s="158"/>
      <c r="F370" s="70"/>
      <c r="G370" s="47"/>
      <c r="H370" s="14"/>
      <c r="I370" s="14"/>
      <c r="J370" s="14"/>
    </row>
    <row r="371" spans="1:10" ht="22.8" x14ac:dyDescent="0.25">
      <c r="A371" s="111"/>
      <c r="B371" s="173" t="s">
        <v>507</v>
      </c>
      <c r="C371" s="115" t="s">
        <v>514</v>
      </c>
      <c r="D371" s="111"/>
      <c r="E371" s="111"/>
      <c r="F371" s="38"/>
      <c r="G371" s="37"/>
      <c r="H371" s="14"/>
      <c r="I371" s="14"/>
      <c r="J371" s="14"/>
    </row>
    <row r="372" spans="1:10" ht="13.2" x14ac:dyDescent="0.25">
      <c r="A372" s="111"/>
      <c r="B372" s="173" t="s">
        <v>509</v>
      </c>
      <c r="C372" s="115" t="s">
        <v>515</v>
      </c>
      <c r="D372" s="111" t="s">
        <v>592</v>
      </c>
      <c r="E372" s="111">
        <v>8000</v>
      </c>
      <c r="F372" s="38"/>
      <c r="G372" s="37">
        <f>E372*F372</f>
        <v>0</v>
      </c>
      <c r="H372" s="14"/>
      <c r="I372" s="14"/>
      <c r="J372" s="14"/>
    </row>
    <row r="373" spans="1:10" x14ac:dyDescent="0.25">
      <c r="A373" s="174"/>
      <c r="B373" s="175"/>
      <c r="C373" s="176"/>
      <c r="D373" s="174"/>
      <c r="E373" s="174"/>
      <c r="F373" s="55"/>
      <c r="G373" s="262"/>
      <c r="H373" s="14"/>
      <c r="I373" s="14"/>
      <c r="J373" s="14"/>
    </row>
    <row r="374" spans="1:10" ht="12" x14ac:dyDescent="0.25">
      <c r="B374" s="127" t="s">
        <v>150</v>
      </c>
      <c r="C374" s="128" t="s">
        <v>130</v>
      </c>
      <c r="D374" s="129"/>
      <c r="E374" s="129"/>
      <c r="F374" s="19"/>
      <c r="G374" s="256">
        <f>SUM(G360:G373)</f>
        <v>0</v>
      </c>
      <c r="H374" s="14"/>
      <c r="I374" s="14"/>
      <c r="J374" s="14"/>
    </row>
    <row r="375" spans="1:10" ht="12" x14ac:dyDescent="0.25">
      <c r="A375" s="130"/>
      <c r="B375" s="130"/>
      <c r="C375" s="165"/>
      <c r="D375" s="166"/>
      <c r="E375" s="166"/>
      <c r="F375" s="295"/>
      <c r="G375" s="260"/>
      <c r="H375" s="14"/>
      <c r="I375" s="14"/>
      <c r="J375" s="14"/>
    </row>
    <row r="376" spans="1:10" ht="12" x14ac:dyDescent="0.25">
      <c r="A376" s="105" t="s">
        <v>1633</v>
      </c>
      <c r="B376" s="127" t="s">
        <v>152</v>
      </c>
      <c r="C376" s="128" t="s">
        <v>153</v>
      </c>
      <c r="D376" s="129"/>
      <c r="E376" s="129"/>
      <c r="F376" s="3"/>
      <c r="G376" s="1"/>
      <c r="H376" s="14"/>
      <c r="I376" s="14"/>
      <c r="J376" s="14"/>
    </row>
    <row r="377" spans="1:10" ht="24" x14ac:dyDescent="0.25">
      <c r="B377" s="190" t="s">
        <v>696</v>
      </c>
      <c r="C377" s="179" t="s">
        <v>719</v>
      </c>
      <c r="D377" s="150"/>
      <c r="E377" s="158"/>
      <c r="F377" s="70"/>
      <c r="G377" s="73"/>
      <c r="H377" s="14"/>
      <c r="I377" s="14"/>
      <c r="J377" s="14"/>
    </row>
    <row r="378" spans="1:10" x14ac:dyDescent="0.25">
      <c r="A378" s="190"/>
      <c r="B378" s="190" t="s">
        <v>697</v>
      </c>
      <c r="C378" s="191" t="s">
        <v>720</v>
      </c>
      <c r="D378" s="150"/>
      <c r="E378" s="158"/>
      <c r="F378" s="70"/>
      <c r="G378" s="73"/>
      <c r="H378" s="14"/>
      <c r="I378" s="14"/>
      <c r="J378" s="14"/>
    </row>
    <row r="379" spans="1:10" x14ac:dyDescent="0.25">
      <c r="A379" s="190"/>
      <c r="B379" s="190" t="s">
        <v>712</v>
      </c>
      <c r="C379" s="115" t="s">
        <v>721</v>
      </c>
      <c r="D379" s="158" t="s">
        <v>48</v>
      </c>
      <c r="E379" s="158">
        <v>20</v>
      </c>
      <c r="F379" s="70"/>
      <c r="G379" s="47">
        <f>E379*F379</f>
        <v>0</v>
      </c>
      <c r="H379" s="14"/>
      <c r="I379" s="14"/>
      <c r="J379" s="14"/>
    </row>
    <row r="380" spans="1:10" x14ac:dyDescent="0.25">
      <c r="A380" s="190"/>
      <c r="B380" s="190" t="s">
        <v>713</v>
      </c>
      <c r="C380" s="115" t="s">
        <v>722</v>
      </c>
      <c r="D380" s="158" t="s">
        <v>48</v>
      </c>
      <c r="E380" s="158">
        <v>20</v>
      </c>
      <c r="F380" s="70"/>
      <c r="G380" s="47">
        <f>E380*F380</f>
        <v>0</v>
      </c>
      <c r="H380" s="14"/>
      <c r="I380" s="14"/>
      <c r="J380" s="14"/>
    </row>
    <row r="381" spans="1:10" x14ac:dyDescent="0.25">
      <c r="A381" s="190"/>
      <c r="B381" s="190" t="s">
        <v>714</v>
      </c>
      <c r="C381" s="191" t="s">
        <v>723</v>
      </c>
      <c r="D381" s="158" t="s">
        <v>48</v>
      </c>
      <c r="E381" s="158">
        <v>20</v>
      </c>
      <c r="F381" s="70"/>
      <c r="G381" s="47">
        <f>E381*F381</f>
        <v>0</v>
      </c>
      <c r="H381" s="14"/>
      <c r="I381" s="14"/>
      <c r="J381" s="14"/>
    </row>
    <row r="382" spans="1:10" x14ac:dyDescent="0.25">
      <c r="A382" s="190"/>
      <c r="B382" s="190" t="s">
        <v>698</v>
      </c>
      <c r="C382" s="191" t="s">
        <v>724</v>
      </c>
      <c r="D382" s="150"/>
      <c r="E382" s="158"/>
      <c r="F382" s="70"/>
      <c r="G382" s="73"/>
      <c r="H382" s="14"/>
      <c r="I382" s="14"/>
      <c r="J382" s="14"/>
    </row>
    <row r="383" spans="1:10" x14ac:dyDescent="0.25">
      <c r="A383" s="190"/>
      <c r="B383" s="190" t="s">
        <v>715</v>
      </c>
      <c r="C383" s="191" t="s">
        <v>725</v>
      </c>
      <c r="D383" s="158" t="s">
        <v>48</v>
      </c>
      <c r="E383" s="158">
        <v>20</v>
      </c>
      <c r="F383" s="70"/>
      <c r="G383" s="47">
        <f>E383*F383</f>
        <v>0</v>
      </c>
      <c r="H383" s="14"/>
      <c r="I383" s="14"/>
      <c r="J383" s="14"/>
    </row>
    <row r="384" spans="1:10" x14ac:dyDescent="0.25">
      <c r="A384" s="190"/>
      <c r="B384" s="190" t="s">
        <v>716</v>
      </c>
      <c r="C384" s="191" t="s">
        <v>726</v>
      </c>
      <c r="D384" s="158" t="s">
        <v>48</v>
      </c>
      <c r="E384" s="158">
        <v>20</v>
      </c>
      <c r="F384" s="70"/>
      <c r="G384" s="47">
        <f>E384*F384</f>
        <v>0</v>
      </c>
      <c r="H384" s="14"/>
      <c r="I384" s="14"/>
      <c r="J384" s="14"/>
    </row>
    <row r="385" spans="1:10" ht="12" x14ac:dyDescent="0.25">
      <c r="B385" s="190" t="s">
        <v>699</v>
      </c>
      <c r="C385" s="125" t="s">
        <v>727</v>
      </c>
      <c r="D385" s="150"/>
      <c r="E385" s="158"/>
      <c r="F385" s="70"/>
      <c r="G385" s="73"/>
      <c r="H385" s="14"/>
      <c r="I385" s="14"/>
      <c r="J385" s="14"/>
    </row>
    <row r="386" spans="1:10" x14ac:dyDescent="0.25">
      <c r="A386" s="190"/>
      <c r="B386" s="190" t="s">
        <v>700</v>
      </c>
      <c r="C386" s="115" t="s">
        <v>728</v>
      </c>
      <c r="D386" s="150" t="s">
        <v>69</v>
      </c>
      <c r="E386" s="158">
        <v>1</v>
      </c>
      <c r="F386" s="70"/>
      <c r="G386" s="47">
        <f>E386*F386</f>
        <v>0</v>
      </c>
      <c r="H386" s="14"/>
      <c r="I386" s="14"/>
      <c r="J386" s="14"/>
    </row>
    <row r="387" spans="1:10" ht="24" x14ac:dyDescent="0.25">
      <c r="B387" s="190" t="s">
        <v>701</v>
      </c>
      <c r="C387" s="125" t="s">
        <v>729</v>
      </c>
      <c r="D387" s="150"/>
      <c r="E387" s="158"/>
      <c r="F387" s="70"/>
      <c r="G387" s="73"/>
      <c r="H387" s="14"/>
      <c r="I387" s="14"/>
      <c r="J387" s="14"/>
    </row>
    <row r="388" spans="1:10" ht="13.2" x14ac:dyDescent="0.25">
      <c r="A388" s="190"/>
      <c r="B388" s="190" t="s">
        <v>702</v>
      </c>
      <c r="C388" s="115" t="s">
        <v>524</v>
      </c>
      <c r="D388" s="158" t="s">
        <v>500</v>
      </c>
      <c r="E388" s="158">
        <v>110</v>
      </c>
      <c r="F388" s="70"/>
      <c r="G388" s="47">
        <f>E388*F388</f>
        <v>0</v>
      </c>
      <c r="H388" s="14"/>
      <c r="I388" s="14"/>
      <c r="J388" s="14"/>
    </row>
    <row r="389" spans="1:10" ht="13.2" x14ac:dyDescent="0.25">
      <c r="A389" s="190"/>
      <c r="B389" s="190" t="s">
        <v>703</v>
      </c>
      <c r="C389" s="115" t="s">
        <v>525</v>
      </c>
      <c r="D389" s="158" t="s">
        <v>500</v>
      </c>
      <c r="E389" s="158">
        <v>330</v>
      </c>
      <c r="F389" s="70"/>
      <c r="G389" s="47">
        <f>E389*F389</f>
        <v>0</v>
      </c>
      <c r="H389" s="14"/>
      <c r="I389" s="14"/>
      <c r="J389" s="14"/>
    </row>
    <row r="390" spans="1:10" ht="12" x14ac:dyDescent="0.25">
      <c r="B390" s="190" t="s">
        <v>704</v>
      </c>
      <c r="C390" s="179" t="s">
        <v>730</v>
      </c>
      <c r="D390" s="150"/>
      <c r="E390" s="158"/>
      <c r="F390" s="70"/>
      <c r="G390" s="73"/>
      <c r="H390" s="14"/>
      <c r="I390" s="14"/>
      <c r="J390" s="14"/>
    </row>
    <row r="391" spans="1:10" ht="13.2" x14ac:dyDescent="0.25">
      <c r="A391" s="190"/>
      <c r="B391" s="190" t="s">
        <v>705</v>
      </c>
      <c r="C391" s="115" t="s">
        <v>731</v>
      </c>
      <c r="D391" s="158" t="s">
        <v>500</v>
      </c>
      <c r="E391" s="158">
        <v>700</v>
      </c>
      <c r="F391" s="70"/>
      <c r="G391" s="47">
        <f>E391*F391</f>
        <v>0</v>
      </c>
      <c r="H391" s="14"/>
      <c r="I391" s="14"/>
      <c r="J391" s="14"/>
    </row>
    <row r="392" spans="1:10" ht="24" x14ac:dyDescent="0.25">
      <c r="B392" s="190" t="s">
        <v>706</v>
      </c>
      <c r="C392" s="179" t="s">
        <v>734</v>
      </c>
      <c r="D392" s="150"/>
      <c r="E392" s="158"/>
      <c r="F392" s="70"/>
      <c r="G392" s="73"/>
      <c r="H392" s="11"/>
      <c r="I392" s="14"/>
      <c r="J392" s="14"/>
    </row>
    <row r="393" spans="1:10" ht="13.2" x14ac:dyDescent="0.25">
      <c r="A393" s="190"/>
      <c r="B393" s="190" t="s">
        <v>707</v>
      </c>
      <c r="C393" s="115" t="s">
        <v>733</v>
      </c>
      <c r="D393" s="158" t="s">
        <v>500</v>
      </c>
      <c r="E393" s="158">
        <v>500</v>
      </c>
      <c r="F393" s="70"/>
      <c r="G393" s="47">
        <f>E393*F393</f>
        <v>0</v>
      </c>
      <c r="H393" s="14"/>
      <c r="I393" s="14"/>
      <c r="J393" s="14"/>
    </row>
    <row r="394" spans="1:10" ht="26.4" x14ac:dyDescent="0.25">
      <c r="A394" s="190"/>
      <c r="B394" s="192" t="s">
        <v>1587</v>
      </c>
      <c r="C394" s="193" t="s">
        <v>1588</v>
      </c>
      <c r="D394" s="158"/>
      <c r="E394" s="158"/>
      <c r="F394" s="70"/>
      <c r="G394" s="47"/>
      <c r="H394" s="14"/>
      <c r="I394" s="14"/>
      <c r="J394" s="14"/>
    </row>
    <row r="395" spans="1:10" x14ac:dyDescent="0.25">
      <c r="A395" s="190"/>
      <c r="B395" s="190" t="s">
        <v>717</v>
      </c>
      <c r="C395" s="147" t="s">
        <v>1589</v>
      </c>
      <c r="D395" s="150" t="s">
        <v>48</v>
      </c>
      <c r="E395" s="158">
        <v>110</v>
      </c>
      <c r="F395" s="100"/>
      <c r="G395" s="57">
        <f t="shared" ref="G395:G396" si="24">E395*F395</f>
        <v>0</v>
      </c>
      <c r="H395" s="14"/>
      <c r="I395" s="14"/>
      <c r="J395" s="14"/>
    </row>
    <row r="396" spans="1:10" ht="22.8" x14ac:dyDescent="0.25">
      <c r="A396" s="190"/>
      <c r="B396" s="190" t="s">
        <v>718</v>
      </c>
      <c r="C396" s="146" t="s">
        <v>1590</v>
      </c>
      <c r="D396" s="150" t="s">
        <v>48</v>
      </c>
      <c r="E396" s="158">
        <v>770</v>
      </c>
      <c r="F396" s="100"/>
      <c r="G396" s="57">
        <f t="shared" si="24"/>
        <v>0</v>
      </c>
      <c r="H396" s="14"/>
      <c r="I396" s="14"/>
      <c r="J396" s="14"/>
    </row>
    <row r="397" spans="1:10" ht="12" x14ac:dyDescent="0.25">
      <c r="A397" s="190"/>
      <c r="B397" s="190" t="s">
        <v>1591</v>
      </c>
      <c r="C397" s="186" t="s">
        <v>1592</v>
      </c>
      <c r="D397" s="150"/>
      <c r="E397" s="158"/>
      <c r="F397" s="100"/>
      <c r="G397" s="57"/>
      <c r="H397" s="14"/>
      <c r="I397" s="14"/>
      <c r="J397" s="14"/>
    </row>
    <row r="398" spans="1:10" ht="13.2" x14ac:dyDescent="0.25">
      <c r="A398" s="190"/>
      <c r="B398" s="190" t="s">
        <v>708</v>
      </c>
      <c r="C398" s="115" t="s">
        <v>731</v>
      </c>
      <c r="D398" s="158" t="s">
        <v>500</v>
      </c>
      <c r="E398" s="158">
        <v>700</v>
      </c>
      <c r="F398" s="70"/>
      <c r="G398" s="47">
        <f>E398*F398</f>
        <v>0</v>
      </c>
      <c r="H398" s="14"/>
      <c r="I398" s="14"/>
      <c r="J398" s="14"/>
    </row>
    <row r="399" spans="1:10" ht="13.2" x14ac:dyDescent="0.25">
      <c r="A399" s="190"/>
      <c r="B399" s="190" t="s">
        <v>709</v>
      </c>
      <c r="C399" s="115" t="s">
        <v>732</v>
      </c>
      <c r="D399" s="158" t="s">
        <v>500</v>
      </c>
      <c r="E399" s="158">
        <v>500</v>
      </c>
      <c r="F399" s="70"/>
      <c r="G399" s="47">
        <f>E399*F399</f>
        <v>0</v>
      </c>
      <c r="H399" s="14"/>
      <c r="I399" s="14"/>
      <c r="J399" s="14"/>
    </row>
    <row r="400" spans="1:10" ht="36" x14ac:dyDescent="0.25">
      <c r="B400" s="190" t="s">
        <v>710</v>
      </c>
      <c r="C400" s="179" t="s">
        <v>736</v>
      </c>
      <c r="D400" s="150"/>
      <c r="E400" s="158"/>
      <c r="F400" s="70"/>
      <c r="G400" s="73"/>
      <c r="H400" s="14"/>
      <c r="I400" s="14"/>
      <c r="J400" s="14"/>
    </row>
    <row r="401" spans="1:10" ht="13.2" x14ac:dyDescent="0.25">
      <c r="A401" s="190"/>
      <c r="B401" s="190" t="s">
        <v>711</v>
      </c>
      <c r="C401" s="115" t="s">
        <v>735</v>
      </c>
      <c r="D401" s="158" t="s">
        <v>500</v>
      </c>
      <c r="E401" s="158">
        <v>500</v>
      </c>
      <c r="F401" s="70"/>
      <c r="G401" s="47">
        <f>E401*F401</f>
        <v>0</v>
      </c>
      <c r="H401" s="14"/>
      <c r="I401" s="14"/>
      <c r="J401" s="14"/>
    </row>
    <row r="402" spans="1:10" ht="13.2" x14ac:dyDescent="0.25">
      <c r="A402" s="194"/>
      <c r="B402" s="190" t="s">
        <v>1370</v>
      </c>
      <c r="C402" s="172" t="s">
        <v>511</v>
      </c>
      <c r="D402" s="153"/>
      <c r="E402" s="195"/>
      <c r="F402" s="94"/>
      <c r="G402" s="95"/>
      <c r="H402" s="14"/>
      <c r="I402" s="14"/>
      <c r="J402" s="14"/>
    </row>
    <row r="403" spans="1:10" ht="26.4" x14ac:dyDescent="0.25">
      <c r="A403" s="194"/>
      <c r="B403" s="190" t="s">
        <v>505</v>
      </c>
      <c r="C403" s="173" t="s">
        <v>512</v>
      </c>
      <c r="D403" s="153" t="s">
        <v>757</v>
      </c>
      <c r="E403" s="195">
        <v>500</v>
      </c>
      <c r="F403" s="94"/>
      <c r="G403" s="47">
        <f>E403*F403</f>
        <v>0</v>
      </c>
      <c r="H403" s="14"/>
      <c r="I403" s="14"/>
      <c r="J403" s="14"/>
    </row>
    <row r="404" spans="1:10" ht="13.2" x14ac:dyDescent="0.25">
      <c r="A404" s="129"/>
      <c r="B404" s="190" t="s">
        <v>1371</v>
      </c>
      <c r="C404" s="172" t="s">
        <v>513</v>
      </c>
      <c r="D404" s="129"/>
      <c r="E404" s="129"/>
      <c r="F404" s="3"/>
      <c r="G404" s="1"/>
      <c r="H404" s="14"/>
      <c r="I404" s="14"/>
      <c r="J404" s="14"/>
    </row>
    <row r="405" spans="1:10" ht="26.4" x14ac:dyDescent="0.25">
      <c r="A405" s="129"/>
      <c r="B405" s="160" t="s">
        <v>507</v>
      </c>
      <c r="C405" s="173" t="s">
        <v>514</v>
      </c>
      <c r="D405" s="129"/>
      <c r="E405" s="129"/>
      <c r="F405" s="3"/>
      <c r="G405" s="1"/>
      <c r="H405" s="14"/>
      <c r="I405" s="14"/>
      <c r="J405" s="14"/>
    </row>
    <row r="406" spans="1:10" ht="13.2" x14ac:dyDescent="0.25">
      <c r="A406" s="129"/>
      <c r="B406" s="160" t="s">
        <v>509</v>
      </c>
      <c r="C406" s="173" t="s">
        <v>515</v>
      </c>
      <c r="D406" s="129" t="s">
        <v>592</v>
      </c>
      <c r="E406" s="129">
        <v>2400</v>
      </c>
      <c r="F406" s="3"/>
      <c r="G406" s="47">
        <f>E406*F406</f>
        <v>0</v>
      </c>
      <c r="H406" s="6"/>
      <c r="I406" s="14"/>
      <c r="J406" s="14"/>
    </row>
    <row r="407" spans="1:10" ht="12" x14ac:dyDescent="0.25">
      <c r="B407" s="127" t="s">
        <v>152</v>
      </c>
      <c r="C407" s="128" t="s">
        <v>130</v>
      </c>
      <c r="D407" s="129"/>
      <c r="E407" s="129"/>
      <c r="F407" s="19"/>
      <c r="G407" s="256">
        <f>SUM(G377:G406)</f>
        <v>0</v>
      </c>
      <c r="H407" s="5"/>
      <c r="I407" s="14"/>
      <c r="J407" s="14"/>
    </row>
    <row r="408" spans="1:10" ht="12" x14ac:dyDescent="0.25">
      <c r="A408" s="130"/>
      <c r="B408" s="130"/>
      <c r="C408" s="165"/>
      <c r="D408" s="166"/>
      <c r="E408" s="166"/>
      <c r="F408" s="295"/>
      <c r="G408" s="260"/>
      <c r="H408" s="6"/>
      <c r="I408" s="14"/>
      <c r="J408" s="14"/>
    </row>
    <row r="409" spans="1:10" ht="12" x14ac:dyDescent="0.25">
      <c r="A409" s="105" t="s">
        <v>1633</v>
      </c>
      <c r="B409" s="127" t="s">
        <v>154</v>
      </c>
      <c r="C409" s="128" t="s">
        <v>155</v>
      </c>
      <c r="D409" s="129"/>
      <c r="E409" s="129"/>
      <c r="F409" s="3"/>
      <c r="G409" s="1"/>
      <c r="H409" s="11"/>
      <c r="I409" s="14"/>
      <c r="J409" s="14"/>
    </row>
    <row r="410" spans="1:10" ht="24" x14ac:dyDescent="0.25">
      <c r="A410" s="112"/>
      <c r="B410" s="190" t="s">
        <v>737</v>
      </c>
      <c r="C410" s="113" t="s">
        <v>756</v>
      </c>
      <c r="D410" s="150"/>
      <c r="E410" s="158"/>
      <c r="F410" s="70"/>
      <c r="G410" s="73"/>
      <c r="H410" s="65"/>
      <c r="I410" s="14"/>
      <c r="J410" s="14"/>
    </row>
    <row r="411" spans="1:10" x14ac:dyDescent="0.25">
      <c r="A411" s="190"/>
      <c r="B411" s="190" t="s">
        <v>738</v>
      </c>
      <c r="C411" s="117" t="s">
        <v>751</v>
      </c>
      <c r="D411" s="150"/>
      <c r="E411" s="158"/>
      <c r="F411" s="70"/>
      <c r="G411" s="73"/>
      <c r="H411" s="65"/>
      <c r="I411" s="14"/>
      <c r="J411" s="14"/>
    </row>
    <row r="412" spans="1:10" x14ac:dyDescent="0.25">
      <c r="A412" s="190"/>
      <c r="B412" s="190" t="s">
        <v>745</v>
      </c>
      <c r="C412" s="117" t="s">
        <v>1372</v>
      </c>
      <c r="D412" s="158" t="s">
        <v>757</v>
      </c>
      <c r="E412" s="158">
        <v>2520</v>
      </c>
      <c r="F412" s="70"/>
      <c r="G412" s="47">
        <f t="shared" ref="G412:G415" si="25">E412*F412</f>
        <v>0</v>
      </c>
      <c r="H412" s="65"/>
      <c r="I412" s="14"/>
      <c r="J412" s="14"/>
    </row>
    <row r="413" spans="1:10" x14ac:dyDescent="0.25">
      <c r="A413" s="190"/>
      <c r="B413" s="190" t="s">
        <v>746</v>
      </c>
      <c r="C413" s="117" t="s">
        <v>1373</v>
      </c>
      <c r="D413" s="158" t="s">
        <v>757</v>
      </c>
      <c r="E413" s="158">
        <v>1200</v>
      </c>
      <c r="F413" s="70"/>
      <c r="G413" s="47">
        <f t="shared" si="25"/>
        <v>0</v>
      </c>
      <c r="H413" s="66"/>
      <c r="I413" s="14"/>
      <c r="J413" s="14"/>
    </row>
    <row r="414" spans="1:10" x14ac:dyDescent="0.25">
      <c r="A414" s="190"/>
      <c r="B414" s="190" t="s">
        <v>747</v>
      </c>
      <c r="C414" s="117" t="s">
        <v>1374</v>
      </c>
      <c r="D414" s="158" t="s">
        <v>757</v>
      </c>
      <c r="E414" s="158">
        <v>100</v>
      </c>
      <c r="F414" s="70"/>
      <c r="G414" s="47">
        <f t="shared" si="25"/>
        <v>0</v>
      </c>
      <c r="H414" s="14"/>
      <c r="I414" s="14"/>
      <c r="J414" s="14"/>
    </row>
    <row r="415" spans="1:10" ht="22.8" x14ac:dyDescent="0.25">
      <c r="A415" s="190"/>
      <c r="B415" s="190" t="s">
        <v>748</v>
      </c>
      <c r="C415" s="117" t="s">
        <v>752</v>
      </c>
      <c r="D415" s="158" t="s">
        <v>500</v>
      </c>
      <c r="E415" s="196">
        <v>90</v>
      </c>
      <c r="F415" s="96"/>
      <c r="G415" s="47">
        <f t="shared" si="25"/>
        <v>0</v>
      </c>
      <c r="H415" s="14"/>
      <c r="I415" s="14"/>
      <c r="J415" s="14"/>
    </row>
    <row r="416" spans="1:10" ht="13.2" x14ac:dyDescent="0.25">
      <c r="A416" s="190"/>
      <c r="B416" s="190" t="s">
        <v>749</v>
      </c>
      <c r="C416" s="117" t="s">
        <v>753</v>
      </c>
      <c r="D416" s="158" t="s">
        <v>500</v>
      </c>
      <c r="E416" s="158">
        <v>1200</v>
      </c>
      <c r="F416" s="70"/>
      <c r="G416" s="47">
        <f>E416*F416</f>
        <v>0</v>
      </c>
      <c r="H416" s="14"/>
      <c r="I416" s="14"/>
      <c r="J416" s="14"/>
    </row>
    <row r="417" spans="1:10" ht="13.2" x14ac:dyDescent="0.25">
      <c r="A417" s="190"/>
      <c r="B417" s="190" t="s">
        <v>750</v>
      </c>
      <c r="C417" s="117" t="s">
        <v>754</v>
      </c>
      <c r="D417" s="158" t="s">
        <v>500</v>
      </c>
      <c r="E417" s="158">
        <v>550</v>
      </c>
      <c r="F417" s="70"/>
      <c r="G417" s="47">
        <f>E417*F417</f>
        <v>0</v>
      </c>
      <c r="H417" s="14"/>
      <c r="I417" s="14"/>
      <c r="J417" s="14"/>
    </row>
    <row r="418" spans="1:10" ht="13.2" x14ac:dyDescent="0.25">
      <c r="A418" s="190"/>
      <c r="B418" s="190" t="s">
        <v>739</v>
      </c>
      <c r="C418" s="117" t="s">
        <v>755</v>
      </c>
      <c r="D418" s="158" t="s">
        <v>500</v>
      </c>
      <c r="E418" s="158">
        <v>170</v>
      </c>
      <c r="F418" s="70"/>
      <c r="G418" s="47">
        <f>E418*F418</f>
        <v>0</v>
      </c>
      <c r="H418" s="14"/>
      <c r="I418" s="14"/>
      <c r="J418" s="14"/>
    </row>
    <row r="419" spans="1:10" ht="12" x14ac:dyDescent="0.25">
      <c r="A419" s="112"/>
      <c r="B419" s="190" t="s">
        <v>740</v>
      </c>
      <c r="C419" s="113" t="s">
        <v>758</v>
      </c>
      <c r="D419" s="158"/>
      <c r="E419" s="158"/>
      <c r="F419" s="60"/>
      <c r="G419" s="73"/>
      <c r="H419" s="14"/>
      <c r="I419" s="14"/>
      <c r="J419" s="14"/>
    </row>
    <row r="420" spans="1:10" x14ac:dyDescent="0.25">
      <c r="A420" s="190"/>
      <c r="B420" s="190" t="s">
        <v>741</v>
      </c>
      <c r="C420" s="117" t="s">
        <v>759</v>
      </c>
      <c r="D420" s="158" t="s">
        <v>46</v>
      </c>
      <c r="E420" s="158">
        <v>70</v>
      </c>
      <c r="F420" s="70"/>
      <c r="G420" s="47">
        <f>E420*F420</f>
        <v>0</v>
      </c>
      <c r="H420" s="14"/>
      <c r="I420" s="14"/>
      <c r="J420" s="14"/>
    </row>
    <row r="421" spans="1:10" ht="24" x14ac:dyDescent="0.25">
      <c r="A421" s="112"/>
      <c r="B421" s="190" t="s">
        <v>742</v>
      </c>
      <c r="C421" s="125" t="s">
        <v>760</v>
      </c>
      <c r="D421" s="158"/>
      <c r="E421" s="158"/>
      <c r="F421" s="60"/>
      <c r="G421" s="73"/>
      <c r="H421" s="6"/>
      <c r="I421" s="14"/>
      <c r="J421" s="14"/>
    </row>
    <row r="422" spans="1:10" x14ac:dyDescent="0.25">
      <c r="A422" s="190"/>
      <c r="B422" s="190" t="s">
        <v>743</v>
      </c>
      <c r="C422" s="115" t="s">
        <v>761</v>
      </c>
      <c r="D422" s="150" t="s">
        <v>51</v>
      </c>
      <c r="E422" s="158" t="s">
        <v>1649</v>
      </c>
      <c r="F422" s="60" t="s">
        <v>1346</v>
      </c>
      <c r="G422" s="73">
        <v>25000</v>
      </c>
      <c r="H422" s="11"/>
      <c r="I422" s="14"/>
      <c r="J422" s="14"/>
    </row>
    <row r="423" spans="1:10" x14ac:dyDescent="0.25">
      <c r="A423" s="190"/>
      <c r="B423" s="190" t="s">
        <v>744</v>
      </c>
      <c r="C423" s="117" t="s">
        <v>762</v>
      </c>
      <c r="D423" s="150" t="s">
        <v>53</v>
      </c>
      <c r="E423" s="71">
        <f>G422</f>
        <v>25000</v>
      </c>
      <c r="F423" s="72"/>
      <c r="G423" s="73">
        <f>E423*F423</f>
        <v>0</v>
      </c>
      <c r="H423" s="11"/>
      <c r="I423" s="14"/>
      <c r="J423" s="14"/>
    </row>
    <row r="424" spans="1:10" ht="12" x14ac:dyDescent="0.25">
      <c r="A424" s="111"/>
      <c r="B424" s="112"/>
      <c r="C424" s="115"/>
      <c r="D424" s="150"/>
      <c r="E424" s="158"/>
      <c r="F424" s="60"/>
      <c r="G424" s="73"/>
      <c r="H424" s="12"/>
      <c r="I424" s="14"/>
      <c r="J424" s="14"/>
    </row>
    <row r="425" spans="1:10" x14ac:dyDescent="0.25">
      <c r="A425" s="111"/>
      <c r="B425" s="112"/>
      <c r="C425" s="115"/>
      <c r="D425" s="150"/>
      <c r="E425" s="158"/>
      <c r="F425" s="60"/>
      <c r="G425" s="73"/>
      <c r="H425" s="11"/>
      <c r="I425" s="14"/>
      <c r="J425" s="14"/>
    </row>
    <row r="426" spans="1:10" x14ac:dyDescent="0.25">
      <c r="A426" s="174"/>
      <c r="B426" s="175"/>
      <c r="C426" s="176"/>
      <c r="D426" s="174"/>
      <c r="E426" s="197"/>
      <c r="F426" s="76"/>
      <c r="G426" s="262"/>
      <c r="H426" s="14"/>
      <c r="I426" s="14"/>
      <c r="J426" s="14"/>
    </row>
    <row r="427" spans="1:10" ht="12" x14ac:dyDescent="0.25">
      <c r="B427" s="127" t="s">
        <v>154</v>
      </c>
      <c r="C427" s="128" t="s">
        <v>130</v>
      </c>
      <c r="D427" s="129"/>
      <c r="E427" s="129"/>
      <c r="F427" s="19"/>
      <c r="G427" s="256">
        <f>SUM(G410:G426)</f>
        <v>25000</v>
      </c>
      <c r="H427" s="14"/>
      <c r="I427" s="14"/>
      <c r="J427" s="14"/>
    </row>
    <row r="428" spans="1:10" ht="12" x14ac:dyDescent="0.25">
      <c r="A428" s="130"/>
      <c r="B428" s="130"/>
      <c r="C428" s="165"/>
      <c r="D428" s="166"/>
      <c r="E428" s="166"/>
      <c r="F428" s="295"/>
      <c r="G428" s="260"/>
      <c r="H428" s="67"/>
      <c r="I428" s="14"/>
      <c r="J428" s="14"/>
    </row>
    <row r="429" spans="1:10" ht="12" x14ac:dyDescent="0.25">
      <c r="A429" s="105" t="s">
        <v>1633</v>
      </c>
      <c r="B429" s="127" t="s">
        <v>157</v>
      </c>
      <c r="C429" s="128" t="s">
        <v>158</v>
      </c>
      <c r="D429" s="129"/>
      <c r="E429" s="129"/>
      <c r="F429" s="3"/>
      <c r="G429" s="1"/>
      <c r="H429" s="67"/>
      <c r="I429" s="14"/>
      <c r="J429" s="14"/>
    </row>
    <row r="430" spans="1:10" ht="12" x14ac:dyDescent="0.25">
      <c r="A430" s="143"/>
      <c r="B430" s="198" t="s">
        <v>763</v>
      </c>
      <c r="C430" s="199" t="s">
        <v>765</v>
      </c>
      <c r="D430" s="200"/>
      <c r="E430" s="200"/>
      <c r="F430" s="296"/>
      <c r="G430" s="264"/>
      <c r="H430" s="67"/>
      <c r="I430" s="14"/>
      <c r="J430" s="14"/>
    </row>
    <row r="431" spans="1:10" ht="13.2" x14ac:dyDescent="0.25">
      <c r="A431" s="190"/>
      <c r="B431" s="190" t="s">
        <v>764</v>
      </c>
      <c r="C431" s="115" t="s">
        <v>766</v>
      </c>
      <c r="D431" s="158" t="s">
        <v>500</v>
      </c>
      <c r="E431" s="158">
        <v>250</v>
      </c>
      <c r="F431" s="70"/>
      <c r="G431" s="47">
        <f t="shared" ref="G431" si="26">E431*F431</f>
        <v>0</v>
      </c>
      <c r="H431" s="67"/>
      <c r="I431" s="14"/>
      <c r="J431" s="14"/>
    </row>
    <row r="432" spans="1:10" ht="12" x14ac:dyDescent="0.25">
      <c r="B432" s="127" t="s">
        <v>157</v>
      </c>
      <c r="C432" s="128" t="s">
        <v>130</v>
      </c>
      <c r="D432" s="129"/>
      <c r="E432" s="129"/>
      <c r="F432" s="19"/>
      <c r="G432" s="256">
        <f>SUM(G431:G431)</f>
        <v>0</v>
      </c>
      <c r="H432" s="14"/>
      <c r="I432" s="14"/>
      <c r="J432" s="14"/>
    </row>
    <row r="433" spans="1:10" ht="12" x14ac:dyDescent="0.25">
      <c r="A433" s="130"/>
      <c r="B433" s="130"/>
      <c r="C433" s="165"/>
      <c r="D433" s="166"/>
      <c r="E433" s="166"/>
      <c r="F433" s="295"/>
      <c r="G433" s="260"/>
      <c r="H433" s="14"/>
      <c r="I433" s="14"/>
      <c r="J433" s="14"/>
    </row>
    <row r="434" spans="1:10" ht="12" x14ac:dyDescent="0.25">
      <c r="A434" s="105" t="s">
        <v>1633</v>
      </c>
      <c r="B434" s="127" t="s">
        <v>159</v>
      </c>
      <c r="C434" s="128" t="s">
        <v>160</v>
      </c>
      <c r="D434" s="129"/>
      <c r="E434" s="129"/>
      <c r="F434" s="3"/>
      <c r="G434" s="1"/>
      <c r="H434" s="14"/>
      <c r="I434" s="14"/>
      <c r="J434" s="14"/>
    </row>
    <row r="435" spans="1:10" ht="12" x14ac:dyDescent="0.25">
      <c r="A435" s="112"/>
      <c r="B435" s="190" t="s">
        <v>767</v>
      </c>
      <c r="C435" s="168" t="s">
        <v>771</v>
      </c>
      <c r="D435" s="158"/>
      <c r="E435" s="158"/>
      <c r="F435" s="70"/>
      <c r="G435" s="73"/>
      <c r="H435" s="14"/>
      <c r="I435" s="14"/>
      <c r="J435" s="14"/>
    </row>
    <row r="436" spans="1:10" ht="22.8" x14ac:dyDescent="0.25">
      <c r="A436" s="190"/>
      <c r="B436" s="190" t="s">
        <v>768</v>
      </c>
      <c r="C436" s="191" t="s">
        <v>772</v>
      </c>
      <c r="D436" s="158"/>
      <c r="E436" s="158"/>
      <c r="F436" s="70"/>
      <c r="G436" s="73"/>
      <c r="H436" s="14"/>
      <c r="I436" s="14"/>
      <c r="J436" s="14"/>
    </row>
    <row r="437" spans="1:10" ht="13.2" x14ac:dyDescent="0.25">
      <c r="A437" s="190"/>
      <c r="B437" s="190" t="s">
        <v>778</v>
      </c>
      <c r="C437" s="191" t="s">
        <v>773</v>
      </c>
      <c r="D437" s="158" t="s">
        <v>500</v>
      </c>
      <c r="E437" s="158">
        <v>1200</v>
      </c>
      <c r="F437" s="70"/>
      <c r="G437" s="47">
        <f>E437*F437</f>
        <v>0</v>
      </c>
      <c r="H437" s="14"/>
      <c r="I437" s="14"/>
      <c r="J437" s="14"/>
    </row>
    <row r="438" spans="1:10" ht="13.2" x14ac:dyDescent="0.25">
      <c r="A438" s="190"/>
      <c r="B438" s="190" t="s">
        <v>779</v>
      </c>
      <c r="C438" s="191" t="s">
        <v>774</v>
      </c>
      <c r="D438" s="158" t="s">
        <v>500</v>
      </c>
      <c r="E438" s="158">
        <v>550</v>
      </c>
      <c r="F438" s="70"/>
      <c r="G438" s="47">
        <f>E438*F438</f>
        <v>0</v>
      </c>
      <c r="H438" s="14"/>
      <c r="I438" s="14"/>
      <c r="J438" s="14"/>
    </row>
    <row r="439" spans="1:10" ht="12" x14ac:dyDescent="0.25">
      <c r="A439" s="112"/>
      <c r="B439" s="190" t="s">
        <v>769</v>
      </c>
      <c r="C439" s="118" t="s">
        <v>776</v>
      </c>
      <c r="D439" s="158"/>
      <c r="E439" s="158"/>
      <c r="F439" s="70"/>
      <c r="G439" s="73"/>
      <c r="H439" s="14"/>
      <c r="I439" s="14"/>
      <c r="J439" s="14"/>
    </row>
    <row r="440" spans="1:10" ht="13.2" x14ac:dyDescent="0.25">
      <c r="A440" s="190"/>
      <c r="B440" s="190" t="s">
        <v>770</v>
      </c>
      <c r="C440" s="115" t="s">
        <v>777</v>
      </c>
      <c r="D440" s="158" t="s">
        <v>695</v>
      </c>
      <c r="E440" s="158">
        <v>1800</v>
      </c>
      <c r="F440" s="70"/>
      <c r="G440" s="47">
        <f>E440*F440</f>
        <v>0</v>
      </c>
      <c r="H440" s="14"/>
      <c r="I440" s="14"/>
      <c r="J440" s="14"/>
    </row>
    <row r="441" spans="1:10" ht="12" x14ac:dyDescent="0.25">
      <c r="B441" s="127" t="s">
        <v>159</v>
      </c>
      <c r="C441" s="128" t="s">
        <v>130</v>
      </c>
      <c r="D441" s="129"/>
      <c r="E441" s="129"/>
      <c r="F441" s="19"/>
      <c r="G441" s="256">
        <f>SUM(G435:G440)</f>
        <v>0</v>
      </c>
      <c r="H441" s="14"/>
      <c r="I441" s="14"/>
      <c r="J441" s="14"/>
    </row>
    <row r="442" spans="1:10" ht="12" x14ac:dyDescent="0.25">
      <c r="A442" s="130"/>
      <c r="B442" s="130"/>
      <c r="C442" s="165"/>
      <c r="D442" s="166"/>
      <c r="E442" s="166"/>
      <c r="F442" s="295"/>
      <c r="G442" s="260"/>
      <c r="H442" s="14"/>
      <c r="I442" s="14"/>
      <c r="J442" s="14"/>
    </row>
    <row r="443" spans="1:10" ht="12" x14ac:dyDescent="0.25">
      <c r="A443" s="105" t="s">
        <v>1633</v>
      </c>
      <c r="B443" s="127" t="s">
        <v>161</v>
      </c>
      <c r="C443" s="128" t="s">
        <v>162</v>
      </c>
      <c r="D443" s="129"/>
      <c r="E443" s="129"/>
      <c r="F443" s="3"/>
      <c r="G443" s="1"/>
      <c r="H443" s="14"/>
      <c r="I443" s="14"/>
      <c r="J443" s="14"/>
    </row>
    <row r="444" spans="1:10" ht="12" x14ac:dyDescent="0.2">
      <c r="A444" s="112"/>
      <c r="B444" s="190" t="s">
        <v>780</v>
      </c>
      <c r="C444" s="168" t="s">
        <v>789</v>
      </c>
      <c r="D444" s="158"/>
      <c r="E444" s="158"/>
      <c r="F444" s="60"/>
      <c r="G444" s="265"/>
      <c r="H444" s="48"/>
      <c r="I444" s="14"/>
      <c r="J444" s="14"/>
    </row>
    <row r="445" spans="1:10" ht="22.8" x14ac:dyDescent="0.2">
      <c r="A445" s="190"/>
      <c r="B445" s="190" t="s">
        <v>781</v>
      </c>
      <c r="C445" s="187" t="s">
        <v>790</v>
      </c>
      <c r="D445" s="158"/>
      <c r="E445" s="158"/>
      <c r="F445" s="60"/>
      <c r="G445" s="265"/>
      <c r="H445" s="48"/>
      <c r="I445" s="14"/>
      <c r="J445" s="14"/>
    </row>
    <row r="446" spans="1:10" ht="22.8" x14ac:dyDescent="0.2">
      <c r="A446" s="190"/>
      <c r="B446" s="190" t="s">
        <v>784</v>
      </c>
      <c r="C446" s="188" t="s">
        <v>1593</v>
      </c>
      <c r="D446" s="158" t="s">
        <v>500</v>
      </c>
      <c r="E446" s="158">
        <v>750</v>
      </c>
      <c r="F446" s="60"/>
      <c r="G446" s="57">
        <f t="shared" ref="G446:G449" si="27">E446*F446</f>
        <v>0</v>
      </c>
      <c r="H446" s="48"/>
      <c r="I446" s="14"/>
      <c r="J446" s="14"/>
    </row>
    <row r="447" spans="1:10" ht="22.8" x14ac:dyDescent="0.2">
      <c r="A447" s="190"/>
      <c r="B447" s="190" t="s">
        <v>785</v>
      </c>
      <c r="C447" s="188" t="s">
        <v>1594</v>
      </c>
      <c r="D447" s="158" t="s">
        <v>500</v>
      </c>
      <c r="E447" s="158">
        <v>450</v>
      </c>
      <c r="F447" s="60"/>
      <c r="G447" s="57">
        <f t="shared" si="27"/>
        <v>0</v>
      </c>
      <c r="H447" s="48"/>
      <c r="I447" s="14"/>
      <c r="J447" s="14"/>
    </row>
    <row r="448" spans="1:10" ht="22.8" x14ac:dyDescent="0.2">
      <c r="A448" s="190"/>
      <c r="B448" s="190" t="s">
        <v>786</v>
      </c>
      <c r="C448" s="188" t="s">
        <v>1595</v>
      </c>
      <c r="D448" s="158" t="s">
        <v>500</v>
      </c>
      <c r="E448" s="158">
        <v>90</v>
      </c>
      <c r="F448" s="60"/>
      <c r="G448" s="57">
        <f t="shared" si="27"/>
        <v>0</v>
      </c>
      <c r="H448" s="48"/>
      <c r="I448" s="14"/>
      <c r="J448" s="14"/>
    </row>
    <row r="449" spans="1:10" ht="22.8" x14ac:dyDescent="0.2">
      <c r="A449" s="190"/>
      <c r="B449" s="190" t="s">
        <v>787</v>
      </c>
      <c r="C449" s="188" t="s">
        <v>1596</v>
      </c>
      <c r="D449" s="158" t="s">
        <v>500</v>
      </c>
      <c r="E449" s="158">
        <v>870</v>
      </c>
      <c r="F449" s="60"/>
      <c r="G449" s="57">
        <f t="shared" si="27"/>
        <v>0</v>
      </c>
      <c r="H449" s="48"/>
      <c r="I449" s="14"/>
      <c r="J449" s="14"/>
    </row>
    <row r="450" spans="1:10" ht="12" x14ac:dyDescent="0.2">
      <c r="A450" s="112"/>
      <c r="B450" s="190" t="s">
        <v>782</v>
      </c>
      <c r="C450" s="168" t="s">
        <v>775</v>
      </c>
      <c r="D450" s="158"/>
      <c r="E450" s="158"/>
      <c r="F450" s="60"/>
      <c r="G450" s="265"/>
      <c r="H450" s="48"/>
      <c r="I450" s="14"/>
      <c r="J450" s="14"/>
    </row>
    <row r="451" spans="1:10" ht="22.8" x14ac:dyDescent="0.2">
      <c r="A451" s="190"/>
      <c r="B451" s="190" t="s">
        <v>783</v>
      </c>
      <c r="C451" s="187" t="s">
        <v>791</v>
      </c>
      <c r="D451" s="158"/>
      <c r="E451" s="158"/>
      <c r="F451" s="60"/>
      <c r="G451" s="265"/>
      <c r="H451" s="48"/>
      <c r="I451" s="14"/>
      <c r="J451" s="14"/>
    </row>
    <row r="452" spans="1:10" ht="21.6" customHeight="1" x14ac:dyDescent="0.2">
      <c r="A452" s="190"/>
      <c r="B452" s="190" t="s">
        <v>788</v>
      </c>
      <c r="C452" s="188" t="s">
        <v>792</v>
      </c>
      <c r="D452" s="158" t="s">
        <v>500</v>
      </c>
      <c r="E452" s="158">
        <v>280</v>
      </c>
      <c r="F452" s="60"/>
      <c r="G452" s="47">
        <f t="shared" ref="G452" si="28">E452*F452</f>
        <v>0</v>
      </c>
      <c r="H452" s="48"/>
      <c r="I452" s="14"/>
      <c r="J452" s="14"/>
    </row>
    <row r="453" spans="1:10" ht="12" x14ac:dyDescent="0.25">
      <c r="B453" s="127" t="s">
        <v>161</v>
      </c>
      <c r="C453" s="128" t="s">
        <v>130</v>
      </c>
      <c r="D453" s="129"/>
      <c r="E453" s="129"/>
      <c r="F453" s="19"/>
      <c r="G453" s="256">
        <f>SUM(G444:G452)</f>
        <v>0</v>
      </c>
      <c r="H453" s="10"/>
      <c r="I453" s="14"/>
      <c r="J453" s="14"/>
    </row>
    <row r="454" spans="1:10" ht="12" x14ac:dyDescent="0.25">
      <c r="A454" s="130"/>
      <c r="B454" s="130"/>
      <c r="C454" s="165"/>
      <c r="D454" s="166"/>
      <c r="E454" s="166"/>
      <c r="F454" s="295"/>
      <c r="G454" s="260"/>
      <c r="H454" s="10"/>
      <c r="I454" s="14"/>
      <c r="J454" s="14"/>
    </row>
    <row r="455" spans="1:10" ht="12" x14ac:dyDescent="0.25">
      <c r="A455" s="105" t="s">
        <v>1633</v>
      </c>
      <c r="B455" s="201" t="s">
        <v>163</v>
      </c>
      <c r="C455" s="202" t="s">
        <v>164</v>
      </c>
      <c r="D455" s="104"/>
      <c r="E455" s="104"/>
      <c r="F455" s="80"/>
      <c r="G455" s="266"/>
      <c r="H455" s="10"/>
      <c r="I455" s="14"/>
      <c r="J455" s="14"/>
    </row>
    <row r="456" spans="1:10" ht="12" x14ac:dyDescent="0.25">
      <c r="A456" s="112"/>
      <c r="B456" s="190" t="s">
        <v>793</v>
      </c>
      <c r="C456" s="168" t="s">
        <v>799</v>
      </c>
      <c r="D456" s="150"/>
      <c r="E456" s="158"/>
      <c r="F456" s="70"/>
      <c r="G456" s="73"/>
      <c r="H456" s="10"/>
      <c r="I456" s="14"/>
      <c r="J456" s="14"/>
    </row>
    <row r="457" spans="1:10" ht="22.8" x14ac:dyDescent="0.25">
      <c r="A457" s="190"/>
      <c r="B457" s="190" t="s">
        <v>794</v>
      </c>
      <c r="C457" s="188" t="s">
        <v>1597</v>
      </c>
      <c r="D457" s="158" t="s">
        <v>500</v>
      </c>
      <c r="E457" s="158">
        <v>870</v>
      </c>
      <c r="F457" s="100"/>
      <c r="G457" s="57">
        <f>E457*F457</f>
        <v>0</v>
      </c>
      <c r="H457" s="10"/>
      <c r="I457" s="14"/>
      <c r="J457" s="14"/>
    </row>
    <row r="458" spans="1:10" ht="12" x14ac:dyDescent="0.25">
      <c r="A458" s="112"/>
      <c r="B458" s="190" t="s">
        <v>795</v>
      </c>
      <c r="C458" s="168" t="s">
        <v>800</v>
      </c>
      <c r="D458" s="150"/>
      <c r="E458" s="158"/>
      <c r="F458" s="100"/>
      <c r="G458" s="102"/>
      <c r="H458" s="10"/>
      <c r="I458" s="14"/>
      <c r="J458" s="14"/>
    </row>
    <row r="459" spans="1:10" ht="22.8" x14ac:dyDescent="0.25">
      <c r="A459" s="190"/>
      <c r="B459" s="190" t="s">
        <v>796</v>
      </c>
      <c r="C459" s="188" t="s">
        <v>1598</v>
      </c>
      <c r="D459" s="150"/>
      <c r="E459" s="158"/>
      <c r="F459" s="100"/>
      <c r="G459" s="102"/>
      <c r="H459" s="10"/>
      <c r="I459" s="14"/>
      <c r="J459" s="14"/>
    </row>
    <row r="460" spans="1:10" x14ac:dyDescent="0.25">
      <c r="A460" s="190"/>
      <c r="B460" s="190" t="s">
        <v>798</v>
      </c>
      <c r="C460" s="188" t="s">
        <v>1599</v>
      </c>
      <c r="D460" s="150" t="s">
        <v>46</v>
      </c>
      <c r="E460" s="158">
        <v>70</v>
      </c>
      <c r="F460" s="100"/>
      <c r="G460" s="57">
        <f>E460*F460</f>
        <v>0</v>
      </c>
      <c r="H460" s="14"/>
      <c r="I460" s="14"/>
      <c r="J460" s="14"/>
    </row>
    <row r="461" spans="1:10" ht="12" x14ac:dyDescent="0.25">
      <c r="A461" s="112"/>
      <c r="B461" s="190" t="s">
        <v>797</v>
      </c>
      <c r="C461" s="168" t="s">
        <v>801</v>
      </c>
      <c r="D461" s="119" t="s">
        <v>49</v>
      </c>
      <c r="E461" s="158">
        <v>100</v>
      </c>
      <c r="F461" s="70"/>
      <c r="G461" s="47">
        <f>E461*F461</f>
        <v>0</v>
      </c>
      <c r="H461" s="12"/>
      <c r="I461" s="14"/>
      <c r="J461" s="14"/>
    </row>
    <row r="462" spans="1:10" ht="12" x14ac:dyDescent="0.25">
      <c r="B462" s="127" t="s">
        <v>163</v>
      </c>
      <c r="C462" s="128" t="s">
        <v>130</v>
      </c>
      <c r="D462" s="129"/>
      <c r="E462" s="129"/>
      <c r="F462" s="19"/>
      <c r="G462" s="256">
        <f>SUM(G456:G461)</f>
        <v>0</v>
      </c>
      <c r="H462" s="14"/>
      <c r="I462" s="14"/>
      <c r="J462" s="14"/>
    </row>
    <row r="463" spans="1:10" ht="12" x14ac:dyDescent="0.25">
      <c r="A463" s="130"/>
      <c r="B463" s="130"/>
      <c r="C463" s="165"/>
      <c r="D463" s="166"/>
      <c r="E463" s="166"/>
      <c r="F463" s="295"/>
      <c r="G463" s="260"/>
      <c r="H463" s="14"/>
      <c r="I463" s="14"/>
      <c r="J463" s="14"/>
    </row>
    <row r="464" spans="1:10" ht="12" x14ac:dyDescent="0.25">
      <c r="A464" s="105" t="s">
        <v>1633</v>
      </c>
      <c r="B464" s="201" t="s">
        <v>166</v>
      </c>
      <c r="C464" s="202" t="s">
        <v>167</v>
      </c>
      <c r="D464" s="104"/>
      <c r="E464" s="104"/>
      <c r="F464" s="80"/>
      <c r="G464" s="266"/>
      <c r="H464" s="65"/>
      <c r="I464" s="14"/>
      <c r="J464" s="14"/>
    </row>
    <row r="465" spans="1:10" ht="12" x14ac:dyDescent="0.25">
      <c r="A465" s="143"/>
      <c r="B465" s="198" t="s">
        <v>802</v>
      </c>
      <c r="C465" s="177" t="s">
        <v>805</v>
      </c>
      <c r="D465" s="200"/>
      <c r="E465" s="200"/>
      <c r="F465" s="78"/>
      <c r="G465" s="264"/>
      <c r="H465" s="65"/>
      <c r="I465" s="14"/>
      <c r="J465" s="14"/>
    </row>
    <row r="466" spans="1:10" x14ac:dyDescent="0.25">
      <c r="A466" s="190"/>
      <c r="B466" s="190" t="s">
        <v>803</v>
      </c>
      <c r="C466" s="149" t="s">
        <v>806</v>
      </c>
      <c r="D466" s="119" t="s">
        <v>643</v>
      </c>
      <c r="E466" s="158">
        <v>2000</v>
      </c>
      <c r="F466" s="70"/>
      <c r="G466" s="47">
        <f>E466*F466</f>
        <v>0</v>
      </c>
      <c r="H466" s="65"/>
      <c r="I466" s="14"/>
      <c r="J466" s="14"/>
    </row>
    <row r="467" spans="1:10" ht="24" x14ac:dyDescent="0.25">
      <c r="A467" s="112"/>
      <c r="B467" s="190" t="s">
        <v>804</v>
      </c>
      <c r="C467" s="203" t="s">
        <v>807</v>
      </c>
      <c r="D467" s="119" t="s">
        <v>643</v>
      </c>
      <c r="E467" s="158">
        <v>400</v>
      </c>
      <c r="F467" s="70"/>
      <c r="G467" s="47">
        <f>E467*F467</f>
        <v>0</v>
      </c>
      <c r="H467" s="14"/>
      <c r="I467" s="14"/>
      <c r="J467" s="14"/>
    </row>
    <row r="468" spans="1:10" ht="12" x14ac:dyDescent="0.25">
      <c r="B468" s="127" t="s">
        <v>166</v>
      </c>
      <c r="C468" s="128" t="s">
        <v>130</v>
      </c>
      <c r="D468" s="129"/>
      <c r="E468" s="129"/>
      <c r="F468" s="19"/>
      <c r="G468" s="256">
        <f>SUM(G466:G467)</f>
        <v>0</v>
      </c>
      <c r="H468" s="14"/>
      <c r="I468" s="14"/>
      <c r="J468" s="14"/>
    </row>
    <row r="469" spans="1:10" ht="12" x14ac:dyDescent="0.25">
      <c r="A469" s="130"/>
      <c r="B469" s="130"/>
      <c r="C469" s="165"/>
      <c r="D469" s="166"/>
      <c r="E469" s="166"/>
      <c r="F469" s="295"/>
      <c r="G469" s="260"/>
      <c r="H469" s="14"/>
      <c r="I469" s="14"/>
      <c r="J469" s="14"/>
    </row>
    <row r="470" spans="1:10" ht="12" x14ac:dyDescent="0.25">
      <c r="A470" s="105" t="s">
        <v>1633</v>
      </c>
      <c r="B470" s="201" t="s">
        <v>169</v>
      </c>
      <c r="C470" s="202" t="s">
        <v>168</v>
      </c>
      <c r="D470" s="104"/>
      <c r="E470" s="104"/>
      <c r="F470" s="80"/>
      <c r="G470" s="266"/>
      <c r="H470" s="14"/>
      <c r="I470" s="14"/>
      <c r="J470" s="14"/>
    </row>
    <row r="471" spans="1:10" ht="12" x14ac:dyDescent="0.25">
      <c r="A471" s="143"/>
      <c r="B471" s="198" t="s">
        <v>808</v>
      </c>
      <c r="C471" s="133" t="s">
        <v>827</v>
      </c>
      <c r="D471" s="200"/>
      <c r="E471" s="200"/>
      <c r="F471" s="78"/>
      <c r="G471" s="264"/>
      <c r="H471" s="14"/>
      <c r="I471" s="14"/>
      <c r="J471" s="14"/>
    </row>
    <row r="472" spans="1:10" x14ac:dyDescent="0.25">
      <c r="A472" s="190"/>
      <c r="B472" s="190" t="s">
        <v>809</v>
      </c>
      <c r="C472" s="115" t="s">
        <v>828</v>
      </c>
      <c r="D472" s="158"/>
      <c r="E472" s="158"/>
      <c r="F472" s="60"/>
      <c r="G472" s="265"/>
      <c r="H472" s="14"/>
      <c r="I472" s="14"/>
      <c r="J472" s="14"/>
    </row>
    <row r="473" spans="1:10" ht="22.8" x14ac:dyDescent="0.25">
      <c r="A473" s="190"/>
      <c r="B473" s="190" t="s">
        <v>824</v>
      </c>
      <c r="C473" s="147" t="s">
        <v>1600</v>
      </c>
      <c r="D473" s="158" t="s">
        <v>20</v>
      </c>
      <c r="E473" s="158">
        <v>1</v>
      </c>
      <c r="F473" s="60"/>
      <c r="G473" s="102">
        <f>E473*F473</f>
        <v>0</v>
      </c>
      <c r="H473" s="14"/>
      <c r="I473" s="14"/>
      <c r="J473" s="14"/>
    </row>
    <row r="474" spans="1:10" ht="12" x14ac:dyDescent="0.25">
      <c r="A474" s="112"/>
      <c r="B474" s="190" t="s">
        <v>810</v>
      </c>
      <c r="C474" s="113" t="s">
        <v>829</v>
      </c>
      <c r="D474" s="158"/>
      <c r="E474" s="158"/>
      <c r="F474" s="70"/>
      <c r="G474" s="265"/>
      <c r="H474" s="14"/>
      <c r="I474" s="14"/>
      <c r="J474" s="14"/>
    </row>
    <row r="475" spans="1:10" ht="22.8" x14ac:dyDescent="0.25">
      <c r="A475" s="190"/>
      <c r="B475" s="190" t="s">
        <v>811</v>
      </c>
      <c r="C475" s="115" t="s">
        <v>830</v>
      </c>
      <c r="D475" s="150" t="s">
        <v>643</v>
      </c>
      <c r="E475" s="158">
        <v>3500</v>
      </c>
      <c r="F475" s="70"/>
      <c r="G475" s="47">
        <f>E475*F475</f>
        <v>0</v>
      </c>
      <c r="H475" s="14"/>
      <c r="I475" s="14"/>
      <c r="J475" s="14"/>
    </row>
    <row r="476" spans="1:10" ht="12" x14ac:dyDescent="0.25">
      <c r="A476" s="112"/>
      <c r="B476" s="190" t="s">
        <v>812</v>
      </c>
      <c r="C476" s="113" t="s">
        <v>831</v>
      </c>
      <c r="D476" s="158"/>
      <c r="E476" s="158"/>
      <c r="F476" s="70"/>
      <c r="G476" s="265"/>
      <c r="H476" s="14"/>
      <c r="I476" s="14"/>
      <c r="J476" s="14"/>
    </row>
    <row r="477" spans="1:10" x14ac:dyDescent="0.25">
      <c r="A477" s="190"/>
      <c r="B477" s="190" t="s">
        <v>813</v>
      </c>
      <c r="C477" s="115" t="s">
        <v>832</v>
      </c>
      <c r="D477" s="158"/>
      <c r="E477" s="158"/>
      <c r="F477" s="70"/>
      <c r="G477" s="265"/>
      <c r="H477" s="14"/>
      <c r="I477" s="14"/>
      <c r="J477" s="14"/>
    </row>
    <row r="478" spans="1:10" ht="34.200000000000003" x14ac:dyDescent="0.25">
      <c r="A478" s="190"/>
      <c r="B478" s="190" t="s">
        <v>825</v>
      </c>
      <c r="C478" s="146" t="s">
        <v>1601</v>
      </c>
      <c r="D478" s="158" t="s">
        <v>695</v>
      </c>
      <c r="E478" s="158">
        <v>2800</v>
      </c>
      <c r="F478" s="100"/>
      <c r="G478" s="57">
        <f>E478*F478</f>
        <v>0</v>
      </c>
      <c r="H478" s="14"/>
      <c r="I478" s="14"/>
      <c r="J478" s="14"/>
    </row>
    <row r="479" spans="1:10" ht="12" x14ac:dyDescent="0.25">
      <c r="A479" s="112"/>
      <c r="B479" s="190" t="s">
        <v>814</v>
      </c>
      <c r="C479" s="113" t="s">
        <v>833</v>
      </c>
      <c r="D479" s="158"/>
      <c r="E479" s="158"/>
      <c r="F479" s="100"/>
      <c r="G479" s="265"/>
      <c r="H479" s="14"/>
      <c r="I479" s="14"/>
      <c r="J479" s="14"/>
    </row>
    <row r="480" spans="1:10" x14ac:dyDescent="0.25">
      <c r="A480" s="190"/>
      <c r="B480" s="190" t="s">
        <v>815</v>
      </c>
      <c r="C480" s="115" t="s">
        <v>834</v>
      </c>
      <c r="D480" s="158"/>
      <c r="E480" s="158"/>
      <c r="F480" s="100"/>
      <c r="G480" s="265"/>
      <c r="H480" s="14"/>
      <c r="I480" s="14"/>
      <c r="J480" s="14"/>
    </row>
    <row r="481" spans="1:10" ht="46.8" customHeight="1" x14ac:dyDescent="0.25">
      <c r="A481" s="190"/>
      <c r="B481" s="190" t="s">
        <v>826</v>
      </c>
      <c r="C481" s="147" t="s">
        <v>1602</v>
      </c>
      <c r="D481" s="158" t="s">
        <v>695</v>
      </c>
      <c r="E481" s="158">
        <v>2800</v>
      </c>
      <c r="F481" s="100"/>
      <c r="G481" s="57">
        <f t="shared" ref="G481" si="29">E481*F481</f>
        <v>0</v>
      </c>
      <c r="H481" s="6"/>
      <c r="I481" s="14"/>
      <c r="J481" s="14"/>
    </row>
    <row r="482" spans="1:10" ht="12" x14ac:dyDescent="0.2">
      <c r="A482" s="112"/>
      <c r="B482" s="190" t="s">
        <v>816</v>
      </c>
      <c r="C482" s="113" t="s">
        <v>835</v>
      </c>
      <c r="D482" s="204"/>
      <c r="E482" s="158"/>
      <c r="F482" s="100"/>
      <c r="G482" s="265"/>
      <c r="H482" s="14"/>
      <c r="I482" s="14"/>
      <c r="J482" s="14"/>
    </row>
    <row r="483" spans="1:10" ht="45.6" customHeight="1" x14ac:dyDescent="0.25">
      <c r="A483" s="190"/>
      <c r="B483" s="190" t="s">
        <v>817</v>
      </c>
      <c r="C483" s="147" t="s">
        <v>1603</v>
      </c>
      <c r="D483" s="158" t="s">
        <v>46</v>
      </c>
      <c r="E483" s="158">
        <v>75</v>
      </c>
      <c r="F483" s="100"/>
      <c r="G483" s="57">
        <f>E483*F483</f>
        <v>0</v>
      </c>
      <c r="H483" s="14"/>
      <c r="I483" s="14"/>
      <c r="J483" s="14"/>
    </row>
    <row r="484" spans="1:10" ht="12" x14ac:dyDescent="0.25">
      <c r="A484" s="112"/>
      <c r="B484" s="190" t="s">
        <v>818</v>
      </c>
      <c r="C484" s="113" t="s">
        <v>836</v>
      </c>
      <c r="D484" s="158"/>
      <c r="E484" s="158"/>
      <c r="F484" s="70"/>
      <c r="G484" s="265"/>
      <c r="H484" s="14"/>
      <c r="I484" s="14"/>
      <c r="J484" s="14"/>
    </row>
    <row r="485" spans="1:10" x14ac:dyDescent="0.25">
      <c r="A485" s="190"/>
      <c r="B485" s="190" t="s">
        <v>819</v>
      </c>
      <c r="C485" s="147" t="s">
        <v>1642</v>
      </c>
      <c r="D485" s="158" t="s">
        <v>46</v>
      </c>
      <c r="E485" s="158">
        <v>1</v>
      </c>
      <c r="F485" s="100"/>
      <c r="G485" s="57" t="s">
        <v>1375</v>
      </c>
      <c r="H485" s="14"/>
      <c r="I485" s="14"/>
      <c r="J485" s="14"/>
    </row>
    <row r="486" spans="1:10" x14ac:dyDescent="0.25">
      <c r="A486" s="190"/>
      <c r="B486" s="190" t="s">
        <v>820</v>
      </c>
      <c r="C486" s="147" t="s">
        <v>837</v>
      </c>
      <c r="D486" s="158" t="s">
        <v>46</v>
      </c>
      <c r="E486" s="158">
        <v>1</v>
      </c>
      <c r="F486" s="70"/>
      <c r="G486" s="47" t="s">
        <v>1375</v>
      </c>
      <c r="H486" s="14"/>
      <c r="I486" s="14"/>
      <c r="J486" s="14"/>
    </row>
    <row r="487" spans="1:10" ht="12" x14ac:dyDescent="0.25">
      <c r="A487" s="112"/>
      <c r="B487" s="190" t="s">
        <v>821</v>
      </c>
      <c r="C487" s="169" t="s">
        <v>838</v>
      </c>
      <c r="D487" s="158"/>
      <c r="E487" s="158"/>
      <c r="F487" s="70"/>
      <c r="G487" s="265"/>
      <c r="H487" s="14"/>
      <c r="I487" s="14"/>
      <c r="J487" s="14"/>
    </row>
    <row r="488" spans="1:10" x14ac:dyDescent="0.25">
      <c r="A488" s="190"/>
      <c r="B488" s="190" t="s">
        <v>822</v>
      </c>
      <c r="C488" s="147" t="s">
        <v>839</v>
      </c>
      <c r="D488" s="150" t="s">
        <v>69</v>
      </c>
      <c r="E488" s="158">
        <v>10</v>
      </c>
      <c r="F488" s="70"/>
      <c r="G488" s="47">
        <f>E488*F488</f>
        <v>0</v>
      </c>
      <c r="H488" s="14"/>
      <c r="I488" s="14"/>
      <c r="J488" s="14"/>
    </row>
    <row r="489" spans="1:10" ht="12" x14ac:dyDescent="0.25">
      <c r="A489" s="112"/>
      <c r="B489" s="190" t="s">
        <v>823</v>
      </c>
      <c r="C489" s="169" t="s">
        <v>840</v>
      </c>
      <c r="D489" s="158"/>
      <c r="E489" s="158"/>
      <c r="F489" s="70"/>
      <c r="G489" s="265"/>
      <c r="H489" s="14"/>
      <c r="I489" s="14"/>
      <c r="J489" s="14"/>
    </row>
    <row r="490" spans="1:10" ht="12" x14ac:dyDescent="0.25">
      <c r="B490" s="127" t="s">
        <v>169</v>
      </c>
      <c r="C490" s="128" t="s">
        <v>130</v>
      </c>
      <c r="D490" s="129"/>
      <c r="E490" s="129"/>
      <c r="F490" s="19"/>
      <c r="G490" s="256">
        <f>SUM(G473:G489)</f>
        <v>0</v>
      </c>
      <c r="H490" s="14"/>
      <c r="I490" s="14"/>
      <c r="J490" s="14"/>
    </row>
    <row r="491" spans="1:10" ht="12" x14ac:dyDescent="0.25">
      <c r="A491" s="130"/>
      <c r="B491" s="130"/>
      <c r="C491" s="165"/>
      <c r="D491" s="166"/>
      <c r="E491" s="166"/>
      <c r="F491" s="295"/>
      <c r="G491" s="260"/>
      <c r="H491" s="68"/>
      <c r="I491" s="14"/>
      <c r="J491" s="14"/>
    </row>
    <row r="492" spans="1:10" ht="24" x14ac:dyDescent="0.25">
      <c r="A492" s="105" t="s">
        <v>1633</v>
      </c>
      <c r="B492" s="201" t="s">
        <v>171</v>
      </c>
      <c r="C492" s="202" t="s">
        <v>172</v>
      </c>
      <c r="D492" s="104"/>
      <c r="E492" s="104"/>
      <c r="F492" s="80"/>
      <c r="G492" s="266"/>
      <c r="H492" s="68"/>
      <c r="I492" s="14"/>
      <c r="J492" s="14"/>
    </row>
    <row r="493" spans="1:10" ht="12" x14ac:dyDescent="0.25">
      <c r="A493" s="112"/>
      <c r="B493" s="190" t="s">
        <v>841</v>
      </c>
      <c r="C493" s="118" t="s">
        <v>844</v>
      </c>
      <c r="D493" s="158"/>
      <c r="E493" s="158"/>
      <c r="F493" s="70"/>
      <c r="G493" s="73"/>
      <c r="H493" s="68"/>
      <c r="I493" s="14"/>
      <c r="J493" s="14"/>
    </row>
    <row r="494" spans="1:10" ht="13.2" x14ac:dyDescent="0.25">
      <c r="A494" s="190"/>
      <c r="B494" s="190" t="s">
        <v>842</v>
      </c>
      <c r="C494" s="115" t="s">
        <v>845</v>
      </c>
      <c r="D494" s="158" t="s">
        <v>695</v>
      </c>
      <c r="E494" s="158">
        <v>40</v>
      </c>
      <c r="F494" s="70"/>
      <c r="G494" s="73">
        <f>E494*F494</f>
        <v>0</v>
      </c>
      <c r="H494" s="68"/>
      <c r="I494" s="14"/>
      <c r="J494" s="14"/>
    </row>
    <row r="495" spans="1:10" ht="13.2" x14ac:dyDescent="0.25">
      <c r="A495" s="112"/>
      <c r="B495" s="190" t="s">
        <v>843</v>
      </c>
      <c r="C495" s="169" t="s">
        <v>1604</v>
      </c>
      <c r="D495" s="158" t="s">
        <v>500</v>
      </c>
      <c r="E495" s="158">
        <v>3</v>
      </c>
      <c r="F495" s="100"/>
      <c r="G495" s="102">
        <f>E495*F495</f>
        <v>0</v>
      </c>
      <c r="I495" s="14"/>
      <c r="J495" s="14"/>
    </row>
    <row r="496" spans="1:10" ht="12" x14ac:dyDescent="0.25">
      <c r="B496" s="127" t="s">
        <v>171</v>
      </c>
      <c r="C496" s="128" t="s">
        <v>130</v>
      </c>
      <c r="D496" s="129"/>
      <c r="E496" s="129"/>
      <c r="F496" s="19"/>
      <c r="G496" s="256">
        <f>SUM(G493:G495)</f>
        <v>0</v>
      </c>
      <c r="I496" s="14"/>
      <c r="J496" s="14"/>
    </row>
    <row r="497" spans="1:10" ht="12" x14ac:dyDescent="0.25">
      <c r="A497" s="130"/>
      <c r="B497" s="130"/>
      <c r="C497" s="165"/>
      <c r="D497" s="166"/>
      <c r="E497" s="166"/>
      <c r="F497" s="295"/>
      <c r="G497" s="260"/>
      <c r="I497" s="14"/>
      <c r="J497" s="14"/>
    </row>
    <row r="498" spans="1:10" ht="12" x14ac:dyDescent="0.25">
      <c r="A498" s="105" t="s">
        <v>1633</v>
      </c>
      <c r="B498" s="201" t="s">
        <v>173</v>
      </c>
      <c r="C498" s="202" t="s">
        <v>174</v>
      </c>
      <c r="D498" s="104"/>
      <c r="E498" s="104"/>
      <c r="F498" s="80"/>
      <c r="G498" s="266"/>
      <c r="I498" s="14"/>
      <c r="J498" s="14"/>
    </row>
    <row r="499" spans="1:10" ht="12" x14ac:dyDescent="0.25">
      <c r="A499" s="143"/>
      <c r="B499" s="198" t="s">
        <v>846</v>
      </c>
      <c r="C499" s="205" t="s">
        <v>857</v>
      </c>
      <c r="D499" s="200"/>
      <c r="E499" s="200"/>
      <c r="F499" s="81"/>
      <c r="G499" s="264"/>
      <c r="I499" s="14"/>
      <c r="J499" s="14"/>
    </row>
    <row r="500" spans="1:10" ht="22.8" x14ac:dyDescent="0.25">
      <c r="A500" s="190"/>
      <c r="B500" s="190" t="s">
        <v>847</v>
      </c>
      <c r="C500" s="122" t="s">
        <v>858</v>
      </c>
      <c r="D500" s="158"/>
      <c r="E500" s="158"/>
      <c r="F500" s="70"/>
      <c r="G500" s="265"/>
      <c r="I500" s="14"/>
      <c r="J500" s="14"/>
    </row>
    <row r="501" spans="1:10" ht="13.2" x14ac:dyDescent="0.25">
      <c r="A501" s="190"/>
      <c r="B501" s="190" t="s">
        <v>854</v>
      </c>
      <c r="C501" s="122" t="s">
        <v>567</v>
      </c>
      <c r="D501" s="158" t="s">
        <v>500</v>
      </c>
      <c r="E501" s="158">
        <v>1910</v>
      </c>
      <c r="F501" s="70"/>
      <c r="G501" s="73">
        <f t="shared" ref="G501:G508" si="30">E501*F501</f>
        <v>0</v>
      </c>
      <c r="I501" s="14"/>
      <c r="J501" s="14"/>
    </row>
    <row r="502" spans="1:10" ht="13.2" x14ac:dyDescent="0.25">
      <c r="A502" s="190"/>
      <c r="B502" s="190" t="s">
        <v>855</v>
      </c>
      <c r="C502" s="122" t="s">
        <v>568</v>
      </c>
      <c r="D502" s="158" t="s">
        <v>500</v>
      </c>
      <c r="E502" s="158">
        <v>1490</v>
      </c>
      <c r="F502" s="70"/>
      <c r="G502" s="73">
        <f t="shared" si="30"/>
        <v>0</v>
      </c>
      <c r="I502" s="14"/>
      <c r="J502" s="14"/>
    </row>
    <row r="503" spans="1:10" ht="13.2" x14ac:dyDescent="0.25">
      <c r="A503" s="190"/>
      <c r="B503" s="190" t="s">
        <v>856</v>
      </c>
      <c r="C503" s="122" t="s">
        <v>1377</v>
      </c>
      <c r="D503" s="158" t="s">
        <v>500</v>
      </c>
      <c r="E503" s="158">
        <v>500</v>
      </c>
      <c r="F503" s="70"/>
      <c r="G503" s="73">
        <f t="shared" si="30"/>
        <v>0</v>
      </c>
      <c r="I503" s="14"/>
      <c r="J503" s="14"/>
    </row>
    <row r="504" spans="1:10" x14ac:dyDescent="0.25">
      <c r="A504" s="190"/>
      <c r="B504" s="190" t="s">
        <v>1376</v>
      </c>
      <c r="C504" s="122" t="s">
        <v>1378</v>
      </c>
      <c r="D504" s="158" t="s">
        <v>757</v>
      </c>
      <c r="E504" s="158">
        <v>330</v>
      </c>
      <c r="F504" s="70"/>
      <c r="G504" s="73">
        <f t="shared" si="30"/>
        <v>0</v>
      </c>
      <c r="I504" s="14"/>
      <c r="J504" s="14"/>
    </row>
    <row r="505" spans="1:10" ht="22.8" x14ac:dyDescent="0.25">
      <c r="A505" s="190"/>
      <c r="B505" s="190" t="s">
        <v>848</v>
      </c>
      <c r="C505" s="122" t="s">
        <v>859</v>
      </c>
      <c r="D505" s="158" t="s">
        <v>500</v>
      </c>
      <c r="E505" s="158">
        <v>675</v>
      </c>
      <c r="F505" s="70"/>
      <c r="G505" s="73">
        <f t="shared" si="30"/>
        <v>0</v>
      </c>
      <c r="I505" s="14"/>
      <c r="J505" s="14"/>
    </row>
    <row r="506" spans="1:10" ht="22.8" x14ac:dyDescent="0.25">
      <c r="A506" s="190"/>
      <c r="B506" s="190" t="s">
        <v>849</v>
      </c>
      <c r="C506" s="117" t="s">
        <v>860</v>
      </c>
      <c r="D506" s="158" t="s">
        <v>500</v>
      </c>
      <c r="E506" s="158">
        <v>250</v>
      </c>
      <c r="F506" s="70"/>
      <c r="G506" s="73">
        <f t="shared" si="30"/>
        <v>0</v>
      </c>
      <c r="I506" s="14"/>
      <c r="J506" s="14"/>
    </row>
    <row r="507" spans="1:10" ht="22.8" x14ac:dyDescent="0.25">
      <c r="A507" s="190"/>
      <c r="B507" s="190" t="s">
        <v>850</v>
      </c>
      <c r="C507" s="117" t="s">
        <v>861</v>
      </c>
      <c r="D507" s="158" t="s">
        <v>500</v>
      </c>
      <c r="E507" s="158">
        <v>250</v>
      </c>
      <c r="F507" s="70"/>
      <c r="G507" s="73">
        <f t="shared" si="30"/>
        <v>0</v>
      </c>
      <c r="I507" s="14"/>
      <c r="J507" s="14"/>
    </row>
    <row r="508" spans="1:10" ht="24" x14ac:dyDescent="0.25">
      <c r="A508" s="112"/>
      <c r="B508" s="190" t="s">
        <v>851</v>
      </c>
      <c r="C508" s="206" t="s">
        <v>862</v>
      </c>
      <c r="D508" s="158" t="s">
        <v>695</v>
      </c>
      <c r="E508" s="158">
        <v>737</v>
      </c>
      <c r="F508" s="70"/>
      <c r="G508" s="73">
        <f t="shared" si="30"/>
        <v>0</v>
      </c>
      <c r="I508" s="14"/>
      <c r="J508" s="14"/>
    </row>
    <row r="509" spans="1:10" ht="12" x14ac:dyDescent="0.25">
      <c r="A509" s="112"/>
      <c r="B509" s="190" t="s">
        <v>852</v>
      </c>
      <c r="C509" s="206" t="s">
        <v>863</v>
      </c>
      <c r="D509" s="158"/>
      <c r="E509" s="158"/>
      <c r="F509" s="70"/>
      <c r="G509" s="73"/>
      <c r="I509" s="14"/>
      <c r="J509" s="14"/>
    </row>
    <row r="510" spans="1:10" x14ac:dyDescent="0.25">
      <c r="A510" s="190"/>
      <c r="B510" s="190" t="s">
        <v>1379</v>
      </c>
      <c r="C510" s="188" t="s">
        <v>1386</v>
      </c>
      <c r="D510" s="158" t="s">
        <v>757</v>
      </c>
      <c r="E510" s="158">
        <v>135</v>
      </c>
      <c r="F510" s="70"/>
      <c r="G510" s="73">
        <f t="shared" ref="G510:G517" si="31">E510*F510</f>
        <v>0</v>
      </c>
      <c r="I510" s="14"/>
      <c r="J510" s="14"/>
    </row>
    <row r="511" spans="1:10" x14ac:dyDescent="0.25">
      <c r="A511" s="190"/>
      <c r="B511" s="190" t="s">
        <v>1380</v>
      </c>
      <c r="C511" s="188" t="s">
        <v>1387</v>
      </c>
      <c r="D511" s="158" t="s">
        <v>757</v>
      </c>
      <c r="E511" s="158">
        <v>200</v>
      </c>
      <c r="F511" s="70"/>
      <c r="G511" s="73">
        <f t="shared" si="31"/>
        <v>0</v>
      </c>
      <c r="I511" s="14"/>
      <c r="J511" s="14"/>
    </row>
    <row r="512" spans="1:10" x14ac:dyDescent="0.25">
      <c r="A512" s="190"/>
      <c r="B512" s="190" t="s">
        <v>1381</v>
      </c>
      <c r="C512" s="188" t="s">
        <v>1388</v>
      </c>
      <c r="D512" s="158" t="s">
        <v>757</v>
      </c>
      <c r="E512" s="158">
        <v>115</v>
      </c>
      <c r="F512" s="70"/>
      <c r="G512" s="73">
        <f t="shared" si="31"/>
        <v>0</v>
      </c>
      <c r="I512" s="14"/>
      <c r="J512" s="14"/>
    </row>
    <row r="513" spans="1:10" x14ac:dyDescent="0.25">
      <c r="A513" s="190"/>
      <c r="B513" s="190" t="s">
        <v>1382</v>
      </c>
      <c r="C513" s="188" t="s">
        <v>1389</v>
      </c>
      <c r="D513" s="158" t="s">
        <v>757</v>
      </c>
      <c r="E513" s="158">
        <v>395</v>
      </c>
      <c r="F513" s="70"/>
      <c r="G513" s="73">
        <f>E513*F513</f>
        <v>0</v>
      </c>
      <c r="I513" s="14"/>
      <c r="J513" s="14"/>
    </row>
    <row r="514" spans="1:10" x14ac:dyDescent="0.25">
      <c r="A514" s="190"/>
      <c r="B514" s="190" t="s">
        <v>1383</v>
      </c>
      <c r="C514" s="188" t="s">
        <v>1390</v>
      </c>
      <c r="D514" s="158" t="s">
        <v>757</v>
      </c>
      <c r="E514" s="158">
        <v>40</v>
      </c>
      <c r="F514" s="70"/>
      <c r="G514" s="73">
        <f>E514*F514</f>
        <v>0</v>
      </c>
      <c r="I514" s="14"/>
      <c r="J514" s="14"/>
    </row>
    <row r="515" spans="1:10" x14ac:dyDescent="0.25">
      <c r="A515" s="190"/>
      <c r="B515" s="190" t="s">
        <v>1384</v>
      </c>
      <c r="C515" s="188" t="s">
        <v>1391</v>
      </c>
      <c r="D515" s="158" t="s">
        <v>757</v>
      </c>
      <c r="E515" s="158">
        <v>25</v>
      </c>
      <c r="F515" s="70"/>
      <c r="G515" s="73">
        <f t="shared" si="31"/>
        <v>0</v>
      </c>
      <c r="I515" s="14"/>
      <c r="J515" s="14"/>
    </row>
    <row r="516" spans="1:10" x14ac:dyDescent="0.25">
      <c r="A516" s="190"/>
      <c r="B516" s="190" t="s">
        <v>1385</v>
      </c>
      <c r="C516" s="188" t="s">
        <v>1392</v>
      </c>
      <c r="D516" s="158" t="s">
        <v>757</v>
      </c>
      <c r="E516" s="158">
        <v>15</v>
      </c>
      <c r="F516" s="70"/>
      <c r="G516" s="73">
        <f t="shared" si="31"/>
        <v>0</v>
      </c>
      <c r="I516" s="14"/>
      <c r="J516" s="14"/>
    </row>
    <row r="517" spans="1:10" ht="13.2" x14ac:dyDescent="0.25">
      <c r="A517" s="190"/>
      <c r="B517" s="190" t="s">
        <v>1394</v>
      </c>
      <c r="C517" s="207" t="s">
        <v>1393</v>
      </c>
      <c r="D517" s="158" t="s">
        <v>500</v>
      </c>
      <c r="E517" s="158">
        <v>142</v>
      </c>
      <c r="F517" s="70"/>
      <c r="G517" s="73">
        <f t="shared" si="31"/>
        <v>0</v>
      </c>
      <c r="I517" s="14"/>
      <c r="J517" s="14"/>
    </row>
    <row r="518" spans="1:10" ht="48" x14ac:dyDescent="0.25">
      <c r="A518" s="112"/>
      <c r="B518" s="190" t="s">
        <v>853</v>
      </c>
      <c r="C518" s="206" t="s">
        <v>1643</v>
      </c>
      <c r="D518" s="158" t="s">
        <v>695</v>
      </c>
      <c r="E518" s="158">
        <v>1394</v>
      </c>
      <c r="F518" s="100"/>
      <c r="G518" s="102">
        <f>E518*F518</f>
        <v>0</v>
      </c>
      <c r="I518" s="14"/>
      <c r="J518" s="14"/>
    </row>
    <row r="519" spans="1:10" ht="12" x14ac:dyDescent="0.25">
      <c r="A519" s="105" t="s">
        <v>1633</v>
      </c>
      <c r="B519" s="127" t="s">
        <v>173</v>
      </c>
      <c r="C519" s="128" t="s">
        <v>130</v>
      </c>
      <c r="D519" s="129"/>
      <c r="E519" s="129"/>
      <c r="F519" s="19"/>
      <c r="G519" s="256">
        <f>SUM(G501:G518)</f>
        <v>0</v>
      </c>
      <c r="I519" s="14"/>
      <c r="J519" s="14"/>
    </row>
    <row r="520" spans="1:10" ht="12" x14ac:dyDescent="0.25">
      <c r="A520" s="130"/>
      <c r="B520" s="130"/>
      <c r="C520" s="165"/>
      <c r="D520" s="166"/>
      <c r="E520" s="166"/>
      <c r="F520" s="295"/>
      <c r="G520" s="260"/>
      <c r="I520" s="14"/>
      <c r="J520" s="14"/>
    </row>
    <row r="521" spans="1:10" ht="12" x14ac:dyDescent="0.25">
      <c r="A521" s="105" t="s">
        <v>1633</v>
      </c>
      <c r="B521" s="201" t="s">
        <v>175</v>
      </c>
      <c r="C521" s="202" t="s">
        <v>176</v>
      </c>
      <c r="D521" s="104"/>
      <c r="E521" s="104"/>
      <c r="F521" s="80"/>
      <c r="G521" s="266"/>
      <c r="I521" s="14"/>
      <c r="J521" s="14"/>
    </row>
    <row r="522" spans="1:10" ht="12" x14ac:dyDescent="0.25">
      <c r="A522" s="143"/>
      <c r="B522" s="198" t="s">
        <v>864</v>
      </c>
      <c r="C522" s="164" t="s">
        <v>891</v>
      </c>
      <c r="D522" s="200"/>
      <c r="E522" s="200"/>
      <c r="F522" s="297"/>
      <c r="G522" s="77"/>
      <c r="I522" s="14"/>
      <c r="J522" s="14"/>
    </row>
    <row r="523" spans="1:10" x14ac:dyDescent="0.25">
      <c r="A523" s="190"/>
      <c r="B523" s="190" t="s">
        <v>865</v>
      </c>
      <c r="C523" s="117" t="s">
        <v>892</v>
      </c>
      <c r="D523" s="158"/>
      <c r="E523" s="158"/>
      <c r="F523" s="70"/>
      <c r="G523" s="73"/>
      <c r="I523" s="14"/>
      <c r="J523" s="14"/>
    </row>
    <row r="524" spans="1:10" ht="22.8" x14ac:dyDescent="0.25">
      <c r="A524" s="190"/>
      <c r="B524" s="190" t="s">
        <v>887</v>
      </c>
      <c r="C524" s="147" t="s">
        <v>1644</v>
      </c>
      <c r="D524" s="158" t="s">
        <v>48</v>
      </c>
      <c r="E524" s="158">
        <v>350</v>
      </c>
      <c r="F524" s="100"/>
      <c r="G524" s="102">
        <f>E524*F524</f>
        <v>0</v>
      </c>
      <c r="I524" s="14"/>
      <c r="J524" s="14"/>
    </row>
    <row r="525" spans="1:10" x14ac:dyDescent="0.25">
      <c r="A525" s="190"/>
      <c r="B525" s="190" t="s">
        <v>888</v>
      </c>
      <c r="C525" s="187" t="s">
        <v>893</v>
      </c>
      <c r="D525" s="158" t="s">
        <v>69</v>
      </c>
      <c r="E525" s="158">
        <v>6</v>
      </c>
      <c r="F525" s="70"/>
      <c r="G525" s="73">
        <f t="shared" ref="G525:G527" si="32">E525*F525</f>
        <v>0</v>
      </c>
      <c r="I525" s="14"/>
      <c r="J525" s="14"/>
    </row>
    <row r="526" spans="1:10" x14ac:dyDescent="0.25">
      <c r="A526" s="190"/>
      <c r="B526" s="190" t="s">
        <v>889</v>
      </c>
      <c r="C526" s="187" t="s">
        <v>894</v>
      </c>
      <c r="D526" s="158" t="s">
        <v>69</v>
      </c>
      <c r="E526" s="158">
        <v>4</v>
      </c>
      <c r="F526" s="70"/>
      <c r="G526" s="73">
        <f t="shared" si="32"/>
        <v>0</v>
      </c>
      <c r="I526" s="14"/>
      <c r="J526" s="14"/>
    </row>
    <row r="527" spans="1:10" ht="22.8" x14ac:dyDescent="0.25">
      <c r="A527" s="190"/>
      <c r="B527" s="190" t="s">
        <v>890</v>
      </c>
      <c r="C527" s="188" t="s">
        <v>1605</v>
      </c>
      <c r="D527" s="158" t="s">
        <v>69</v>
      </c>
      <c r="E527" s="158">
        <v>4</v>
      </c>
      <c r="F527" s="100"/>
      <c r="G527" s="102">
        <f t="shared" si="32"/>
        <v>0</v>
      </c>
      <c r="I527" s="14"/>
      <c r="J527" s="14"/>
    </row>
    <row r="528" spans="1:10" ht="31.8" customHeight="1" x14ac:dyDescent="0.25">
      <c r="A528" s="190"/>
      <c r="B528" s="190" t="s">
        <v>866</v>
      </c>
      <c r="C528" s="188" t="s">
        <v>895</v>
      </c>
      <c r="D528" s="158"/>
      <c r="E528" s="158"/>
      <c r="F528" s="70"/>
      <c r="G528" s="73"/>
      <c r="I528" s="14"/>
      <c r="J528" s="14"/>
    </row>
    <row r="529" spans="1:10" ht="52.2" customHeight="1" x14ac:dyDescent="0.25">
      <c r="A529" s="190"/>
      <c r="B529" s="190" t="s">
        <v>867</v>
      </c>
      <c r="C529" s="188" t="s">
        <v>1562</v>
      </c>
      <c r="D529" s="158" t="s">
        <v>69</v>
      </c>
      <c r="E529" s="158">
        <v>120</v>
      </c>
      <c r="F529" s="70"/>
      <c r="G529" s="73">
        <f>E529*F529</f>
        <v>0</v>
      </c>
      <c r="I529" s="14"/>
      <c r="J529" s="14"/>
    </row>
    <row r="530" spans="1:10" ht="34.200000000000003" x14ac:dyDescent="0.25">
      <c r="A530" s="190"/>
      <c r="B530" s="190" t="s">
        <v>868</v>
      </c>
      <c r="C530" s="188" t="s">
        <v>1563</v>
      </c>
      <c r="D530" s="158" t="s">
        <v>69</v>
      </c>
      <c r="E530" s="158">
        <v>120</v>
      </c>
      <c r="F530" s="70"/>
      <c r="G530" s="73">
        <f>E530*F530</f>
        <v>0</v>
      </c>
      <c r="I530" s="14"/>
      <c r="J530" s="14"/>
    </row>
    <row r="531" spans="1:10" ht="12" x14ac:dyDescent="0.25">
      <c r="A531" s="112"/>
      <c r="B531" s="190" t="s">
        <v>869</v>
      </c>
      <c r="C531" s="118" t="s">
        <v>896</v>
      </c>
      <c r="D531" s="158"/>
      <c r="E531" s="158"/>
      <c r="F531" s="70"/>
      <c r="G531" s="73"/>
      <c r="I531" s="14"/>
      <c r="J531" s="14"/>
    </row>
    <row r="532" spans="1:10" ht="22.8" x14ac:dyDescent="0.25">
      <c r="A532" s="190"/>
      <c r="B532" s="190" t="s">
        <v>870</v>
      </c>
      <c r="C532" s="122" t="s">
        <v>897</v>
      </c>
      <c r="D532" s="158" t="s">
        <v>48</v>
      </c>
      <c r="E532" s="158">
        <v>90</v>
      </c>
      <c r="F532" s="70"/>
      <c r="G532" s="73">
        <f>E532*F532</f>
        <v>0</v>
      </c>
      <c r="I532" s="14"/>
      <c r="J532" s="14"/>
    </row>
    <row r="533" spans="1:10" ht="12" x14ac:dyDescent="0.25">
      <c r="A533" s="112"/>
      <c r="B533" s="190" t="s">
        <v>871</v>
      </c>
      <c r="C533" s="118" t="s">
        <v>898</v>
      </c>
      <c r="D533" s="158"/>
      <c r="E533" s="158"/>
      <c r="F533" s="70"/>
      <c r="G533" s="73"/>
      <c r="I533" s="14"/>
      <c r="J533" s="14"/>
    </row>
    <row r="534" spans="1:10" ht="12" x14ac:dyDescent="0.25">
      <c r="A534" s="112"/>
      <c r="B534" s="190" t="s">
        <v>872</v>
      </c>
      <c r="C534" s="118" t="s">
        <v>899</v>
      </c>
      <c r="D534" s="158"/>
      <c r="E534" s="158"/>
      <c r="F534" s="70"/>
      <c r="G534" s="73"/>
      <c r="I534" s="14"/>
      <c r="J534" s="14"/>
    </row>
    <row r="535" spans="1:10" x14ac:dyDescent="0.25">
      <c r="A535" s="190"/>
      <c r="B535" s="190" t="s">
        <v>873</v>
      </c>
      <c r="C535" s="117" t="s">
        <v>900</v>
      </c>
      <c r="D535" s="158" t="s">
        <v>69</v>
      </c>
      <c r="E535" s="158">
        <v>1300</v>
      </c>
      <c r="F535" s="70"/>
      <c r="G535" s="73">
        <f>E535*F535</f>
        <v>0</v>
      </c>
      <c r="I535" s="14"/>
      <c r="J535" s="14"/>
    </row>
    <row r="536" spans="1:10" ht="12" x14ac:dyDescent="0.25">
      <c r="A536" s="112"/>
      <c r="B536" s="190" t="s">
        <v>874</v>
      </c>
      <c r="C536" s="118" t="s">
        <v>901</v>
      </c>
      <c r="D536" s="158" t="s">
        <v>48</v>
      </c>
      <c r="E536" s="158">
        <v>100</v>
      </c>
      <c r="F536" s="70"/>
      <c r="G536" s="73">
        <f>E536*F536</f>
        <v>0</v>
      </c>
      <c r="I536" s="14"/>
      <c r="J536" s="14"/>
    </row>
    <row r="537" spans="1:10" ht="24" x14ac:dyDescent="0.25">
      <c r="A537" s="112"/>
      <c r="B537" s="190" t="s">
        <v>875</v>
      </c>
      <c r="C537" s="118" t="s">
        <v>902</v>
      </c>
      <c r="D537" s="158"/>
      <c r="E537" s="158"/>
      <c r="F537" s="70"/>
      <c r="G537" s="73"/>
      <c r="I537" s="14"/>
      <c r="J537" s="14"/>
    </row>
    <row r="538" spans="1:10" x14ac:dyDescent="0.25">
      <c r="A538" s="190"/>
      <c r="B538" s="190" t="s">
        <v>876</v>
      </c>
      <c r="C538" s="117" t="s">
        <v>903</v>
      </c>
      <c r="D538" s="158" t="s">
        <v>48</v>
      </c>
      <c r="E538" s="158">
        <v>50</v>
      </c>
      <c r="F538" s="70"/>
      <c r="G538" s="73">
        <f>E538*F538</f>
        <v>0</v>
      </c>
      <c r="I538" s="14"/>
      <c r="J538" s="14"/>
    </row>
    <row r="539" spans="1:10" ht="24" x14ac:dyDescent="0.25">
      <c r="A539" s="112"/>
      <c r="B539" s="190" t="s">
        <v>877</v>
      </c>
      <c r="C539" s="113" t="s">
        <v>905</v>
      </c>
      <c r="D539" s="158"/>
      <c r="E539" s="158"/>
      <c r="F539" s="70"/>
      <c r="G539" s="73"/>
      <c r="I539" s="14"/>
      <c r="J539" s="14"/>
    </row>
    <row r="540" spans="1:10" x14ac:dyDescent="0.25">
      <c r="A540" s="190"/>
      <c r="B540" s="190" t="s">
        <v>878</v>
      </c>
      <c r="C540" s="117" t="s">
        <v>906</v>
      </c>
      <c r="D540" s="158" t="s">
        <v>69</v>
      </c>
      <c r="E540" s="158">
        <v>15</v>
      </c>
      <c r="F540" s="70"/>
      <c r="G540" s="73">
        <f t="shared" ref="G540:G545" si="33">E540*F540</f>
        <v>0</v>
      </c>
      <c r="I540" s="14"/>
      <c r="J540" s="14"/>
    </row>
    <row r="541" spans="1:10" x14ac:dyDescent="0.25">
      <c r="A541" s="190"/>
      <c r="B541" s="190" t="s">
        <v>879</v>
      </c>
      <c r="C541" s="117" t="s">
        <v>907</v>
      </c>
      <c r="D541" s="158" t="s">
        <v>69</v>
      </c>
      <c r="E541" s="158">
        <v>15</v>
      </c>
      <c r="F541" s="70"/>
      <c r="G541" s="73">
        <f t="shared" si="33"/>
        <v>0</v>
      </c>
      <c r="I541" s="14"/>
      <c r="J541" s="14"/>
    </row>
    <row r="542" spans="1:10" x14ac:dyDescent="0.25">
      <c r="A542" s="190"/>
      <c r="B542" s="190" t="s">
        <v>880</v>
      </c>
      <c r="C542" s="187" t="s">
        <v>899</v>
      </c>
      <c r="D542" s="158" t="s">
        <v>69</v>
      </c>
      <c r="E542" s="158">
        <v>15</v>
      </c>
      <c r="F542" s="70"/>
      <c r="G542" s="73">
        <f t="shared" si="33"/>
        <v>0</v>
      </c>
      <c r="I542" s="14"/>
      <c r="J542" s="14"/>
    </row>
    <row r="543" spans="1:10" x14ac:dyDescent="0.25">
      <c r="A543" s="190"/>
      <c r="B543" s="190" t="s">
        <v>881</v>
      </c>
      <c r="C543" s="117" t="s">
        <v>908</v>
      </c>
      <c r="D543" s="158" t="s">
        <v>69</v>
      </c>
      <c r="E543" s="158">
        <v>15</v>
      </c>
      <c r="F543" s="70"/>
      <c r="G543" s="73">
        <f t="shared" si="33"/>
        <v>0</v>
      </c>
      <c r="I543" s="14"/>
      <c r="J543" s="14"/>
    </row>
    <row r="544" spans="1:10" ht="22.8" x14ac:dyDescent="0.25">
      <c r="A544" s="190"/>
      <c r="B544" s="190" t="s">
        <v>882</v>
      </c>
      <c r="C544" s="117" t="s">
        <v>909</v>
      </c>
      <c r="D544" s="158" t="s">
        <v>69</v>
      </c>
      <c r="E544" s="158">
        <v>15</v>
      </c>
      <c r="F544" s="70"/>
      <c r="G544" s="73">
        <f t="shared" si="33"/>
        <v>0</v>
      </c>
      <c r="I544" s="14"/>
      <c r="J544" s="14"/>
    </row>
    <row r="545" spans="1:10" ht="22.8" x14ac:dyDescent="0.25">
      <c r="A545" s="190"/>
      <c r="B545" s="190" t="s">
        <v>883</v>
      </c>
      <c r="C545" s="117" t="s">
        <v>910</v>
      </c>
      <c r="D545" s="158" t="s">
        <v>69</v>
      </c>
      <c r="E545" s="158">
        <v>15</v>
      </c>
      <c r="F545" s="70"/>
      <c r="G545" s="73">
        <f t="shared" si="33"/>
        <v>0</v>
      </c>
      <c r="I545" s="14"/>
      <c r="J545" s="14"/>
    </row>
    <row r="546" spans="1:10" ht="12" x14ac:dyDescent="0.25">
      <c r="A546" s="112"/>
      <c r="B546" s="190" t="s">
        <v>884</v>
      </c>
      <c r="C546" s="118" t="s">
        <v>911</v>
      </c>
      <c r="D546" s="158"/>
      <c r="E546" s="158"/>
      <c r="F546" s="70"/>
      <c r="G546" s="73"/>
      <c r="I546" s="14"/>
      <c r="J546" s="14"/>
    </row>
    <row r="547" spans="1:10" x14ac:dyDescent="0.25">
      <c r="A547" s="190"/>
      <c r="B547" s="190" t="s">
        <v>885</v>
      </c>
      <c r="C547" s="115" t="s">
        <v>912</v>
      </c>
      <c r="D547" s="158" t="s">
        <v>48</v>
      </c>
      <c r="E547" s="158">
        <v>100</v>
      </c>
      <c r="F547" s="70"/>
      <c r="G547" s="73">
        <f>E547*F547</f>
        <v>0</v>
      </c>
      <c r="I547" s="14"/>
      <c r="J547" s="14"/>
    </row>
    <row r="548" spans="1:10" x14ac:dyDescent="0.25">
      <c r="A548" s="190"/>
      <c r="B548" s="190" t="s">
        <v>886</v>
      </c>
      <c r="C548" s="115" t="s">
        <v>904</v>
      </c>
      <c r="D548" s="158" t="s">
        <v>48</v>
      </c>
      <c r="E548" s="158">
        <v>4</v>
      </c>
      <c r="F548" s="70"/>
      <c r="G548" s="73">
        <f>E548*F548</f>
        <v>0</v>
      </c>
      <c r="I548" s="14"/>
      <c r="J548" s="14"/>
    </row>
    <row r="549" spans="1:10" ht="12" x14ac:dyDescent="0.25">
      <c r="B549" s="127" t="s">
        <v>175</v>
      </c>
      <c r="C549" s="128" t="s">
        <v>130</v>
      </c>
      <c r="D549" s="129"/>
      <c r="E549" s="129"/>
      <c r="F549" s="19"/>
      <c r="G549" s="256">
        <f>SUM(G524:G548)</f>
        <v>0</v>
      </c>
      <c r="I549" s="14"/>
      <c r="J549" s="14"/>
    </row>
    <row r="550" spans="1:10" ht="12" x14ac:dyDescent="0.25">
      <c r="A550" s="130"/>
      <c r="B550" s="130"/>
      <c r="C550" s="165"/>
      <c r="D550" s="166"/>
      <c r="E550" s="166"/>
      <c r="F550" s="295"/>
      <c r="G550" s="260"/>
      <c r="I550" s="14"/>
      <c r="J550" s="14"/>
    </row>
    <row r="551" spans="1:10" ht="12" x14ac:dyDescent="0.25">
      <c r="A551" s="105" t="s">
        <v>1633</v>
      </c>
      <c r="B551" s="201" t="s">
        <v>177</v>
      </c>
      <c r="C551" s="202" t="s">
        <v>914</v>
      </c>
      <c r="D551" s="104"/>
      <c r="E551" s="104"/>
      <c r="F551" s="80"/>
      <c r="G551" s="266"/>
      <c r="I551" s="14"/>
      <c r="J551" s="14"/>
    </row>
    <row r="552" spans="1:10" ht="48" x14ac:dyDescent="0.2">
      <c r="A552" s="143"/>
      <c r="B552" s="198" t="s">
        <v>915</v>
      </c>
      <c r="C552" s="167" t="s">
        <v>939</v>
      </c>
      <c r="D552" s="200"/>
      <c r="E552" s="200"/>
      <c r="F552" s="81"/>
      <c r="G552" s="77"/>
      <c r="H552" s="48"/>
      <c r="I552" s="14"/>
      <c r="J552" s="14"/>
    </row>
    <row r="553" spans="1:10" x14ac:dyDescent="0.2">
      <c r="A553" s="190"/>
      <c r="B553" s="190" t="s">
        <v>916</v>
      </c>
      <c r="C553" s="117" t="s">
        <v>940</v>
      </c>
      <c r="D553" s="158"/>
      <c r="E553" s="158"/>
      <c r="F553" s="70"/>
      <c r="G553" s="73"/>
      <c r="H553" s="48"/>
      <c r="I553" s="14"/>
      <c r="J553" s="14"/>
    </row>
    <row r="554" spans="1:10" ht="13.2" x14ac:dyDescent="0.2">
      <c r="A554" s="190"/>
      <c r="B554" s="190" t="s">
        <v>933</v>
      </c>
      <c r="C554" s="115" t="s">
        <v>947</v>
      </c>
      <c r="D554" s="158" t="s">
        <v>695</v>
      </c>
      <c r="E554" s="158">
        <v>2</v>
      </c>
      <c r="F554" s="70"/>
      <c r="G554" s="73">
        <f>E554*F554</f>
        <v>0</v>
      </c>
      <c r="H554" s="48"/>
      <c r="I554" s="14"/>
      <c r="J554" s="14"/>
    </row>
    <row r="555" spans="1:10" ht="13.2" x14ac:dyDescent="0.2">
      <c r="A555" s="190"/>
      <c r="B555" s="190" t="s">
        <v>934</v>
      </c>
      <c r="C555" s="115" t="s">
        <v>948</v>
      </c>
      <c r="D555" s="158" t="s">
        <v>695</v>
      </c>
      <c r="E555" s="158">
        <v>2</v>
      </c>
      <c r="F555" s="70"/>
      <c r="G555" s="73">
        <f>E555*F555</f>
        <v>0</v>
      </c>
      <c r="H555" s="48"/>
      <c r="I555" s="14"/>
      <c r="J555" s="14"/>
    </row>
    <row r="556" spans="1:10" ht="22.8" x14ac:dyDescent="0.2">
      <c r="A556" s="190"/>
      <c r="B556" s="190" t="s">
        <v>935</v>
      </c>
      <c r="C556" s="188" t="s">
        <v>949</v>
      </c>
      <c r="D556" s="158" t="s">
        <v>69</v>
      </c>
      <c r="E556" s="158">
        <v>8</v>
      </c>
      <c r="F556" s="100"/>
      <c r="G556" s="102">
        <f>E556*F556</f>
        <v>0</v>
      </c>
      <c r="H556" s="48"/>
      <c r="I556" s="14"/>
      <c r="J556" s="14"/>
    </row>
    <row r="557" spans="1:10" ht="22.8" x14ac:dyDescent="0.2">
      <c r="A557" s="190"/>
      <c r="B557" s="190" t="s">
        <v>936</v>
      </c>
      <c r="C557" s="188" t="s">
        <v>950</v>
      </c>
      <c r="D557" s="158" t="s">
        <v>69</v>
      </c>
      <c r="E557" s="158">
        <v>6</v>
      </c>
      <c r="F557" s="100"/>
      <c r="G557" s="102">
        <f>E557*F557</f>
        <v>0</v>
      </c>
      <c r="H557" s="48"/>
      <c r="I557" s="14"/>
      <c r="J557" s="14"/>
    </row>
    <row r="558" spans="1:10" ht="34.200000000000003" x14ac:dyDescent="0.2">
      <c r="A558" s="190"/>
      <c r="B558" s="190" t="s">
        <v>918</v>
      </c>
      <c r="C558" s="146" t="s">
        <v>951</v>
      </c>
      <c r="D558" s="158" t="s">
        <v>695</v>
      </c>
      <c r="E558" s="158">
        <v>1</v>
      </c>
      <c r="F558" s="100"/>
      <c r="G558" s="102">
        <f t="shared" ref="G558" si="34">E558*F558</f>
        <v>0</v>
      </c>
      <c r="H558" s="48"/>
      <c r="I558" s="14"/>
      <c r="J558" s="14"/>
    </row>
    <row r="559" spans="1:10" ht="13.2" x14ac:dyDescent="0.2">
      <c r="A559" s="190"/>
      <c r="B559" s="190" t="s">
        <v>937</v>
      </c>
      <c r="C559" s="117" t="s">
        <v>941</v>
      </c>
      <c r="D559" s="158" t="s">
        <v>695</v>
      </c>
      <c r="E559" s="158">
        <v>10</v>
      </c>
      <c r="F559" s="70"/>
      <c r="G559" s="73">
        <f>E559*F559</f>
        <v>0</v>
      </c>
      <c r="H559" s="48"/>
      <c r="I559" s="14"/>
      <c r="J559" s="14"/>
    </row>
    <row r="560" spans="1:10" ht="13.2" x14ac:dyDescent="0.2">
      <c r="A560" s="190"/>
      <c r="B560" s="190" t="s">
        <v>938</v>
      </c>
      <c r="C560" s="187" t="s">
        <v>941</v>
      </c>
      <c r="D560" s="158" t="s">
        <v>695</v>
      </c>
      <c r="E560" s="158">
        <v>5</v>
      </c>
      <c r="F560" s="70"/>
      <c r="G560" s="73">
        <f>E560*F560</f>
        <v>0</v>
      </c>
      <c r="H560" s="48"/>
      <c r="I560" s="14"/>
      <c r="J560" s="14"/>
    </row>
    <row r="561" spans="1:10" ht="24" x14ac:dyDescent="0.2">
      <c r="A561" s="112"/>
      <c r="B561" s="190" t="s">
        <v>920</v>
      </c>
      <c r="C561" s="179" t="s">
        <v>952</v>
      </c>
      <c r="D561" s="158"/>
      <c r="E561" s="158"/>
      <c r="F561" s="70"/>
      <c r="G561" s="73"/>
      <c r="H561" s="48"/>
      <c r="I561" s="14"/>
      <c r="J561" s="14"/>
    </row>
    <row r="562" spans="1:10" x14ac:dyDescent="0.2">
      <c r="A562" s="190"/>
      <c r="B562" s="190" t="s">
        <v>921</v>
      </c>
      <c r="C562" s="147" t="s">
        <v>1646</v>
      </c>
      <c r="D562" s="158" t="s">
        <v>48</v>
      </c>
      <c r="E562" s="158">
        <v>120</v>
      </c>
      <c r="F562" s="100"/>
      <c r="G562" s="102">
        <f>E562*F562</f>
        <v>0</v>
      </c>
      <c r="H562" s="48"/>
      <c r="I562" s="14"/>
      <c r="J562" s="14"/>
    </row>
    <row r="563" spans="1:10" ht="24" x14ac:dyDescent="0.2">
      <c r="A563" s="112"/>
      <c r="B563" s="190" t="s">
        <v>922</v>
      </c>
      <c r="C563" s="203" t="s">
        <v>953</v>
      </c>
      <c r="D563" s="158"/>
      <c r="E563" s="158"/>
      <c r="F563" s="70"/>
      <c r="G563" s="73"/>
      <c r="H563" s="48"/>
      <c r="I563" s="14"/>
      <c r="J563" s="14"/>
    </row>
    <row r="564" spans="1:10" ht="13.2" x14ac:dyDescent="0.2">
      <c r="A564" s="190"/>
      <c r="B564" s="190" t="s">
        <v>923</v>
      </c>
      <c r="C564" s="149" t="s">
        <v>942</v>
      </c>
      <c r="D564" s="158" t="s">
        <v>500</v>
      </c>
      <c r="E564" s="158">
        <v>6</v>
      </c>
      <c r="F564" s="70"/>
      <c r="G564" s="73">
        <f>E564*F564</f>
        <v>0</v>
      </c>
      <c r="H564" s="48"/>
      <c r="I564" s="14"/>
      <c r="J564" s="14"/>
    </row>
    <row r="565" spans="1:10" ht="22.8" x14ac:dyDescent="0.2">
      <c r="A565" s="190"/>
      <c r="B565" s="190" t="s">
        <v>924</v>
      </c>
      <c r="C565" s="191" t="s">
        <v>943</v>
      </c>
      <c r="D565" s="158" t="s">
        <v>500</v>
      </c>
      <c r="E565" s="158">
        <v>5</v>
      </c>
      <c r="F565" s="70"/>
      <c r="G565" s="73">
        <f>E565*F565</f>
        <v>0</v>
      </c>
      <c r="H565" s="48"/>
      <c r="I565" s="14"/>
      <c r="J565" s="14"/>
    </row>
    <row r="566" spans="1:10" ht="24" x14ac:dyDescent="0.2">
      <c r="A566" s="112"/>
      <c r="B566" s="190" t="s">
        <v>925</v>
      </c>
      <c r="C566" s="179" t="s">
        <v>944</v>
      </c>
      <c r="D566" s="158"/>
      <c r="E566" s="158"/>
      <c r="F566" s="70"/>
      <c r="G566" s="73"/>
      <c r="H566" s="48"/>
      <c r="I566" s="14"/>
      <c r="J566" s="14"/>
    </row>
    <row r="567" spans="1:10" ht="13.2" x14ac:dyDescent="0.2">
      <c r="A567" s="190"/>
      <c r="B567" s="190" t="s">
        <v>926</v>
      </c>
      <c r="C567" s="115" t="s">
        <v>947</v>
      </c>
      <c r="D567" s="158" t="s">
        <v>695</v>
      </c>
      <c r="E567" s="158">
        <v>2</v>
      </c>
      <c r="F567" s="70"/>
      <c r="G567" s="73">
        <f>E567*F567</f>
        <v>0</v>
      </c>
      <c r="H567" s="48"/>
      <c r="I567" s="14"/>
      <c r="J567" s="14"/>
    </row>
    <row r="568" spans="1:10" ht="13.2" x14ac:dyDescent="0.2">
      <c r="A568" s="190"/>
      <c r="B568" s="190" t="s">
        <v>927</v>
      </c>
      <c r="C568" s="115" t="s">
        <v>948</v>
      </c>
      <c r="D568" s="158" t="s">
        <v>695</v>
      </c>
      <c r="E568" s="158">
        <v>2</v>
      </c>
      <c r="F568" s="70"/>
      <c r="G568" s="73">
        <f>E568*F568</f>
        <v>0</v>
      </c>
      <c r="H568" s="48"/>
      <c r="I568" s="14"/>
      <c r="J568" s="14"/>
    </row>
    <row r="569" spans="1:10" ht="12" x14ac:dyDescent="0.2">
      <c r="A569" s="112"/>
      <c r="B569" s="190" t="s">
        <v>928</v>
      </c>
      <c r="C569" s="168" t="s">
        <v>945</v>
      </c>
      <c r="D569" s="158"/>
      <c r="E569" s="158"/>
      <c r="F569" s="70"/>
      <c r="G569" s="73"/>
      <c r="H569" s="48"/>
      <c r="I569" s="14"/>
      <c r="J569" s="14"/>
    </row>
    <row r="570" spans="1:10" ht="22.8" x14ac:dyDescent="0.2">
      <c r="A570" s="190"/>
      <c r="B570" s="190" t="s">
        <v>929</v>
      </c>
      <c r="C570" s="147" t="s">
        <v>1645</v>
      </c>
      <c r="D570" s="158" t="s">
        <v>69</v>
      </c>
      <c r="E570" s="158">
        <v>22</v>
      </c>
      <c r="F570" s="70"/>
      <c r="G570" s="73">
        <f>E570*F570</f>
        <v>0</v>
      </c>
      <c r="H570" s="48"/>
      <c r="I570" s="14"/>
      <c r="J570" s="14"/>
    </row>
    <row r="571" spans="1:10" ht="12" x14ac:dyDescent="0.2">
      <c r="A571" s="112"/>
      <c r="B571" s="190" t="s">
        <v>930</v>
      </c>
      <c r="C571" s="113" t="s">
        <v>946</v>
      </c>
      <c r="D571" s="158"/>
      <c r="E571" s="158"/>
      <c r="F571" s="60"/>
      <c r="G571" s="265"/>
      <c r="H571" s="48"/>
      <c r="I571" s="14"/>
      <c r="J571" s="14"/>
    </row>
    <row r="572" spans="1:10" ht="13.2" x14ac:dyDescent="0.2">
      <c r="A572" s="190"/>
      <c r="B572" s="190" t="s">
        <v>931</v>
      </c>
      <c r="C572" s="115" t="s">
        <v>947</v>
      </c>
      <c r="D572" s="158" t="s">
        <v>695</v>
      </c>
      <c r="E572" s="158">
        <v>2</v>
      </c>
      <c r="F572" s="70"/>
      <c r="G572" s="73">
        <f>E572*F572</f>
        <v>0</v>
      </c>
      <c r="H572" s="48"/>
      <c r="I572" s="14"/>
      <c r="J572" s="14"/>
    </row>
    <row r="573" spans="1:10" ht="13.2" x14ac:dyDescent="0.2">
      <c r="A573" s="190"/>
      <c r="B573" s="190" t="s">
        <v>932</v>
      </c>
      <c r="C573" s="115" t="s">
        <v>948</v>
      </c>
      <c r="D573" s="158" t="s">
        <v>695</v>
      </c>
      <c r="E573" s="158">
        <v>2</v>
      </c>
      <c r="F573" s="70"/>
      <c r="G573" s="73">
        <f>E573*F573</f>
        <v>0</v>
      </c>
      <c r="H573" s="48"/>
      <c r="I573" s="14"/>
      <c r="J573" s="14"/>
    </row>
    <row r="574" spans="1:10" ht="12" x14ac:dyDescent="0.25">
      <c r="B574" s="127" t="s">
        <v>177</v>
      </c>
      <c r="C574" s="128" t="s">
        <v>130</v>
      </c>
      <c r="D574" s="129"/>
      <c r="E574" s="129"/>
      <c r="F574" s="19"/>
      <c r="G574" s="256">
        <f>SUM(G554:G573)</f>
        <v>0</v>
      </c>
      <c r="I574" s="14"/>
      <c r="J574" s="14"/>
    </row>
    <row r="575" spans="1:10" ht="12" x14ac:dyDescent="0.25">
      <c r="A575" s="130"/>
      <c r="B575" s="130"/>
      <c r="C575" s="165"/>
      <c r="D575" s="166"/>
      <c r="E575" s="166"/>
      <c r="F575" s="295"/>
      <c r="G575" s="260"/>
      <c r="I575" s="14"/>
      <c r="J575" s="14"/>
    </row>
    <row r="576" spans="1:10" ht="12" x14ac:dyDescent="0.25">
      <c r="A576" s="105" t="s">
        <v>1633</v>
      </c>
      <c r="B576" s="201" t="s">
        <v>179</v>
      </c>
      <c r="C576" s="202" t="s">
        <v>180</v>
      </c>
      <c r="D576" s="104"/>
      <c r="E576" s="104"/>
      <c r="F576" s="80"/>
      <c r="G576" s="266"/>
      <c r="I576" s="14"/>
      <c r="J576" s="14"/>
    </row>
    <row r="577" spans="1:10" ht="12" x14ac:dyDescent="0.25">
      <c r="A577" s="143"/>
      <c r="B577" s="198" t="s">
        <v>954</v>
      </c>
      <c r="C577" s="167" t="s">
        <v>962</v>
      </c>
      <c r="D577" s="200"/>
      <c r="E577" s="200"/>
      <c r="F577" s="81"/>
      <c r="G577" s="77"/>
      <c r="I577" s="14"/>
      <c r="J577" s="14"/>
    </row>
    <row r="578" spans="1:10" ht="12" x14ac:dyDescent="0.2">
      <c r="A578" s="112"/>
      <c r="B578" s="204" t="s">
        <v>955</v>
      </c>
      <c r="C578" s="179" t="s">
        <v>963</v>
      </c>
      <c r="D578" s="158"/>
      <c r="E578" s="158"/>
      <c r="F578" s="70"/>
      <c r="G578" s="73"/>
      <c r="I578" s="14"/>
      <c r="J578" s="14"/>
    </row>
    <row r="579" spans="1:10" ht="26.4" x14ac:dyDescent="0.2">
      <c r="A579" s="204"/>
      <c r="B579" s="190" t="s">
        <v>1396</v>
      </c>
      <c r="C579" s="188" t="s">
        <v>1397</v>
      </c>
      <c r="D579" s="158" t="s">
        <v>42</v>
      </c>
      <c r="E579" s="158">
        <v>0.4</v>
      </c>
      <c r="F579" s="100"/>
      <c r="G579" s="102">
        <f t="shared" ref="G579:G583" si="35">E579*F579</f>
        <v>0</v>
      </c>
      <c r="I579" s="14"/>
      <c r="J579" s="14"/>
    </row>
    <row r="580" spans="1:10" ht="22.8" x14ac:dyDescent="0.2">
      <c r="A580" s="204"/>
      <c r="B580" s="190" t="s">
        <v>1395</v>
      </c>
      <c r="C580" s="188" t="s">
        <v>1398</v>
      </c>
      <c r="D580" s="158" t="s">
        <v>42</v>
      </c>
      <c r="E580" s="158">
        <v>0.5</v>
      </c>
      <c r="F580" s="100"/>
      <c r="G580" s="102">
        <f t="shared" si="35"/>
        <v>0</v>
      </c>
      <c r="I580" s="14"/>
      <c r="J580" s="14"/>
    </row>
    <row r="581" spans="1:10" ht="22.8" x14ac:dyDescent="0.2">
      <c r="A581" s="204"/>
      <c r="B581" s="190" t="s">
        <v>956</v>
      </c>
      <c r="C581" s="147" t="s">
        <v>1606</v>
      </c>
      <c r="D581" s="158" t="s">
        <v>42</v>
      </c>
      <c r="E581" s="158">
        <v>1.25</v>
      </c>
      <c r="F581" s="100"/>
      <c r="G581" s="102">
        <f t="shared" si="35"/>
        <v>0</v>
      </c>
      <c r="I581" s="14"/>
      <c r="J581" s="14"/>
    </row>
    <row r="582" spans="1:10" ht="22.8" x14ac:dyDescent="0.2">
      <c r="A582" s="204"/>
      <c r="B582" s="190" t="s">
        <v>957</v>
      </c>
      <c r="C582" s="147" t="s">
        <v>1607</v>
      </c>
      <c r="D582" s="158" t="s">
        <v>695</v>
      </c>
      <c r="E582" s="158">
        <v>25</v>
      </c>
      <c r="F582" s="100"/>
      <c r="G582" s="102">
        <f t="shared" si="35"/>
        <v>0</v>
      </c>
      <c r="I582" s="14"/>
      <c r="J582" s="14"/>
    </row>
    <row r="583" spans="1:10" ht="22.8" x14ac:dyDescent="0.2">
      <c r="A583" s="204"/>
      <c r="B583" s="190" t="s">
        <v>958</v>
      </c>
      <c r="C583" s="147" t="s">
        <v>1608</v>
      </c>
      <c r="D583" s="158" t="s">
        <v>695</v>
      </c>
      <c r="E583" s="158">
        <v>20</v>
      </c>
      <c r="F583" s="100"/>
      <c r="G583" s="102">
        <f t="shared" si="35"/>
        <v>0</v>
      </c>
      <c r="I583" s="14"/>
      <c r="J583" s="14"/>
    </row>
    <row r="584" spans="1:10" ht="12" x14ac:dyDescent="0.2">
      <c r="A584" s="112"/>
      <c r="B584" s="204" t="s">
        <v>959</v>
      </c>
      <c r="C584" s="179" t="s">
        <v>964</v>
      </c>
      <c r="D584" s="158"/>
      <c r="E584" s="158"/>
      <c r="F584" s="70"/>
      <c r="G584" s="73"/>
      <c r="I584" s="14"/>
      <c r="J584" s="14"/>
    </row>
    <row r="585" spans="1:10" x14ac:dyDescent="0.2">
      <c r="A585" s="204"/>
      <c r="B585" s="190"/>
      <c r="C585" s="188" t="s">
        <v>1399</v>
      </c>
      <c r="D585" s="158" t="s">
        <v>69</v>
      </c>
      <c r="E585" s="158">
        <v>32</v>
      </c>
      <c r="F585" s="70"/>
      <c r="G585" s="73">
        <f t="shared" ref="G585:G586" si="36">E585*F585</f>
        <v>0</v>
      </c>
      <c r="I585" s="14"/>
      <c r="J585" s="14"/>
    </row>
    <row r="586" spans="1:10" x14ac:dyDescent="0.2">
      <c r="A586" s="204"/>
      <c r="B586" s="190"/>
      <c r="C586" s="188" t="s">
        <v>1400</v>
      </c>
      <c r="D586" s="158" t="s">
        <v>69</v>
      </c>
      <c r="E586" s="158">
        <v>16</v>
      </c>
      <c r="F586" s="70"/>
      <c r="G586" s="73">
        <f t="shared" si="36"/>
        <v>0</v>
      </c>
      <c r="I586" s="14"/>
      <c r="J586" s="14"/>
    </row>
    <row r="587" spans="1:10" ht="24" x14ac:dyDescent="0.2">
      <c r="A587" s="112"/>
      <c r="B587" s="204" t="s">
        <v>960</v>
      </c>
      <c r="C587" s="113" t="s">
        <v>965</v>
      </c>
      <c r="D587" s="158" t="s">
        <v>42</v>
      </c>
      <c r="E587" s="158">
        <v>2</v>
      </c>
      <c r="F587" s="70"/>
      <c r="G587" s="73">
        <f t="shared" ref="G587:G588" si="37">E587*F587</f>
        <v>0</v>
      </c>
      <c r="I587" s="14"/>
      <c r="J587" s="14"/>
    </row>
    <row r="588" spans="1:10" ht="36" x14ac:dyDescent="0.2">
      <c r="A588" s="112"/>
      <c r="B588" s="204" t="s">
        <v>961</v>
      </c>
      <c r="C588" s="113" t="s">
        <v>966</v>
      </c>
      <c r="D588" s="158" t="s">
        <v>69</v>
      </c>
      <c r="E588" s="158">
        <v>1</v>
      </c>
      <c r="F588" s="70"/>
      <c r="G588" s="73">
        <f t="shared" si="37"/>
        <v>0</v>
      </c>
      <c r="I588" s="14"/>
      <c r="J588" s="14"/>
    </row>
    <row r="589" spans="1:10" ht="12" x14ac:dyDescent="0.25">
      <c r="A589" s="105"/>
      <c r="B589" s="127" t="s">
        <v>179</v>
      </c>
      <c r="C589" s="128" t="s">
        <v>130</v>
      </c>
      <c r="D589" s="129"/>
      <c r="E589" s="129"/>
      <c r="F589" s="19"/>
      <c r="G589" s="256">
        <f>SUM(G578:G588)</f>
        <v>0</v>
      </c>
      <c r="I589" s="14"/>
      <c r="J589" s="14"/>
    </row>
    <row r="590" spans="1:10" ht="12" x14ac:dyDescent="0.25">
      <c r="A590" s="130"/>
      <c r="B590" s="130"/>
      <c r="C590" s="165"/>
      <c r="D590" s="166"/>
      <c r="E590" s="166"/>
      <c r="F590" s="295"/>
      <c r="G590" s="260"/>
      <c r="I590" s="14"/>
      <c r="J590" s="14"/>
    </row>
    <row r="591" spans="1:10" ht="12" x14ac:dyDescent="0.25">
      <c r="A591" s="105" t="s">
        <v>1633</v>
      </c>
      <c r="B591" s="201" t="s">
        <v>181</v>
      </c>
      <c r="C591" s="202" t="s">
        <v>182</v>
      </c>
      <c r="D591" s="104"/>
      <c r="E591" s="104"/>
      <c r="F591" s="80"/>
      <c r="G591" s="266"/>
      <c r="I591" s="14"/>
      <c r="J591" s="14"/>
    </row>
    <row r="592" spans="1:10" ht="12" x14ac:dyDescent="0.25">
      <c r="A592" s="143"/>
      <c r="B592" s="198" t="s">
        <v>967</v>
      </c>
      <c r="C592" s="167" t="s">
        <v>979</v>
      </c>
      <c r="D592" s="200"/>
      <c r="E592" s="200"/>
      <c r="F592" s="81"/>
      <c r="G592" s="77"/>
      <c r="I592" s="14"/>
      <c r="J592" s="14"/>
    </row>
    <row r="593" spans="1:10" ht="13.2" x14ac:dyDescent="0.25">
      <c r="A593" s="190"/>
      <c r="B593" s="190" t="s">
        <v>968</v>
      </c>
      <c r="C593" s="117" t="s">
        <v>980</v>
      </c>
      <c r="D593" s="158" t="s">
        <v>695</v>
      </c>
      <c r="E593" s="158">
        <v>1000</v>
      </c>
      <c r="F593" s="70"/>
      <c r="G593" s="73">
        <f>E593*F593</f>
        <v>0</v>
      </c>
      <c r="I593" s="14"/>
      <c r="J593" s="14"/>
    </row>
    <row r="594" spans="1:10" ht="13.2" x14ac:dyDescent="0.25">
      <c r="A594" s="190"/>
      <c r="B594" s="190" t="s">
        <v>969</v>
      </c>
      <c r="C594" s="117" t="s">
        <v>981</v>
      </c>
      <c r="D594" s="158" t="s">
        <v>695</v>
      </c>
      <c r="E594" s="158">
        <v>1000</v>
      </c>
      <c r="F594" s="70"/>
      <c r="G594" s="73">
        <f>E594*F594</f>
        <v>0</v>
      </c>
      <c r="I594" s="14"/>
      <c r="J594" s="14"/>
    </row>
    <row r="595" spans="1:10" ht="12" x14ac:dyDescent="0.25">
      <c r="A595" s="112"/>
      <c r="B595" s="190" t="s">
        <v>970</v>
      </c>
      <c r="C595" s="179" t="s">
        <v>982</v>
      </c>
      <c r="D595" s="158"/>
      <c r="E595" s="158"/>
      <c r="F595" s="70"/>
      <c r="G595" s="73"/>
      <c r="I595" s="14"/>
      <c r="J595" s="14"/>
    </row>
    <row r="596" spans="1:10" x14ac:dyDescent="0.25">
      <c r="A596" s="190"/>
      <c r="B596" s="190" t="s">
        <v>971</v>
      </c>
      <c r="C596" s="117" t="s">
        <v>983</v>
      </c>
      <c r="D596" s="158" t="s">
        <v>40</v>
      </c>
      <c r="E596" s="158">
        <v>0.2</v>
      </c>
      <c r="F596" s="70"/>
      <c r="G596" s="73">
        <f>E596*F596</f>
        <v>0</v>
      </c>
      <c r="I596" s="14"/>
      <c r="J596" s="14"/>
    </row>
    <row r="597" spans="1:10" ht="25.2" customHeight="1" x14ac:dyDescent="0.25">
      <c r="A597" s="190"/>
      <c r="B597" s="190" t="s">
        <v>975</v>
      </c>
      <c r="C597" s="115" t="s">
        <v>984</v>
      </c>
      <c r="D597" s="158" t="s">
        <v>500</v>
      </c>
      <c r="E597" s="158">
        <v>300</v>
      </c>
      <c r="F597" s="70"/>
      <c r="G597" s="73">
        <f>E597*F597</f>
        <v>0</v>
      </c>
      <c r="I597" s="14"/>
      <c r="J597" s="14"/>
    </row>
    <row r="598" spans="1:10" x14ac:dyDescent="0.25">
      <c r="A598" s="190"/>
      <c r="B598" s="190" t="s">
        <v>976</v>
      </c>
      <c r="C598" s="117" t="s">
        <v>985</v>
      </c>
      <c r="D598" s="158" t="s">
        <v>46</v>
      </c>
      <c r="E598" s="158">
        <v>0.1</v>
      </c>
      <c r="F598" s="70"/>
      <c r="G598" s="73">
        <f t="shared" ref="G598:G599" si="38">E598*F598</f>
        <v>0</v>
      </c>
      <c r="I598" s="14"/>
      <c r="J598" s="14"/>
    </row>
    <row r="599" spans="1:10" x14ac:dyDescent="0.25">
      <c r="A599" s="190"/>
      <c r="B599" s="190" t="s">
        <v>977</v>
      </c>
      <c r="C599" s="115" t="s">
        <v>986</v>
      </c>
      <c r="D599" s="158" t="s">
        <v>46</v>
      </c>
      <c r="E599" s="158">
        <v>0.1</v>
      </c>
      <c r="F599" s="70"/>
      <c r="G599" s="73">
        <f t="shared" si="38"/>
        <v>0</v>
      </c>
      <c r="I599" s="14"/>
      <c r="J599" s="14"/>
    </row>
    <row r="600" spans="1:10" ht="12" x14ac:dyDescent="0.25">
      <c r="A600" s="112"/>
      <c r="B600" s="204" t="s">
        <v>972</v>
      </c>
      <c r="C600" s="208" t="s">
        <v>987</v>
      </c>
      <c r="D600" s="158"/>
      <c r="E600" s="158"/>
      <c r="F600" s="70"/>
      <c r="G600" s="73"/>
      <c r="I600" s="14"/>
      <c r="J600" s="14"/>
    </row>
    <row r="601" spans="1:10" x14ac:dyDescent="0.2">
      <c r="A601" s="204"/>
      <c r="B601" s="190" t="s">
        <v>978</v>
      </c>
      <c r="C601" s="188" t="s">
        <v>988</v>
      </c>
      <c r="D601" s="158" t="s">
        <v>40</v>
      </c>
      <c r="E601" s="158">
        <v>0.2</v>
      </c>
      <c r="F601" s="70"/>
      <c r="G601" s="73">
        <f t="shared" ref="G601:G602" si="39">E601*F601</f>
        <v>0</v>
      </c>
      <c r="I601" s="14"/>
      <c r="J601" s="14"/>
    </row>
    <row r="602" spans="1:10" ht="12" x14ac:dyDescent="0.2">
      <c r="A602" s="112"/>
      <c r="B602" s="204" t="s">
        <v>973</v>
      </c>
      <c r="C602" s="179" t="s">
        <v>989</v>
      </c>
      <c r="D602" s="158" t="s">
        <v>49</v>
      </c>
      <c r="E602" s="158">
        <v>50</v>
      </c>
      <c r="F602" s="70"/>
      <c r="G602" s="73">
        <f t="shared" si="39"/>
        <v>0</v>
      </c>
      <c r="I602" s="14"/>
      <c r="J602" s="14"/>
    </row>
    <row r="603" spans="1:10" ht="24" x14ac:dyDescent="0.2">
      <c r="A603" s="112"/>
      <c r="B603" s="204" t="s">
        <v>974</v>
      </c>
      <c r="C603" s="113" t="s">
        <v>990</v>
      </c>
      <c r="D603" s="158" t="s">
        <v>40</v>
      </c>
      <c r="E603" s="158">
        <v>0.2</v>
      </c>
      <c r="F603" s="70"/>
      <c r="G603" s="73">
        <f>E603*F603</f>
        <v>0</v>
      </c>
      <c r="I603" s="14"/>
      <c r="J603" s="14"/>
    </row>
    <row r="604" spans="1:10" ht="12" x14ac:dyDescent="0.25">
      <c r="A604" s="105"/>
      <c r="B604" s="127" t="s">
        <v>181</v>
      </c>
      <c r="C604" s="128" t="s">
        <v>130</v>
      </c>
      <c r="D604" s="129"/>
      <c r="E604" s="129"/>
      <c r="F604" s="19"/>
      <c r="G604" s="256">
        <f>SUM(G593:G603)</f>
        <v>0</v>
      </c>
      <c r="I604" s="14"/>
      <c r="J604" s="14"/>
    </row>
    <row r="605" spans="1:10" ht="12" x14ac:dyDescent="0.25">
      <c r="A605" s="130"/>
      <c r="B605" s="130"/>
      <c r="C605" s="165"/>
      <c r="D605" s="166"/>
      <c r="E605" s="166"/>
      <c r="F605" s="295"/>
      <c r="G605" s="260"/>
      <c r="I605" s="14"/>
      <c r="J605" s="14"/>
    </row>
    <row r="606" spans="1:10" ht="24" x14ac:dyDescent="0.25">
      <c r="A606" s="105" t="s">
        <v>1633</v>
      </c>
      <c r="B606" s="201" t="s">
        <v>183</v>
      </c>
      <c r="C606" s="202" t="s">
        <v>184</v>
      </c>
      <c r="D606" s="104"/>
      <c r="E606" s="104"/>
      <c r="F606" s="80"/>
      <c r="G606" s="266"/>
      <c r="I606" s="14"/>
      <c r="J606" s="14"/>
    </row>
    <row r="607" spans="1:10" ht="12" x14ac:dyDescent="0.25">
      <c r="A607" s="143"/>
      <c r="B607" s="198" t="s">
        <v>991</v>
      </c>
      <c r="C607" s="177" t="s">
        <v>993</v>
      </c>
      <c r="D607" s="200"/>
      <c r="E607" s="200"/>
      <c r="F607" s="297"/>
      <c r="G607" s="77"/>
      <c r="I607" s="14"/>
      <c r="J607" s="14"/>
    </row>
    <row r="608" spans="1:10" x14ac:dyDescent="0.25">
      <c r="A608" s="190"/>
      <c r="B608" s="190" t="s">
        <v>992</v>
      </c>
      <c r="C608" s="116" t="s">
        <v>994</v>
      </c>
      <c r="D608" s="158" t="s">
        <v>42</v>
      </c>
      <c r="E608" s="158">
        <v>0.6</v>
      </c>
      <c r="F608" s="70"/>
      <c r="G608" s="73">
        <f>E608*F608</f>
        <v>0</v>
      </c>
      <c r="I608" s="14"/>
      <c r="J608" s="14"/>
    </row>
    <row r="609" spans="1:10" ht="12" x14ac:dyDescent="0.25">
      <c r="B609" s="127" t="s">
        <v>183</v>
      </c>
      <c r="C609" s="128" t="s">
        <v>130</v>
      </c>
      <c r="D609" s="129"/>
      <c r="E609" s="129"/>
      <c r="F609" s="19"/>
      <c r="G609" s="256">
        <f>SUM(G608:G608)</f>
        <v>0</v>
      </c>
      <c r="I609" s="14"/>
      <c r="J609" s="14"/>
    </row>
    <row r="610" spans="1:10" ht="12" x14ac:dyDescent="0.25">
      <c r="A610" s="130"/>
      <c r="B610" s="130"/>
      <c r="C610" s="165"/>
      <c r="D610" s="166"/>
      <c r="E610" s="166"/>
      <c r="F610" s="295"/>
      <c r="G610" s="260"/>
      <c r="I610" s="14"/>
      <c r="J610" s="14"/>
    </row>
    <row r="611" spans="1:10" ht="12" x14ac:dyDescent="0.25">
      <c r="A611" s="105" t="s">
        <v>1652</v>
      </c>
      <c r="B611" s="201" t="s">
        <v>186</v>
      </c>
      <c r="C611" s="202" t="s">
        <v>187</v>
      </c>
      <c r="D611" s="104"/>
      <c r="E611" s="104"/>
      <c r="F611" s="80"/>
      <c r="G611" s="266"/>
      <c r="I611" s="14"/>
      <c r="J611" s="14"/>
    </row>
    <row r="612" spans="1:10" ht="12" x14ac:dyDescent="0.2">
      <c r="A612" s="112"/>
      <c r="B612" s="190" t="s">
        <v>995</v>
      </c>
      <c r="C612" s="125" t="s">
        <v>1026</v>
      </c>
      <c r="D612" s="209"/>
      <c r="E612" s="158"/>
      <c r="F612" s="60"/>
      <c r="G612" s="73"/>
      <c r="I612" s="14"/>
      <c r="J612" s="14"/>
    </row>
    <row r="613" spans="1:10" x14ac:dyDescent="0.25">
      <c r="A613" s="190"/>
      <c r="B613" s="190" t="s">
        <v>996</v>
      </c>
      <c r="C613" s="149" t="s">
        <v>1027</v>
      </c>
      <c r="D613" s="158" t="s">
        <v>20</v>
      </c>
      <c r="E613" s="158" t="s">
        <v>1345</v>
      </c>
      <c r="F613" s="60" t="s">
        <v>1346</v>
      </c>
      <c r="G613" s="73"/>
      <c r="I613" s="14"/>
      <c r="J613" s="14"/>
    </row>
    <row r="614" spans="1:10" x14ac:dyDescent="0.25">
      <c r="A614" s="190"/>
      <c r="B614" s="190" t="s">
        <v>997</v>
      </c>
      <c r="C614" s="149" t="s">
        <v>1028</v>
      </c>
      <c r="D614" s="158" t="s">
        <v>20</v>
      </c>
      <c r="E614" s="158" t="s">
        <v>1345</v>
      </c>
      <c r="F614" s="60" t="s">
        <v>1346</v>
      </c>
      <c r="G614" s="73"/>
      <c r="I614" s="14"/>
      <c r="J614" s="14"/>
    </row>
    <row r="615" spans="1:10" ht="24" x14ac:dyDescent="0.25">
      <c r="A615" s="112"/>
      <c r="B615" s="190" t="s">
        <v>998</v>
      </c>
      <c r="C615" s="186" t="s">
        <v>1609</v>
      </c>
      <c r="D615" s="158" t="s">
        <v>20</v>
      </c>
      <c r="E615" s="158" t="s">
        <v>1345</v>
      </c>
      <c r="F615" s="60" t="s">
        <v>1346</v>
      </c>
      <c r="G615" s="102"/>
      <c r="I615" s="14"/>
      <c r="J615" s="14"/>
    </row>
    <row r="616" spans="1:10" ht="24" x14ac:dyDescent="0.25">
      <c r="A616" s="112"/>
      <c r="B616" s="190" t="s">
        <v>999</v>
      </c>
      <c r="C616" s="186" t="s">
        <v>1610</v>
      </c>
      <c r="D616" s="158" t="s">
        <v>69</v>
      </c>
      <c r="E616" s="158">
        <v>34</v>
      </c>
      <c r="F616" s="100"/>
      <c r="G616" s="102">
        <f>E616*F616</f>
        <v>0</v>
      </c>
      <c r="I616" s="14"/>
      <c r="J616" s="14"/>
    </row>
    <row r="617" spans="1:10" ht="36" x14ac:dyDescent="0.25">
      <c r="A617" s="112"/>
      <c r="B617" s="190" t="s">
        <v>1000</v>
      </c>
      <c r="C617" s="186" t="s">
        <v>1611</v>
      </c>
      <c r="D617" s="158"/>
      <c r="E617" s="158"/>
      <c r="F617" s="100"/>
      <c r="G617" s="102"/>
      <c r="I617" s="14"/>
      <c r="J617" s="14"/>
    </row>
    <row r="618" spans="1:10" x14ac:dyDescent="0.25">
      <c r="A618" s="190"/>
      <c r="B618" s="190" t="s">
        <v>1001</v>
      </c>
      <c r="C618" s="149" t="s">
        <v>1030</v>
      </c>
      <c r="D618" s="158"/>
      <c r="E618" s="158"/>
      <c r="F618" s="70"/>
      <c r="G618" s="73"/>
      <c r="I618" s="14"/>
      <c r="J618" s="14"/>
    </row>
    <row r="619" spans="1:10" x14ac:dyDescent="0.25">
      <c r="A619" s="190"/>
      <c r="B619" s="190" t="s">
        <v>1045</v>
      </c>
      <c r="C619" s="149" t="s">
        <v>1031</v>
      </c>
      <c r="D619" s="158" t="s">
        <v>48</v>
      </c>
      <c r="E619" s="158">
        <v>340</v>
      </c>
      <c r="F619" s="70"/>
      <c r="G619" s="73">
        <f>F619*E619</f>
        <v>0</v>
      </c>
      <c r="I619" s="14"/>
      <c r="J619" s="14"/>
    </row>
    <row r="620" spans="1:10" x14ac:dyDescent="0.25">
      <c r="A620" s="190"/>
      <c r="B620" s="190" t="s">
        <v>1046</v>
      </c>
      <c r="C620" s="149" t="s">
        <v>1029</v>
      </c>
      <c r="D620" s="158" t="s">
        <v>48</v>
      </c>
      <c r="E620" s="158">
        <v>80</v>
      </c>
      <c r="F620" s="70"/>
      <c r="G620" s="73">
        <f t="shared" ref="G620:G621" si="40">F620*E620</f>
        <v>0</v>
      </c>
      <c r="I620" s="14"/>
      <c r="J620" s="14"/>
    </row>
    <row r="621" spans="1:10" x14ac:dyDescent="0.25">
      <c r="A621" s="190"/>
      <c r="B621" s="190" t="s">
        <v>1047</v>
      </c>
      <c r="C621" s="149" t="s">
        <v>1401</v>
      </c>
      <c r="D621" s="158" t="s">
        <v>48</v>
      </c>
      <c r="E621" s="158">
        <v>35</v>
      </c>
      <c r="F621" s="70"/>
      <c r="G621" s="73">
        <f t="shared" si="40"/>
        <v>0</v>
      </c>
      <c r="I621" s="14"/>
      <c r="J621" s="14"/>
    </row>
    <row r="622" spans="1:10" x14ac:dyDescent="0.25">
      <c r="A622" s="190"/>
      <c r="B622" s="190" t="s">
        <v>1631</v>
      </c>
      <c r="C622" s="149" t="s">
        <v>1632</v>
      </c>
      <c r="D622" s="158" t="s">
        <v>48</v>
      </c>
      <c r="E622" s="158">
        <v>5</v>
      </c>
      <c r="F622" s="70"/>
      <c r="G622" s="73">
        <f t="shared" ref="G622" si="41">F622*E622</f>
        <v>0</v>
      </c>
      <c r="I622" s="14"/>
      <c r="J622" s="14"/>
    </row>
    <row r="623" spans="1:10" ht="36" x14ac:dyDescent="0.25">
      <c r="A623" s="112"/>
      <c r="B623" s="190" t="s">
        <v>1002</v>
      </c>
      <c r="C623" s="125" t="s">
        <v>1032</v>
      </c>
      <c r="D623" s="158"/>
      <c r="E623" s="158"/>
      <c r="F623" s="70"/>
      <c r="G623" s="73"/>
      <c r="I623" s="14"/>
      <c r="J623" s="14"/>
    </row>
    <row r="624" spans="1:10" ht="54" customHeight="1" x14ac:dyDescent="0.25">
      <c r="A624" s="190"/>
      <c r="B624" s="190" t="s">
        <v>1003</v>
      </c>
      <c r="C624" s="146" t="s">
        <v>1612</v>
      </c>
      <c r="D624" s="158" t="s">
        <v>48</v>
      </c>
      <c r="E624" s="158">
        <v>88</v>
      </c>
      <c r="F624" s="100"/>
      <c r="G624" s="102">
        <f>E624*F624</f>
        <v>0</v>
      </c>
      <c r="I624" s="14"/>
      <c r="J624" s="14"/>
    </row>
    <row r="625" spans="1:10" ht="22.8" x14ac:dyDescent="0.25">
      <c r="A625" s="190"/>
      <c r="B625" s="190" t="s">
        <v>1004</v>
      </c>
      <c r="C625" s="146" t="s">
        <v>1613</v>
      </c>
      <c r="D625" s="158" t="s">
        <v>48</v>
      </c>
      <c r="E625" s="158">
        <v>44</v>
      </c>
      <c r="F625" s="100"/>
      <c r="G625" s="102">
        <f>E625*F625</f>
        <v>0</v>
      </c>
      <c r="I625" s="14"/>
      <c r="J625" s="14"/>
    </row>
    <row r="626" spans="1:10" ht="22.8" x14ac:dyDescent="0.25">
      <c r="A626" s="190"/>
      <c r="B626" s="190" t="s">
        <v>1005</v>
      </c>
      <c r="C626" s="146" t="s">
        <v>1614</v>
      </c>
      <c r="D626" s="158" t="s">
        <v>48</v>
      </c>
      <c r="E626" s="158">
        <v>85</v>
      </c>
      <c r="F626" s="100"/>
      <c r="G626" s="102">
        <f>E626*F626</f>
        <v>0</v>
      </c>
      <c r="I626" s="14"/>
      <c r="J626" s="14"/>
    </row>
    <row r="627" spans="1:10" ht="12" x14ac:dyDescent="0.25">
      <c r="A627" s="112"/>
      <c r="B627" s="190" t="s">
        <v>1006</v>
      </c>
      <c r="C627" s="125" t="s">
        <v>1033</v>
      </c>
      <c r="D627" s="158"/>
      <c r="E627" s="158"/>
      <c r="F627" s="100"/>
      <c r="G627" s="102"/>
      <c r="I627" s="14"/>
      <c r="J627" s="14"/>
    </row>
    <row r="628" spans="1:10" x14ac:dyDescent="0.25">
      <c r="A628" s="190"/>
      <c r="B628" s="190" t="s">
        <v>1007</v>
      </c>
      <c r="C628" s="146" t="s">
        <v>1615</v>
      </c>
      <c r="D628" s="158" t="s">
        <v>48</v>
      </c>
      <c r="E628" s="158">
        <v>155</v>
      </c>
      <c r="F628" s="100"/>
      <c r="G628" s="102">
        <f>E628*F628</f>
        <v>0</v>
      </c>
      <c r="I628" s="14"/>
      <c r="J628" s="14"/>
    </row>
    <row r="629" spans="1:10" ht="12" x14ac:dyDescent="0.25">
      <c r="A629" s="112"/>
      <c r="B629" s="190" t="s">
        <v>1008</v>
      </c>
      <c r="C629" s="186" t="s">
        <v>1034</v>
      </c>
      <c r="D629" s="158"/>
      <c r="E629" s="158"/>
      <c r="F629" s="100"/>
      <c r="G629" s="102"/>
      <c r="I629" s="14"/>
      <c r="J629" s="14"/>
    </row>
    <row r="630" spans="1:10" x14ac:dyDescent="0.25">
      <c r="A630" s="190"/>
      <c r="B630" s="190" t="s">
        <v>1009</v>
      </c>
      <c r="C630" s="146" t="s">
        <v>1616</v>
      </c>
      <c r="D630" s="158" t="s">
        <v>46</v>
      </c>
      <c r="E630" s="158">
        <v>1</v>
      </c>
      <c r="F630" s="100"/>
      <c r="G630" s="102">
        <f>E630*F630</f>
        <v>0</v>
      </c>
      <c r="I630" s="14"/>
      <c r="J630" s="14"/>
    </row>
    <row r="631" spans="1:10" x14ac:dyDescent="0.25">
      <c r="A631" s="190"/>
      <c r="B631" s="190" t="s">
        <v>1010</v>
      </c>
      <c r="C631" s="146" t="s">
        <v>1617</v>
      </c>
      <c r="D631" s="158" t="s">
        <v>46</v>
      </c>
      <c r="E631" s="158">
        <v>38</v>
      </c>
      <c r="F631" s="100"/>
      <c r="G631" s="102">
        <f>E631*F631</f>
        <v>0</v>
      </c>
      <c r="I631" s="14"/>
      <c r="J631" s="14"/>
    </row>
    <row r="632" spans="1:10" ht="24" x14ac:dyDescent="0.25">
      <c r="A632" s="112"/>
      <c r="B632" s="190" t="s">
        <v>1011</v>
      </c>
      <c r="C632" s="186" t="s">
        <v>1618</v>
      </c>
      <c r="D632" s="158" t="s">
        <v>500</v>
      </c>
      <c r="E632" s="158">
        <v>340</v>
      </c>
      <c r="F632" s="100"/>
      <c r="G632" s="102">
        <f>E632*F632</f>
        <v>0</v>
      </c>
      <c r="I632" s="14"/>
      <c r="J632" s="14"/>
    </row>
    <row r="633" spans="1:10" ht="13.2" x14ac:dyDescent="0.25">
      <c r="A633" s="112"/>
      <c r="B633" s="190" t="s">
        <v>1012</v>
      </c>
      <c r="C633" s="125" t="s">
        <v>1035</v>
      </c>
      <c r="D633" s="158" t="s">
        <v>500</v>
      </c>
      <c r="E633" s="158">
        <v>60</v>
      </c>
      <c r="F633" s="100"/>
      <c r="G633" s="102">
        <f>E633*F633</f>
        <v>0</v>
      </c>
      <c r="I633" s="14"/>
      <c r="J633" s="14"/>
    </row>
    <row r="634" spans="1:10" ht="23.4" x14ac:dyDescent="0.25">
      <c r="A634" s="112"/>
      <c r="B634" s="190" t="s">
        <v>1013</v>
      </c>
      <c r="C634" s="186" t="s">
        <v>1402</v>
      </c>
      <c r="D634" s="158" t="s">
        <v>69</v>
      </c>
      <c r="E634" s="158">
        <v>34</v>
      </c>
      <c r="F634" s="100"/>
      <c r="G634" s="102">
        <f>E634*F634</f>
        <v>0</v>
      </c>
      <c r="I634" s="14"/>
      <c r="J634" s="14"/>
    </row>
    <row r="635" spans="1:10" ht="12" x14ac:dyDescent="0.25">
      <c r="A635" s="112"/>
      <c r="B635" s="190" t="s">
        <v>1014</v>
      </c>
      <c r="C635" s="125" t="s">
        <v>1036</v>
      </c>
      <c r="D635" s="158" t="s">
        <v>20</v>
      </c>
      <c r="E635" s="158" t="s">
        <v>1345</v>
      </c>
      <c r="F635" s="60" t="s">
        <v>1346</v>
      </c>
      <c r="G635" s="102"/>
      <c r="I635" s="14"/>
      <c r="J635" s="14"/>
    </row>
    <row r="636" spans="1:10" ht="24" x14ac:dyDescent="0.25">
      <c r="A636" s="112"/>
      <c r="B636" s="190" t="s">
        <v>1015</v>
      </c>
      <c r="C636" s="125" t="s">
        <v>1037</v>
      </c>
      <c r="D636" s="158" t="s">
        <v>69</v>
      </c>
      <c r="E636" s="158">
        <v>34</v>
      </c>
      <c r="F636" s="100"/>
      <c r="G636" s="102">
        <f>E636*F636</f>
        <v>0</v>
      </c>
      <c r="I636" s="14"/>
      <c r="J636" s="14"/>
    </row>
    <row r="637" spans="1:10" ht="12" x14ac:dyDescent="0.25">
      <c r="A637" s="112"/>
      <c r="B637" s="190" t="s">
        <v>1016</v>
      </c>
      <c r="C637" s="186" t="s">
        <v>1619</v>
      </c>
      <c r="D637" s="158"/>
      <c r="E637" s="158"/>
      <c r="F637" s="100"/>
      <c r="G637" s="102"/>
      <c r="I637" s="14"/>
      <c r="J637" s="14"/>
    </row>
    <row r="638" spans="1:10" x14ac:dyDescent="0.25">
      <c r="A638" s="190"/>
      <c r="B638" s="190" t="s">
        <v>1017</v>
      </c>
      <c r="C638" s="149" t="s">
        <v>1038</v>
      </c>
      <c r="D638" s="158" t="s">
        <v>48</v>
      </c>
      <c r="E638" s="158">
        <v>85</v>
      </c>
      <c r="F638" s="70"/>
      <c r="G638" s="73">
        <f>E638*F638</f>
        <v>0</v>
      </c>
      <c r="I638" s="14"/>
      <c r="J638" s="14"/>
    </row>
    <row r="639" spans="1:10" x14ac:dyDescent="0.25">
      <c r="A639" s="190"/>
      <c r="B639" s="190" t="s">
        <v>1018</v>
      </c>
      <c r="C639" s="191" t="s">
        <v>1039</v>
      </c>
      <c r="D639" s="158"/>
      <c r="E639" s="158"/>
      <c r="F639" s="70"/>
      <c r="G639" s="73"/>
      <c r="I639" s="14"/>
      <c r="J639" s="14"/>
    </row>
    <row r="640" spans="1:10" x14ac:dyDescent="0.25">
      <c r="A640" s="190"/>
      <c r="B640" s="190" t="s">
        <v>1025</v>
      </c>
      <c r="C640" s="149" t="s">
        <v>1040</v>
      </c>
      <c r="D640" s="158" t="s">
        <v>48</v>
      </c>
      <c r="E640" s="158">
        <v>20</v>
      </c>
      <c r="F640" s="70"/>
      <c r="G640" s="73">
        <f>E640*F640</f>
        <v>0</v>
      </c>
      <c r="I640" s="14"/>
      <c r="J640" s="14"/>
    </row>
    <row r="641" spans="1:10" ht="12" x14ac:dyDescent="0.25">
      <c r="A641" s="112"/>
      <c r="B641" s="190" t="s">
        <v>1019</v>
      </c>
      <c r="C641" s="125" t="s">
        <v>1041</v>
      </c>
      <c r="D641" s="158" t="s">
        <v>87</v>
      </c>
      <c r="E641" s="158">
        <v>48</v>
      </c>
      <c r="F641" s="70"/>
      <c r="G641" s="73">
        <f>E641*F641</f>
        <v>0</v>
      </c>
      <c r="I641" s="14"/>
      <c r="J641" s="14"/>
    </row>
    <row r="642" spans="1:10" ht="12" x14ac:dyDescent="0.25">
      <c r="A642" s="112"/>
      <c r="B642" s="190" t="s">
        <v>1020</v>
      </c>
      <c r="C642" s="125" t="s">
        <v>1042</v>
      </c>
      <c r="D642" s="158"/>
      <c r="E642" s="158"/>
      <c r="F642" s="70"/>
      <c r="G642" s="73"/>
      <c r="I642" s="14"/>
      <c r="J642" s="14"/>
    </row>
    <row r="643" spans="1:10" ht="22.8" x14ac:dyDescent="0.25">
      <c r="A643" s="190"/>
      <c r="B643" s="190" t="s">
        <v>1021</v>
      </c>
      <c r="C643" s="146" t="s">
        <v>1620</v>
      </c>
      <c r="D643" s="158" t="s">
        <v>48</v>
      </c>
      <c r="E643" s="158">
        <v>1500</v>
      </c>
      <c r="F643" s="100"/>
      <c r="G643" s="102">
        <f>E643*F643</f>
        <v>0</v>
      </c>
      <c r="I643" s="14"/>
      <c r="J643" s="14"/>
    </row>
    <row r="644" spans="1:10" ht="34.200000000000003" x14ac:dyDescent="0.25">
      <c r="A644" s="190"/>
      <c r="B644" s="190" t="s">
        <v>1022</v>
      </c>
      <c r="C644" s="146" t="s">
        <v>1621</v>
      </c>
      <c r="D644" s="158" t="s">
        <v>69</v>
      </c>
      <c r="E644" s="158">
        <v>34</v>
      </c>
      <c r="F644" s="70"/>
      <c r="G644" s="73">
        <f>E644*F644</f>
        <v>0</v>
      </c>
      <c r="I644" s="14"/>
      <c r="J644" s="14"/>
    </row>
    <row r="645" spans="1:10" ht="22.8" x14ac:dyDescent="0.25">
      <c r="A645" s="190"/>
      <c r="B645" s="190" t="s">
        <v>1023</v>
      </c>
      <c r="C645" s="146" t="s">
        <v>1622</v>
      </c>
      <c r="D645" s="158" t="s">
        <v>48</v>
      </c>
      <c r="E645" s="158">
        <v>1500</v>
      </c>
      <c r="F645" s="70"/>
      <c r="G645" s="73">
        <f>E645*F645</f>
        <v>0</v>
      </c>
      <c r="I645" s="14"/>
      <c r="J645" s="14"/>
    </row>
    <row r="646" spans="1:10" x14ac:dyDescent="0.25">
      <c r="A646" s="190"/>
      <c r="B646" s="190" t="s">
        <v>1024</v>
      </c>
      <c r="C646" s="146" t="s">
        <v>1044</v>
      </c>
      <c r="D646" s="158" t="s">
        <v>69</v>
      </c>
      <c r="E646" s="158">
        <v>34</v>
      </c>
      <c r="F646" s="70"/>
      <c r="G646" s="73">
        <f>E646*F646</f>
        <v>0</v>
      </c>
      <c r="I646" s="14"/>
      <c r="J646" s="14"/>
    </row>
    <row r="647" spans="1:10" ht="12" x14ac:dyDescent="0.25">
      <c r="B647" s="127" t="s">
        <v>186</v>
      </c>
      <c r="C647" s="128" t="s">
        <v>130</v>
      </c>
      <c r="D647" s="129"/>
      <c r="E647" s="129"/>
      <c r="F647" s="19"/>
      <c r="G647" s="256">
        <f>SUM(G612:G646)</f>
        <v>0</v>
      </c>
      <c r="I647" s="14"/>
      <c r="J647" s="14"/>
    </row>
    <row r="648" spans="1:10" ht="12" x14ac:dyDescent="0.25">
      <c r="A648" s="130"/>
      <c r="B648" s="130"/>
      <c r="C648" s="165"/>
      <c r="D648" s="166"/>
      <c r="E648" s="166"/>
      <c r="F648" s="295"/>
      <c r="G648" s="260"/>
      <c r="I648" s="14"/>
      <c r="J648" s="14"/>
    </row>
    <row r="649" spans="1:10" ht="12" x14ac:dyDescent="0.25">
      <c r="A649" s="105" t="s">
        <v>1652</v>
      </c>
      <c r="B649" s="201" t="s">
        <v>189</v>
      </c>
      <c r="C649" s="202" t="s">
        <v>190</v>
      </c>
      <c r="D649" s="104"/>
      <c r="E649" s="104"/>
      <c r="F649" s="80"/>
      <c r="G649" s="266"/>
      <c r="I649" s="14"/>
      <c r="J649" s="14"/>
    </row>
    <row r="650" spans="1:10" ht="48" x14ac:dyDescent="0.25">
      <c r="A650" s="143"/>
      <c r="B650" s="198" t="s">
        <v>1048</v>
      </c>
      <c r="C650" s="210" t="s">
        <v>1623</v>
      </c>
      <c r="D650" s="200" t="s">
        <v>20</v>
      </c>
      <c r="E650" s="200" t="s">
        <v>1345</v>
      </c>
      <c r="F650" s="78" t="s">
        <v>1346</v>
      </c>
      <c r="G650" s="103"/>
      <c r="I650" s="14"/>
      <c r="J650" s="14"/>
    </row>
    <row r="651" spans="1:10" ht="12" x14ac:dyDescent="0.25">
      <c r="A651" s="112"/>
      <c r="B651" s="190" t="s">
        <v>1049</v>
      </c>
      <c r="C651" s="211" t="s">
        <v>1086</v>
      </c>
      <c r="D651" s="158"/>
      <c r="E651" s="158"/>
      <c r="F651" s="60"/>
      <c r="G651" s="73"/>
      <c r="I651" s="14"/>
      <c r="J651" s="14"/>
    </row>
    <row r="652" spans="1:10" ht="22.8" x14ac:dyDescent="0.25">
      <c r="A652" s="190"/>
      <c r="B652" s="190" t="s">
        <v>1050</v>
      </c>
      <c r="C652" s="188" t="s">
        <v>1087</v>
      </c>
      <c r="D652" s="158" t="s">
        <v>51</v>
      </c>
      <c r="E652" s="158" t="s">
        <v>1341</v>
      </c>
      <c r="F652" s="60" t="s">
        <v>473</v>
      </c>
      <c r="G652" s="73">
        <v>100000</v>
      </c>
      <c r="I652" s="14"/>
      <c r="J652" s="14"/>
    </row>
    <row r="653" spans="1:10" x14ac:dyDescent="0.25">
      <c r="A653" s="190"/>
      <c r="B653" s="190" t="s">
        <v>1051</v>
      </c>
      <c r="C653" s="147" t="s">
        <v>1088</v>
      </c>
      <c r="D653" s="150" t="s">
        <v>53</v>
      </c>
      <c r="E653" s="71">
        <f>G652</f>
        <v>100000</v>
      </c>
      <c r="F653" s="72"/>
      <c r="G653" s="73">
        <f>E653*F653</f>
        <v>0</v>
      </c>
      <c r="I653" s="14"/>
      <c r="J653" s="14"/>
    </row>
    <row r="654" spans="1:10" ht="12" x14ac:dyDescent="0.25">
      <c r="A654" s="112"/>
      <c r="B654" s="190" t="s">
        <v>1052</v>
      </c>
      <c r="C654" s="180" t="s">
        <v>1089</v>
      </c>
      <c r="D654" s="158"/>
      <c r="E654" s="158"/>
      <c r="F654" s="70"/>
      <c r="G654" s="73"/>
      <c r="I654" s="14"/>
      <c r="J654" s="14"/>
    </row>
    <row r="655" spans="1:10" ht="22.8" x14ac:dyDescent="0.25">
      <c r="A655" s="190"/>
      <c r="B655" s="190" t="s">
        <v>1053</v>
      </c>
      <c r="C655" s="188" t="s">
        <v>1090</v>
      </c>
      <c r="D655" s="158"/>
      <c r="E655" s="158"/>
      <c r="F655" s="70"/>
      <c r="G655" s="73"/>
      <c r="I655" s="14"/>
      <c r="J655" s="14"/>
    </row>
    <row r="656" spans="1:10" ht="13.2" x14ac:dyDescent="0.25">
      <c r="A656" s="190"/>
      <c r="B656" s="190" t="s">
        <v>1079</v>
      </c>
      <c r="C656" s="188" t="s">
        <v>1091</v>
      </c>
      <c r="D656" s="158" t="s">
        <v>500</v>
      </c>
      <c r="E656" s="158">
        <v>550</v>
      </c>
      <c r="F656" s="70"/>
      <c r="G656" s="73">
        <f t="shared" ref="G656:G664" si="42">E656*F656</f>
        <v>0</v>
      </c>
      <c r="I656" s="14"/>
      <c r="J656" s="14"/>
    </row>
    <row r="657" spans="1:10" ht="13.2" x14ac:dyDescent="0.25">
      <c r="A657" s="190"/>
      <c r="B657" s="190" t="s">
        <v>1080</v>
      </c>
      <c r="C657" s="188" t="s">
        <v>1092</v>
      </c>
      <c r="D657" s="158" t="s">
        <v>500</v>
      </c>
      <c r="E657" s="158">
        <v>550</v>
      </c>
      <c r="F657" s="70"/>
      <c r="G657" s="73">
        <f t="shared" si="42"/>
        <v>0</v>
      </c>
      <c r="I657" s="14"/>
      <c r="J657" s="14"/>
    </row>
    <row r="658" spans="1:10" x14ac:dyDescent="0.25">
      <c r="A658" s="190"/>
      <c r="B658" s="190" t="s">
        <v>1081</v>
      </c>
      <c r="C658" s="188" t="s">
        <v>1405</v>
      </c>
      <c r="D658" s="158" t="s">
        <v>757</v>
      </c>
      <c r="E658" s="158">
        <v>530</v>
      </c>
      <c r="F658" s="70"/>
      <c r="G658" s="73">
        <f>E658*F658</f>
        <v>0</v>
      </c>
      <c r="I658" s="14"/>
      <c r="J658" s="14"/>
    </row>
    <row r="659" spans="1:10" x14ac:dyDescent="0.25">
      <c r="A659" s="190"/>
      <c r="B659" s="190" t="s">
        <v>1403</v>
      </c>
      <c r="C659" s="188" t="s">
        <v>1406</v>
      </c>
      <c r="D659" s="158" t="s">
        <v>757</v>
      </c>
      <c r="E659" s="158">
        <v>500</v>
      </c>
      <c r="F659" s="70"/>
      <c r="G659" s="73">
        <f>E659*F659</f>
        <v>0</v>
      </c>
      <c r="I659" s="14"/>
      <c r="J659" s="14"/>
    </row>
    <row r="660" spans="1:10" x14ac:dyDescent="0.25">
      <c r="A660" s="190"/>
      <c r="B660" s="190" t="s">
        <v>1404</v>
      </c>
      <c r="C660" s="188" t="s">
        <v>1407</v>
      </c>
      <c r="D660" s="158" t="s">
        <v>757</v>
      </c>
      <c r="E660" s="158">
        <v>225</v>
      </c>
      <c r="F660" s="70"/>
      <c r="G660" s="73">
        <f>E660*F660</f>
        <v>0</v>
      </c>
      <c r="I660" s="14"/>
      <c r="J660" s="14"/>
    </row>
    <row r="661" spans="1:10" ht="22.8" x14ac:dyDescent="0.25">
      <c r="A661" s="190"/>
      <c r="B661" s="190" t="s">
        <v>1054</v>
      </c>
      <c r="C661" s="188" t="s">
        <v>1093</v>
      </c>
      <c r="D661" s="158" t="s">
        <v>500</v>
      </c>
      <c r="E661" s="158">
        <v>180</v>
      </c>
      <c r="F661" s="70"/>
      <c r="G661" s="73">
        <f t="shared" si="42"/>
        <v>0</v>
      </c>
      <c r="I661" s="14"/>
      <c r="J661" s="14"/>
    </row>
    <row r="662" spans="1:10" ht="22.8" x14ac:dyDescent="0.25">
      <c r="A662" s="190"/>
      <c r="B662" s="190" t="s">
        <v>1055</v>
      </c>
      <c r="C662" s="188" t="s">
        <v>1094</v>
      </c>
      <c r="D662" s="158" t="s">
        <v>500</v>
      </c>
      <c r="E662" s="158">
        <v>150</v>
      </c>
      <c r="F662" s="70"/>
      <c r="G662" s="73">
        <f t="shared" si="42"/>
        <v>0</v>
      </c>
      <c r="I662" s="14"/>
      <c r="J662" s="14"/>
    </row>
    <row r="663" spans="1:10" ht="13.2" x14ac:dyDescent="0.25">
      <c r="A663" s="190"/>
      <c r="B663" s="190" t="s">
        <v>1056</v>
      </c>
      <c r="C663" s="188" t="s">
        <v>1095</v>
      </c>
      <c r="D663" s="158" t="s">
        <v>500</v>
      </c>
      <c r="E663" s="158">
        <v>150</v>
      </c>
      <c r="F663" s="70"/>
      <c r="G663" s="73">
        <f t="shared" si="42"/>
        <v>0</v>
      </c>
      <c r="I663" s="14"/>
      <c r="J663" s="14"/>
    </row>
    <row r="664" spans="1:10" ht="22.8" x14ac:dyDescent="0.25">
      <c r="A664" s="190"/>
      <c r="B664" s="190" t="s">
        <v>1057</v>
      </c>
      <c r="C664" s="188" t="s">
        <v>1096</v>
      </c>
      <c r="D664" s="158" t="s">
        <v>500</v>
      </c>
      <c r="E664" s="158">
        <v>450</v>
      </c>
      <c r="F664" s="70"/>
      <c r="G664" s="73">
        <f t="shared" si="42"/>
        <v>0</v>
      </c>
      <c r="I664" s="14"/>
      <c r="J664" s="14"/>
    </row>
    <row r="665" spans="1:10" ht="12" x14ac:dyDescent="0.25">
      <c r="A665" s="112"/>
      <c r="B665" s="190" t="s">
        <v>1058</v>
      </c>
      <c r="C665" s="180" t="s">
        <v>1113</v>
      </c>
      <c r="D665" s="158"/>
      <c r="E665" s="158"/>
      <c r="F665" s="70"/>
      <c r="G665" s="73"/>
      <c r="I665" s="14"/>
      <c r="J665" s="14"/>
    </row>
    <row r="666" spans="1:10" ht="22.8" x14ac:dyDescent="0.25">
      <c r="A666" s="190"/>
      <c r="B666" s="190" t="s">
        <v>1059</v>
      </c>
      <c r="C666" s="146" t="s">
        <v>1097</v>
      </c>
      <c r="D666" s="158"/>
      <c r="E666" s="158"/>
      <c r="F666" s="70"/>
      <c r="G666" s="73"/>
      <c r="I666" s="14"/>
      <c r="J666" s="14"/>
    </row>
    <row r="667" spans="1:10" ht="13.2" x14ac:dyDescent="0.25">
      <c r="A667" s="190"/>
      <c r="B667" s="190" t="s">
        <v>1082</v>
      </c>
      <c r="C667" s="147" t="s">
        <v>1091</v>
      </c>
      <c r="D667" s="158" t="s">
        <v>500</v>
      </c>
      <c r="E667" s="158">
        <v>80</v>
      </c>
      <c r="F667" s="70"/>
      <c r="G667" s="73">
        <f>E667*F667</f>
        <v>0</v>
      </c>
      <c r="I667" s="14"/>
      <c r="J667" s="14"/>
    </row>
    <row r="668" spans="1:10" ht="24" x14ac:dyDescent="0.25">
      <c r="A668" s="112"/>
      <c r="B668" s="190" t="s">
        <v>1060</v>
      </c>
      <c r="C668" s="180" t="s">
        <v>1098</v>
      </c>
      <c r="D668" s="158" t="s">
        <v>500</v>
      </c>
      <c r="E668" s="158">
        <v>1100</v>
      </c>
      <c r="F668" s="70"/>
      <c r="G668" s="73">
        <f>E668*F668</f>
        <v>0</v>
      </c>
      <c r="I668" s="14"/>
      <c r="J668" s="14"/>
    </row>
    <row r="669" spans="1:10" ht="12" x14ac:dyDescent="0.25">
      <c r="A669" s="112"/>
      <c r="B669" s="190" t="s">
        <v>1061</v>
      </c>
      <c r="C669" s="180" t="s">
        <v>1026</v>
      </c>
      <c r="D669" s="158"/>
      <c r="E669" s="158"/>
      <c r="F669" s="70"/>
      <c r="G669" s="73"/>
      <c r="I669" s="14"/>
      <c r="J669" s="14"/>
    </row>
    <row r="670" spans="1:10" x14ac:dyDescent="0.2">
      <c r="A670" s="190"/>
      <c r="B670" s="190" t="s">
        <v>1062</v>
      </c>
      <c r="C670" s="212" t="s">
        <v>1027</v>
      </c>
      <c r="D670" s="158" t="s">
        <v>20</v>
      </c>
      <c r="E670" s="158" t="s">
        <v>1345</v>
      </c>
      <c r="F670" s="60" t="s">
        <v>1346</v>
      </c>
      <c r="G670" s="73"/>
      <c r="I670" s="14"/>
      <c r="J670" s="14"/>
    </row>
    <row r="671" spans="1:10" x14ac:dyDescent="0.2">
      <c r="A671" s="190"/>
      <c r="B671" s="190" t="s">
        <v>1063</v>
      </c>
      <c r="C671" s="212" t="s">
        <v>1099</v>
      </c>
      <c r="D671" s="158" t="s">
        <v>20</v>
      </c>
      <c r="E671" s="158" t="s">
        <v>1345</v>
      </c>
      <c r="F671" s="60" t="s">
        <v>1346</v>
      </c>
      <c r="G671" s="73"/>
      <c r="I671" s="14"/>
      <c r="J671" s="14"/>
    </row>
    <row r="672" spans="1:10" ht="12" x14ac:dyDescent="0.25">
      <c r="A672" s="112"/>
      <c r="B672" s="190" t="s">
        <v>1064</v>
      </c>
      <c r="C672" s="180" t="s">
        <v>1100</v>
      </c>
      <c r="D672" s="158"/>
      <c r="E672" s="158"/>
      <c r="F672" s="70"/>
      <c r="G672" s="73"/>
      <c r="I672" s="14"/>
      <c r="J672" s="14"/>
    </row>
    <row r="673" spans="1:10" ht="13.2" x14ac:dyDescent="0.25">
      <c r="A673" s="190"/>
      <c r="B673" s="190" t="s">
        <v>1065</v>
      </c>
      <c r="C673" s="188" t="s">
        <v>1101</v>
      </c>
      <c r="D673" s="158" t="s">
        <v>500</v>
      </c>
      <c r="E673" s="158">
        <v>1750</v>
      </c>
      <c r="F673" s="70"/>
      <c r="G673" s="73">
        <f>E673*F673</f>
        <v>0</v>
      </c>
      <c r="I673" s="14"/>
      <c r="J673" s="14"/>
    </row>
    <row r="674" spans="1:10" ht="13.2" x14ac:dyDescent="0.25">
      <c r="A674" s="190"/>
      <c r="B674" s="190" t="s">
        <v>1066</v>
      </c>
      <c r="C674" s="188" t="s">
        <v>1102</v>
      </c>
      <c r="D674" s="158" t="s">
        <v>500</v>
      </c>
      <c r="E674" s="158">
        <v>450</v>
      </c>
      <c r="F674" s="70"/>
      <c r="G674" s="73">
        <f>E674*F674</f>
        <v>0</v>
      </c>
      <c r="I674" s="14"/>
      <c r="J674" s="14"/>
    </row>
    <row r="675" spans="1:10" ht="13.2" x14ac:dyDescent="0.25">
      <c r="A675" s="190"/>
      <c r="B675" s="190" t="s">
        <v>1067</v>
      </c>
      <c r="C675" s="188" t="s">
        <v>1103</v>
      </c>
      <c r="D675" s="158" t="s">
        <v>500</v>
      </c>
      <c r="E675" s="158">
        <v>40</v>
      </c>
      <c r="F675" s="70"/>
      <c r="G675" s="73">
        <f>E675*F675</f>
        <v>0</v>
      </c>
      <c r="I675" s="14"/>
      <c r="J675" s="14"/>
    </row>
    <row r="676" spans="1:10" ht="13.2" x14ac:dyDescent="0.25">
      <c r="A676" s="112"/>
      <c r="B676" s="190" t="s">
        <v>1068</v>
      </c>
      <c r="C676" s="180" t="s">
        <v>1104</v>
      </c>
      <c r="D676" s="158" t="s">
        <v>500</v>
      </c>
      <c r="E676" s="158">
        <v>950</v>
      </c>
      <c r="F676" s="70"/>
      <c r="G676" s="73">
        <f t="shared" ref="G676:G678" si="43">E676*F676</f>
        <v>0</v>
      </c>
      <c r="I676" s="14"/>
      <c r="J676" s="14"/>
    </row>
    <row r="677" spans="1:10" ht="36" x14ac:dyDescent="0.25">
      <c r="A677" s="112"/>
      <c r="B677" s="190" t="s">
        <v>1069</v>
      </c>
      <c r="C677" s="180" t="s">
        <v>1105</v>
      </c>
      <c r="D677" s="150" t="s">
        <v>1114</v>
      </c>
      <c r="E677" s="158">
        <v>8000</v>
      </c>
      <c r="F677" s="70"/>
      <c r="G677" s="73">
        <f t="shared" si="43"/>
        <v>0</v>
      </c>
      <c r="I677" s="14"/>
      <c r="J677" s="14"/>
    </row>
    <row r="678" spans="1:10" ht="13.2" x14ac:dyDescent="0.25">
      <c r="A678" s="112"/>
      <c r="B678" s="190" t="s">
        <v>1070</v>
      </c>
      <c r="C678" s="180" t="s">
        <v>1106</v>
      </c>
      <c r="D678" s="158" t="s">
        <v>695</v>
      </c>
      <c r="E678" s="158">
        <v>210</v>
      </c>
      <c r="F678" s="70"/>
      <c r="G678" s="73">
        <f t="shared" si="43"/>
        <v>0</v>
      </c>
      <c r="I678" s="14"/>
      <c r="J678" s="14"/>
    </row>
    <row r="679" spans="1:10" ht="12" x14ac:dyDescent="0.25">
      <c r="A679" s="112"/>
      <c r="B679" s="190" t="s">
        <v>1071</v>
      </c>
      <c r="C679" s="180" t="s">
        <v>1107</v>
      </c>
      <c r="D679" s="150"/>
      <c r="E679" s="158"/>
      <c r="F679" s="70"/>
      <c r="G679" s="73"/>
      <c r="I679" s="14"/>
      <c r="J679" s="14"/>
    </row>
    <row r="680" spans="1:10" ht="13.2" x14ac:dyDescent="0.25">
      <c r="A680" s="190"/>
      <c r="B680" s="190" t="s">
        <v>1072</v>
      </c>
      <c r="C680" s="188" t="s">
        <v>754</v>
      </c>
      <c r="D680" s="158" t="s">
        <v>500</v>
      </c>
      <c r="E680" s="158">
        <v>500</v>
      </c>
      <c r="F680" s="70"/>
      <c r="G680" s="73">
        <f t="shared" ref="G680:G683" si="44">E680*F680</f>
        <v>0</v>
      </c>
      <c r="I680" s="14"/>
      <c r="J680" s="14"/>
    </row>
    <row r="681" spans="1:10" ht="13.2" x14ac:dyDescent="0.25">
      <c r="A681" s="190"/>
      <c r="B681" s="190" t="s">
        <v>1073</v>
      </c>
      <c r="C681" s="188" t="s">
        <v>1108</v>
      </c>
      <c r="D681" s="158" t="s">
        <v>500</v>
      </c>
      <c r="E681" s="158">
        <v>50</v>
      </c>
      <c r="F681" s="70"/>
      <c r="G681" s="73">
        <f t="shared" si="44"/>
        <v>0</v>
      </c>
      <c r="I681" s="14"/>
      <c r="J681" s="14"/>
    </row>
    <row r="682" spans="1:10" ht="13.2" x14ac:dyDescent="0.25">
      <c r="A682" s="190"/>
      <c r="B682" s="190" t="s">
        <v>1074</v>
      </c>
      <c r="C682" s="188" t="s">
        <v>1624</v>
      </c>
      <c r="D682" s="158" t="s">
        <v>500</v>
      </c>
      <c r="E682" s="158">
        <v>50</v>
      </c>
      <c r="F682" s="100"/>
      <c r="G682" s="102">
        <f t="shared" si="44"/>
        <v>0</v>
      </c>
      <c r="I682" s="14"/>
      <c r="J682" s="14"/>
    </row>
    <row r="683" spans="1:10" ht="28.2" customHeight="1" x14ac:dyDescent="0.25">
      <c r="A683" s="190"/>
      <c r="B683" s="190" t="s">
        <v>1075</v>
      </c>
      <c r="C683" s="188" t="s">
        <v>1625</v>
      </c>
      <c r="D683" s="158" t="s">
        <v>500</v>
      </c>
      <c r="E683" s="158">
        <v>25</v>
      </c>
      <c r="F683" s="100"/>
      <c r="G683" s="102">
        <f t="shared" si="44"/>
        <v>0</v>
      </c>
      <c r="I683" s="14"/>
      <c r="J683" s="14"/>
    </row>
    <row r="684" spans="1:10" ht="24" customHeight="1" x14ac:dyDescent="0.25">
      <c r="A684" s="112"/>
      <c r="B684" s="190" t="s">
        <v>1076</v>
      </c>
      <c r="C684" s="180" t="s">
        <v>1115</v>
      </c>
      <c r="D684" s="158"/>
      <c r="E684" s="158"/>
      <c r="F684" s="70"/>
      <c r="G684" s="73"/>
      <c r="I684" s="14"/>
      <c r="J684" s="14"/>
    </row>
    <row r="685" spans="1:10" ht="24" customHeight="1" x14ac:dyDescent="0.25">
      <c r="A685" s="112"/>
      <c r="B685" s="190" t="s">
        <v>1410</v>
      </c>
      <c r="C685" s="188" t="s">
        <v>1408</v>
      </c>
      <c r="D685" s="158" t="s">
        <v>913</v>
      </c>
      <c r="E685" s="158">
        <v>420</v>
      </c>
      <c r="F685" s="70"/>
      <c r="G685" s="73">
        <f t="shared" ref="G685:G686" si="45">E685*F685</f>
        <v>0</v>
      </c>
      <c r="I685" s="14"/>
      <c r="J685" s="14"/>
    </row>
    <row r="686" spans="1:10" ht="24" customHeight="1" x14ac:dyDescent="0.25">
      <c r="A686" s="112"/>
      <c r="B686" s="190" t="s">
        <v>1411</v>
      </c>
      <c r="C686" s="188" t="s">
        <v>1409</v>
      </c>
      <c r="D686" s="158" t="s">
        <v>913</v>
      </c>
      <c r="E686" s="158">
        <v>30</v>
      </c>
      <c r="F686" s="70"/>
      <c r="G686" s="73">
        <f t="shared" si="45"/>
        <v>0</v>
      </c>
      <c r="I686" s="14"/>
      <c r="J686" s="14"/>
    </row>
    <row r="687" spans="1:10" ht="12" x14ac:dyDescent="0.2">
      <c r="A687" s="112"/>
      <c r="B687" s="190" t="s">
        <v>1077</v>
      </c>
      <c r="C687" s="179" t="s">
        <v>1109</v>
      </c>
      <c r="D687" s="204"/>
      <c r="E687" s="158"/>
      <c r="F687" s="70"/>
      <c r="G687" s="73"/>
      <c r="I687" s="14"/>
      <c r="J687" s="14"/>
    </row>
    <row r="688" spans="1:10" x14ac:dyDescent="0.2">
      <c r="A688" s="190"/>
      <c r="B688" s="190" t="s">
        <v>1078</v>
      </c>
      <c r="C688" s="188" t="s">
        <v>1626</v>
      </c>
      <c r="D688" s="204"/>
      <c r="E688" s="158"/>
      <c r="F688" s="100"/>
      <c r="G688" s="102"/>
      <c r="I688" s="14"/>
      <c r="J688" s="14"/>
    </row>
    <row r="689" spans="1:10" ht="13.2" x14ac:dyDescent="0.25">
      <c r="A689" s="190"/>
      <c r="B689" s="190" t="s">
        <v>1083</v>
      </c>
      <c r="C689" s="191" t="s">
        <v>1110</v>
      </c>
      <c r="D689" s="158" t="s">
        <v>695</v>
      </c>
      <c r="E689" s="158">
        <v>88</v>
      </c>
      <c r="F689" s="70"/>
      <c r="G689" s="73">
        <f>E689*F689</f>
        <v>0</v>
      </c>
      <c r="I689" s="14"/>
      <c r="J689" s="14"/>
    </row>
    <row r="690" spans="1:10" ht="13.2" x14ac:dyDescent="0.25">
      <c r="A690" s="190"/>
      <c r="B690" s="190" t="s">
        <v>1084</v>
      </c>
      <c r="C690" s="191" t="s">
        <v>1111</v>
      </c>
      <c r="D690" s="158" t="s">
        <v>695</v>
      </c>
      <c r="E690" s="158">
        <v>88</v>
      </c>
      <c r="F690" s="70"/>
      <c r="G690" s="73">
        <f>E690*F690</f>
        <v>0</v>
      </c>
      <c r="I690" s="14"/>
      <c r="J690" s="14"/>
    </row>
    <row r="691" spans="1:10" ht="13.2" x14ac:dyDescent="0.25">
      <c r="A691" s="190"/>
      <c r="B691" s="190" t="s">
        <v>1085</v>
      </c>
      <c r="C691" s="115" t="s">
        <v>1412</v>
      </c>
      <c r="D691" s="158" t="s">
        <v>695</v>
      </c>
      <c r="E691" s="158">
        <v>18</v>
      </c>
      <c r="F691" s="70"/>
      <c r="G691" s="73">
        <f>E691*F691</f>
        <v>0</v>
      </c>
      <c r="I691" s="14"/>
      <c r="J691" s="14"/>
    </row>
    <row r="692" spans="1:10" ht="12" x14ac:dyDescent="0.25">
      <c r="B692" s="127" t="s">
        <v>189</v>
      </c>
      <c r="C692" s="128" t="s">
        <v>130</v>
      </c>
      <c r="D692" s="129"/>
      <c r="E692" s="129"/>
      <c r="F692" s="19"/>
      <c r="G692" s="256">
        <f>SUM(G650:G691)</f>
        <v>100000</v>
      </c>
      <c r="I692" s="14"/>
      <c r="J692" s="14"/>
    </row>
    <row r="693" spans="1:10" ht="12" x14ac:dyDescent="0.25">
      <c r="A693" s="130"/>
      <c r="B693" s="130"/>
      <c r="C693" s="165"/>
      <c r="D693" s="166"/>
      <c r="E693" s="166"/>
      <c r="F693" s="295"/>
      <c r="G693" s="260"/>
      <c r="I693" s="14"/>
      <c r="J693" s="14"/>
    </row>
    <row r="694" spans="1:10" ht="12" x14ac:dyDescent="0.25">
      <c r="A694" s="105" t="s">
        <v>1652</v>
      </c>
      <c r="B694" s="201" t="s">
        <v>191</v>
      </c>
      <c r="C694" s="202" t="s">
        <v>192</v>
      </c>
      <c r="D694" s="104"/>
      <c r="E694" s="104"/>
      <c r="F694" s="80"/>
      <c r="G694" s="266"/>
      <c r="I694" s="14"/>
      <c r="J694" s="14"/>
    </row>
    <row r="695" spans="1:10" ht="35.4" x14ac:dyDescent="0.25">
      <c r="A695" s="112"/>
      <c r="B695" s="190" t="s">
        <v>1116</v>
      </c>
      <c r="C695" s="180" t="s">
        <v>1122</v>
      </c>
      <c r="D695" s="158"/>
      <c r="E695" s="158"/>
      <c r="F695" s="70"/>
      <c r="G695" s="73"/>
      <c r="I695" s="14"/>
      <c r="J695" s="14"/>
    </row>
    <row r="696" spans="1:10" x14ac:dyDescent="0.25">
      <c r="A696" s="112"/>
      <c r="B696" s="190" t="s">
        <v>1438</v>
      </c>
      <c r="C696" s="188" t="s">
        <v>1413</v>
      </c>
      <c r="D696" s="158"/>
      <c r="E696" s="158"/>
      <c r="F696" s="70"/>
      <c r="G696" s="73"/>
      <c r="I696" s="14"/>
      <c r="J696" s="14"/>
    </row>
    <row r="697" spans="1:10" x14ac:dyDescent="0.25">
      <c r="A697" s="112"/>
      <c r="B697" s="190" t="s">
        <v>1439</v>
      </c>
      <c r="C697" s="188" t="s">
        <v>1414</v>
      </c>
      <c r="D697" s="158" t="s">
        <v>913</v>
      </c>
      <c r="E697" s="158">
        <v>130</v>
      </c>
      <c r="F697" s="70"/>
      <c r="G697" s="73">
        <f>E697*F697</f>
        <v>0</v>
      </c>
      <c r="I697" s="14"/>
      <c r="J697" s="14"/>
    </row>
    <row r="698" spans="1:10" x14ac:dyDescent="0.25">
      <c r="A698" s="112"/>
      <c r="B698" s="190" t="s">
        <v>1440</v>
      </c>
      <c r="C698" s="188" t="s">
        <v>1415</v>
      </c>
      <c r="D698" s="158" t="s">
        <v>913</v>
      </c>
      <c r="E698" s="158">
        <v>80</v>
      </c>
      <c r="F698" s="70"/>
      <c r="G698" s="73">
        <f t="shared" ref="G698:G704" si="46">E698*F698</f>
        <v>0</v>
      </c>
      <c r="I698" s="14"/>
      <c r="J698" s="14"/>
    </row>
    <row r="699" spans="1:10" x14ac:dyDescent="0.25">
      <c r="A699" s="112"/>
      <c r="B699" s="190" t="s">
        <v>1441</v>
      </c>
      <c r="C699" s="188" t="s">
        <v>1416</v>
      </c>
      <c r="D699" s="158" t="s">
        <v>913</v>
      </c>
      <c r="E699" s="158">
        <v>130</v>
      </c>
      <c r="F699" s="70"/>
      <c r="G699" s="73">
        <f t="shared" si="46"/>
        <v>0</v>
      </c>
      <c r="I699" s="14"/>
      <c r="J699" s="14"/>
    </row>
    <row r="700" spans="1:10" x14ac:dyDescent="0.25">
      <c r="A700" s="112"/>
      <c r="B700" s="190" t="s">
        <v>1442</v>
      </c>
      <c r="C700" s="188" t="s">
        <v>1417</v>
      </c>
      <c r="D700" s="158" t="s">
        <v>913</v>
      </c>
      <c r="E700" s="158">
        <v>20</v>
      </c>
      <c r="F700" s="70"/>
      <c r="G700" s="73">
        <f t="shared" si="46"/>
        <v>0</v>
      </c>
      <c r="I700" s="14"/>
      <c r="J700" s="14"/>
    </row>
    <row r="701" spans="1:10" x14ac:dyDescent="0.25">
      <c r="A701" s="112"/>
      <c r="B701" s="190" t="s">
        <v>1443</v>
      </c>
      <c r="C701" s="188" t="s">
        <v>1418</v>
      </c>
      <c r="D701" s="158" t="s">
        <v>913</v>
      </c>
      <c r="E701" s="158">
        <v>45</v>
      </c>
      <c r="F701" s="70"/>
      <c r="G701" s="73">
        <f t="shared" si="46"/>
        <v>0</v>
      </c>
      <c r="I701" s="14"/>
      <c r="J701" s="14"/>
    </row>
    <row r="702" spans="1:10" x14ac:dyDescent="0.25">
      <c r="A702" s="112"/>
      <c r="B702" s="190" t="s">
        <v>1444</v>
      </c>
      <c r="C702" s="188" t="s">
        <v>1419</v>
      </c>
      <c r="D702" s="158" t="s">
        <v>913</v>
      </c>
      <c r="E702" s="158">
        <v>40</v>
      </c>
      <c r="F702" s="70"/>
      <c r="G702" s="73">
        <f t="shared" si="46"/>
        <v>0</v>
      </c>
      <c r="I702" s="14"/>
      <c r="J702" s="14"/>
    </row>
    <row r="703" spans="1:10" x14ac:dyDescent="0.25">
      <c r="A703" s="112"/>
      <c r="B703" s="190" t="s">
        <v>1445</v>
      </c>
      <c r="C703" s="188" t="s">
        <v>1420</v>
      </c>
      <c r="D703" s="158" t="s">
        <v>913</v>
      </c>
      <c r="E703" s="158">
        <v>90</v>
      </c>
      <c r="F703" s="70"/>
      <c r="G703" s="73">
        <f t="shared" si="46"/>
        <v>0</v>
      </c>
      <c r="I703" s="14"/>
      <c r="J703" s="14"/>
    </row>
    <row r="704" spans="1:10" x14ac:dyDescent="0.25">
      <c r="A704" s="112"/>
      <c r="B704" s="190" t="s">
        <v>1446</v>
      </c>
      <c r="C704" s="188" t="s">
        <v>1421</v>
      </c>
      <c r="D704" s="158" t="s">
        <v>913</v>
      </c>
      <c r="E704" s="158">
        <v>10</v>
      </c>
      <c r="F704" s="70"/>
      <c r="G704" s="73">
        <f t="shared" si="46"/>
        <v>0</v>
      </c>
      <c r="I704" s="14"/>
      <c r="J704" s="14"/>
    </row>
    <row r="705" spans="1:10" x14ac:dyDescent="0.25">
      <c r="A705" s="112"/>
      <c r="B705" s="190" t="s">
        <v>1447</v>
      </c>
      <c r="C705" s="188" t="s">
        <v>1422</v>
      </c>
      <c r="D705" s="158"/>
      <c r="E705" s="158"/>
      <c r="F705" s="70"/>
      <c r="G705" s="73"/>
      <c r="I705" s="14"/>
      <c r="J705" s="14"/>
    </row>
    <row r="706" spans="1:10" x14ac:dyDescent="0.25">
      <c r="A706" s="112"/>
      <c r="B706" s="190" t="s">
        <v>1439</v>
      </c>
      <c r="C706" s="188" t="s">
        <v>1423</v>
      </c>
      <c r="D706" s="158" t="s">
        <v>913</v>
      </c>
      <c r="E706" s="158">
        <v>135</v>
      </c>
      <c r="F706" s="70"/>
      <c r="G706" s="73">
        <f t="shared" ref="G706:G720" si="47">E706*F706</f>
        <v>0</v>
      </c>
      <c r="I706" s="14"/>
      <c r="J706" s="14"/>
    </row>
    <row r="707" spans="1:10" x14ac:dyDescent="0.25">
      <c r="A707" s="112"/>
      <c r="B707" s="190" t="s">
        <v>1448</v>
      </c>
      <c r="C707" s="188" t="s">
        <v>1424</v>
      </c>
      <c r="D707" s="158" t="s">
        <v>913</v>
      </c>
      <c r="E707" s="158">
        <v>15</v>
      </c>
      <c r="F707" s="70"/>
      <c r="G707" s="73">
        <f t="shared" si="47"/>
        <v>0</v>
      </c>
      <c r="I707" s="14"/>
      <c r="J707" s="14"/>
    </row>
    <row r="708" spans="1:10" x14ac:dyDescent="0.25">
      <c r="A708" s="112"/>
      <c r="B708" s="190" t="s">
        <v>1441</v>
      </c>
      <c r="C708" s="188" t="s">
        <v>1425</v>
      </c>
      <c r="D708" s="158" t="s">
        <v>913</v>
      </c>
      <c r="E708" s="158">
        <v>50</v>
      </c>
      <c r="F708" s="70"/>
      <c r="G708" s="73">
        <f t="shared" si="47"/>
        <v>0</v>
      </c>
      <c r="I708" s="14"/>
      <c r="J708" s="14"/>
    </row>
    <row r="709" spans="1:10" x14ac:dyDescent="0.25">
      <c r="A709" s="112"/>
      <c r="B709" s="190" t="s">
        <v>1442</v>
      </c>
      <c r="C709" s="188" t="s">
        <v>1426</v>
      </c>
      <c r="D709" s="158" t="s">
        <v>913</v>
      </c>
      <c r="E709" s="158">
        <v>25</v>
      </c>
      <c r="F709" s="70"/>
      <c r="G709" s="73">
        <f t="shared" si="47"/>
        <v>0</v>
      </c>
      <c r="I709" s="14"/>
      <c r="J709" s="14"/>
    </row>
    <row r="710" spans="1:10" x14ac:dyDescent="0.25">
      <c r="A710" s="112"/>
      <c r="B710" s="190" t="s">
        <v>1443</v>
      </c>
      <c r="C710" s="188" t="s">
        <v>1427</v>
      </c>
      <c r="D710" s="158" t="s">
        <v>913</v>
      </c>
      <c r="E710" s="158">
        <v>45</v>
      </c>
      <c r="F710" s="70"/>
      <c r="G710" s="73">
        <f t="shared" si="47"/>
        <v>0</v>
      </c>
      <c r="I710" s="14"/>
      <c r="J710" s="14"/>
    </row>
    <row r="711" spans="1:10" x14ac:dyDescent="0.25">
      <c r="A711" s="112"/>
      <c r="B711" s="190" t="s">
        <v>1444</v>
      </c>
      <c r="C711" s="188" t="s">
        <v>1428</v>
      </c>
      <c r="D711" s="158" t="s">
        <v>913</v>
      </c>
      <c r="E711" s="158">
        <v>90</v>
      </c>
      <c r="F711" s="70"/>
      <c r="G711" s="73">
        <f t="shared" si="47"/>
        <v>0</v>
      </c>
      <c r="I711" s="14"/>
      <c r="J711" s="14"/>
    </row>
    <row r="712" spans="1:10" x14ac:dyDescent="0.25">
      <c r="A712" s="112"/>
      <c r="B712" s="190" t="s">
        <v>1445</v>
      </c>
      <c r="C712" s="188" t="s">
        <v>1429</v>
      </c>
      <c r="D712" s="158" t="s">
        <v>913</v>
      </c>
      <c r="E712" s="158">
        <v>5</v>
      </c>
      <c r="F712" s="70"/>
      <c r="G712" s="73">
        <f t="shared" si="47"/>
        <v>0</v>
      </c>
      <c r="I712" s="14"/>
      <c r="J712" s="14"/>
    </row>
    <row r="713" spans="1:10" x14ac:dyDescent="0.25">
      <c r="A713" s="112"/>
      <c r="B713" s="190" t="s">
        <v>1446</v>
      </c>
      <c r="C713" s="188" t="s">
        <v>1430</v>
      </c>
      <c r="D713" s="158" t="s">
        <v>913</v>
      </c>
      <c r="E713" s="158">
        <v>175</v>
      </c>
      <c r="F713" s="70"/>
      <c r="G713" s="73">
        <f t="shared" si="47"/>
        <v>0</v>
      </c>
      <c r="I713" s="14"/>
      <c r="J713" s="14"/>
    </row>
    <row r="714" spans="1:10" x14ac:dyDescent="0.25">
      <c r="A714" s="112"/>
      <c r="B714" s="190" t="s">
        <v>1449</v>
      </c>
      <c r="C714" s="188" t="s">
        <v>1431</v>
      </c>
      <c r="D714" s="158" t="s">
        <v>913</v>
      </c>
      <c r="E714" s="158">
        <v>75</v>
      </c>
      <c r="F714" s="70"/>
      <c r="G714" s="73">
        <f t="shared" si="47"/>
        <v>0</v>
      </c>
      <c r="I714" s="14"/>
      <c r="J714" s="14"/>
    </row>
    <row r="715" spans="1:10" x14ac:dyDescent="0.25">
      <c r="A715" s="112"/>
      <c r="B715" s="190" t="s">
        <v>1450</v>
      </c>
      <c r="C715" s="188" t="s">
        <v>1432</v>
      </c>
      <c r="D715" s="158" t="s">
        <v>913</v>
      </c>
      <c r="E715" s="158">
        <v>50</v>
      </c>
      <c r="F715" s="70"/>
      <c r="G715" s="73">
        <f t="shared" si="47"/>
        <v>0</v>
      </c>
      <c r="I715" s="14"/>
      <c r="J715" s="14"/>
    </row>
    <row r="716" spans="1:10" x14ac:dyDescent="0.25">
      <c r="A716" s="112"/>
      <c r="B716" s="190" t="s">
        <v>1451</v>
      </c>
      <c r="C716" s="188" t="s">
        <v>1433</v>
      </c>
      <c r="D716" s="158" t="s">
        <v>913</v>
      </c>
      <c r="E716" s="158">
        <v>40</v>
      </c>
      <c r="F716" s="70"/>
      <c r="G716" s="73">
        <f t="shared" si="47"/>
        <v>0</v>
      </c>
      <c r="I716" s="14"/>
      <c r="J716" s="14"/>
    </row>
    <row r="717" spans="1:10" x14ac:dyDescent="0.25">
      <c r="A717" s="112"/>
      <c r="B717" s="190" t="s">
        <v>1452</v>
      </c>
      <c r="C717" s="188" t="s">
        <v>1434</v>
      </c>
      <c r="D717" s="158" t="s">
        <v>913</v>
      </c>
      <c r="E717" s="158">
        <v>40</v>
      </c>
      <c r="F717" s="70"/>
      <c r="G717" s="73">
        <f t="shared" si="47"/>
        <v>0</v>
      </c>
      <c r="I717" s="14"/>
      <c r="J717" s="14"/>
    </row>
    <row r="718" spans="1:10" x14ac:dyDescent="0.25">
      <c r="A718" s="112"/>
      <c r="B718" s="190" t="s">
        <v>1453</v>
      </c>
      <c r="C718" s="188" t="s">
        <v>1435</v>
      </c>
      <c r="D718" s="158" t="s">
        <v>913</v>
      </c>
      <c r="E718" s="158">
        <v>42</v>
      </c>
      <c r="F718" s="70"/>
      <c r="G718" s="73">
        <f t="shared" si="47"/>
        <v>0</v>
      </c>
      <c r="I718" s="14"/>
      <c r="J718" s="14"/>
    </row>
    <row r="719" spans="1:10" x14ac:dyDescent="0.25">
      <c r="A719" s="112"/>
      <c r="B719" s="190" t="s">
        <v>1454</v>
      </c>
      <c r="C719" s="188" t="s">
        <v>1436</v>
      </c>
      <c r="D719" s="158" t="s">
        <v>913</v>
      </c>
      <c r="E719" s="158">
        <v>35</v>
      </c>
      <c r="F719" s="70"/>
      <c r="G719" s="73">
        <f t="shared" si="47"/>
        <v>0</v>
      </c>
      <c r="I719" s="14"/>
      <c r="J719" s="14"/>
    </row>
    <row r="720" spans="1:10" x14ac:dyDescent="0.25">
      <c r="A720" s="112"/>
      <c r="B720" s="190" t="s">
        <v>1455</v>
      </c>
      <c r="C720" s="188" t="s">
        <v>1437</v>
      </c>
      <c r="D720" s="158" t="s">
        <v>913</v>
      </c>
      <c r="E720" s="158">
        <v>15</v>
      </c>
      <c r="F720" s="70"/>
      <c r="G720" s="73">
        <f t="shared" si="47"/>
        <v>0</v>
      </c>
      <c r="I720" s="14"/>
      <c r="J720" s="14"/>
    </row>
    <row r="721" spans="1:10" ht="35.4" x14ac:dyDescent="0.25">
      <c r="A721" s="112"/>
      <c r="B721" s="190" t="s">
        <v>1117</v>
      </c>
      <c r="C721" s="180" t="s">
        <v>1123</v>
      </c>
      <c r="D721" s="158"/>
      <c r="E721" s="158"/>
      <c r="F721" s="70"/>
      <c r="G721" s="73"/>
      <c r="I721" s="14"/>
      <c r="J721" s="14"/>
    </row>
    <row r="722" spans="1:10" x14ac:dyDescent="0.25">
      <c r="A722" s="112"/>
      <c r="B722" s="190" t="s">
        <v>1457</v>
      </c>
      <c r="C722" s="188" t="s">
        <v>1422</v>
      </c>
      <c r="D722" s="158"/>
      <c r="E722" s="158"/>
      <c r="F722" s="70"/>
      <c r="G722" s="73"/>
      <c r="I722" s="14"/>
      <c r="J722" s="14"/>
    </row>
    <row r="723" spans="1:10" x14ac:dyDescent="0.25">
      <c r="A723" s="112"/>
      <c r="B723" s="190" t="s">
        <v>1458</v>
      </c>
      <c r="C723" s="188" t="s">
        <v>1456</v>
      </c>
      <c r="D723" s="158" t="s">
        <v>913</v>
      </c>
      <c r="E723" s="158">
        <v>115</v>
      </c>
      <c r="F723" s="70"/>
      <c r="G723" s="73">
        <f>E723*F723</f>
        <v>0</v>
      </c>
      <c r="I723" s="14"/>
      <c r="J723" s="14"/>
    </row>
    <row r="724" spans="1:10" x14ac:dyDescent="0.25">
      <c r="A724" s="112"/>
      <c r="B724" s="190" t="s">
        <v>1459</v>
      </c>
      <c r="C724" s="188" t="s">
        <v>1432</v>
      </c>
      <c r="D724" s="158" t="s">
        <v>913</v>
      </c>
      <c r="E724" s="158">
        <v>25</v>
      </c>
      <c r="F724" s="70"/>
      <c r="G724" s="73">
        <f t="shared" ref="G724:G726" si="48">E724*F724</f>
        <v>0</v>
      </c>
      <c r="I724" s="14"/>
      <c r="J724" s="14"/>
    </row>
    <row r="725" spans="1:10" x14ac:dyDescent="0.25">
      <c r="A725" s="112"/>
      <c r="B725" s="190" t="s">
        <v>1460</v>
      </c>
      <c r="C725" s="188" t="s">
        <v>1433</v>
      </c>
      <c r="D725" s="158" t="s">
        <v>913</v>
      </c>
      <c r="E725" s="158">
        <v>36</v>
      </c>
      <c r="F725" s="70"/>
      <c r="G725" s="73">
        <f t="shared" si="48"/>
        <v>0</v>
      </c>
      <c r="I725" s="14"/>
      <c r="J725" s="14"/>
    </row>
    <row r="726" spans="1:10" x14ac:dyDescent="0.25">
      <c r="A726" s="112"/>
      <c r="B726" s="190" t="s">
        <v>1461</v>
      </c>
      <c r="C726" s="188" t="s">
        <v>1434</v>
      </c>
      <c r="D726" s="158" t="s">
        <v>913</v>
      </c>
      <c r="E726" s="158">
        <v>40</v>
      </c>
      <c r="F726" s="70"/>
      <c r="G726" s="73">
        <f t="shared" si="48"/>
        <v>0</v>
      </c>
      <c r="I726" s="14"/>
      <c r="J726" s="14"/>
    </row>
    <row r="727" spans="1:10" ht="12" x14ac:dyDescent="0.25">
      <c r="A727" s="112"/>
      <c r="B727" s="190" t="s">
        <v>1118</v>
      </c>
      <c r="C727" s="179" t="s">
        <v>1121</v>
      </c>
      <c r="D727" s="158"/>
      <c r="E727" s="158"/>
      <c r="F727" s="60"/>
      <c r="G727" s="265"/>
      <c r="I727" s="14"/>
      <c r="J727" s="14"/>
    </row>
    <row r="728" spans="1:10" ht="22.8" x14ac:dyDescent="0.25">
      <c r="A728" s="190"/>
      <c r="B728" s="190" t="s">
        <v>1119</v>
      </c>
      <c r="C728" s="188" t="s">
        <v>1462</v>
      </c>
      <c r="D728" s="158" t="s">
        <v>695</v>
      </c>
      <c r="E728" s="158">
        <v>473</v>
      </c>
      <c r="F728" s="70"/>
      <c r="G728" s="73">
        <f>E728*F728</f>
        <v>0</v>
      </c>
      <c r="I728" s="14"/>
      <c r="J728" s="14"/>
    </row>
    <row r="729" spans="1:10" ht="23.4" x14ac:dyDescent="0.25">
      <c r="A729" s="112"/>
      <c r="B729" s="190" t="s">
        <v>1120</v>
      </c>
      <c r="C729" s="180" t="s">
        <v>1124</v>
      </c>
      <c r="D729" s="158"/>
      <c r="E729" s="158"/>
      <c r="F729" s="70"/>
      <c r="G729" s="73"/>
      <c r="I729" s="14"/>
      <c r="J729" s="14"/>
    </row>
    <row r="730" spans="1:10" ht="22.8" x14ac:dyDescent="0.25">
      <c r="A730" s="112"/>
      <c r="B730" s="190"/>
      <c r="C730" s="188" t="s">
        <v>1463</v>
      </c>
      <c r="D730" s="158" t="s">
        <v>913</v>
      </c>
      <c r="E730" s="158">
        <v>36</v>
      </c>
      <c r="F730" s="70"/>
      <c r="G730" s="73">
        <f t="shared" ref="G730:G733" si="49">E730*F730</f>
        <v>0</v>
      </c>
      <c r="I730" s="14"/>
      <c r="J730" s="14"/>
    </row>
    <row r="731" spans="1:10" ht="22.8" x14ac:dyDescent="0.25">
      <c r="A731" s="112"/>
      <c r="B731" s="190"/>
      <c r="C731" s="188" t="s">
        <v>1464</v>
      </c>
      <c r="D731" s="158" t="s">
        <v>913</v>
      </c>
      <c r="E731" s="158">
        <v>8</v>
      </c>
      <c r="F731" s="70"/>
      <c r="G731" s="73">
        <f t="shared" si="49"/>
        <v>0</v>
      </c>
      <c r="I731" s="14"/>
      <c r="J731" s="14"/>
    </row>
    <row r="732" spans="1:10" ht="22.8" x14ac:dyDescent="0.25">
      <c r="A732" s="112"/>
      <c r="B732" s="190"/>
      <c r="C732" s="188" t="s">
        <v>1465</v>
      </c>
      <c r="D732" s="158" t="s">
        <v>913</v>
      </c>
      <c r="E732" s="158">
        <v>6</v>
      </c>
      <c r="F732" s="70"/>
      <c r="G732" s="73">
        <f t="shared" si="49"/>
        <v>0</v>
      </c>
      <c r="I732" s="14"/>
      <c r="J732" s="14"/>
    </row>
    <row r="733" spans="1:10" ht="22.8" x14ac:dyDescent="0.25">
      <c r="A733" s="112"/>
      <c r="B733" s="190"/>
      <c r="C733" s="188" t="s">
        <v>1466</v>
      </c>
      <c r="D733" s="158" t="s">
        <v>913</v>
      </c>
      <c r="E733" s="158">
        <v>3</v>
      </c>
      <c r="F733" s="70"/>
      <c r="G733" s="73">
        <f t="shared" si="49"/>
        <v>0</v>
      </c>
      <c r="I733" s="14"/>
      <c r="J733" s="14"/>
    </row>
    <row r="734" spans="1:10" ht="12" x14ac:dyDescent="0.25">
      <c r="B734" s="127" t="s">
        <v>191</v>
      </c>
      <c r="C734" s="128" t="s">
        <v>130</v>
      </c>
      <c r="D734" s="129"/>
      <c r="E734" s="129"/>
      <c r="F734" s="19"/>
      <c r="G734" s="256">
        <f>SUM(G695:G733)</f>
        <v>0</v>
      </c>
      <c r="I734" s="14"/>
      <c r="J734" s="14"/>
    </row>
    <row r="735" spans="1:10" ht="12" x14ac:dyDescent="0.25">
      <c r="A735" s="130"/>
      <c r="B735" s="130"/>
      <c r="C735" s="165"/>
      <c r="D735" s="166"/>
      <c r="E735" s="166"/>
      <c r="F735" s="295"/>
      <c r="G735" s="260"/>
      <c r="I735" s="14"/>
      <c r="J735" s="14"/>
    </row>
    <row r="736" spans="1:10" ht="12" x14ac:dyDescent="0.25">
      <c r="A736" s="105" t="s">
        <v>1652</v>
      </c>
      <c r="B736" s="201" t="s">
        <v>193</v>
      </c>
      <c r="C736" s="202" t="s">
        <v>194</v>
      </c>
      <c r="D736" s="104"/>
      <c r="E736" s="104"/>
      <c r="F736" s="80"/>
      <c r="G736" s="266"/>
      <c r="I736" s="14"/>
      <c r="J736" s="14"/>
    </row>
    <row r="737" spans="1:10" ht="12" x14ac:dyDescent="0.25">
      <c r="A737" s="143"/>
      <c r="B737" s="198" t="s">
        <v>1125</v>
      </c>
      <c r="C737" s="133" t="s">
        <v>1130</v>
      </c>
      <c r="D737" s="200"/>
      <c r="E737" s="200"/>
      <c r="F737" s="81"/>
      <c r="G737" s="77"/>
      <c r="I737" s="14"/>
      <c r="J737" s="14"/>
    </row>
    <row r="738" spans="1:10" x14ac:dyDescent="0.25">
      <c r="A738" s="190"/>
      <c r="B738" s="190" t="s">
        <v>1126</v>
      </c>
      <c r="C738" s="147" t="s">
        <v>1131</v>
      </c>
      <c r="D738" s="158"/>
      <c r="E738" s="158"/>
      <c r="F738" s="70"/>
      <c r="G738" s="73"/>
      <c r="I738" s="14"/>
      <c r="J738" s="14"/>
    </row>
    <row r="739" spans="1:10" x14ac:dyDescent="0.25">
      <c r="A739" s="190"/>
      <c r="B739" s="190" t="s">
        <v>1128</v>
      </c>
      <c r="C739" s="147" t="s">
        <v>1112</v>
      </c>
      <c r="D739" s="158"/>
      <c r="E739" s="158"/>
      <c r="F739" s="70"/>
      <c r="G739" s="73"/>
      <c r="I739" s="14"/>
      <c r="J739" s="14"/>
    </row>
    <row r="740" spans="1:10" x14ac:dyDescent="0.25">
      <c r="A740" s="190"/>
      <c r="B740" s="190"/>
      <c r="C740" s="147" t="s">
        <v>1467</v>
      </c>
      <c r="D740" s="158" t="s">
        <v>46</v>
      </c>
      <c r="E740" s="158">
        <v>1</v>
      </c>
      <c r="F740" s="70"/>
      <c r="G740" s="73">
        <f t="shared" ref="G740:G758" si="50">E740*F740</f>
        <v>0</v>
      </c>
      <c r="I740" s="14"/>
      <c r="J740" s="14"/>
    </row>
    <row r="741" spans="1:10" x14ac:dyDescent="0.25">
      <c r="A741" s="190"/>
      <c r="B741" s="190"/>
      <c r="C741" s="147" t="s">
        <v>1468</v>
      </c>
      <c r="D741" s="158" t="s">
        <v>46</v>
      </c>
      <c r="E741" s="158">
        <v>1</v>
      </c>
      <c r="F741" s="70"/>
      <c r="G741" s="73">
        <f t="shared" si="50"/>
        <v>0</v>
      </c>
      <c r="I741" s="14"/>
      <c r="J741" s="14"/>
    </row>
    <row r="742" spans="1:10" ht="22.8" x14ac:dyDescent="0.25">
      <c r="A742" s="190"/>
      <c r="B742" s="190"/>
      <c r="C742" s="147" t="s">
        <v>1469</v>
      </c>
      <c r="D742" s="158" t="s">
        <v>46</v>
      </c>
      <c r="E742" s="158">
        <v>1</v>
      </c>
      <c r="F742" s="70"/>
      <c r="G742" s="73">
        <f t="shared" si="50"/>
        <v>0</v>
      </c>
      <c r="I742" s="14"/>
      <c r="J742" s="14"/>
    </row>
    <row r="743" spans="1:10" x14ac:dyDescent="0.25">
      <c r="A743" s="190"/>
      <c r="B743" s="190"/>
      <c r="C743" s="147" t="s">
        <v>1470</v>
      </c>
      <c r="D743" s="158" t="s">
        <v>46</v>
      </c>
      <c r="E743" s="158">
        <v>1</v>
      </c>
      <c r="F743" s="70"/>
      <c r="G743" s="73">
        <f t="shared" si="50"/>
        <v>0</v>
      </c>
      <c r="I743" s="14"/>
      <c r="J743" s="14"/>
    </row>
    <row r="744" spans="1:10" x14ac:dyDescent="0.25">
      <c r="A744" s="190"/>
      <c r="B744" s="190"/>
      <c r="C744" s="147" t="s">
        <v>1471</v>
      </c>
      <c r="D744" s="158" t="s">
        <v>46</v>
      </c>
      <c r="E744" s="158">
        <v>0.5</v>
      </c>
      <c r="F744" s="70"/>
      <c r="G744" s="73">
        <f t="shared" si="50"/>
        <v>0</v>
      </c>
      <c r="I744" s="14"/>
      <c r="J744" s="14"/>
    </row>
    <row r="745" spans="1:10" x14ac:dyDescent="0.25">
      <c r="A745" s="190"/>
      <c r="B745" s="190"/>
      <c r="C745" s="147" t="s">
        <v>1472</v>
      </c>
      <c r="D745" s="158" t="s">
        <v>46</v>
      </c>
      <c r="E745" s="158">
        <v>1</v>
      </c>
      <c r="F745" s="70"/>
      <c r="G745" s="73">
        <f t="shared" si="50"/>
        <v>0</v>
      </c>
      <c r="I745" s="14"/>
      <c r="J745" s="14"/>
    </row>
    <row r="746" spans="1:10" x14ac:dyDescent="0.25">
      <c r="A746" s="190"/>
      <c r="B746" s="190"/>
      <c r="C746" s="147" t="s">
        <v>1421</v>
      </c>
      <c r="D746" s="158" t="s">
        <v>46</v>
      </c>
      <c r="E746" s="158">
        <v>0.5</v>
      </c>
      <c r="F746" s="70"/>
      <c r="G746" s="73">
        <f t="shared" si="50"/>
        <v>0</v>
      </c>
      <c r="I746" s="14"/>
      <c r="J746" s="14"/>
    </row>
    <row r="747" spans="1:10" x14ac:dyDescent="0.25">
      <c r="A747" s="190"/>
      <c r="B747" s="190" t="s">
        <v>1129</v>
      </c>
      <c r="C747" s="147" t="s">
        <v>1043</v>
      </c>
      <c r="D747" s="158"/>
      <c r="E747" s="158"/>
      <c r="F747" s="70"/>
      <c r="G747" s="73"/>
      <c r="I747" s="14"/>
      <c r="J747" s="14"/>
    </row>
    <row r="748" spans="1:10" x14ac:dyDescent="0.25">
      <c r="A748" s="190"/>
      <c r="B748" s="190"/>
      <c r="C748" s="147" t="s">
        <v>1467</v>
      </c>
      <c r="D748" s="158" t="s">
        <v>46</v>
      </c>
      <c r="E748" s="158">
        <v>50</v>
      </c>
      <c r="F748" s="70"/>
      <c r="G748" s="73">
        <f t="shared" si="50"/>
        <v>0</v>
      </c>
      <c r="I748" s="14"/>
      <c r="J748" s="14"/>
    </row>
    <row r="749" spans="1:10" x14ac:dyDescent="0.25">
      <c r="A749" s="190"/>
      <c r="B749" s="190"/>
      <c r="C749" s="147" t="s">
        <v>1468</v>
      </c>
      <c r="D749" s="158" t="s">
        <v>46</v>
      </c>
      <c r="E749" s="158">
        <v>8</v>
      </c>
      <c r="F749" s="70"/>
      <c r="G749" s="73">
        <f t="shared" si="50"/>
        <v>0</v>
      </c>
      <c r="I749" s="14"/>
      <c r="J749" s="14"/>
    </row>
    <row r="750" spans="1:10" ht="22.8" x14ac:dyDescent="0.25">
      <c r="A750" s="190"/>
      <c r="B750" s="190"/>
      <c r="C750" s="147" t="s">
        <v>1473</v>
      </c>
      <c r="D750" s="158" t="s">
        <v>46</v>
      </c>
      <c r="E750" s="158">
        <v>45</v>
      </c>
      <c r="F750" s="70"/>
      <c r="G750" s="73">
        <f t="shared" si="50"/>
        <v>0</v>
      </c>
      <c r="I750" s="14"/>
      <c r="J750" s="14"/>
    </row>
    <row r="751" spans="1:10" x14ac:dyDescent="0.25">
      <c r="A751" s="190"/>
      <c r="B751" s="190"/>
      <c r="C751" s="147" t="s">
        <v>1474</v>
      </c>
      <c r="D751" s="158" t="s">
        <v>46</v>
      </c>
      <c r="E751" s="158">
        <v>17</v>
      </c>
      <c r="F751" s="70"/>
      <c r="G751" s="73">
        <f t="shared" si="50"/>
        <v>0</v>
      </c>
      <c r="I751" s="14"/>
      <c r="J751" s="14"/>
    </row>
    <row r="752" spans="1:10" x14ac:dyDescent="0.25">
      <c r="A752" s="190"/>
      <c r="B752" s="190"/>
      <c r="C752" s="147" t="s">
        <v>1471</v>
      </c>
      <c r="D752" s="158" t="s">
        <v>46</v>
      </c>
      <c r="E752" s="158">
        <v>15</v>
      </c>
      <c r="F752" s="70"/>
      <c r="G752" s="73">
        <f t="shared" si="50"/>
        <v>0</v>
      </c>
      <c r="I752" s="14"/>
      <c r="J752" s="14"/>
    </row>
    <row r="753" spans="1:10" x14ac:dyDescent="0.25">
      <c r="A753" s="190"/>
      <c r="B753" s="190"/>
      <c r="C753" s="147" t="s">
        <v>1472</v>
      </c>
      <c r="D753" s="158" t="s">
        <v>46</v>
      </c>
      <c r="E753" s="158">
        <v>38</v>
      </c>
      <c r="F753" s="70"/>
      <c r="G753" s="73">
        <f t="shared" si="50"/>
        <v>0</v>
      </c>
      <c r="I753" s="14"/>
      <c r="J753" s="14"/>
    </row>
    <row r="754" spans="1:10" x14ac:dyDescent="0.25">
      <c r="A754" s="190"/>
      <c r="B754" s="190"/>
      <c r="C754" s="147" t="s">
        <v>1421</v>
      </c>
      <c r="D754" s="158" t="s">
        <v>46</v>
      </c>
      <c r="E754" s="158">
        <v>4</v>
      </c>
      <c r="F754" s="70"/>
      <c r="G754" s="73">
        <f t="shared" si="50"/>
        <v>0</v>
      </c>
      <c r="I754" s="14"/>
      <c r="J754" s="14"/>
    </row>
    <row r="755" spans="1:10" x14ac:dyDescent="0.25">
      <c r="A755" s="190"/>
      <c r="B755" s="190"/>
      <c r="C755" s="147" t="s">
        <v>1475</v>
      </c>
      <c r="D755" s="158" t="s">
        <v>46</v>
      </c>
      <c r="E755" s="158">
        <v>8</v>
      </c>
      <c r="F755" s="70"/>
      <c r="G755" s="73">
        <f t="shared" si="50"/>
        <v>0</v>
      </c>
      <c r="I755" s="14"/>
      <c r="J755" s="14"/>
    </row>
    <row r="756" spans="1:10" x14ac:dyDescent="0.25">
      <c r="A756" s="190"/>
      <c r="B756" s="190"/>
      <c r="C756" s="147" t="s">
        <v>1476</v>
      </c>
      <c r="D756" s="158" t="s">
        <v>46</v>
      </c>
      <c r="E756" s="158">
        <v>5</v>
      </c>
      <c r="F756" s="70"/>
      <c r="G756" s="73">
        <f t="shared" si="50"/>
        <v>0</v>
      </c>
      <c r="I756" s="14"/>
      <c r="J756" s="14"/>
    </row>
    <row r="757" spans="1:10" x14ac:dyDescent="0.25">
      <c r="A757" s="190"/>
      <c r="B757" s="190"/>
      <c r="C757" s="147" t="s">
        <v>1477</v>
      </c>
      <c r="D757" s="158" t="s">
        <v>46</v>
      </c>
      <c r="E757" s="158">
        <v>3</v>
      </c>
      <c r="F757" s="70"/>
      <c r="G757" s="73">
        <f t="shared" si="50"/>
        <v>0</v>
      </c>
      <c r="I757" s="14"/>
      <c r="J757" s="14"/>
    </row>
    <row r="758" spans="1:10" ht="24" x14ac:dyDescent="0.25">
      <c r="A758" s="112"/>
      <c r="B758" s="190" t="s">
        <v>1127</v>
      </c>
      <c r="C758" s="113" t="s">
        <v>1132</v>
      </c>
      <c r="D758" s="158" t="s">
        <v>46</v>
      </c>
      <c r="E758" s="158">
        <v>15</v>
      </c>
      <c r="F758" s="70"/>
      <c r="G758" s="73">
        <f t="shared" si="50"/>
        <v>0</v>
      </c>
      <c r="I758" s="14"/>
      <c r="J758" s="14"/>
    </row>
    <row r="759" spans="1:10" ht="12" x14ac:dyDescent="0.25">
      <c r="B759" s="127" t="s">
        <v>193</v>
      </c>
      <c r="C759" s="128" t="s">
        <v>130</v>
      </c>
      <c r="D759" s="129"/>
      <c r="E759" s="129"/>
      <c r="F759" s="19"/>
      <c r="G759" s="256">
        <f>SUM(G739:G758)</f>
        <v>0</v>
      </c>
      <c r="I759" s="14"/>
      <c r="J759" s="14"/>
    </row>
    <row r="760" spans="1:10" ht="12" x14ac:dyDescent="0.25">
      <c r="A760" s="130"/>
      <c r="B760" s="130"/>
      <c r="C760" s="165"/>
      <c r="D760" s="166"/>
      <c r="E760" s="166"/>
      <c r="F760" s="295"/>
      <c r="G760" s="260"/>
      <c r="I760" s="14"/>
      <c r="J760" s="14"/>
    </row>
    <row r="761" spans="1:10" ht="12" x14ac:dyDescent="0.25">
      <c r="A761" s="105" t="s">
        <v>1652</v>
      </c>
      <c r="B761" s="201" t="s">
        <v>195</v>
      </c>
      <c r="C761" s="202" t="s">
        <v>196</v>
      </c>
      <c r="D761" s="104"/>
      <c r="E761" s="104"/>
      <c r="F761" s="80"/>
      <c r="G761" s="266"/>
      <c r="I761" s="14"/>
      <c r="J761" s="14"/>
    </row>
    <row r="762" spans="1:10" ht="24" x14ac:dyDescent="0.25">
      <c r="A762" s="143"/>
      <c r="B762" s="198" t="s">
        <v>1133</v>
      </c>
      <c r="C762" s="210" t="s">
        <v>1159</v>
      </c>
      <c r="D762" s="200"/>
      <c r="E762" s="200"/>
      <c r="F762" s="81"/>
      <c r="G762" s="77"/>
      <c r="I762" s="14"/>
      <c r="J762" s="14"/>
    </row>
    <row r="763" spans="1:10" x14ac:dyDescent="0.25">
      <c r="A763" s="190"/>
      <c r="B763" s="190" t="s">
        <v>1134</v>
      </c>
      <c r="C763" s="115" t="s">
        <v>1154</v>
      </c>
      <c r="D763" s="158"/>
      <c r="E763" s="158"/>
      <c r="F763" s="70"/>
      <c r="G763" s="73"/>
      <c r="I763" s="14"/>
      <c r="J763" s="14"/>
    </row>
    <row r="764" spans="1:10" x14ac:dyDescent="0.25">
      <c r="A764" s="190"/>
      <c r="B764" s="190" t="s">
        <v>1146</v>
      </c>
      <c r="C764" s="115" t="s">
        <v>1481</v>
      </c>
      <c r="D764" s="158" t="s">
        <v>757</v>
      </c>
      <c r="E764" s="158">
        <v>300</v>
      </c>
      <c r="F764" s="70"/>
      <c r="G764" s="73">
        <f>E764*F764</f>
        <v>0</v>
      </c>
      <c r="I764" s="14"/>
      <c r="J764" s="14"/>
    </row>
    <row r="765" spans="1:10" x14ac:dyDescent="0.25">
      <c r="A765" s="190"/>
      <c r="B765" s="190" t="s">
        <v>1147</v>
      </c>
      <c r="C765" s="115" t="s">
        <v>1482</v>
      </c>
      <c r="D765" s="158" t="s">
        <v>757</v>
      </c>
      <c r="E765" s="158">
        <v>50</v>
      </c>
      <c r="F765" s="70"/>
      <c r="G765" s="73">
        <f t="shared" ref="G765:G768" si="51">E765*F765</f>
        <v>0</v>
      </c>
      <c r="I765" s="14"/>
      <c r="J765" s="14"/>
    </row>
    <row r="766" spans="1:10" x14ac:dyDescent="0.25">
      <c r="A766" s="190"/>
      <c r="B766" s="190" t="s">
        <v>1478</v>
      </c>
      <c r="C766" s="115" t="s">
        <v>1483</v>
      </c>
      <c r="D766" s="158" t="s">
        <v>757</v>
      </c>
      <c r="E766" s="158">
        <v>25</v>
      </c>
      <c r="F766" s="70"/>
      <c r="G766" s="73">
        <f t="shared" si="51"/>
        <v>0</v>
      </c>
      <c r="I766" s="14"/>
      <c r="J766" s="14"/>
    </row>
    <row r="767" spans="1:10" x14ac:dyDescent="0.25">
      <c r="A767" s="190"/>
      <c r="B767" s="190" t="s">
        <v>1479</v>
      </c>
      <c r="C767" s="115" t="s">
        <v>1484</v>
      </c>
      <c r="D767" s="158" t="s">
        <v>757</v>
      </c>
      <c r="E767" s="158">
        <v>25</v>
      </c>
      <c r="F767" s="70"/>
      <c r="G767" s="73">
        <f t="shared" si="51"/>
        <v>0</v>
      </c>
      <c r="I767" s="14"/>
      <c r="J767" s="14"/>
    </row>
    <row r="768" spans="1:10" x14ac:dyDescent="0.25">
      <c r="A768" s="190"/>
      <c r="B768" s="190" t="s">
        <v>1480</v>
      </c>
      <c r="C768" s="115" t="s">
        <v>1485</v>
      </c>
      <c r="D768" s="158" t="s">
        <v>757</v>
      </c>
      <c r="E768" s="158">
        <v>1</v>
      </c>
      <c r="F768" s="70"/>
      <c r="G768" s="73">
        <f t="shared" si="51"/>
        <v>0</v>
      </c>
      <c r="I768" s="14"/>
      <c r="J768" s="14"/>
    </row>
    <row r="769" spans="1:10" x14ac:dyDescent="0.25">
      <c r="A769" s="190"/>
      <c r="B769" s="190" t="s">
        <v>1135</v>
      </c>
      <c r="C769" s="115" t="s">
        <v>1155</v>
      </c>
      <c r="D769" s="158"/>
      <c r="E769" s="158"/>
      <c r="F769" s="70"/>
      <c r="G769" s="73"/>
      <c r="I769" s="14"/>
      <c r="J769" s="14"/>
    </row>
    <row r="770" spans="1:10" ht="22.8" x14ac:dyDescent="0.25">
      <c r="A770" s="190"/>
      <c r="B770" s="190" t="s">
        <v>1148</v>
      </c>
      <c r="C770" s="115" t="s">
        <v>1486</v>
      </c>
      <c r="D770" s="158" t="s">
        <v>757</v>
      </c>
      <c r="E770" s="158">
        <v>265</v>
      </c>
      <c r="F770" s="70"/>
      <c r="G770" s="73">
        <f t="shared" ref="G770:G773" si="52">E770*F770</f>
        <v>0</v>
      </c>
      <c r="I770" s="14"/>
      <c r="J770" s="14"/>
    </row>
    <row r="771" spans="1:10" x14ac:dyDescent="0.25">
      <c r="A771" s="190"/>
      <c r="B771" s="190" t="s">
        <v>1149</v>
      </c>
      <c r="C771" s="115" t="s">
        <v>1487</v>
      </c>
      <c r="D771" s="158" t="s">
        <v>757</v>
      </c>
      <c r="E771" s="158">
        <v>120</v>
      </c>
      <c r="F771" s="70"/>
      <c r="G771" s="73">
        <f t="shared" si="52"/>
        <v>0</v>
      </c>
      <c r="I771" s="14"/>
      <c r="J771" s="14"/>
    </row>
    <row r="772" spans="1:10" ht="22.8" x14ac:dyDescent="0.25">
      <c r="A772" s="190"/>
      <c r="B772" s="190" t="s">
        <v>1490</v>
      </c>
      <c r="C772" s="115" t="s">
        <v>1488</v>
      </c>
      <c r="D772" s="158" t="s">
        <v>757</v>
      </c>
      <c r="E772" s="158">
        <v>100</v>
      </c>
      <c r="F772" s="70"/>
      <c r="G772" s="73">
        <f t="shared" si="52"/>
        <v>0</v>
      </c>
      <c r="I772" s="14"/>
      <c r="J772" s="14"/>
    </row>
    <row r="773" spans="1:10" x14ac:dyDescent="0.25">
      <c r="A773" s="190"/>
      <c r="B773" s="190" t="s">
        <v>1491</v>
      </c>
      <c r="C773" s="115" t="s">
        <v>1489</v>
      </c>
      <c r="D773" s="158" t="s">
        <v>757</v>
      </c>
      <c r="E773" s="158">
        <v>260</v>
      </c>
      <c r="F773" s="70"/>
      <c r="G773" s="73">
        <f t="shared" si="52"/>
        <v>0</v>
      </c>
      <c r="I773" s="14"/>
      <c r="J773" s="14"/>
    </row>
    <row r="774" spans="1:10" ht="24" x14ac:dyDescent="0.25">
      <c r="A774" s="112"/>
      <c r="B774" s="190" t="s">
        <v>1136</v>
      </c>
      <c r="C774" s="113" t="s">
        <v>1156</v>
      </c>
      <c r="D774" s="158"/>
      <c r="E774" s="158"/>
      <c r="F774" s="70"/>
      <c r="G774" s="73"/>
      <c r="I774" s="14"/>
      <c r="J774" s="14"/>
    </row>
    <row r="775" spans="1:10" x14ac:dyDescent="0.2">
      <c r="A775" s="190"/>
      <c r="B775" s="190" t="s">
        <v>1137</v>
      </c>
      <c r="C775" s="115" t="s">
        <v>1154</v>
      </c>
      <c r="D775" s="204"/>
      <c r="E775" s="158"/>
      <c r="F775" s="70"/>
      <c r="G775" s="73"/>
      <c r="I775" s="14"/>
      <c r="J775" s="14"/>
    </row>
    <row r="776" spans="1:10" x14ac:dyDescent="0.25">
      <c r="A776" s="190"/>
      <c r="B776" s="190" t="s">
        <v>1150</v>
      </c>
      <c r="C776" s="115" t="s">
        <v>1492</v>
      </c>
      <c r="D776" s="158" t="s">
        <v>757</v>
      </c>
      <c r="E776" s="158">
        <v>300</v>
      </c>
      <c r="F776" s="70"/>
      <c r="G776" s="73">
        <f>E776*F776</f>
        <v>0</v>
      </c>
      <c r="I776" s="14"/>
      <c r="J776" s="14"/>
    </row>
    <row r="777" spans="1:10" x14ac:dyDescent="0.25">
      <c r="A777" s="190"/>
      <c r="B777" s="190" t="s">
        <v>1151</v>
      </c>
      <c r="C777" s="115" t="s">
        <v>1493</v>
      </c>
      <c r="D777" s="158" t="s">
        <v>757</v>
      </c>
      <c r="E777" s="158">
        <v>50</v>
      </c>
      <c r="F777" s="70"/>
      <c r="G777" s="73">
        <f t="shared" ref="G777:G780" si="53">E777*F777</f>
        <v>0</v>
      </c>
      <c r="I777" s="14"/>
      <c r="J777" s="14"/>
    </row>
    <row r="778" spans="1:10" x14ac:dyDescent="0.25">
      <c r="A778" s="190"/>
      <c r="B778" s="190" t="s">
        <v>1495</v>
      </c>
      <c r="C778" s="115" t="s">
        <v>1483</v>
      </c>
      <c r="D778" s="158" t="s">
        <v>757</v>
      </c>
      <c r="E778" s="158">
        <v>25</v>
      </c>
      <c r="F778" s="70"/>
      <c r="G778" s="73">
        <f t="shared" si="53"/>
        <v>0</v>
      </c>
      <c r="I778" s="14"/>
      <c r="J778" s="14"/>
    </row>
    <row r="779" spans="1:10" x14ac:dyDescent="0.25">
      <c r="A779" s="190"/>
      <c r="B779" s="190" t="s">
        <v>1496</v>
      </c>
      <c r="C779" s="115" t="s">
        <v>1494</v>
      </c>
      <c r="D779" s="158" t="s">
        <v>757</v>
      </c>
      <c r="E779" s="158">
        <v>25</v>
      </c>
      <c r="F779" s="70"/>
      <c r="G779" s="73">
        <f t="shared" si="53"/>
        <v>0</v>
      </c>
      <c r="I779" s="14"/>
      <c r="J779" s="14"/>
    </row>
    <row r="780" spans="1:10" x14ac:dyDescent="0.25">
      <c r="A780" s="190"/>
      <c r="B780" s="190" t="s">
        <v>1497</v>
      </c>
      <c r="C780" s="115" t="s">
        <v>1485</v>
      </c>
      <c r="D780" s="158" t="s">
        <v>757</v>
      </c>
      <c r="E780" s="158">
        <v>1</v>
      </c>
      <c r="F780" s="70"/>
      <c r="G780" s="73">
        <f t="shared" si="53"/>
        <v>0</v>
      </c>
      <c r="I780" s="14"/>
      <c r="J780" s="14"/>
    </row>
    <row r="781" spans="1:10" x14ac:dyDescent="0.25">
      <c r="A781" s="190"/>
      <c r="B781" s="190" t="s">
        <v>1138</v>
      </c>
      <c r="C781" s="115" t="s">
        <v>1155</v>
      </c>
      <c r="D781" s="158"/>
      <c r="E781" s="158"/>
      <c r="F781" s="70"/>
      <c r="G781" s="73"/>
      <c r="I781" s="14"/>
      <c r="J781" s="14"/>
    </row>
    <row r="782" spans="1:10" ht="22.8" x14ac:dyDescent="0.25">
      <c r="A782" s="190"/>
      <c r="B782" s="190" t="s">
        <v>1152</v>
      </c>
      <c r="C782" s="213" t="s">
        <v>1486</v>
      </c>
      <c r="D782" s="158" t="s">
        <v>757</v>
      </c>
      <c r="E782" s="158">
        <v>245</v>
      </c>
      <c r="F782" s="70"/>
      <c r="G782" s="73">
        <f t="shared" ref="G782:G785" si="54">E782*F782</f>
        <v>0</v>
      </c>
      <c r="I782" s="14"/>
      <c r="J782" s="14"/>
    </row>
    <row r="783" spans="1:10" x14ac:dyDescent="0.25">
      <c r="A783" s="190"/>
      <c r="B783" s="190" t="s">
        <v>1153</v>
      </c>
      <c r="C783" s="213" t="s">
        <v>1487</v>
      </c>
      <c r="D783" s="158" t="s">
        <v>757</v>
      </c>
      <c r="E783" s="158">
        <v>120</v>
      </c>
      <c r="F783" s="70"/>
      <c r="G783" s="73">
        <f t="shared" si="54"/>
        <v>0</v>
      </c>
      <c r="I783" s="14"/>
      <c r="J783" s="14"/>
    </row>
    <row r="784" spans="1:10" ht="22.8" x14ac:dyDescent="0.25">
      <c r="A784" s="190"/>
      <c r="B784" s="190" t="s">
        <v>1498</v>
      </c>
      <c r="C784" s="213" t="s">
        <v>1500</v>
      </c>
      <c r="D784" s="158" t="s">
        <v>757</v>
      </c>
      <c r="E784" s="158">
        <v>100</v>
      </c>
      <c r="F784" s="70"/>
      <c r="G784" s="73">
        <f t="shared" si="54"/>
        <v>0</v>
      </c>
      <c r="I784" s="14"/>
      <c r="J784" s="14"/>
    </row>
    <row r="785" spans="1:10" x14ac:dyDescent="0.25">
      <c r="A785" s="190"/>
      <c r="B785" s="190" t="s">
        <v>1499</v>
      </c>
      <c r="C785" s="115" t="s">
        <v>1501</v>
      </c>
      <c r="D785" s="158" t="s">
        <v>757</v>
      </c>
      <c r="E785" s="158">
        <v>250</v>
      </c>
      <c r="F785" s="70"/>
      <c r="G785" s="73">
        <f t="shared" si="54"/>
        <v>0</v>
      </c>
      <c r="I785" s="14"/>
      <c r="J785" s="14"/>
    </row>
    <row r="786" spans="1:10" ht="24" x14ac:dyDescent="0.25">
      <c r="A786" s="112"/>
      <c r="B786" s="190" t="s">
        <v>1139</v>
      </c>
      <c r="C786" s="113" t="s">
        <v>1157</v>
      </c>
      <c r="D786" s="158"/>
      <c r="E786" s="158"/>
      <c r="F786" s="70"/>
      <c r="G786" s="73"/>
      <c r="I786" s="14"/>
      <c r="J786" s="14"/>
    </row>
    <row r="787" spans="1:10" ht="34.200000000000003" x14ac:dyDescent="0.25">
      <c r="A787" s="190"/>
      <c r="B787" s="190" t="s">
        <v>1140</v>
      </c>
      <c r="C787" s="147" t="s">
        <v>1502</v>
      </c>
      <c r="D787" s="158" t="s">
        <v>695</v>
      </c>
      <c r="E787" s="158">
        <v>1400</v>
      </c>
      <c r="F787" s="70"/>
      <c r="G787" s="73">
        <f>E787*F787</f>
        <v>0</v>
      </c>
      <c r="I787" s="14"/>
      <c r="J787" s="14"/>
    </row>
    <row r="788" spans="1:10" ht="23.4" x14ac:dyDescent="0.25">
      <c r="A788" s="112"/>
      <c r="B788" s="190" t="s">
        <v>1141</v>
      </c>
      <c r="C788" s="169" t="s">
        <v>1160</v>
      </c>
      <c r="D788" s="158"/>
      <c r="E788" s="158"/>
      <c r="F788" s="70"/>
      <c r="G788" s="73"/>
      <c r="I788" s="14"/>
      <c r="J788" s="14"/>
    </row>
    <row r="789" spans="1:10" x14ac:dyDescent="0.25">
      <c r="A789" s="112"/>
      <c r="B789" s="190" t="s">
        <v>1507</v>
      </c>
      <c r="C789" s="147" t="s">
        <v>1503</v>
      </c>
      <c r="D789" s="158" t="s">
        <v>69</v>
      </c>
      <c r="E789" s="158">
        <v>4</v>
      </c>
      <c r="F789" s="70"/>
      <c r="G789" s="73">
        <f>E789*F789</f>
        <v>0</v>
      </c>
      <c r="I789" s="14"/>
      <c r="J789" s="14"/>
    </row>
    <row r="790" spans="1:10" x14ac:dyDescent="0.25">
      <c r="A790" s="112"/>
      <c r="B790" s="190" t="s">
        <v>1508</v>
      </c>
      <c r="C790" s="147" t="s">
        <v>1504</v>
      </c>
      <c r="D790" s="158" t="s">
        <v>69</v>
      </c>
      <c r="E790" s="158">
        <v>16</v>
      </c>
      <c r="F790" s="70"/>
      <c r="G790" s="73">
        <f>E790*F790</f>
        <v>0</v>
      </c>
      <c r="I790" s="14"/>
      <c r="J790" s="14"/>
    </row>
    <row r="791" spans="1:10" x14ac:dyDescent="0.25">
      <c r="A791" s="112"/>
      <c r="B791" s="190" t="s">
        <v>1509</v>
      </c>
      <c r="C791" s="147" t="s">
        <v>1505</v>
      </c>
      <c r="D791" s="158" t="s">
        <v>69</v>
      </c>
      <c r="E791" s="158">
        <v>2</v>
      </c>
      <c r="F791" s="70"/>
      <c r="G791" s="73">
        <f>E791*F791</f>
        <v>0</v>
      </c>
      <c r="I791" s="14"/>
      <c r="J791" s="14"/>
    </row>
    <row r="792" spans="1:10" x14ac:dyDescent="0.25">
      <c r="A792" s="112"/>
      <c r="B792" s="190" t="s">
        <v>1510</v>
      </c>
      <c r="C792" s="147" t="s">
        <v>1506</v>
      </c>
      <c r="D792" s="158" t="s">
        <v>69</v>
      </c>
      <c r="E792" s="158">
        <v>8</v>
      </c>
      <c r="F792" s="70"/>
      <c r="G792" s="73">
        <f>E792*F792</f>
        <v>0</v>
      </c>
      <c r="I792" s="14"/>
      <c r="J792" s="14"/>
    </row>
    <row r="793" spans="1:10" ht="23.4" x14ac:dyDescent="0.25">
      <c r="A793" s="112"/>
      <c r="B793" s="190" t="s">
        <v>1142</v>
      </c>
      <c r="C793" s="169" t="s">
        <v>1161</v>
      </c>
      <c r="D793" s="158"/>
      <c r="E793" s="158"/>
      <c r="F793" s="70"/>
      <c r="G793" s="73"/>
      <c r="I793" s="14"/>
      <c r="J793" s="14"/>
    </row>
    <row r="794" spans="1:10" x14ac:dyDescent="0.25">
      <c r="A794" s="112"/>
      <c r="B794" s="190" t="s">
        <v>1511</v>
      </c>
      <c r="C794" s="147" t="s">
        <v>1503</v>
      </c>
      <c r="D794" s="158" t="s">
        <v>69</v>
      </c>
      <c r="E794" s="158">
        <v>4</v>
      </c>
      <c r="F794" s="70"/>
      <c r="G794" s="73">
        <f>E794*F794</f>
        <v>0</v>
      </c>
      <c r="I794" s="14"/>
      <c r="J794" s="14"/>
    </row>
    <row r="795" spans="1:10" x14ac:dyDescent="0.25">
      <c r="A795" s="112"/>
      <c r="B795" s="190" t="s">
        <v>1512</v>
      </c>
      <c r="C795" s="147" t="s">
        <v>1504</v>
      </c>
      <c r="D795" s="158" t="s">
        <v>69</v>
      </c>
      <c r="E795" s="158">
        <v>16</v>
      </c>
      <c r="F795" s="70"/>
      <c r="G795" s="73">
        <f>E795*F795</f>
        <v>0</v>
      </c>
      <c r="I795" s="14"/>
      <c r="J795" s="14"/>
    </row>
    <row r="796" spans="1:10" x14ac:dyDescent="0.25">
      <c r="A796" s="112"/>
      <c r="B796" s="190" t="s">
        <v>1513</v>
      </c>
      <c r="C796" s="147" t="s">
        <v>1505</v>
      </c>
      <c r="D796" s="158" t="s">
        <v>69</v>
      </c>
      <c r="E796" s="158">
        <v>2</v>
      </c>
      <c r="F796" s="70"/>
      <c r="G796" s="73">
        <f>E796*F796</f>
        <v>0</v>
      </c>
      <c r="I796" s="14"/>
      <c r="J796" s="14"/>
    </row>
    <row r="797" spans="1:10" x14ac:dyDescent="0.25">
      <c r="A797" s="112"/>
      <c r="B797" s="190" t="s">
        <v>1514</v>
      </c>
      <c r="C797" s="147" t="s">
        <v>1506</v>
      </c>
      <c r="D797" s="158" t="s">
        <v>69</v>
      </c>
      <c r="E797" s="158">
        <v>8</v>
      </c>
      <c r="F797" s="70"/>
      <c r="G797" s="73">
        <f>E797*F797</f>
        <v>0</v>
      </c>
      <c r="I797" s="14"/>
      <c r="J797" s="14"/>
    </row>
    <row r="798" spans="1:10" ht="24" x14ac:dyDescent="0.25">
      <c r="A798" s="112"/>
      <c r="B798" s="190" t="s">
        <v>1143</v>
      </c>
      <c r="C798" s="113" t="s">
        <v>1158</v>
      </c>
      <c r="D798" s="158"/>
      <c r="E798" s="158"/>
      <c r="F798" s="70"/>
      <c r="G798" s="73"/>
      <c r="I798" s="14"/>
      <c r="J798" s="14"/>
    </row>
    <row r="799" spans="1:10" x14ac:dyDescent="0.25">
      <c r="A799" s="190"/>
      <c r="B799" s="190" t="s">
        <v>1144</v>
      </c>
      <c r="C799" s="147" t="s">
        <v>1516</v>
      </c>
      <c r="D799" s="158" t="s">
        <v>757</v>
      </c>
      <c r="E799" s="158">
        <v>500</v>
      </c>
      <c r="F799" s="70"/>
      <c r="G799" s="73">
        <f>E799*F799</f>
        <v>0</v>
      </c>
      <c r="I799" s="14"/>
      <c r="J799" s="14"/>
    </row>
    <row r="800" spans="1:10" x14ac:dyDescent="0.25">
      <c r="A800" s="190"/>
      <c r="B800" s="190" t="s">
        <v>1145</v>
      </c>
      <c r="C800" s="147" t="s">
        <v>1517</v>
      </c>
      <c r="D800" s="158" t="s">
        <v>757</v>
      </c>
      <c r="E800" s="158">
        <v>600</v>
      </c>
      <c r="F800" s="70"/>
      <c r="G800" s="73">
        <f>E800*F800</f>
        <v>0</v>
      </c>
      <c r="I800" s="14"/>
      <c r="J800" s="14"/>
    </row>
    <row r="801" spans="1:10" x14ac:dyDescent="0.25">
      <c r="A801" s="190"/>
      <c r="B801" s="190" t="s">
        <v>1515</v>
      </c>
      <c r="C801" s="147" t="s">
        <v>1518</v>
      </c>
      <c r="D801" s="158" t="s">
        <v>757</v>
      </c>
      <c r="E801" s="158">
        <v>120</v>
      </c>
      <c r="F801" s="70"/>
      <c r="G801" s="73">
        <f>E801*F801</f>
        <v>0</v>
      </c>
      <c r="I801" s="14"/>
      <c r="J801" s="14"/>
    </row>
    <row r="802" spans="1:10" ht="12" x14ac:dyDescent="0.25">
      <c r="B802" s="127" t="s">
        <v>195</v>
      </c>
      <c r="C802" s="128" t="s">
        <v>130</v>
      </c>
      <c r="D802" s="129"/>
      <c r="E802" s="129"/>
      <c r="F802" s="19"/>
      <c r="G802" s="256">
        <f>SUM(G764:G801)</f>
        <v>0</v>
      </c>
      <c r="I802" s="14"/>
      <c r="J802" s="14"/>
    </row>
    <row r="803" spans="1:10" ht="12" x14ac:dyDescent="0.25">
      <c r="A803" s="130"/>
      <c r="B803" s="130"/>
      <c r="C803" s="165"/>
      <c r="D803" s="166"/>
      <c r="E803" s="166"/>
      <c r="F803" s="295"/>
      <c r="G803" s="260"/>
      <c r="I803" s="14"/>
      <c r="J803" s="14"/>
    </row>
    <row r="804" spans="1:10" ht="12" x14ac:dyDescent="0.25">
      <c r="A804" s="105" t="s">
        <v>1652</v>
      </c>
      <c r="B804" s="201" t="s">
        <v>197</v>
      </c>
      <c r="C804" s="202" t="s">
        <v>198</v>
      </c>
      <c r="D804" s="104"/>
      <c r="E804" s="104"/>
      <c r="F804" s="80"/>
      <c r="G804" s="266"/>
      <c r="I804" s="14"/>
      <c r="J804" s="14"/>
    </row>
    <row r="805" spans="1:10" ht="12" x14ac:dyDescent="0.25">
      <c r="A805" s="143"/>
      <c r="B805" s="198" t="s">
        <v>1162</v>
      </c>
      <c r="C805" s="133" t="s">
        <v>1167</v>
      </c>
      <c r="D805" s="200"/>
      <c r="E805" s="200"/>
      <c r="F805" s="78"/>
      <c r="G805" s="77"/>
      <c r="I805" s="14"/>
      <c r="J805" s="14"/>
    </row>
    <row r="806" spans="1:10" ht="22.8" x14ac:dyDescent="0.25">
      <c r="A806" s="190"/>
      <c r="B806" s="190" t="s">
        <v>1163</v>
      </c>
      <c r="C806" s="146" t="s">
        <v>1519</v>
      </c>
      <c r="D806" s="158" t="s">
        <v>69</v>
      </c>
      <c r="E806" s="158">
        <v>61</v>
      </c>
      <c r="F806" s="70"/>
      <c r="G806" s="73">
        <f>E806*F806</f>
        <v>0</v>
      </c>
      <c r="I806" s="14"/>
      <c r="J806" s="14"/>
    </row>
    <row r="807" spans="1:10" ht="34.200000000000003" x14ac:dyDescent="0.25">
      <c r="A807" s="190"/>
      <c r="B807" s="190" t="s">
        <v>1164</v>
      </c>
      <c r="C807" s="146" t="s">
        <v>1168</v>
      </c>
      <c r="D807" s="158" t="s">
        <v>20</v>
      </c>
      <c r="E807" s="158" t="s">
        <v>1345</v>
      </c>
      <c r="F807" s="60" t="s">
        <v>1346</v>
      </c>
      <c r="G807" s="73"/>
      <c r="I807" s="14"/>
      <c r="J807" s="14"/>
    </row>
    <row r="808" spans="1:10" ht="23.4" x14ac:dyDescent="0.25">
      <c r="A808" s="112"/>
      <c r="B808" s="190" t="s">
        <v>1165</v>
      </c>
      <c r="C808" s="169" t="s">
        <v>1169</v>
      </c>
      <c r="D808" s="158"/>
      <c r="E808" s="158"/>
      <c r="F808" s="70"/>
      <c r="G808" s="73"/>
      <c r="I808" s="14"/>
      <c r="J808" s="14"/>
    </row>
    <row r="809" spans="1:10" x14ac:dyDescent="0.25">
      <c r="A809" s="112"/>
      <c r="B809" s="190" t="s">
        <v>1523</v>
      </c>
      <c r="C809" s="147" t="s">
        <v>1520</v>
      </c>
      <c r="D809" s="158"/>
      <c r="E809" s="158"/>
      <c r="F809" s="70"/>
      <c r="G809" s="73"/>
      <c r="I809" s="14"/>
      <c r="J809" s="14"/>
    </row>
    <row r="810" spans="1:10" x14ac:dyDescent="0.25">
      <c r="A810" s="112"/>
      <c r="B810" s="190"/>
      <c r="C810" s="147" t="s">
        <v>1521</v>
      </c>
      <c r="D810" s="158" t="s">
        <v>913</v>
      </c>
      <c r="E810" s="158">
        <v>5</v>
      </c>
      <c r="F810" s="70"/>
      <c r="G810" s="73">
        <f>E810*F810</f>
        <v>0</v>
      </c>
      <c r="I810" s="14"/>
      <c r="J810" s="14"/>
    </row>
    <row r="811" spans="1:10" x14ac:dyDescent="0.25">
      <c r="A811" s="112"/>
      <c r="B811" s="190"/>
      <c r="C811" s="147" t="s">
        <v>1522</v>
      </c>
      <c r="D811" s="158" t="s">
        <v>913</v>
      </c>
      <c r="E811" s="158">
        <v>5</v>
      </c>
      <c r="F811" s="70"/>
      <c r="G811" s="73">
        <f>E811*F811</f>
        <v>0</v>
      </c>
      <c r="I811" s="14"/>
      <c r="J811" s="14"/>
    </row>
    <row r="812" spans="1:10" x14ac:dyDescent="0.25">
      <c r="A812" s="112"/>
      <c r="B812" s="190" t="s">
        <v>1524</v>
      </c>
      <c r="C812" s="147" t="s">
        <v>1525</v>
      </c>
      <c r="D812" s="158"/>
      <c r="E812" s="158"/>
      <c r="F812" s="70"/>
      <c r="G812" s="73"/>
      <c r="I812" s="14"/>
      <c r="J812" s="14"/>
    </row>
    <row r="813" spans="1:10" x14ac:dyDescent="0.25">
      <c r="A813" s="112"/>
      <c r="B813" s="190"/>
      <c r="C813" s="147" t="s">
        <v>1526</v>
      </c>
      <c r="D813" s="158" t="s">
        <v>913</v>
      </c>
      <c r="E813" s="158">
        <v>10</v>
      </c>
      <c r="F813" s="70"/>
      <c r="G813" s="73">
        <f>E813*F813</f>
        <v>0</v>
      </c>
      <c r="I813" s="14"/>
      <c r="J813" s="14"/>
    </row>
    <row r="814" spans="1:10" ht="12" x14ac:dyDescent="0.25">
      <c r="A814" s="112"/>
      <c r="B814" s="190" t="s">
        <v>1166</v>
      </c>
      <c r="C814" s="169" t="s">
        <v>1170</v>
      </c>
      <c r="D814" s="158" t="s">
        <v>69</v>
      </c>
      <c r="E814" s="158"/>
      <c r="F814" s="70"/>
      <c r="G814" s="73"/>
      <c r="I814" s="14"/>
      <c r="J814" s="14"/>
    </row>
    <row r="815" spans="1:10" x14ac:dyDescent="0.25">
      <c r="A815" s="112"/>
      <c r="B815" s="190"/>
      <c r="C815" s="147" t="s">
        <v>1527</v>
      </c>
      <c r="D815" s="158" t="s">
        <v>69</v>
      </c>
      <c r="E815" s="158">
        <v>40</v>
      </c>
      <c r="F815" s="70"/>
      <c r="G815" s="73">
        <f>E815*F815</f>
        <v>0</v>
      </c>
      <c r="I815" s="14"/>
      <c r="J815" s="14"/>
    </row>
    <row r="816" spans="1:10" x14ac:dyDescent="0.25">
      <c r="A816" s="112"/>
      <c r="B816" s="190"/>
      <c r="C816" s="147" t="s">
        <v>1528</v>
      </c>
      <c r="D816" s="158" t="s">
        <v>69</v>
      </c>
      <c r="E816" s="158">
        <v>30</v>
      </c>
      <c r="F816" s="70"/>
      <c r="G816" s="73">
        <f t="shared" ref="G816:G819" si="55">E816*F816</f>
        <v>0</v>
      </c>
      <c r="I816" s="14"/>
      <c r="J816" s="14"/>
    </row>
    <row r="817" spans="1:10" x14ac:dyDescent="0.25">
      <c r="A817" s="112"/>
      <c r="B817" s="190"/>
      <c r="C817" s="147" t="s">
        <v>1529</v>
      </c>
      <c r="D817" s="158" t="s">
        <v>69</v>
      </c>
      <c r="E817" s="158">
        <v>16</v>
      </c>
      <c r="F817" s="70"/>
      <c r="G817" s="73">
        <f t="shared" si="55"/>
        <v>0</v>
      </c>
      <c r="I817" s="14"/>
      <c r="J817" s="14"/>
    </row>
    <row r="818" spans="1:10" x14ac:dyDescent="0.25">
      <c r="A818" s="112"/>
      <c r="B818" s="190"/>
      <c r="C818" s="147" t="s">
        <v>1530</v>
      </c>
      <c r="D818" s="158" t="s">
        <v>69</v>
      </c>
      <c r="E818" s="158">
        <v>28</v>
      </c>
      <c r="F818" s="70"/>
      <c r="G818" s="73">
        <f t="shared" si="55"/>
        <v>0</v>
      </c>
      <c r="I818" s="14"/>
      <c r="J818" s="14"/>
    </row>
    <row r="819" spans="1:10" x14ac:dyDescent="0.25">
      <c r="A819" s="112"/>
      <c r="B819" s="190"/>
      <c r="C819" s="147" t="s">
        <v>1531</v>
      </c>
      <c r="D819" s="158" t="s">
        <v>69</v>
      </c>
      <c r="E819" s="158">
        <v>9</v>
      </c>
      <c r="F819" s="70"/>
      <c r="G819" s="73">
        <f t="shared" si="55"/>
        <v>0</v>
      </c>
      <c r="I819" s="14"/>
      <c r="J819" s="14"/>
    </row>
    <row r="820" spans="1:10" x14ac:dyDescent="0.25">
      <c r="A820" s="112"/>
      <c r="B820" s="190"/>
      <c r="C820" s="147" t="s">
        <v>1531</v>
      </c>
      <c r="D820" s="158" t="s">
        <v>69</v>
      </c>
      <c r="E820" s="158">
        <v>20</v>
      </c>
      <c r="F820" s="70"/>
      <c r="G820" s="73">
        <f t="shared" ref="G820" si="56">E820*F820</f>
        <v>0</v>
      </c>
      <c r="I820" s="14"/>
      <c r="J820" s="14"/>
    </row>
    <row r="821" spans="1:10" ht="12" x14ac:dyDescent="0.25">
      <c r="B821" s="127" t="s">
        <v>197</v>
      </c>
      <c r="C821" s="128" t="s">
        <v>130</v>
      </c>
      <c r="D821" s="129"/>
      <c r="E821" s="129"/>
      <c r="F821" s="19"/>
      <c r="G821" s="256">
        <f>SUM(G806:G820)</f>
        <v>0</v>
      </c>
      <c r="I821" s="14"/>
      <c r="J821" s="14"/>
    </row>
    <row r="822" spans="1:10" ht="12" x14ac:dyDescent="0.25">
      <c r="A822" s="130"/>
      <c r="B822" s="130"/>
      <c r="C822" s="165"/>
      <c r="D822" s="166"/>
      <c r="E822" s="166"/>
      <c r="F822" s="295"/>
      <c r="G822" s="260"/>
      <c r="I822" s="14"/>
      <c r="J822" s="14"/>
    </row>
    <row r="823" spans="1:10" ht="12" x14ac:dyDescent="0.25">
      <c r="A823" s="105" t="s">
        <v>1652</v>
      </c>
      <c r="B823" s="201" t="s">
        <v>199</v>
      </c>
      <c r="C823" s="202" t="s">
        <v>200</v>
      </c>
      <c r="D823" s="104"/>
      <c r="E823" s="104"/>
      <c r="F823" s="80"/>
      <c r="G823" s="266"/>
      <c r="I823" s="14"/>
      <c r="J823" s="14"/>
    </row>
    <row r="824" spans="1:10" ht="12" x14ac:dyDescent="0.2">
      <c r="A824" s="112"/>
      <c r="B824" s="190" t="s">
        <v>1171</v>
      </c>
      <c r="C824" s="113" t="s">
        <v>1184</v>
      </c>
      <c r="D824" s="204"/>
      <c r="E824" s="158"/>
      <c r="F824" s="60"/>
      <c r="G824" s="73"/>
      <c r="I824" s="14"/>
      <c r="J824" s="14"/>
    </row>
    <row r="825" spans="1:10" ht="22.8" x14ac:dyDescent="0.25">
      <c r="A825" s="190"/>
      <c r="B825" s="190" t="s">
        <v>1534</v>
      </c>
      <c r="C825" s="147" t="s">
        <v>1532</v>
      </c>
      <c r="D825" s="158" t="s">
        <v>48</v>
      </c>
      <c r="E825" s="158">
        <v>20</v>
      </c>
      <c r="F825" s="60"/>
      <c r="G825" s="73">
        <f>E825*F825</f>
        <v>0</v>
      </c>
      <c r="I825" s="14"/>
      <c r="J825" s="14"/>
    </row>
    <row r="826" spans="1:10" x14ac:dyDescent="0.25">
      <c r="A826" s="190"/>
      <c r="B826" s="190" t="s">
        <v>1535</v>
      </c>
      <c r="C826" s="147" t="s">
        <v>1533</v>
      </c>
      <c r="D826" s="158" t="s">
        <v>48</v>
      </c>
      <c r="E826" s="158">
        <v>165</v>
      </c>
      <c r="F826" s="60"/>
      <c r="G826" s="73">
        <f>E826*F826</f>
        <v>0</v>
      </c>
      <c r="I826" s="14"/>
      <c r="J826" s="14"/>
    </row>
    <row r="827" spans="1:10" x14ac:dyDescent="0.25">
      <c r="A827" s="190"/>
      <c r="B827" s="190"/>
      <c r="C827" s="147"/>
      <c r="D827" s="158"/>
      <c r="E827" s="158"/>
      <c r="F827" s="60"/>
      <c r="G827" s="73"/>
      <c r="I827" s="14"/>
      <c r="J827" s="14"/>
    </row>
    <row r="828" spans="1:10" ht="12" x14ac:dyDescent="0.2">
      <c r="A828" s="112"/>
      <c r="B828" s="190" t="s">
        <v>1172</v>
      </c>
      <c r="C828" s="113" t="s">
        <v>1185</v>
      </c>
      <c r="D828" s="204"/>
      <c r="E828" s="158"/>
      <c r="F828" s="60"/>
      <c r="G828" s="73"/>
      <c r="I828" s="14"/>
      <c r="J828" s="14"/>
    </row>
    <row r="829" spans="1:10" ht="22.8" x14ac:dyDescent="0.25">
      <c r="A829" s="190"/>
      <c r="B829" s="190" t="s">
        <v>1536</v>
      </c>
      <c r="C829" s="147" t="s">
        <v>1532</v>
      </c>
      <c r="D829" s="158" t="s">
        <v>48</v>
      </c>
      <c r="E829" s="158">
        <v>20</v>
      </c>
      <c r="F829" s="60"/>
      <c r="G829" s="73">
        <f>E829*F829</f>
        <v>0</v>
      </c>
      <c r="I829" s="14"/>
      <c r="J829" s="14"/>
    </row>
    <row r="830" spans="1:10" x14ac:dyDescent="0.25">
      <c r="A830" s="190"/>
      <c r="B830" s="190" t="s">
        <v>1537</v>
      </c>
      <c r="C830" s="147" t="s">
        <v>1533</v>
      </c>
      <c r="D830" s="158" t="s">
        <v>48</v>
      </c>
      <c r="E830" s="158">
        <v>165</v>
      </c>
      <c r="F830" s="60"/>
      <c r="G830" s="73">
        <f>E830*F830</f>
        <v>0</v>
      </c>
      <c r="I830" s="14"/>
      <c r="J830" s="14"/>
    </row>
    <row r="831" spans="1:10" ht="12" x14ac:dyDescent="0.25">
      <c r="A831" s="112"/>
      <c r="B831" s="190" t="s">
        <v>1173</v>
      </c>
      <c r="C831" s="113" t="s">
        <v>1186</v>
      </c>
      <c r="D831" s="158"/>
      <c r="E831" s="158"/>
      <c r="F831" s="60"/>
      <c r="G831" s="73"/>
      <c r="I831" s="14"/>
      <c r="J831" s="14"/>
    </row>
    <row r="832" spans="1:10" ht="22.8" x14ac:dyDescent="0.25">
      <c r="A832" s="190"/>
      <c r="B832" s="190" t="s">
        <v>1538</v>
      </c>
      <c r="C832" s="147" t="s">
        <v>1532</v>
      </c>
      <c r="D832" s="158" t="s">
        <v>48</v>
      </c>
      <c r="E832" s="158">
        <v>20</v>
      </c>
      <c r="F832" s="60"/>
      <c r="G832" s="73">
        <f>E832*F832</f>
        <v>0</v>
      </c>
      <c r="I832" s="14"/>
      <c r="J832" s="14"/>
    </row>
    <row r="833" spans="1:10" ht="25.2" customHeight="1" x14ac:dyDescent="0.25">
      <c r="A833" s="190"/>
      <c r="B833" s="190" t="s">
        <v>1539</v>
      </c>
      <c r="C833" s="147" t="s">
        <v>1533</v>
      </c>
      <c r="D833" s="158" t="s">
        <v>48</v>
      </c>
      <c r="E833" s="158">
        <v>165</v>
      </c>
      <c r="F833" s="60"/>
      <c r="G833" s="73">
        <f>E833*F833</f>
        <v>0</v>
      </c>
      <c r="I833" s="14"/>
      <c r="J833" s="14"/>
    </row>
    <row r="834" spans="1:10" ht="24" x14ac:dyDescent="0.25">
      <c r="A834" s="112"/>
      <c r="B834" s="190" t="s">
        <v>1174</v>
      </c>
      <c r="C834" s="113" t="s">
        <v>1187</v>
      </c>
      <c r="D834" s="158"/>
      <c r="E834" s="158"/>
      <c r="F834" s="60"/>
      <c r="G834" s="73"/>
      <c r="I834" s="14"/>
      <c r="J834" s="14"/>
    </row>
    <row r="835" spans="1:10" ht="13.2" x14ac:dyDescent="0.25">
      <c r="A835" s="190"/>
      <c r="B835" s="190" t="s">
        <v>1183</v>
      </c>
      <c r="C835" s="173" t="s">
        <v>1540</v>
      </c>
      <c r="D835" s="158" t="s">
        <v>48</v>
      </c>
      <c r="E835" s="158">
        <v>25</v>
      </c>
      <c r="F835" s="60"/>
      <c r="G835" s="73">
        <f>E835*F835</f>
        <v>0</v>
      </c>
      <c r="I835" s="14"/>
      <c r="J835" s="14"/>
    </row>
    <row r="836" spans="1:10" ht="34.200000000000003" x14ac:dyDescent="0.25">
      <c r="A836" s="190"/>
      <c r="B836" s="190" t="s">
        <v>1175</v>
      </c>
      <c r="C836" s="115" t="s">
        <v>1188</v>
      </c>
      <c r="D836" s="158" t="s">
        <v>20</v>
      </c>
      <c r="E836" s="158" t="s">
        <v>1345</v>
      </c>
      <c r="F836" s="60" t="s">
        <v>1346</v>
      </c>
      <c r="G836" s="73"/>
      <c r="I836" s="14"/>
      <c r="J836" s="14"/>
    </row>
    <row r="837" spans="1:10" ht="12" x14ac:dyDescent="0.25">
      <c r="A837" s="112"/>
      <c r="B837" s="190" t="s">
        <v>1176</v>
      </c>
      <c r="C837" s="113" t="s">
        <v>1189</v>
      </c>
      <c r="D837" s="158"/>
      <c r="E837" s="158"/>
      <c r="F837" s="60"/>
      <c r="G837" s="73"/>
      <c r="I837" s="14"/>
      <c r="J837" s="14"/>
    </row>
    <row r="838" spans="1:10" x14ac:dyDescent="0.25">
      <c r="A838" s="190"/>
      <c r="B838" s="190" t="s">
        <v>1177</v>
      </c>
      <c r="C838" s="147" t="s">
        <v>1627</v>
      </c>
      <c r="D838" s="158" t="s">
        <v>69</v>
      </c>
      <c r="E838" s="158">
        <v>4</v>
      </c>
      <c r="F838" s="60"/>
      <c r="G838" s="73">
        <f>E838*F838</f>
        <v>0</v>
      </c>
      <c r="I838" s="14"/>
      <c r="J838" s="14"/>
    </row>
    <row r="839" spans="1:10" x14ac:dyDescent="0.25">
      <c r="A839" s="190"/>
      <c r="B839" s="190" t="s">
        <v>1178</v>
      </c>
      <c r="C839" s="147" t="s">
        <v>1628</v>
      </c>
      <c r="D839" s="158" t="s">
        <v>69</v>
      </c>
      <c r="E839" s="158">
        <v>2</v>
      </c>
      <c r="F839" s="60"/>
      <c r="G839" s="73">
        <f>E839*F839</f>
        <v>0</v>
      </c>
      <c r="I839" s="14"/>
      <c r="J839" s="14"/>
    </row>
    <row r="840" spans="1:10" ht="24" x14ac:dyDescent="0.25">
      <c r="A840" s="112"/>
      <c r="B840" s="190" t="s">
        <v>1179</v>
      </c>
      <c r="C840" s="113" t="s">
        <v>1190</v>
      </c>
      <c r="D840" s="158"/>
      <c r="E840" s="158"/>
      <c r="F840" s="60"/>
      <c r="G840" s="102"/>
      <c r="I840" s="14"/>
      <c r="J840" s="14"/>
    </row>
    <row r="841" spans="1:10" x14ac:dyDescent="0.25">
      <c r="A841" s="190"/>
      <c r="B841" s="190" t="s">
        <v>1180</v>
      </c>
      <c r="C841" s="147" t="s">
        <v>1627</v>
      </c>
      <c r="D841" s="158" t="s">
        <v>69</v>
      </c>
      <c r="E841" s="158">
        <v>4</v>
      </c>
      <c r="F841" s="60"/>
      <c r="G841" s="73">
        <f>E841*F841</f>
        <v>0</v>
      </c>
      <c r="I841" s="14"/>
      <c r="J841" s="14"/>
    </row>
    <row r="842" spans="1:10" x14ac:dyDescent="0.25">
      <c r="A842" s="190"/>
      <c r="B842" s="190" t="s">
        <v>1181</v>
      </c>
      <c r="C842" s="147" t="s">
        <v>1628</v>
      </c>
      <c r="D842" s="158" t="s">
        <v>69</v>
      </c>
      <c r="E842" s="158">
        <v>2</v>
      </c>
      <c r="F842" s="60"/>
      <c r="G842" s="73">
        <f>E842*F842</f>
        <v>0</v>
      </c>
      <c r="I842" s="14"/>
      <c r="J842" s="14"/>
    </row>
    <row r="843" spans="1:10" ht="12" x14ac:dyDescent="0.25">
      <c r="A843" s="112"/>
      <c r="B843" s="190" t="s">
        <v>1182</v>
      </c>
      <c r="C843" s="113" t="s">
        <v>1191</v>
      </c>
      <c r="D843" s="158" t="s">
        <v>69</v>
      </c>
      <c r="E843" s="158">
        <v>2</v>
      </c>
      <c r="F843" s="60"/>
      <c r="G843" s="73">
        <f>E843*F843</f>
        <v>0</v>
      </c>
      <c r="I843" s="14"/>
      <c r="J843" s="14"/>
    </row>
    <row r="844" spans="1:10" ht="12" x14ac:dyDescent="0.25">
      <c r="B844" s="127" t="s">
        <v>199</v>
      </c>
      <c r="C844" s="128" t="s">
        <v>130</v>
      </c>
      <c r="D844" s="129"/>
      <c r="E844" s="129"/>
      <c r="F844" s="19"/>
      <c r="G844" s="256">
        <f>SUM(G824:G843)</f>
        <v>0</v>
      </c>
      <c r="I844" s="14"/>
      <c r="J844" s="14"/>
    </row>
    <row r="845" spans="1:10" ht="12" x14ac:dyDescent="0.25">
      <c r="A845" s="130"/>
      <c r="B845" s="130"/>
      <c r="C845" s="165"/>
      <c r="D845" s="166"/>
      <c r="E845" s="166"/>
      <c r="F845" s="295"/>
      <c r="G845" s="260"/>
      <c r="I845" s="14"/>
      <c r="J845" s="14"/>
    </row>
    <row r="846" spans="1:10" ht="12" x14ac:dyDescent="0.25">
      <c r="A846" s="105" t="s">
        <v>1652</v>
      </c>
      <c r="B846" s="201" t="s">
        <v>201</v>
      </c>
      <c r="C846" s="202" t="s">
        <v>202</v>
      </c>
      <c r="D846" s="104"/>
      <c r="E846" s="104"/>
      <c r="F846" s="80"/>
      <c r="G846" s="266"/>
      <c r="I846" s="14"/>
      <c r="J846" s="14"/>
    </row>
    <row r="847" spans="1:10" ht="12" x14ac:dyDescent="0.25">
      <c r="A847" s="143"/>
      <c r="B847" s="198" t="s">
        <v>1192</v>
      </c>
      <c r="C847" s="210" t="s">
        <v>1216</v>
      </c>
      <c r="D847" s="200"/>
      <c r="E847" s="200"/>
      <c r="F847" s="298"/>
      <c r="G847" s="103"/>
      <c r="I847" s="14"/>
      <c r="J847" s="14"/>
    </row>
    <row r="848" spans="1:10" x14ac:dyDescent="0.25">
      <c r="A848" s="190"/>
      <c r="B848" s="190" t="s">
        <v>1193</v>
      </c>
      <c r="C848" s="147" t="s">
        <v>1541</v>
      </c>
      <c r="D848" s="158" t="s">
        <v>48</v>
      </c>
      <c r="E848" s="158">
        <v>70</v>
      </c>
      <c r="F848" s="70"/>
      <c r="G848" s="73">
        <f t="shared" ref="G848:G849" si="57">E848*F848</f>
        <v>0</v>
      </c>
      <c r="I848" s="14"/>
      <c r="J848" s="14"/>
    </row>
    <row r="849" spans="1:10" x14ac:dyDescent="0.25">
      <c r="A849" s="190"/>
      <c r="B849" s="190" t="s">
        <v>1194</v>
      </c>
      <c r="C849" s="147" t="s">
        <v>1542</v>
      </c>
      <c r="D849" s="158" t="s">
        <v>48</v>
      </c>
      <c r="E849" s="158">
        <v>70</v>
      </c>
      <c r="F849" s="70"/>
      <c r="G849" s="73">
        <f t="shared" si="57"/>
        <v>0</v>
      </c>
      <c r="I849" s="14"/>
      <c r="J849" s="14"/>
    </row>
    <row r="850" spans="1:10" ht="12" x14ac:dyDescent="0.25">
      <c r="A850" s="112"/>
      <c r="B850" s="190" t="s">
        <v>1338</v>
      </c>
      <c r="C850" s="169" t="s">
        <v>1217</v>
      </c>
      <c r="D850" s="158"/>
      <c r="E850" s="158"/>
      <c r="F850" s="70"/>
      <c r="G850" s="73"/>
      <c r="I850" s="14"/>
      <c r="J850" s="14"/>
    </row>
    <row r="851" spans="1:10" x14ac:dyDescent="0.25">
      <c r="A851" s="112"/>
      <c r="B851" s="190" t="s">
        <v>1546</v>
      </c>
      <c r="C851" s="147" t="s">
        <v>1543</v>
      </c>
      <c r="D851" s="158" t="s">
        <v>69</v>
      </c>
      <c r="E851" s="158">
        <v>2</v>
      </c>
      <c r="F851" s="70"/>
      <c r="G851" s="73">
        <f>E851*F851</f>
        <v>0</v>
      </c>
      <c r="I851" s="14"/>
      <c r="J851" s="14"/>
    </row>
    <row r="852" spans="1:10" x14ac:dyDescent="0.25">
      <c r="A852" s="112"/>
      <c r="B852" s="190" t="s">
        <v>1547</v>
      </c>
      <c r="C852" s="147" t="s">
        <v>1544</v>
      </c>
      <c r="D852" s="158" t="s">
        <v>69</v>
      </c>
      <c r="E852" s="158">
        <v>2</v>
      </c>
      <c r="F852" s="70"/>
      <c r="G852" s="73">
        <f>E852*F852</f>
        <v>0</v>
      </c>
      <c r="I852" s="14"/>
      <c r="J852" s="14"/>
    </row>
    <row r="853" spans="1:10" x14ac:dyDescent="0.25">
      <c r="A853" s="112"/>
      <c r="B853" s="190" t="s">
        <v>1548</v>
      </c>
      <c r="C853" s="147" t="s">
        <v>1545</v>
      </c>
      <c r="D853" s="158" t="s">
        <v>69</v>
      </c>
      <c r="E853" s="158">
        <v>2</v>
      </c>
      <c r="F853" s="70"/>
      <c r="G853" s="73">
        <f>E853*F853</f>
        <v>0</v>
      </c>
      <c r="I853" s="14"/>
      <c r="J853" s="14"/>
    </row>
    <row r="854" spans="1:10" ht="12" x14ac:dyDescent="0.25">
      <c r="A854" s="112"/>
      <c r="B854" s="190" t="s">
        <v>1195</v>
      </c>
      <c r="C854" s="169" t="s">
        <v>1209</v>
      </c>
      <c r="D854" s="158" t="s">
        <v>48</v>
      </c>
      <c r="E854" s="158">
        <v>70</v>
      </c>
      <c r="F854" s="70"/>
      <c r="G854" s="73">
        <f t="shared" ref="G854" si="58">E854*F854</f>
        <v>0</v>
      </c>
      <c r="I854" s="14"/>
      <c r="J854" s="14"/>
    </row>
    <row r="855" spans="1:10" ht="12" x14ac:dyDescent="0.25">
      <c r="A855" s="112"/>
      <c r="B855" s="190" t="s">
        <v>1196</v>
      </c>
      <c r="C855" s="169" t="s">
        <v>1210</v>
      </c>
      <c r="D855" s="158"/>
      <c r="E855" s="158"/>
      <c r="F855" s="70"/>
      <c r="G855" s="73"/>
      <c r="I855" s="14"/>
      <c r="J855" s="14"/>
    </row>
    <row r="856" spans="1:10" x14ac:dyDescent="0.25">
      <c r="A856" s="190"/>
      <c r="B856" s="190" t="s">
        <v>1197</v>
      </c>
      <c r="C856" s="147" t="s">
        <v>1549</v>
      </c>
      <c r="D856" s="158" t="s">
        <v>48</v>
      </c>
      <c r="E856" s="158">
        <v>210</v>
      </c>
      <c r="F856" s="70"/>
      <c r="G856" s="73">
        <f>E856*F856</f>
        <v>0</v>
      </c>
      <c r="I856" s="14"/>
      <c r="J856" s="14"/>
    </row>
    <row r="857" spans="1:10" x14ac:dyDescent="0.25">
      <c r="A857" s="190"/>
      <c r="B857" s="190" t="s">
        <v>1198</v>
      </c>
      <c r="C857" s="147" t="s">
        <v>1211</v>
      </c>
      <c r="D857" s="158" t="s">
        <v>69</v>
      </c>
      <c r="E857" s="158">
        <v>12</v>
      </c>
      <c r="F857" s="70"/>
      <c r="G857" s="73">
        <f>E857*F857</f>
        <v>0</v>
      </c>
      <c r="I857" s="14"/>
      <c r="J857" s="14"/>
    </row>
    <row r="858" spans="1:10" ht="12" x14ac:dyDescent="0.25">
      <c r="A858" s="112"/>
      <c r="B858" s="190" t="s">
        <v>1199</v>
      </c>
      <c r="C858" s="169" t="s">
        <v>1218</v>
      </c>
      <c r="D858" s="158"/>
      <c r="E858" s="158"/>
      <c r="F858" s="100"/>
      <c r="G858" s="102"/>
      <c r="I858" s="14"/>
      <c r="J858" s="14"/>
    </row>
    <row r="859" spans="1:10" x14ac:dyDescent="0.25">
      <c r="A859" s="190"/>
      <c r="B859" s="190" t="s">
        <v>1200</v>
      </c>
      <c r="C859" s="147" t="s">
        <v>1212</v>
      </c>
      <c r="D859" s="158" t="s">
        <v>69</v>
      </c>
      <c r="E859" s="158">
        <v>2</v>
      </c>
      <c r="F859" s="70"/>
      <c r="G859" s="73">
        <f t="shared" ref="G859" si="59">E859*F859</f>
        <v>0</v>
      </c>
      <c r="I859" s="14"/>
      <c r="J859" s="14"/>
    </row>
    <row r="860" spans="1:10" ht="12" x14ac:dyDescent="0.25">
      <c r="A860" s="112"/>
      <c r="B860" s="190" t="s">
        <v>1201</v>
      </c>
      <c r="C860" s="169" t="s">
        <v>1213</v>
      </c>
      <c r="D860" s="158"/>
      <c r="E860" s="158"/>
      <c r="F860" s="70"/>
      <c r="G860" s="73"/>
      <c r="I860" s="14"/>
      <c r="J860" s="14"/>
    </row>
    <row r="861" spans="1:10" x14ac:dyDescent="0.25">
      <c r="A861" s="190"/>
      <c r="B861" s="190" t="s">
        <v>1207</v>
      </c>
      <c r="C861" s="147" t="s">
        <v>1550</v>
      </c>
      <c r="D861" s="158" t="s">
        <v>69</v>
      </c>
      <c r="E861" s="158">
        <v>30</v>
      </c>
      <c r="F861" s="70"/>
      <c r="G861" s="73">
        <f>E861*F861</f>
        <v>0</v>
      </c>
      <c r="I861" s="14"/>
      <c r="J861" s="14"/>
    </row>
    <row r="862" spans="1:10" x14ac:dyDescent="0.25">
      <c r="A862" s="190"/>
      <c r="B862" s="190" t="s">
        <v>1202</v>
      </c>
      <c r="C862" s="147" t="s">
        <v>1214</v>
      </c>
      <c r="D862" s="158"/>
      <c r="E862" s="158"/>
      <c r="F862" s="70"/>
      <c r="G862" s="73"/>
      <c r="I862" s="14"/>
      <c r="J862" s="14"/>
    </row>
    <row r="863" spans="1:10" x14ac:dyDescent="0.25">
      <c r="A863" s="190"/>
      <c r="B863" s="190" t="s">
        <v>1208</v>
      </c>
      <c r="C863" s="147" t="s">
        <v>1551</v>
      </c>
      <c r="D863" s="150" t="s">
        <v>69</v>
      </c>
      <c r="E863" s="158">
        <v>18</v>
      </c>
      <c r="F863" s="70"/>
      <c r="G863" s="73">
        <f t="shared" ref="G863:G865" si="60">E863*F863</f>
        <v>0</v>
      </c>
      <c r="I863" s="14"/>
      <c r="J863" s="14"/>
    </row>
    <row r="864" spans="1:10" ht="24" customHeight="1" x14ac:dyDescent="0.25">
      <c r="A864" s="112"/>
      <c r="B864" s="190" t="s">
        <v>1203</v>
      </c>
      <c r="C864" s="169" t="s">
        <v>1552</v>
      </c>
      <c r="D864" s="158" t="s">
        <v>695</v>
      </c>
      <c r="E864" s="158">
        <v>330</v>
      </c>
      <c r="F864" s="70"/>
      <c r="G864" s="73">
        <f t="shared" si="60"/>
        <v>0</v>
      </c>
      <c r="I864" s="14"/>
      <c r="J864" s="14"/>
    </row>
    <row r="865" spans="1:10" ht="24" x14ac:dyDescent="0.25">
      <c r="A865" s="112"/>
      <c r="B865" s="190" t="s">
        <v>1204</v>
      </c>
      <c r="C865" s="169" t="s">
        <v>1629</v>
      </c>
      <c r="D865" s="158" t="s">
        <v>48</v>
      </c>
      <c r="E865" s="158">
        <v>130</v>
      </c>
      <c r="F865" s="100"/>
      <c r="G865" s="102">
        <f t="shared" si="60"/>
        <v>0</v>
      </c>
      <c r="I865" s="14"/>
      <c r="J865" s="14"/>
    </row>
    <row r="866" spans="1:10" ht="12" x14ac:dyDescent="0.25">
      <c r="A866" s="112"/>
      <c r="B866" s="190" t="s">
        <v>1205</v>
      </c>
      <c r="C866" s="169" t="s">
        <v>1215</v>
      </c>
      <c r="D866" s="158"/>
      <c r="E866" s="158"/>
      <c r="F866" s="100"/>
      <c r="G866" s="102"/>
      <c r="I866" s="14"/>
      <c r="J866" s="14"/>
    </row>
    <row r="867" spans="1:10" x14ac:dyDescent="0.25">
      <c r="A867" s="190"/>
      <c r="B867" s="190" t="s">
        <v>1206</v>
      </c>
      <c r="C867" s="147" t="s">
        <v>1630</v>
      </c>
      <c r="D867" s="158" t="s">
        <v>48</v>
      </c>
      <c r="E867" s="158">
        <v>40</v>
      </c>
      <c r="F867" s="100"/>
      <c r="G867" s="102">
        <f>E867*F867</f>
        <v>0</v>
      </c>
      <c r="I867" s="14"/>
      <c r="J867" s="14"/>
    </row>
    <row r="868" spans="1:10" ht="34.200000000000003" x14ac:dyDescent="0.25">
      <c r="A868" s="111"/>
      <c r="B868" s="192" t="s">
        <v>1553</v>
      </c>
      <c r="C868" s="115" t="s">
        <v>1647</v>
      </c>
      <c r="D868" s="150" t="s">
        <v>69</v>
      </c>
      <c r="E868" s="158">
        <v>36</v>
      </c>
      <c r="F868" s="60"/>
      <c r="G868" s="102">
        <f>E868*F868</f>
        <v>0</v>
      </c>
      <c r="I868" s="14"/>
      <c r="J868" s="14"/>
    </row>
    <row r="869" spans="1:10" ht="12" x14ac:dyDescent="0.25">
      <c r="B869" s="127" t="s">
        <v>201</v>
      </c>
      <c r="C869" s="128" t="s">
        <v>130</v>
      </c>
      <c r="D869" s="129"/>
      <c r="E869" s="129"/>
      <c r="F869" s="19"/>
      <c r="G869" s="256">
        <f>SUM(G848:G868)</f>
        <v>0</v>
      </c>
      <c r="I869" s="14"/>
      <c r="J869" s="14"/>
    </row>
    <row r="870" spans="1:10" ht="12" x14ac:dyDescent="0.25">
      <c r="B870" s="201"/>
      <c r="C870" s="214"/>
      <c r="D870" s="104"/>
      <c r="E870" s="104"/>
      <c r="F870" s="97"/>
      <c r="G870" s="267"/>
      <c r="I870" s="14"/>
      <c r="J870" s="14"/>
    </row>
    <row r="871" spans="1:10" ht="24" x14ac:dyDescent="0.25">
      <c r="A871" s="105" t="s">
        <v>1633</v>
      </c>
      <c r="B871" s="201" t="s">
        <v>204</v>
      </c>
      <c r="C871" s="214" t="s">
        <v>205</v>
      </c>
      <c r="D871" s="104"/>
      <c r="E871" s="104"/>
      <c r="F871" s="80"/>
      <c r="G871" s="266"/>
      <c r="I871" s="14"/>
      <c r="J871" s="14"/>
    </row>
    <row r="872" spans="1:10" ht="23.4" x14ac:dyDescent="0.25">
      <c r="A872" s="143"/>
      <c r="B872" s="198" t="s">
        <v>1219</v>
      </c>
      <c r="C872" s="210" t="s">
        <v>1245</v>
      </c>
      <c r="D872" s="200" t="s">
        <v>69</v>
      </c>
      <c r="E872" s="200">
        <v>1</v>
      </c>
      <c r="F872" s="81"/>
      <c r="G872" s="77">
        <f>E872*F872</f>
        <v>0</v>
      </c>
      <c r="I872" s="14"/>
      <c r="J872" s="14"/>
    </row>
    <row r="873" spans="1:10" ht="12" x14ac:dyDescent="0.25">
      <c r="A873" s="112"/>
      <c r="B873" s="190" t="s">
        <v>1220</v>
      </c>
      <c r="C873" s="169" t="s">
        <v>1232</v>
      </c>
      <c r="D873" s="158"/>
      <c r="E873" s="158"/>
      <c r="F873" s="60"/>
      <c r="G873" s="73"/>
      <c r="I873" s="14"/>
      <c r="J873" s="14"/>
    </row>
    <row r="874" spans="1:10" x14ac:dyDescent="0.25">
      <c r="A874" s="190"/>
      <c r="B874" s="190" t="s">
        <v>1221</v>
      </c>
      <c r="C874" s="147" t="s">
        <v>1233</v>
      </c>
      <c r="D874" s="158"/>
      <c r="E874" s="158"/>
      <c r="F874" s="60"/>
      <c r="G874" s="73"/>
      <c r="I874" s="14"/>
      <c r="J874" s="14"/>
    </row>
    <row r="875" spans="1:10" x14ac:dyDescent="0.25">
      <c r="A875" s="190"/>
      <c r="B875" s="190" t="s">
        <v>1224</v>
      </c>
      <c r="C875" s="147" t="s">
        <v>1234</v>
      </c>
      <c r="D875" s="150" t="s">
        <v>225</v>
      </c>
      <c r="E875" s="158" t="s">
        <v>1342</v>
      </c>
      <c r="F875" s="60" t="s">
        <v>1343</v>
      </c>
      <c r="G875" s="73">
        <v>150000</v>
      </c>
      <c r="I875" s="14"/>
      <c r="J875" s="14"/>
    </row>
    <row r="876" spans="1:10" x14ac:dyDescent="0.25">
      <c r="A876" s="190"/>
      <c r="B876" s="190" t="s">
        <v>1225</v>
      </c>
      <c r="C876" s="147" t="s">
        <v>1235</v>
      </c>
      <c r="D876" s="150" t="s">
        <v>53</v>
      </c>
      <c r="E876" s="71">
        <f>G875</f>
        <v>150000</v>
      </c>
      <c r="F876" s="72"/>
      <c r="G876" s="73">
        <f>E876*F876</f>
        <v>0</v>
      </c>
      <c r="I876" s="14"/>
      <c r="J876" s="14"/>
    </row>
    <row r="877" spans="1:10" x14ac:dyDescent="0.25">
      <c r="A877" s="190"/>
      <c r="B877" s="190" t="s">
        <v>1226</v>
      </c>
      <c r="C877" s="147" t="s">
        <v>1236</v>
      </c>
      <c r="D877" s="150" t="s">
        <v>225</v>
      </c>
      <c r="E877" s="158" t="s">
        <v>1342</v>
      </c>
      <c r="F877" s="60" t="s">
        <v>1343</v>
      </c>
      <c r="G877" s="73">
        <v>150000</v>
      </c>
      <c r="I877" s="14"/>
      <c r="J877" s="14"/>
    </row>
    <row r="878" spans="1:10" x14ac:dyDescent="0.25">
      <c r="A878" s="190"/>
      <c r="B878" s="190" t="s">
        <v>1227</v>
      </c>
      <c r="C878" s="147" t="s">
        <v>1237</v>
      </c>
      <c r="D878" s="150" t="s">
        <v>53</v>
      </c>
      <c r="E878" s="71">
        <f>G877</f>
        <v>150000</v>
      </c>
      <c r="F878" s="72"/>
      <c r="G878" s="73">
        <f>E878*F878</f>
        <v>0</v>
      </c>
      <c r="I878" s="14"/>
      <c r="J878" s="14"/>
    </row>
    <row r="879" spans="1:10" x14ac:dyDescent="0.25">
      <c r="A879" s="190"/>
      <c r="B879" s="190" t="s">
        <v>1228</v>
      </c>
      <c r="C879" s="147" t="s">
        <v>1238</v>
      </c>
      <c r="D879" s="150" t="s">
        <v>225</v>
      </c>
      <c r="E879" s="158" t="s">
        <v>1342</v>
      </c>
      <c r="F879" s="60" t="s">
        <v>1343</v>
      </c>
      <c r="G879" s="73">
        <v>150000</v>
      </c>
      <c r="I879" s="14"/>
      <c r="J879" s="14"/>
    </row>
    <row r="880" spans="1:10" x14ac:dyDescent="0.25">
      <c r="A880" s="190"/>
      <c r="B880" s="190" t="s">
        <v>1229</v>
      </c>
      <c r="C880" s="147" t="s">
        <v>1239</v>
      </c>
      <c r="D880" s="150" t="s">
        <v>53</v>
      </c>
      <c r="E880" s="215">
        <f>G879</f>
        <v>150000</v>
      </c>
      <c r="F880" s="72"/>
      <c r="G880" s="73">
        <f>E880*F880</f>
        <v>0</v>
      </c>
      <c r="I880" s="14"/>
      <c r="J880" s="14"/>
    </row>
    <row r="881" spans="1:10" x14ac:dyDescent="0.25">
      <c r="A881" s="190"/>
      <c r="B881" s="190" t="s">
        <v>1230</v>
      </c>
      <c r="C881" s="147" t="s">
        <v>1240</v>
      </c>
      <c r="D881" s="150" t="s">
        <v>225</v>
      </c>
      <c r="E881" s="158" t="s">
        <v>1342</v>
      </c>
      <c r="F881" s="60" t="s">
        <v>1343</v>
      </c>
      <c r="G881" s="73">
        <v>100000</v>
      </c>
      <c r="I881" s="14"/>
      <c r="J881" s="14"/>
    </row>
    <row r="882" spans="1:10" x14ac:dyDescent="0.25">
      <c r="A882" s="190"/>
      <c r="B882" s="190" t="s">
        <v>1231</v>
      </c>
      <c r="C882" s="147" t="s">
        <v>1241</v>
      </c>
      <c r="D882" s="150" t="s">
        <v>53</v>
      </c>
      <c r="E882" s="215">
        <f>G881</f>
        <v>100000</v>
      </c>
      <c r="F882" s="72"/>
      <c r="G882" s="73">
        <f>E882*F882</f>
        <v>0</v>
      </c>
      <c r="I882" s="14"/>
      <c r="J882" s="14"/>
    </row>
    <row r="883" spans="1:10" ht="22.8" x14ac:dyDescent="0.25">
      <c r="A883" s="190"/>
      <c r="B883" s="190" t="s">
        <v>1222</v>
      </c>
      <c r="C883" s="147" t="s">
        <v>1564</v>
      </c>
      <c r="D883" s="150" t="s">
        <v>14</v>
      </c>
      <c r="E883" s="200">
        <v>21</v>
      </c>
      <c r="F883" s="81"/>
      <c r="G883" s="73">
        <f>E883*F883</f>
        <v>0</v>
      </c>
      <c r="I883" s="14"/>
      <c r="J883" s="14"/>
    </row>
    <row r="884" spans="1:10" ht="12" x14ac:dyDescent="0.25">
      <c r="A884" s="112"/>
      <c r="B884" s="190" t="s">
        <v>1223</v>
      </c>
      <c r="C884" s="113" t="s">
        <v>1242</v>
      </c>
      <c r="D884" s="216"/>
      <c r="E884" s="158"/>
      <c r="F884" s="60"/>
      <c r="G884" s="73"/>
      <c r="I884" s="14"/>
      <c r="J884" s="14"/>
    </row>
    <row r="885" spans="1:10" x14ac:dyDescent="0.25">
      <c r="A885" s="190"/>
      <c r="B885" s="190" t="s">
        <v>1339</v>
      </c>
      <c r="C885" s="115" t="s">
        <v>1243</v>
      </c>
      <c r="D885" s="158" t="s">
        <v>225</v>
      </c>
      <c r="E885" s="158" t="s">
        <v>1342</v>
      </c>
      <c r="F885" s="60" t="s">
        <v>1343</v>
      </c>
      <c r="G885" s="73">
        <v>6500000</v>
      </c>
      <c r="I885" s="14"/>
      <c r="J885" s="14"/>
    </row>
    <row r="886" spans="1:10" x14ac:dyDescent="0.25">
      <c r="A886" s="217"/>
      <c r="B886" s="217"/>
      <c r="C886" s="176" t="s">
        <v>1244</v>
      </c>
      <c r="D886" s="218" t="s">
        <v>53</v>
      </c>
      <c r="E886" s="219">
        <f>G885</f>
        <v>6500000</v>
      </c>
      <c r="F886" s="83"/>
      <c r="G886" s="84">
        <f>E886*F886</f>
        <v>0</v>
      </c>
      <c r="I886" s="14"/>
      <c r="J886" s="14"/>
    </row>
    <row r="887" spans="1:10" ht="12" x14ac:dyDescent="0.25">
      <c r="B887" s="220" t="s">
        <v>204</v>
      </c>
      <c r="C887" s="221" t="s">
        <v>130</v>
      </c>
      <c r="D887" s="106"/>
      <c r="E887" s="106"/>
      <c r="F887" s="82"/>
      <c r="G887" s="268">
        <f>SUM(G872:G886)</f>
        <v>7050000</v>
      </c>
      <c r="I887" s="14"/>
      <c r="J887" s="14"/>
    </row>
    <row r="888" spans="1:10" ht="12" x14ac:dyDescent="0.25">
      <c r="A888" s="130"/>
      <c r="B888" s="130"/>
      <c r="C888" s="165"/>
      <c r="D888" s="166"/>
      <c r="E888" s="166"/>
      <c r="F888" s="295"/>
      <c r="G888" s="260"/>
      <c r="I888" s="14"/>
      <c r="J888" s="14"/>
    </row>
    <row r="889" spans="1:10" ht="36" x14ac:dyDescent="0.25">
      <c r="A889" s="105" t="s">
        <v>1653</v>
      </c>
      <c r="B889" s="201" t="s">
        <v>1246</v>
      </c>
      <c r="C889" s="214" t="s">
        <v>1247</v>
      </c>
      <c r="D889" s="104"/>
      <c r="E889" s="104"/>
      <c r="F889" s="80"/>
      <c r="G889" s="266"/>
      <c r="I889" s="14"/>
      <c r="J889" s="14"/>
    </row>
    <row r="890" spans="1:10" ht="12" x14ac:dyDescent="0.2">
      <c r="A890" s="143"/>
      <c r="B890" s="143" t="s">
        <v>1248</v>
      </c>
      <c r="C890" s="164" t="s">
        <v>1295</v>
      </c>
      <c r="D890" s="110"/>
      <c r="E890" s="110"/>
      <c r="F890" s="53"/>
      <c r="G890" s="79"/>
      <c r="H890" s="48"/>
      <c r="I890" s="14"/>
      <c r="J890" s="14"/>
    </row>
    <row r="891" spans="1:10" x14ac:dyDescent="0.2">
      <c r="A891" s="116"/>
      <c r="B891" s="112" t="s">
        <v>1253</v>
      </c>
      <c r="C891" s="149" t="s">
        <v>1554</v>
      </c>
      <c r="D891" s="150" t="s">
        <v>225</v>
      </c>
      <c r="E891" s="111" t="s">
        <v>1342</v>
      </c>
      <c r="F891" s="35" t="s">
        <v>1343</v>
      </c>
      <c r="G891" s="47">
        <v>1000000</v>
      </c>
      <c r="H891" s="48"/>
      <c r="I891" s="14"/>
      <c r="J891" s="14"/>
    </row>
    <row r="892" spans="1:10" ht="26.4" x14ac:dyDescent="0.2">
      <c r="A892" s="116"/>
      <c r="B892" s="112" t="s">
        <v>1555</v>
      </c>
      <c r="C892" s="222" t="s">
        <v>1556</v>
      </c>
      <c r="D892" s="150"/>
      <c r="E892" s="111"/>
      <c r="F892" s="35"/>
      <c r="G892" s="47"/>
      <c r="H892" s="48"/>
      <c r="I892" s="14"/>
      <c r="J892" s="14"/>
    </row>
    <row r="893" spans="1:10" ht="13.2" x14ac:dyDescent="0.2">
      <c r="A893" s="116"/>
      <c r="B893" s="112" t="s">
        <v>1558</v>
      </c>
      <c r="C893" s="222" t="s">
        <v>1557</v>
      </c>
      <c r="D893" s="150" t="s">
        <v>225</v>
      </c>
      <c r="E893" s="111" t="s">
        <v>1342</v>
      </c>
      <c r="F893" s="35" t="s">
        <v>1343</v>
      </c>
      <c r="G893" s="47">
        <v>500000</v>
      </c>
      <c r="H893" s="48"/>
      <c r="I893" s="14"/>
      <c r="J893" s="14"/>
    </row>
    <row r="894" spans="1:10" x14ac:dyDescent="0.2">
      <c r="A894" s="116"/>
      <c r="B894" s="112" t="s">
        <v>1254</v>
      </c>
      <c r="C894" s="149" t="s">
        <v>1296</v>
      </c>
      <c r="D894" s="150" t="s">
        <v>53</v>
      </c>
      <c r="E894" s="157">
        <f>G893</f>
        <v>500000</v>
      </c>
      <c r="F894" s="299"/>
      <c r="G894" s="47">
        <f>E894*F894</f>
        <v>0</v>
      </c>
      <c r="H894" s="48"/>
      <c r="I894" s="14"/>
      <c r="J894" s="14"/>
    </row>
    <row r="895" spans="1:10" ht="12" x14ac:dyDescent="0.2">
      <c r="A895" s="112"/>
      <c r="B895" s="112" t="s">
        <v>1249</v>
      </c>
      <c r="C895" s="125" t="s">
        <v>1297</v>
      </c>
      <c r="D895" s="111"/>
      <c r="E895" s="111"/>
      <c r="F895" s="35"/>
      <c r="G895" s="47"/>
      <c r="H895" s="48"/>
      <c r="I895" s="14"/>
      <c r="J895" s="14"/>
    </row>
    <row r="896" spans="1:10" ht="22.8" x14ac:dyDescent="0.2">
      <c r="A896" s="116"/>
      <c r="B896" s="112" t="s">
        <v>1287</v>
      </c>
      <c r="C896" s="149" t="s">
        <v>1298</v>
      </c>
      <c r="D896" s="111"/>
      <c r="E896" s="111"/>
      <c r="F896" s="35"/>
      <c r="G896" s="47"/>
      <c r="H896" s="48"/>
      <c r="I896" s="14"/>
      <c r="J896" s="14"/>
    </row>
    <row r="897" spans="1:10" ht="34.200000000000003" x14ac:dyDescent="0.2">
      <c r="A897" s="116"/>
      <c r="B897" s="112" t="s">
        <v>1288</v>
      </c>
      <c r="C897" s="149" t="s">
        <v>1299</v>
      </c>
      <c r="D897" s="158" t="s">
        <v>69</v>
      </c>
      <c r="E897" s="111">
        <v>8</v>
      </c>
      <c r="F897" s="35"/>
      <c r="G897" s="47">
        <f>E897*F897</f>
        <v>0</v>
      </c>
      <c r="H897" s="48"/>
      <c r="I897" s="14"/>
      <c r="J897" s="14"/>
    </row>
    <row r="898" spans="1:10" ht="34.200000000000003" x14ac:dyDescent="0.2">
      <c r="A898" s="116"/>
      <c r="B898" s="112" t="s">
        <v>1289</v>
      </c>
      <c r="C898" s="149" t="s">
        <v>1300</v>
      </c>
      <c r="D898" s="158" t="s">
        <v>69</v>
      </c>
      <c r="E898" s="111">
        <v>6</v>
      </c>
      <c r="F898" s="35"/>
      <c r="G898" s="47">
        <f>E898*F898</f>
        <v>0</v>
      </c>
      <c r="H898" s="48"/>
      <c r="I898" s="14"/>
      <c r="J898" s="14"/>
    </row>
    <row r="899" spans="1:10" ht="34.200000000000003" x14ac:dyDescent="0.2">
      <c r="A899" s="116"/>
      <c r="B899" s="112" t="s">
        <v>1290</v>
      </c>
      <c r="C899" s="149" t="s">
        <v>1301</v>
      </c>
      <c r="D899" s="158" t="s">
        <v>69</v>
      </c>
      <c r="E899" s="111">
        <v>5</v>
      </c>
      <c r="F899" s="35"/>
      <c r="G899" s="47">
        <f>E899*F899</f>
        <v>0</v>
      </c>
      <c r="H899" s="48"/>
      <c r="I899" s="14"/>
      <c r="J899" s="14"/>
    </row>
    <row r="900" spans="1:10" x14ac:dyDescent="0.2">
      <c r="A900" s="116"/>
      <c r="B900" s="112" t="s">
        <v>1291</v>
      </c>
      <c r="C900" s="149" t="s">
        <v>1302</v>
      </c>
      <c r="D900" s="111" t="s">
        <v>14</v>
      </c>
      <c r="E900" s="111">
        <v>21</v>
      </c>
      <c r="F900" s="35"/>
      <c r="G900" s="47">
        <f>E900*F900</f>
        <v>0</v>
      </c>
      <c r="H900" s="48"/>
      <c r="I900" s="14"/>
      <c r="J900" s="14"/>
    </row>
    <row r="901" spans="1:10" ht="24" x14ac:dyDescent="0.2">
      <c r="A901" s="112"/>
      <c r="B901" s="112" t="s">
        <v>1250</v>
      </c>
      <c r="C901" s="125" t="s">
        <v>1303</v>
      </c>
      <c r="D901" s="111"/>
      <c r="E901" s="111"/>
      <c r="F901" s="35"/>
      <c r="G901" s="47"/>
      <c r="H901" s="48"/>
      <c r="I901" s="14"/>
      <c r="J901" s="14"/>
    </row>
    <row r="902" spans="1:10" ht="34.200000000000003" x14ac:dyDescent="0.2">
      <c r="A902" s="116"/>
      <c r="B902" s="112" t="s">
        <v>1292</v>
      </c>
      <c r="C902" s="149" t="s">
        <v>1304</v>
      </c>
      <c r="D902" s="111" t="s">
        <v>14</v>
      </c>
      <c r="E902" s="111">
        <v>21</v>
      </c>
      <c r="F902" s="35"/>
      <c r="G902" s="47">
        <f>E902*F902</f>
        <v>0</v>
      </c>
      <c r="H902" s="48"/>
      <c r="I902" s="14"/>
      <c r="J902" s="14"/>
    </row>
    <row r="903" spans="1:10" x14ac:dyDescent="0.2">
      <c r="A903" s="116"/>
      <c r="B903" s="112" t="s">
        <v>1293</v>
      </c>
      <c r="C903" s="149" t="s">
        <v>1305</v>
      </c>
      <c r="D903" s="111" t="s">
        <v>1306</v>
      </c>
      <c r="E903" s="111">
        <v>21</v>
      </c>
      <c r="F903" s="35"/>
      <c r="G903" s="47">
        <f>E903*F903</f>
        <v>0</v>
      </c>
      <c r="H903" s="48"/>
      <c r="I903" s="14"/>
      <c r="J903" s="14"/>
    </row>
    <row r="904" spans="1:10" x14ac:dyDescent="0.2">
      <c r="A904" s="116"/>
      <c r="B904" s="112" t="s">
        <v>1294</v>
      </c>
      <c r="C904" s="149" t="s">
        <v>1307</v>
      </c>
      <c r="D904" s="111" t="s">
        <v>1306</v>
      </c>
      <c r="E904" s="111">
        <v>21</v>
      </c>
      <c r="F904" s="35"/>
      <c r="G904" s="47">
        <f>E904*F904</f>
        <v>0</v>
      </c>
      <c r="H904" s="48"/>
      <c r="I904" s="14"/>
      <c r="J904" s="14"/>
    </row>
    <row r="905" spans="1:10" ht="12" x14ac:dyDescent="0.2">
      <c r="A905" s="112"/>
      <c r="B905" s="112" t="s">
        <v>1251</v>
      </c>
      <c r="C905" s="125" t="s">
        <v>1308</v>
      </c>
      <c r="D905" s="111"/>
      <c r="E905" s="111"/>
      <c r="F905" s="35"/>
      <c r="G905" s="47"/>
      <c r="H905" s="48"/>
      <c r="I905" s="14"/>
      <c r="J905" s="14"/>
    </row>
    <row r="906" spans="1:10" ht="45.6" x14ac:dyDescent="0.2">
      <c r="A906" s="223"/>
      <c r="B906" s="112" t="s">
        <v>1255</v>
      </c>
      <c r="C906" s="149" t="s">
        <v>1309</v>
      </c>
      <c r="D906" s="150" t="s">
        <v>225</v>
      </c>
      <c r="E906" s="111" t="s">
        <v>1648</v>
      </c>
      <c r="F906" s="35" t="s">
        <v>1343</v>
      </c>
      <c r="G906" s="47">
        <v>4500000</v>
      </c>
      <c r="H906" s="48"/>
      <c r="I906" s="14"/>
      <c r="J906" s="14"/>
    </row>
    <row r="907" spans="1:10" ht="22.8" x14ac:dyDescent="0.2">
      <c r="A907" s="223"/>
      <c r="B907" s="112" t="s">
        <v>1256</v>
      </c>
      <c r="C907" s="149" t="s">
        <v>1310</v>
      </c>
      <c r="D907" s="111" t="s">
        <v>53</v>
      </c>
      <c r="E907" s="49">
        <f>G906</f>
        <v>4500000</v>
      </c>
      <c r="F907" s="58"/>
      <c r="G907" s="47">
        <f>E907*F907</f>
        <v>0</v>
      </c>
      <c r="H907" s="48"/>
      <c r="I907" s="14"/>
      <c r="J907" s="14"/>
    </row>
    <row r="908" spans="1:10" ht="22.8" x14ac:dyDescent="0.2">
      <c r="A908" s="223"/>
      <c r="B908" s="112" t="s">
        <v>1257</v>
      </c>
      <c r="C908" s="149" t="s">
        <v>1311</v>
      </c>
      <c r="D908" s="158" t="s">
        <v>20</v>
      </c>
      <c r="E908" s="111" t="s">
        <v>1345</v>
      </c>
      <c r="F908" s="35" t="s">
        <v>1346</v>
      </c>
      <c r="G908" s="85"/>
      <c r="H908" s="48"/>
      <c r="I908" s="14"/>
      <c r="J908" s="14"/>
    </row>
    <row r="909" spans="1:10" ht="34.200000000000003" x14ac:dyDescent="0.2">
      <c r="A909" s="223"/>
      <c r="B909" s="112" t="s">
        <v>1258</v>
      </c>
      <c r="C909" s="149" t="s">
        <v>1312</v>
      </c>
      <c r="D909" s="111" t="s">
        <v>20</v>
      </c>
      <c r="E909" s="111" t="s">
        <v>1345</v>
      </c>
      <c r="F909" s="35" t="s">
        <v>1346</v>
      </c>
      <c r="G909" s="85"/>
      <c r="H909" s="48"/>
      <c r="I909" s="14"/>
      <c r="J909" s="14"/>
    </row>
    <row r="910" spans="1:10" ht="12" x14ac:dyDescent="0.2">
      <c r="A910" s="112"/>
      <c r="B910" s="209" t="s">
        <v>1252</v>
      </c>
      <c r="C910" s="125" t="s">
        <v>1313</v>
      </c>
      <c r="D910" s="224"/>
      <c r="E910" s="224"/>
      <c r="F910" s="59"/>
      <c r="G910" s="85"/>
      <c r="H910" s="48"/>
      <c r="I910" s="14"/>
      <c r="J910" s="14"/>
    </row>
    <row r="911" spans="1:10" ht="22.8" x14ac:dyDescent="0.2">
      <c r="A911" s="223"/>
      <c r="B911" s="112" t="s">
        <v>1259</v>
      </c>
      <c r="C911" s="204" t="s">
        <v>1334</v>
      </c>
      <c r="D911" s="224"/>
      <c r="E911" s="224"/>
      <c r="F911" s="59"/>
      <c r="G911" s="85"/>
      <c r="H911" s="48"/>
      <c r="I911" s="14"/>
      <c r="J911" s="14"/>
    </row>
    <row r="912" spans="1:10" x14ac:dyDescent="0.2">
      <c r="A912" s="223"/>
      <c r="B912" s="112" t="s">
        <v>1260</v>
      </c>
      <c r="C912" s="209" t="s">
        <v>1314</v>
      </c>
      <c r="D912" s="225" t="s">
        <v>225</v>
      </c>
      <c r="E912" s="224" t="s">
        <v>1342</v>
      </c>
      <c r="F912" s="59" t="s">
        <v>1343</v>
      </c>
      <c r="G912" s="85">
        <v>550000</v>
      </c>
      <c r="H912" s="48"/>
      <c r="I912" s="14"/>
      <c r="J912" s="14"/>
    </row>
    <row r="913" spans="1:10" ht="22.8" x14ac:dyDescent="0.2">
      <c r="A913" s="223"/>
      <c r="B913" s="112" t="s">
        <v>1261</v>
      </c>
      <c r="C913" s="204" t="s">
        <v>1315</v>
      </c>
      <c r="D913" s="111" t="s">
        <v>53</v>
      </c>
      <c r="E913" s="157">
        <f>G912</f>
        <v>550000</v>
      </c>
      <c r="F913" s="58"/>
      <c r="G913" s="47">
        <f>F913*E913</f>
        <v>0</v>
      </c>
      <c r="H913" s="48"/>
      <c r="I913" s="14"/>
      <c r="J913" s="14"/>
    </row>
    <row r="914" spans="1:10" x14ac:dyDescent="0.2">
      <c r="A914" s="223"/>
      <c r="B914" s="112" t="s">
        <v>1262</v>
      </c>
      <c r="C914" s="209" t="s">
        <v>1316</v>
      </c>
      <c r="D914" s="225" t="s">
        <v>1306</v>
      </c>
      <c r="E914" s="224">
        <v>210</v>
      </c>
      <c r="F914" s="59"/>
      <c r="G914" s="85">
        <f>F914*E914</f>
        <v>0</v>
      </c>
      <c r="H914" s="48"/>
      <c r="I914" s="14"/>
      <c r="J914" s="14"/>
    </row>
    <row r="915" spans="1:10" x14ac:dyDescent="0.2">
      <c r="A915" s="223"/>
      <c r="B915" s="112" t="s">
        <v>1263</v>
      </c>
      <c r="C915" s="209" t="s">
        <v>1317</v>
      </c>
      <c r="D915" s="224"/>
      <c r="E915" s="224"/>
      <c r="F915" s="59"/>
      <c r="G915" s="85"/>
      <c r="H915" s="48"/>
      <c r="I915" s="14"/>
      <c r="J915" s="14"/>
    </row>
    <row r="916" spans="1:10" x14ac:dyDescent="0.2">
      <c r="A916" s="223"/>
      <c r="B916" s="112" t="s">
        <v>1264</v>
      </c>
      <c r="C916" s="209" t="s">
        <v>1314</v>
      </c>
      <c r="D916" s="225" t="s">
        <v>225</v>
      </c>
      <c r="E916" s="224" t="s">
        <v>1342</v>
      </c>
      <c r="F916" s="59" t="s">
        <v>1343</v>
      </c>
      <c r="G916" s="85">
        <v>130000</v>
      </c>
      <c r="H916" s="48"/>
      <c r="I916" s="14"/>
      <c r="J916" s="14"/>
    </row>
    <row r="917" spans="1:10" ht="22.8" x14ac:dyDescent="0.2">
      <c r="A917" s="223"/>
      <c r="B917" s="112" t="s">
        <v>1265</v>
      </c>
      <c r="C917" s="204" t="s">
        <v>1318</v>
      </c>
      <c r="D917" s="111" t="s">
        <v>53</v>
      </c>
      <c r="E917" s="157">
        <f>G916</f>
        <v>130000</v>
      </c>
      <c r="F917" s="58"/>
      <c r="G917" s="47">
        <f>F917*E917</f>
        <v>0</v>
      </c>
      <c r="H917" s="48"/>
      <c r="I917" s="14"/>
      <c r="J917" s="14"/>
    </row>
    <row r="918" spans="1:10" x14ac:dyDescent="0.2">
      <c r="A918" s="223"/>
      <c r="B918" s="112" t="s">
        <v>1266</v>
      </c>
      <c r="C918" s="209" t="s">
        <v>1316</v>
      </c>
      <c r="D918" s="225" t="s">
        <v>1306</v>
      </c>
      <c r="E918" s="224">
        <v>21</v>
      </c>
      <c r="F918" s="59"/>
      <c r="G918" s="85">
        <f>F918*E918</f>
        <v>0</v>
      </c>
      <c r="H918" s="48"/>
      <c r="I918" s="14"/>
      <c r="J918" s="14"/>
    </row>
    <row r="919" spans="1:10" ht="22.8" x14ac:dyDescent="0.2">
      <c r="A919" s="223"/>
      <c r="B919" s="112" t="s">
        <v>1267</v>
      </c>
      <c r="C919" s="204" t="s">
        <v>1319</v>
      </c>
      <c r="D919" s="225"/>
      <c r="E919" s="224"/>
      <c r="F919" s="59"/>
      <c r="G919" s="85"/>
      <c r="H919" s="48"/>
      <c r="I919" s="14"/>
      <c r="J919" s="14"/>
    </row>
    <row r="920" spans="1:10" x14ac:dyDescent="0.2">
      <c r="A920" s="223"/>
      <c r="B920" s="112" t="s">
        <v>1268</v>
      </c>
      <c r="C920" s="209" t="s">
        <v>1314</v>
      </c>
      <c r="D920" s="225" t="s">
        <v>225</v>
      </c>
      <c r="E920" s="224" t="s">
        <v>1342</v>
      </c>
      <c r="F920" s="59" t="s">
        <v>1343</v>
      </c>
      <c r="G920" s="85">
        <v>250000</v>
      </c>
      <c r="H920" s="48"/>
      <c r="I920" s="14"/>
      <c r="J920" s="14"/>
    </row>
    <row r="921" spans="1:10" ht="22.8" x14ac:dyDescent="0.2">
      <c r="A921" s="223"/>
      <c r="B921" s="112" t="s">
        <v>1269</v>
      </c>
      <c r="C921" s="204" t="s">
        <v>1320</v>
      </c>
      <c r="D921" s="111" t="s">
        <v>53</v>
      </c>
      <c r="E921" s="157">
        <f>G920</f>
        <v>250000</v>
      </c>
      <c r="F921" s="58"/>
      <c r="G921" s="47">
        <f>F921*E921</f>
        <v>0</v>
      </c>
      <c r="H921" s="48"/>
      <c r="I921" s="14"/>
      <c r="J921" s="14"/>
    </row>
    <row r="922" spans="1:10" x14ac:dyDescent="0.2">
      <c r="A922" s="223"/>
      <c r="B922" s="112" t="s">
        <v>1270</v>
      </c>
      <c r="C922" s="209" t="s">
        <v>1316</v>
      </c>
      <c r="D922" s="225" t="s">
        <v>1306</v>
      </c>
      <c r="E922" s="224">
        <v>21</v>
      </c>
      <c r="F922" s="59"/>
      <c r="G922" s="85">
        <f>F922*E922</f>
        <v>0</v>
      </c>
      <c r="H922" s="48"/>
      <c r="I922" s="14"/>
      <c r="J922" s="14"/>
    </row>
    <row r="923" spans="1:10" x14ac:dyDescent="0.2">
      <c r="A923" s="223"/>
      <c r="B923" s="112" t="s">
        <v>1271</v>
      </c>
      <c r="C923" s="209" t="s">
        <v>1321</v>
      </c>
      <c r="D923" s="225" t="s">
        <v>225</v>
      </c>
      <c r="E923" s="224" t="s">
        <v>1342</v>
      </c>
      <c r="F923" s="59" t="s">
        <v>1343</v>
      </c>
      <c r="G923" s="85">
        <v>130000</v>
      </c>
      <c r="H923" s="48"/>
      <c r="I923" s="14"/>
      <c r="J923" s="14"/>
    </row>
    <row r="924" spans="1:10" ht="22.8" x14ac:dyDescent="0.2">
      <c r="A924" s="223"/>
      <c r="B924" s="112" t="s">
        <v>1272</v>
      </c>
      <c r="C924" s="204" t="s">
        <v>1322</v>
      </c>
      <c r="D924" s="111" t="s">
        <v>53</v>
      </c>
      <c r="E924" s="157">
        <f>G923</f>
        <v>130000</v>
      </c>
      <c r="F924" s="58"/>
      <c r="G924" s="47">
        <f>F924*E924</f>
        <v>0</v>
      </c>
      <c r="H924" s="48"/>
      <c r="I924" s="14"/>
      <c r="J924" s="14"/>
    </row>
    <row r="925" spans="1:10" x14ac:dyDescent="0.2">
      <c r="A925" s="223"/>
      <c r="B925" s="112" t="s">
        <v>1273</v>
      </c>
      <c r="C925" s="204" t="s">
        <v>1323</v>
      </c>
      <c r="D925" s="111"/>
      <c r="E925" s="157"/>
      <c r="F925" s="58"/>
      <c r="G925" s="47"/>
      <c r="H925" s="48"/>
      <c r="I925" s="14"/>
      <c r="J925" s="14"/>
    </row>
    <row r="926" spans="1:10" x14ac:dyDescent="0.2">
      <c r="A926" s="223"/>
      <c r="B926" s="112" t="s">
        <v>1274</v>
      </c>
      <c r="C926" s="204" t="s">
        <v>1314</v>
      </c>
      <c r="D926" s="225" t="s">
        <v>225</v>
      </c>
      <c r="E926" s="224" t="s">
        <v>1342</v>
      </c>
      <c r="F926" s="59" t="s">
        <v>1343</v>
      </c>
      <c r="G926" s="85">
        <v>400000</v>
      </c>
      <c r="H926" s="48"/>
      <c r="I926" s="14"/>
      <c r="J926" s="14"/>
    </row>
    <row r="927" spans="1:10" ht="22.8" x14ac:dyDescent="0.2">
      <c r="A927" s="223"/>
      <c r="B927" s="112" t="s">
        <v>1275</v>
      </c>
      <c r="C927" s="204" t="s">
        <v>1324</v>
      </c>
      <c r="D927" s="111" t="s">
        <v>53</v>
      </c>
      <c r="E927" s="157">
        <f>G926</f>
        <v>400000</v>
      </c>
      <c r="F927" s="58"/>
      <c r="G927" s="47">
        <f>F927*E927</f>
        <v>0</v>
      </c>
      <c r="H927" s="48"/>
      <c r="I927" s="14"/>
      <c r="J927" s="14"/>
    </row>
    <row r="928" spans="1:10" x14ac:dyDescent="0.2">
      <c r="A928" s="223"/>
      <c r="B928" s="112" t="s">
        <v>1276</v>
      </c>
      <c r="C928" s="204" t="s">
        <v>1316</v>
      </c>
      <c r="D928" s="225" t="s">
        <v>1306</v>
      </c>
      <c r="E928" s="224">
        <v>21</v>
      </c>
      <c r="F928" s="59"/>
      <c r="G928" s="85">
        <f>F928*E928</f>
        <v>0</v>
      </c>
      <c r="H928" s="48"/>
      <c r="I928" s="14"/>
      <c r="J928" s="14"/>
    </row>
    <row r="929" spans="1:10" x14ac:dyDescent="0.2">
      <c r="A929" s="223"/>
      <c r="B929" s="112" t="s">
        <v>1277</v>
      </c>
      <c r="C929" s="204" t="s">
        <v>1321</v>
      </c>
      <c r="D929" s="225" t="s">
        <v>225</v>
      </c>
      <c r="E929" s="224" t="s">
        <v>1342</v>
      </c>
      <c r="F929" s="59" t="s">
        <v>1343</v>
      </c>
      <c r="G929" s="85">
        <v>150000</v>
      </c>
      <c r="H929" s="48"/>
      <c r="I929" s="14"/>
      <c r="J929" s="14"/>
    </row>
    <row r="930" spans="1:10" ht="22.8" x14ac:dyDescent="0.2">
      <c r="A930" s="223"/>
      <c r="B930" s="112" t="s">
        <v>1278</v>
      </c>
      <c r="C930" s="204" t="s">
        <v>1325</v>
      </c>
      <c r="D930" s="111" t="s">
        <v>53</v>
      </c>
      <c r="E930" s="157">
        <f>G929</f>
        <v>150000</v>
      </c>
      <c r="F930" s="58"/>
      <c r="G930" s="47">
        <f>F930*E930</f>
        <v>0</v>
      </c>
      <c r="H930" s="48"/>
      <c r="I930" s="14"/>
      <c r="J930" s="14"/>
    </row>
    <row r="931" spans="1:10" x14ac:dyDescent="0.2">
      <c r="A931" s="223"/>
      <c r="B931" s="112" t="s">
        <v>1279</v>
      </c>
      <c r="C931" s="204" t="s">
        <v>1326</v>
      </c>
      <c r="D931" s="111"/>
      <c r="E931" s="157"/>
      <c r="F931" s="58"/>
      <c r="G931" s="47"/>
      <c r="H931" s="48"/>
      <c r="I931" s="14"/>
      <c r="J931" s="14"/>
    </row>
    <row r="932" spans="1:10" x14ac:dyDescent="0.2">
      <c r="A932" s="223"/>
      <c r="B932" s="112" t="s">
        <v>1280</v>
      </c>
      <c r="C932" s="204" t="s">
        <v>1314</v>
      </c>
      <c r="D932" s="225" t="s">
        <v>225</v>
      </c>
      <c r="E932" s="224" t="s">
        <v>1342</v>
      </c>
      <c r="F932" s="59" t="s">
        <v>1343</v>
      </c>
      <c r="G932" s="85">
        <v>550000</v>
      </c>
      <c r="H932" s="48"/>
      <c r="I932" s="14"/>
      <c r="J932" s="14"/>
    </row>
    <row r="933" spans="1:10" ht="22.8" x14ac:dyDescent="0.2">
      <c r="A933" s="223"/>
      <c r="B933" s="112" t="s">
        <v>1281</v>
      </c>
      <c r="C933" s="204" t="s">
        <v>1327</v>
      </c>
      <c r="D933" s="111" t="s">
        <v>53</v>
      </c>
      <c r="E933" s="157">
        <f>G932</f>
        <v>550000</v>
      </c>
      <c r="F933" s="58"/>
      <c r="G933" s="47">
        <f>F933*E933</f>
        <v>0</v>
      </c>
      <c r="H933" s="48"/>
      <c r="I933" s="14"/>
      <c r="J933" s="14"/>
    </row>
    <row r="934" spans="1:10" x14ac:dyDescent="0.2">
      <c r="A934" s="223"/>
      <c r="B934" s="112" t="s">
        <v>1282</v>
      </c>
      <c r="C934" s="204" t="s">
        <v>1316</v>
      </c>
      <c r="D934" s="225" t="s">
        <v>1306</v>
      </c>
      <c r="E934" s="224">
        <v>210</v>
      </c>
      <c r="F934" s="59"/>
      <c r="G934" s="85">
        <f>F934*E934</f>
        <v>0</v>
      </c>
      <c r="H934" s="48"/>
      <c r="I934" s="14"/>
      <c r="J934" s="14"/>
    </row>
    <row r="935" spans="1:10" x14ac:dyDescent="0.2">
      <c r="A935" s="223"/>
      <c r="B935" s="112" t="s">
        <v>1283</v>
      </c>
      <c r="C935" s="204" t="s">
        <v>1328</v>
      </c>
      <c r="D935" s="111"/>
      <c r="E935" s="157"/>
      <c r="F935" s="58"/>
      <c r="G935" s="47"/>
      <c r="H935" s="48"/>
      <c r="I935" s="14"/>
      <c r="J935" s="14"/>
    </row>
    <row r="936" spans="1:10" x14ac:dyDescent="0.2">
      <c r="A936" s="223"/>
      <c r="B936" s="112" t="s">
        <v>1284</v>
      </c>
      <c r="C936" s="204" t="s">
        <v>1314</v>
      </c>
      <c r="D936" s="225" t="s">
        <v>225</v>
      </c>
      <c r="E936" s="224" t="s">
        <v>1342</v>
      </c>
      <c r="F936" s="59" t="s">
        <v>1343</v>
      </c>
      <c r="G936" s="85">
        <v>550000</v>
      </c>
      <c r="H936" s="48"/>
      <c r="I936" s="14"/>
      <c r="J936" s="14"/>
    </row>
    <row r="937" spans="1:10" ht="22.8" x14ac:dyDescent="0.2">
      <c r="A937" s="223"/>
      <c r="B937" s="112" t="s">
        <v>1285</v>
      </c>
      <c r="C937" s="204" t="s">
        <v>1329</v>
      </c>
      <c r="D937" s="111" t="s">
        <v>53</v>
      </c>
      <c r="E937" s="157">
        <f>G936</f>
        <v>550000</v>
      </c>
      <c r="F937" s="58"/>
      <c r="G937" s="47">
        <f>F937*E937</f>
        <v>0</v>
      </c>
      <c r="H937" s="48"/>
      <c r="I937" s="14"/>
      <c r="J937" s="14"/>
    </row>
    <row r="938" spans="1:10" x14ac:dyDescent="0.2">
      <c r="A938" s="226"/>
      <c r="B938" s="175" t="s">
        <v>1286</v>
      </c>
      <c r="C938" s="227" t="s">
        <v>1316</v>
      </c>
      <c r="D938" s="228" t="s">
        <v>1306</v>
      </c>
      <c r="E938" s="229">
        <v>210</v>
      </c>
      <c r="F938" s="86"/>
      <c r="G938" s="87">
        <f>F938*E938</f>
        <v>0</v>
      </c>
      <c r="H938" s="48"/>
      <c r="I938" s="14"/>
      <c r="J938" s="14"/>
    </row>
    <row r="939" spans="1:10" ht="24" x14ac:dyDescent="0.2">
      <c r="A939" s="112"/>
      <c r="B939" s="112" t="s">
        <v>1330</v>
      </c>
      <c r="C939" s="125" t="s">
        <v>1332</v>
      </c>
      <c r="D939" s="111"/>
      <c r="E939" s="111"/>
      <c r="F939" s="35"/>
      <c r="G939" s="47"/>
      <c r="H939" s="48"/>
      <c r="I939" s="14"/>
      <c r="J939" s="14"/>
    </row>
    <row r="940" spans="1:10" ht="22.8" x14ac:dyDescent="0.2">
      <c r="A940" s="116"/>
      <c r="B940" s="112" t="s">
        <v>1331</v>
      </c>
      <c r="C940" s="149" t="s">
        <v>1333</v>
      </c>
      <c r="D940" s="158" t="s">
        <v>51</v>
      </c>
      <c r="E940" s="111" t="s">
        <v>1341</v>
      </c>
      <c r="F940" s="35" t="s">
        <v>473</v>
      </c>
      <c r="G940" s="47">
        <v>300000</v>
      </c>
      <c r="H940" s="48"/>
      <c r="I940" s="14"/>
      <c r="J940" s="14"/>
    </row>
    <row r="941" spans="1:10" ht="12" x14ac:dyDescent="0.25">
      <c r="A941" s="160"/>
      <c r="B941" s="127" t="s">
        <v>1246</v>
      </c>
      <c r="C941" s="128" t="s">
        <v>130</v>
      </c>
      <c r="D941" s="129"/>
      <c r="E941" s="129"/>
      <c r="F941" s="19"/>
      <c r="G941" s="256">
        <f>SUM(G891:G940)</f>
        <v>9010000</v>
      </c>
      <c r="I941" s="14"/>
      <c r="J941" s="14"/>
    </row>
    <row r="942" spans="1:10" x14ac:dyDescent="0.25">
      <c r="A942" s="148"/>
      <c r="C942" s="230"/>
      <c r="I942" s="14"/>
      <c r="J942" s="14"/>
    </row>
    <row r="943" spans="1:10" x14ac:dyDescent="0.25">
      <c r="A943" s="148"/>
      <c r="C943" s="230"/>
      <c r="I943" s="14"/>
      <c r="J943" s="14"/>
    </row>
    <row r="944" spans="1:10" x14ac:dyDescent="0.25">
      <c r="A944" s="148"/>
      <c r="C944" s="230"/>
      <c r="I944" s="14"/>
      <c r="J944" s="14"/>
    </row>
    <row r="945" spans="1:10" x14ac:dyDescent="0.25">
      <c r="A945" s="148"/>
      <c r="C945" s="230"/>
      <c r="I945" s="14"/>
      <c r="J945" s="14"/>
    </row>
    <row r="946" spans="1:10" x14ac:dyDescent="0.25">
      <c r="A946" s="148"/>
      <c r="C946" s="230"/>
      <c r="I946" s="14"/>
      <c r="J946" s="14"/>
    </row>
    <row r="947" spans="1:10" x14ac:dyDescent="0.25">
      <c r="A947" s="148"/>
      <c r="C947" s="230"/>
      <c r="I947" s="14"/>
      <c r="J947" s="14"/>
    </row>
    <row r="948" spans="1:10" x14ac:dyDescent="0.25">
      <c r="A948" s="148"/>
      <c r="C948" s="230"/>
      <c r="I948" s="14"/>
      <c r="J948" s="14"/>
    </row>
    <row r="949" spans="1:10" x14ac:dyDescent="0.25">
      <c r="A949" s="148"/>
      <c r="C949" s="230"/>
      <c r="I949" s="14"/>
      <c r="J949" s="14"/>
    </row>
    <row r="950" spans="1:10" x14ac:dyDescent="0.25">
      <c r="A950" s="148"/>
      <c r="C950" s="230"/>
      <c r="I950" s="14"/>
      <c r="J950" s="14"/>
    </row>
    <row r="951" spans="1:10" x14ac:dyDescent="0.25">
      <c r="A951" s="148"/>
      <c r="C951" s="230"/>
      <c r="I951" s="14"/>
      <c r="J951" s="14"/>
    </row>
    <row r="952" spans="1:10" x14ac:dyDescent="0.25">
      <c r="A952" s="148"/>
      <c r="C952" s="230"/>
      <c r="I952" s="14"/>
      <c r="J952" s="14"/>
    </row>
    <row r="953" spans="1:10" x14ac:dyDescent="0.25">
      <c r="A953" s="148"/>
      <c r="C953" s="230"/>
      <c r="I953" s="14"/>
      <c r="J953" s="14"/>
    </row>
    <row r="954" spans="1:10" x14ac:dyDescent="0.25">
      <c r="A954" s="148"/>
      <c r="C954" s="230"/>
      <c r="I954" s="14"/>
      <c r="J954" s="14"/>
    </row>
    <row r="955" spans="1:10" x14ac:dyDescent="0.25">
      <c r="A955" s="148"/>
      <c r="C955" s="230"/>
      <c r="I955" s="14"/>
      <c r="J955" s="14"/>
    </row>
    <row r="956" spans="1:10" x14ac:dyDescent="0.25">
      <c r="A956" s="148"/>
      <c r="C956" s="230"/>
      <c r="I956" s="14"/>
      <c r="J956" s="14"/>
    </row>
    <row r="957" spans="1:10" x14ac:dyDescent="0.25">
      <c r="A957" s="148"/>
      <c r="C957" s="230"/>
      <c r="I957" s="14"/>
      <c r="J957" s="14"/>
    </row>
    <row r="958" spans="1:10" x14ac:dyDescent="0.25">
      <c r="A958" s="148"/>
      <c r="C958" s="230"/>
      <c r="I958" s="14"/>
      <c r="J958" s="14"/>
    </row>
    <row r="959" spans="1:10" x14ac:dyDescent="0.25">
      <c r="A959" s="148"/>
      <c r="C959" s="230"/>
      <c r="I959" s="14"/>
      <c r="J959" s="14"/>
    </row>
    <row r="960" spans="1:10" x14ac:dyDescent="0.25">
      <c r="A960" s="148"/>
      <c r="C960" s="230"/>
      <c r="I960" s="14"/>
      <c r="J960" s="14"/>
    </row>
    <row r="961" spans="1:10" x14ac:dyDescent="0.25">
      <c r="A961" s="148"/>
      <c r="C961" s="230"/>
      <c r="I961" s="14"/>
      <c r="J961" s="14"/>
    </row>
    <row r="962" spans="1:10" x14ac:dyDescent="0.25">
      <c r="A962" s="148"/>
      <c r="C962" s="230"/>
      <c r="I962" s="14"/>
      <c r="J962" s="14"/>
    </row>
    <row r="963" spans="1:10" x14ac:dyDescent="0.25">
      <c r="A963" s="148"/>
      <c r="C963" s="230"/>
      <c r="I963" s="14"/>
      <c r="J963" s="14"/>
    </row>
    <row r="964" spans="1:10" x14ac:dyDescent="0.25">
      <c r="A964" s="148"/>
      <c r="C964" s="230"/>
      <c r="I964" s="14"/>
      <c r="J964" s="14"/>
    </row>
    <row r="965" spans="1:10" x14ac:dyDescent="0.25">
      <c r="A965" s="148"/>
      <c r="C965" s="230"/>
      <c r="I965" s="14"/>
      <c r="J965" s="14"/>
    </row>
    <row r="966" spans="1:10" x14ac:dyDescent="0.25">
      <c r="A966" s="148"/>
      <c r="C966" s="230"/>
      <c r="I966" s="14"/>
      <c r="J966" s="14"/>
    </row>
    <row r="967" spans="1:10" x14ac:dyDescent="0.25">
      <c r="A967" s="148"/>
      <c r="C967" s="230"/>
      <c r="I967" s="14"/>
      <c r="J967" s="14"/>
    </row>
    <row r="968" spans="1:10" x14ac:dyDescent="0.25">
      <c r="A968" s="148"/>
      <c r="C968" s="230"/>
      <c r="I968" s="14"/>
      <c r="J968" s="14"/>
    </row>
    <row r="969" spans="1:10" x14ac:dyDescent="0.25">
      <c r="A969" s="148"/>
      <c r="C969" s="230"/>
      <c r="I969" s="14"/>
      <c r="J969" s="14"/>
    </row>
    <row r="970" spans="1:10" x14ac:dyDescent="0.25">
      <c r="A970" s="148"/>
      <c r="C970" s="230"/>
      <c r="I970" s="14"/>
      <c r="J970" s="14"/>
    </row>
    <row r="971" spans="1:10" x14ac:dyDescent="0.25">
      <c r="A971" s="148"/>
      <c r="C971" s="230"/>
      <c r="I971" s="14"/>
      <c r="J971" s="14"/>
    </row>
    <row r="972" spans="1:10" x14ac:dyDescent="0.25">
      <c r="A972" s="148"/>
      <c r="C972" s="230"/>
      <c r="I972" s="14"/>
      <c r="J972" s="14"/>
    </row>
    <row r="973" spans="1:10" x14ac:dyDescent="0.25">
      <c r="A973" s="148"/>
      <c r="C973" s="230"/>
      <c r="I973" s="14"/>
      <c r="J973" s="14"/>
    </row>
    <row r="974" spans="1:10" x14ac:dyDescent="0.25">
      <c r="A974" s="148"/>
      <c r="C974" s="230"/>
      <c r="I974" s="14"/>
      <c r="J974" s="14"/>
    </row>
    <row r="975" spans="1:10" x14ac:dyDescent="0.25">
      <c r="A975" s="148"/>
      <c r="C975" s="230"/>
      <c r="I975" s="14"/>
      <c r="J975" s="14"/>
    </row>
    <row r="976" spans="1:10" x14ac:dyDescent="0.25">
      <c r="A976" s="148"/>
      <c r="C976" s="230"/>
      <c r="I976" s="14"/>
      <c r="J976" s="14"/>
    </row>
    <row r="977" spans="1:10" x14ac:dyDescent="0.25">
      <c r="A977" s="148"/>
      <c r="C977" s="230"/>
      <c r="I977" s="14"/>
      <c r="J977" s="14"/>
    </row>
    <row r="978" spans="1:10" x14ac:dyDescent="0.25">
      <c r="A978" s="148"/>
      <c r="C978" s="230"/>
      <c r="I978" s="14"/>
      <c r="J978" s="14"/>
    </row>
    <row r="979" spans="1:10" x14ac:dyDescent="0.25">
      <c r="A979" s="148"/>
      <c r="C979" s="230"/>
      <c r="I979" s="14"/>
      <c r="J979" s="14"/>
    </row>
    <row r="980" spans="1:10" x14ac:dyDescent="0.25">
      <c r="A980" s="148"/>
      <c r="C980" s="230"/>
      <c r="I980" s="14"/>
      <c r="J980" s="14"/>
    </row>
    <row r="981" spans="1:10" x14ac:dyDescent="0.25">
      <c r="A981" s="148"/>
      <c r="C981" s="230"/>
      <c r="I981" s="14"/>
      <c r="J981" s="14"/>
    </row>
    <row r="982" spans="1:10" x14ac:dyDescent="0.25">
      <c r="A982" s="148"/>
      <c r="C982" s="230"/>
      <c r="I982" s="14"/>
      <c r="J982" s="14"/>
    </row>
    <row r="983" spans="1:10" x14ac:dyDescent="0.25">
      <c r="A983" s="148"/>
      <c r="C983" s="230"/>
      <c r="I983" s="14"/>
      <c r="J983" s="14"/>
    </row>
    <row r="984" spans="1:10" x14ac:dyDescent="0.25">
      <c r="A984" s="148"/>
      <c r="C984" s="230"/>
      <c r="I984" s="14"/>
      <c r="J984" s="14"/>
    </row>
    <row r="985" spans="1:10" x14ac:dyDescent="0.25">
      <c r="A985" s="148"/>
      <c r="C985" s="230"/>
      <c r="I985" s="14"/>
      <c r="J985" s="14"/>
    </row>
    <row r="986" spans="1:10" x14ac:dyDescent="0.25">
      <c r="A986" s="148"/>
      <c r="C986" s="230"/>
      <c r="I986" s="14"/>
      <c r="J986" s="14"/>
    </row>
    <row r="987" spans="1:10" x14ac:dyDescent="0.25">
      <c r="A987" s="148"/>
      <c r="C987" s="230"/>
      <c r="I987" s="14"/>
      <c r="J987" s="14"/>
    </row>
    <row r="988" spans="1:10" x14ac:dyDescent="0.25">
      <c r="A988" s="148"/>
      <c r="C988" s="230"/>
      <c r="I988" s="14"/>
      <c r="J988" s="14"/>
    </row>
    <row r="989" spans="1:10" x14ac:dyDescent="0.25">
      <c r="A989" s="148"/>
      <c r="C989" s="230"/>
      <c r="I989" s="14"/>
      <c r="J989" s="14"/>
    </row>
    <row r="990" spans="1:10" x14ac:dyDescent="0.25">
      <c r="A990" s="148"/>
      <c r="C990" s="230"/>
      <c r="I990" s="14"/>
      <c r="J990" s="14"/>
    </row>
    <row r="991" spans="1:10" x14ac:dyDescent="0.25">
      <c r="A991" s="148"/>
      <c r="C991" s="230"/>
      <c r="I991" s="14"/>
      <c r="J991" s="14"/>
    </row>
    <row r="992" spans="1:10" x14ac:dyDescent="0.25">
      <c r="A992" s="148"/>
      <c r="C992" s="230"/>
      <c r="I992" s="14"/>
      <c r="J992" s="14"/>
    </row>
    <row r="993" spans="1:10" x14ac:dyDescent="0.25">
      <c r="A993" s="148"/>
      <c r="C993" s="230"/>
      <c r="I993" s="14"/>
      <c r="J993" s="14"/>
    </row>
    <row r="994" spans="1:10" x14ac:dyDescent="0.25">
      <c r="A994" s="148"/>
      <c r="C994" s="230"/>
      <c r="I994" s="14"/>
      <c r="J994" s="14"/>
    </row>
    <row r="995" spans="1:10" x14ac:dyDescent="0.25">
      <c r="A995" s="148"/>
      <c r="C995" s="230"/>
      <c r="I995" s="14"/>
      <c r="J995" s="14"/>
    </row>
    <row r="996" spans="1:10" x14ac:dyDescent="0.25">
      <c r="A996" s="148"/>
      <c r="C996" s="230"/>
      <c r="I996" s="14"/>
      <c r="J996" s="14"/>
    </row>
    <row r="997" spans="1:10" x14ac:dyDescent="0.25">
      <c r="A997" s="148"/>
      <c r="C997" s="230"/>
      <c r="I997" s="14"/>
      <c r="J997" s="14"/>
    </row>
    <row r="998" spans="1:10" x14ac:dyDescent="0.25">
      <c r="A998" s="148"/>
      <c r="C998" s="230"/>
      <c r="I998" s="14"/>
      <c r="J998" s="14"/>
    </row>
    <row r="999" spans="1:10" x14ac:dyDescent="0.25">
      <c r="A999" s="148"/>
      <c r="C999" s="230"/>
      <c r="I999" s="14"/>
      <c r="J999" s="14"/>
    </row>
    <row r="1000" spans="1:10" x14ac:dyDescent="0.25">
      <c r="A1000" s="148"/>
      <c r="C1000" s="230"/>
      <c r="I1000" s="14"/>
      <c r="J1000" s="14"/>
    </row>
    <row r="1001" spans="1:10" x14ac:dyDescent="0.25">
      <c r="A1001" s="148"/>
      <c r="C1001" s="230"/>
      <c r="I1001" s="14"/>
      <c r="J1001" s="14"/>
    </row>
    <row r="1002" spans="1:10" x14ac:dyDescent="0.25">
      <c r="A1002" s="148"/>
      <c r="C1002" s="230"/>
      <c r="I1002" s="14"/>
      <c r="J1002" s="14"/>
    </row>
    <row r="1003" spans="1:10" x14ac:dyDescent="0.25">
      <c r="A1003" s="148"/>
      <c r="C1003" s="230"/>
      <c r="I1003" s="14"/>
      <c r="J1003" s="14"/>
    </row>
    <row r="1004" spans="1:10" x14ac:dyDescent="0.25">
      <c r="A1004" s="148"/>
      <c r="C1004" s="230"/>
      <c r="I1004" s="14"/>
      <c r="J1004" s="14"/>
    </row>
    <row r="1005" spans="1:10" x14ac:dyDescent="0.25">
      <c r="A1005" s="148"/>
      <c r="C1005" s="230"/>
      <c r="I1005" s="14"/>
      <c r="J1005" s="14"/>
    </row>
    <row r="1006" spans="1:10" x14ac:dyDescent="0.25">
      <c r="A1006" s="148"/>
      <c r="C1006" s="230"/>
      <c r="I1006" s="14"/>
      <c r="J1006" s="14"/>
    </row>
    <row r="1007" spans="1:10" x14ac:dyDescent="0.25">
      <c r="A1007" s="148"/>
      <c r="C1007" s="230"/>
      <c r="I1007" s="14"/>
      <c r="J1007" s="14"/>
    </row>
    <row r="1008" spans="1:10" x14ac:dyDescent="0.25">
      <c r="A1008" s="148"/>
      <c r="C1008" s="230"/>
      <c r="I1008" s="14"/>
      <c r="J1008" s="14"/>
    </row>
    <row r="1009" spans="1:10" x14ac:dyDescent="0.25">
      <c r="A1009" s="148"/>
      <c r="C1009" s="230"/>
      <c r="I1009" s="14"/>
      <c r="J1009" s="14"/>
    </row>
    <row r="1010" spans="1:10" x14ac:dyDescent="0.25">
      <c r="A1010" s="148"/>
      <c r="C1010" s="230"/>
      <c r="I1010" s="14"/>
      <c r="J1010" s="14"/>
    </row>
    <row r="1011" spans="1:10" x14ac:dyDescent="0.25">
      <c r="A1011" s="148"/>
      <c r="C1011" s="230"/>
      <c r="I1011" s="14"/>
      <c r="J1011" s="14"/>
    </row>
    <row r="1012" spans="1:10" x14ac:dyDescent="0.25">
      <c r="A1012" s="148"/>
      <c r="C1012" s="230"/>
      <c r="I1012" s="14"/>
      <c r="J1012" s="14"/>
    </row>
    <row r="1013" spans="1:10" x14ac:dyDescent="0.25">
      <c r="A1013" s="148"/>
      <c r="C1013" s="230"/>
      <c r="I1013" s="14"/>
      <c r="J1013" s="14"/>
    </row>
    <row r="1014" spans="1:10" x14ac:dyDescent="0.25">
      <c r="A1014" s="148"/>
      <c r="C1014" s="230"/>
      <c r="I1014" s="14"/>
      <c r="J1014" s="14"/>
    </row>
    <row r="1015" spans="1:10" x14ac:dyDescent="0.25">
      <c r="A1015" s="148"/>
      <c r="C1015" s="230"/>
      <c r="I1015" s="14"/>
      <c r="J1015" s="14"/>
    </row>
    <row r="1016" spans="1:10" x14ac:dyDescent="0.25">
      <c r="A1016" s="148"/>
      <c r="C1016" s="230"/>
      <c r="I1016" s="14"/>
      <c r="J1016" s="14"/>
    </row>
    <row r="1017" spans="1:10" x14ac:dyDescent="0.25">
      <c r="A1017" s="148"/>
      <c r="C1017" s="230"/>
      <c r="I1017" s="14"/>
      <c r="J1017" s="14"/>
    </row>
    <row r="1018" spans="1:10" x14ac:dyDescent="0.25">
      <c r="A1018" s="148"/>
      <c r="C1018" s="230"/>
      <c r="I1018" s="14"/>
      <c r="J1018" s="14"/>
    </row>
    <row r="1019" spans="1:10" x14ac:dyDescent="0.25">
      <c r="A1019" s="148"/>
      <c r="C1019" s="230"/>
      <c r="I1019" s="14"/>
      <c r="J1019" s="14"/>
    </row>
    <row r="1020" spans="1:10" x14ac:dyDescent="0.25">
      <c r="A1020" s="148"/>
      <c r="C1020" s="230"/>
      <c r="I1020" s="14"/>
      <c r="J1020" s="14"/>
    </row>
    <row r="1021" spans="1:10" x14ac:dyDescent="0.25">
      <c r="A1021" s="148"/>
      <c r="C1021" s="230"/>
      <c r="I1021" s="14"/>
      <c r="J1021" s="14"/>
    </row>
    <row r="1022" spans="1:10" x14ac:dyDescent="0.25">
      <c r="A1022" s="148"/>
      <c r="C1022" s="230"/>
      <c r="I1022" s="14"/>
      <c r="J1022" s="14"/>
    </row>
    <row r="1023" spans="1:10" x14ac:dyDescent="0.25">
      <c r="A1023" s="148"/>
      <c r="C1023" s="230"/>
      <c r="I1023" s="14"/>
      <c r="J1023" s="14"/>
    </row>
    <row r="1024" spans="1:10" x14ac:dyDescent="0.25">
      <c r="A1024" s="148"/>
      <c r="C1024" s="230"/>
      <c r="I1024" s="14"/>
      <c r="J1024" s="14"/>
    </row>
    <row r="1025" spans="1:10" x14ac:dyDescent="0.25">
      <c r="A1025" s="148"/>
      <c r="C1025" s="230"/>
      <c r="I1025" s="14"/>
      <c r="J1025" s="14"/>
    </row>
    <row r="1026" spans="1:10" x14ac:dyDescent="0.25">
      <c r="A1026" s="148"/>
      <c r="C1026" s="230"/>
      <c r="I1026" s="14"/>
      <c r="J1026" s="14"/>
    </row>
    <row r="1027" spans="1:10" x14ac:dyDescent="0.25">
      <c r="A1027" s="148"/>
      <c r="C1027" s="230"/>
      <c r="I1027" s="14"/>
      <c r="J1027" s="14"/>
    </row>
    <row r="1028" spans="1:10" x14ac:dyDescent="0.25">
      <c r="A1028" s="148"/>
      <c r="C1028" s="230"/>
      <c r="I1028" s="14"/>
      <c r="J1028" s="14"/>
    </row>
    <row r="1029" spans="1:10" x14ac:dyDescent="0.25">
      <c r="A1029" s="148"/>
      <c r="C1029" s="230"/>
      <c r="I1029" s="14"/>
      <c r="J1029" s="14"/>
    </row>
    <row r="1030" spans="1:10" x14ac:dyDescent="0.25">
      <c r="A1030" s="148"/>
      <c r="C1030" s="230"/>
      <c r="I1030" s="14"/>
      <c r="J1030" s="14"/>
    </row>
    <row r="1031" spans="1:10" x14ac:dyDescent="0.25">
      <c r="A1031" s="148"/>
      <c r="C1031" s="230"/>
      <c r="I1031" s="14"/>
      <c r="J1031" s="14"/>
    </row>
    <row r="1032" spans="1:10" x14ac:dyDescent="0.25">
      <c r="A1032" s="148"/>
      <c r="C1032" s="230"/>
      <c r="I1032" s="14"/>
      <c r="J1032" s="14"/>
    </row>
    <row r="1033" spans="1:10" x14ac:dyDescent="0.25">
      <c r="A1033" s="148"/>
      <c r="C1033" s="230"/>
      <c r="I1033" s="14"/>
      <c r="J1033" s="14"/>
    </row>
    <row r="1034" spans="1:10" x14ac:dyDescent="0.25">
      <c r="A1034" s="148"/>
      <c r="C1034" s="230"/>
      <c r="I1034" s="14"/>
      <c r="J1034" s="14"/>
    </row>
    <row r="1035" spans="1:10" x14ac:dyDescent="0.25">
      <c r="A1035" s="148"/>
      <c r="C1035" s="230"/>
      <c r="I1035" s="14"/>
      <c r="J1035" s="14"/>
    </row>
    <row r="1036" spans="1:10" x14ac:dyDescent="0.25">
      <c r="A1036" s="148"/>
      <c r="C1036" s="230"/>
      <c r="I1036" s="14"/>
      <c r="J1036" s="14"/>
    </row>
    <row r="1037" spans="1:10" x14ac:dyDescent="0.25">
      <c r="A1037" s="148"/>
      <c r="C1037" s="230"/>
      <c r="I1037" s="14"/>
      <c r="J1037" s="14"/>
    </row>
    <row r="1038" spans="1:10" x14ac:dyDescent="0.25">
      <c r="A1038" s="148"/>
      <c r="C1038" s="230"/>
      <c r="I1038" s="14"/>
      <c r="J1038" s="14"/>
    </row>
    <row r="1039" spans="1:10" x14ac:dyDescent="0.25">
      <c r="A1039" s="148"/>
      <c r="C1039" s="230"/>
      <c r="I1039" s="14"/>
      <c r="J1039" s="14"/>
    </row>
    <row r="1040" spans="1:10" x14ac:dyDescent="0.25">
      <c r="A1040" s="148"/>
      <c r="C1040" s="230"/>
      <c r="I1040" s="14"/>
      <c r="J1040" s="14"/>
    </row>
    <row r="1041" spans="1:10" x14ac:dyDescent="0.25">
      <c r="A1041" s="148"/>
      <c r="C1041" s="230"/>
      <c r="I1041" s="14"/>
      <c r="J1041" s="14"/>
    </row>
    <row r="1042" spans="1:10" x14ac:dyDescent="0.25">
      <c r="A1042" s="148"/>
      <c r="C1042" s="230"/>
      <c r="I1042" s="14"/>
      <c r="J1042" s="14"/>
    </row>
    <row r="1043" spans="1:10" x14ac:dyDescent="0.25">
      <c r="A1043" s="148"/>
      <c r="C1043" s="230"/>
      <c r="I1043" s="14"/>
      <c r="J1043" s="14"/>
    </row>
    <row r="1044" spans="1:10" x14ac:dyDescent="0.25">
      <c r="A1044" s="148"/>
      <c r="C1044" s="230"/>
      <c r="I1044" s="14"/>
      <c r="J1044" s="14"/>
    </row>
    <row r="1045" spans="1:10" x14ac:dyDescent="0.25">
      <c r="A1045" s="148"/>
      <c r="C1045" s="230"/>
      <c r="I1045" s="14"/>
      <c r="J1045" s="14"/>
    </row>
    <row r="1046" spans="1:10" x14ac:dyDescent="0.25">
      <c r="A1046" s="148"/>
      <c r="C1046" s="230"/>
      <c r="I1046" s="14"/>
      <c r="J1046" s="14"/>
    </row>
    <row r="1047" spans="1:10" x14ac:dyDescent="0.25">
      <c r="A1047" s="148"/>
      <c r="C1047" s="230"/>
      <c r="I1047" s="14"/>
      <c r="J1047" s="14"/>
    </row>
    <row r="1048" spans="1:10" x14ac:dyDescent="0.25">
      <c r="A1048" s="148"/>
      <c r="C1048" s="230"/>
      <c r="I1048" s="14"/>
      <c r="J1048" s="14"/>
    </row>
    <row r="1049" spans="1:10" x14ac:dyDescent="0.25">
      <c r="A1049" s="148"/>
      <c r="C1049" s="230"/>
      <c r="I1049" s="14"/>
      <c r="J1049" s="14"/>
    </row>
    <row r="1050" spans="1:10" x14ac:dyDescent="0.25">
      <c r="A1050" s="148"/>
      <c r="C1050" s="230"/>
      <c r="I1050" s="14"/>
      <c r="J1050" s="14"/>
    </row>
    <row r="1051" spans="1:10" x14ac:dyDescent="0.25">
      <c r="A1051" s="148"/>
      <c r="C1051" s="230"/>
      <c r="I1051" s="14"/>
      <c r="J1051" s="14"/>
    </row>
    <row r="1052" spans="1:10" x14ac:dyDescent="0.25">
      <c r="A1052" s="148"/>
      <c r="C1052" s="230"/>
      <c r="I1052" s="14"/>
      <c r="J1052" s="14"/>
    </row>
    <row r="1053" spans="1:10" x14ac:dyDescent="0.25">
      <c r="A1053" s="148"/>
      <c r="C1053" s="230"/>
      <c r="I1053" s="14"/>
      <c r="J1053" s="14"/>
    </row>
    <row r="1054" spans="1:10" x14ac:dyDescent="0.25">
      <c r="A1054" s="148"/>
      <c r="C1054" s="230"/>
      <c r="I1054" s="14"/>
      <c r="J1054" s="14"/>
    </row>
    <row r="1055" spans="1:10" x14ac:dyDescent="0.25">
      <c r="A1055" s="148"/>
      <c r="C1055" s="230"/>
      <c r="I1055" s="14"/>
      <c r="J1055" s="14"/>
    </row>
    <row r="1056" spans="1:10" x14ac:dyDescent="0.25">
      <c r="A1056" s="148"/>
      <c r="C1056" s="230"/>
      <c r="I1056" s="14"/>
      <c r="J1056" s="14"/>
    </row>
    <row r="1057" spans="1:10" x14ac:dyDescent="0.25">
      <c r="A1057" s="148"/>
      <c r="C1057" s="230"/>
      <c r="I1057" s="14"/>
      <c r="J1057" s="14"/>
    </row>
    <row r="1058" spans="1:10" x14ac:dyDescent="0.25">
      <c r="A1058" s="148"/>
      <c r="C1058" s="230"/>
      <c r="I1058" s="14"/>
      <c r="J1058" s="14"/>
    </row>
    <row r="1059" spans="1:10" x14ac:dyDescent="0.25">
      <c r="A1059" s="148"/>
      <c r="C1059" s="230"/>
      <c r="I1059" s="14"/>
      <c r="J1059" s="14"/>
    </row>
    <row r="1060" spans="1:10" x14ac:dyDescent="0.25">
      <c r="A1060" s="148"/>
      <c r="C1060" s="230"/>
      <c r="I1060" s="14"/>
      <c r="J1060" s="14"/>
    </row>
    <row r="1061" spans="1:10" x14ac:dyDescent="0.25">
      <c r="A1061" s="148"/>
      <c r="C1061" s="230"/>
      <c r="I1061" s="14"/>
      <c r="J1061" s="14"/>
    </row>
    <row r="1062" spans="1:10" x14ac:dyDescent="0.25">
      <c r="A1062" s="148"/>
      <c r="C1062" s="230"/>
      <c r="I1062" s="14"/>
      <c r="J1062" s="14"/>
    </row>
    <row r="1063" spans="1:10" x14ac:dyDescent="0.25">
      <c r="A1063" s="148"/>
      <c r="C1063" s="230"/>
      <c r="I1063" s="14"/>
      <c r="J1063" s="14"/>
    </row>
    <row r="1064" spans="1:10" x14ac:dyDescent="0.25">
      <c r="A1064" s="148"/>
      <c r="C1064" s="230"/>
      <c r="I1064" s="14"/>
      <c r="J1064" s="14"/>
    </row>
    <row r="1065" spans="1:10" x14ac:dyDescent="0.25">
      <c r="A1065" s="148"/>
      <c r="C1065" s="230"/>
      <c r="I1065" s="14"/>
      <c r="J1065" s="14"/>
    </row>
    <row r="1066" spans="1:10" x14ac:dyDescent="0.25">
      <c r="A1066" s="148"/>
      <c r="C1066" s="230"/>
      <c r="I1066" s="14"/>
      <c r="J1066" s="14"/>
    </row>
    <row r="1067" spans="1:10" x14ac:dyDescent="0.25">
      <c r="A1067" s="148"/>
      <c r="C1067" s="230"/>
      <c r="I1067" s="14"/>
      <c r="J1067" s="14"/>
    </row>
    <row r="1068" spans="1:10" x14ac:dyDescent="0.25">
      <c r="A1068" s="148"/>
      <c r="C1068" s="230"/>
      <c r="I1068" s="14"/>
      <c r="J1068" s="14"/>
    </row>
    <row r="1069" spans="1:10" x14ac:dyDescent="0.25">
      <c r="A1069" s="148"/>
      <c r="C1069" s="230"/>
      <c r="I1069" s="14"/>
      <c r="J1069" s="14"/>
    </row>
    <row r="1070" spans="1:10" x14ac:dyDescent="0.25">
      <c r="A1070" s="148"/>
      <c r="C1070" s="230"/>
      <c r="I1070" s="14"/>
      <c r="J1070" s="14"/>
    </row>
    <row r="1071" spans="1:10" x14ac:dyDescent="0.25">
      <c r="A1071" s="148"/>
      <c r="C1071" s="230"/>
      <c r="I1071" s="14"/>
      <c r="J1071" s="14"/>
    </row>
    <row r="1072" spans="1:10" x14ac:dyDescent="0.25">
      <c r="A1072" s="148"/>
      <c r="C1072" s="230"/>
      <c r="I1072" s="14"/>
      <c r="J1072" s="14"/>
    </row>
    <row r="1073" spans="1:10" x14ac:dyDescent="0.25">
      <c r="A1073" s="148"/>
      <c r="C1073" s="230"/>
      <c r="I1073" s="14"/>
      <c r="J1073" s="14"/>
    </row>
    <row r="1074" spans="1:10" x14ac:dyDescent="0.25">
      <c r="A1074" s="148"/>
      <c r="C1074" s="230"/>
      <c r="I1074" s="14"/>
      <c r="J1074" s="14"/>
    </row>
    <row r="1075" spans="1:10" x14ac:dyDescent="0.25">
      <c r="A1075" s="148"/>
      <c r="C1075" s="230"/>
      <c r="I1075" s="14"/>
      <c r="J1075" s="14"/>
    </row>
    <row r="1076" spans="1:10" x14ac:dyDescent="0.25">
      <c r="A1076" s="148"/>
      <c r="C1076" s="230"/>
      <c r="I1076" s="14"/>
      <c r="J1076" s="14"/>
    </row>
    <row r="1077" spans="1:10" x14ac:dyDescent="0.25">
      <c r="A1077" s="148"/>
      <c r="C1077" s="230"/>
      <c r="I1077" s="14"/>
      <c r="J1077" s="14"/>
    </row>
    <row r="1078" spans="1:10" x14ac:dyDescent="0.25">
      <c r="A1078" s="148"/>
      <c r="C1078" s="230"/>
      <c r="I1078" s="14"/>
      <c r="J1078" s="14"/>
    </row>
    <row r="1079" spans="1:10" x14ac:dyDescent="0.25">
      <c r="A1079" s="148"/>
      <c r="C1079" s="230"/>
      <c r="I1079" s="14"/>
      <c r="J1079" s="14"/>
    </row>
    <row r="1080" spans="1:10" x14ac:dyDescent="0.25">
      <c r="A1080" s="148"/>
      <c r="C1080" s="230"/>
      <c r="I1080" s="14"/>
      <c r="J1080" s="14"/>
    </row>
    <row r="1081" spans="1:10" x14ac:dyDescent="0.25">
      <c r="A1081" s="148"/>
      <c r="C1081" s="230"/>
      <c r="I1081" s="14"/>
      <c r="J1081" s="14"/>
    </row>
    <row r="1082" spans="1:10" x14ac:dyDescent="0.25">
      <c r="A1082" s="148"/>
      <c r="C1082" s="230"/>
      <c r="I1082" s="14"/>
      <c r="J1082" s="14"/>
    </row>
    <row r="1083" spans="1:10" x14ac:dyDescent="0.25">
      <c r="A1083" s="148"/>
      <c r="C1083" s="230"/>
      <c r="I1083" s="14"/>
      <c r="J1083" s="14"/>
    </row>
    <row r="1084" spans="1:10" x14ac:dyDescent="0.25">
      <c r="A1084" s="148"/>
      <c r="C1084" s="230"/>
      <c r="I1084" s="14"/>
      <c r="J1084" s="14"/>
    </row>
    <row r="1085" spans="1:10" x14ac:dyDescent="0.25">
      <c r="A1085" s="148"/>
      <c r="C1085" s="230"/>
      <c r="I1085" s="14"/>
      <c r="J1085" s="14"/>
    </row>
    <row r="1086" spans="1:10" x14ac:dyDescent="0.25">
      <c r="A1086" s="148"/>
      <c r="C1086" s="230"/>
      <c r="I1086" s="14"/>
      <c r="J1086" s="14"/>
    </row>
    <row r="1087" spans="1:10" x14ac:dyDescent="0.25">
      <c r="A1087" s="148"/>
      <c r="C1087" s="230"/>
      <c r="I1087" s="14"/>
      <c r="J1087" s="14"/>
    </row>
    <row r="1088" spans="1:10" x14ac:dyDescent="0.25">
      <c r="A1088" s="148"/>
      <c r="C1088" s="230"/>
      <c r="I1088" s="14"/>
      <c r="J1088" s="14"/>
    </row>
    <row r="1089" spans="1:10" x14ac:dyDescent="0.25">
      <c r="A1089" s="148"/>
      <c r="C1089" s="230"/>
      <c r="I1089" s="14"/>
      <c r="J1089" s="14"/>
    </row>
    <row r="1090" spans="1:10" x14ac:dyDescent="0.25">
      <c r="A1090" s="148"/>
      <c r="C1090" s="230"/>
      <c r="I1090" s="14"/>
      <c r="J1090" s="14"/>
    </row>
    <row r="1091" spans="1:10" x14ac:dyDescent="0.25">
      <c r="A1091" s="148"/>
      <c r="C1091" s="230"/>
      <c r="I1091" s="14"/>
      <c r="J1091" s="14"/>
    </row>
    <row r="1092" spans="1:10" x14ac:dyDescent="0.25">
      <c r="A1092" s="148"/>
      <c r="C1092" s="230"/>
      <c r="I1092" s="14"/>
      <c r="J1092" s="14"/>
    </row>
    <row r="1093" spans="1:10" x14ac:dyDescent="0.25">
      <c r="A1093" s="148"/>
      <c r="C1093" s="230"/>
      <c r="I1093" s="14"/>
      <c r="J1093" s="14"/>
    </row>
    <row r="1094" spans="1:10" x14ac:dyDescent="0.25">
      <c r="A1094" s="148"/>
      <c r="C1094" s="230"/>
      <c r="I1094" s="14"/>
      <c r="J1094" s="14"/>
    </row>
    <row r="1095" spans="1:10" x14ac:dyDescent="0.25">
      <c r="A1095" s="148"/>
      <c r="C1095" s="230"/>
      <c r="I1095" s="14"/>
      <c r="J1095" s="14"/>
    </row>
    <row r="1096" spans="1:10" x14ac:dyDescent="0.25">
      <c r="A1096" s="148"/>
      <c r="C1096" s="230"/>
      <c r="I1096" s="14"/>
      <c r="J1096" s="14"/>
    </row>
    <row r="1097" spans="1:10" x14ac:dyDescent="0.25">
      <c r="A1097" s="148"/>
      <c r="C1097" s="230"/>
      <c r="I1097" s="14"/>
      <c r="J1097" s="14"/>
    </row>
    <row r="1098" spans="1:10" x14ac:dyDescent="0.25">
      <c r="A1098" s="148"/>
      <c r="C1098" s="230"/>
      <c r="I1098" s="14"/>
      <c r="J1098" s="14"/>
    </row>
    <row r="1099" spans="1:10" x14ac:dyDescent="0.25">
      <c r="A1099" s="148"/>
      <c r="C1099" s="230"/>
      <c r="I1099" s="14"/>
      <c r="J1099" s="14"/>
    </row>
    <row r="1100" spans="1:10" x14ac:dyDescent="0.25">
      <c r="A1100" s="148"/>
      <c r="C1100" s="230"/>
      <c r="I1100" s="14"/>
      <c r="J1100" s="14"/>
    </row>
    <row r="1101" spans="1:10" x14ac:dyDescent="0.25">
      <c r="A1101" s="148"/>
      <c r="C1101" s="230"/>
      <c r="I1101" s="14"/>
      <c r="J1101" s="14"/>
    </row>
    <row r="1102" spans="1:10" x14ac:dyDescent="0.25">
      <c r="A1102" s="148"/>
      <c r="C1102" s="230"/>
      <c r="I1102" s="14"/>
      <c r="J1102" s="14"/>
    </row>
    <row r="1103" spans="1:10" x14ac:dyDescent="0.25">
      <c r="A1103" s="148"/>
      <c r="C1103" s="230"/>
      <c r="I1103" s="14"/>
      <c r="J1103" s="14"/>
    </row>
    <row r="1104" spans="1:10" x14ac:dyDescent="0.25">
      <c r="A1104" s="148"/>
      <c r="C1104" s="230"/>
      <c r="I1104" s="14"/>
      <c r="J1104" s="14"/>
    </row>
    <row r="1105" spans="1:10" x14ac:dyDescent="0.25">
      <c r="A1105" s="148"/>
      <c r="C1105" s="230"/>
      <c r="I1105" s="14"/>
      <c r="J1105" s="14"/>
    </row>
    <row r="1106" spans="1:10" x14ac:dyDescent="0.25">
      <c r="A1106" s="148"/>
      <c r="C1106" s="230"/>
      <c r="I1106" s="14"/>
      <c r="J1106" s="14"/>
    </row>
    <row r="1107" spans="1:10" x14ac:dyDescent="0.25">
      <c r="A1107" s="148"/>
      <c r="C1107" s="230"/>
      <c r="I1107" s="14"/>
      <c r="J1107" s="14"/>
    </row>
    <row r="1108" spans="1:10" x14ac:dyDescent="0.25">
      <c r="A1108" s="148"/>
      <c r="C1108" s="230"/>
      <c r="I1108" s="14"/>
      <c r="J1108" s="14"/>
    </row>
    <row r="1109" spans="1:10" x14ac:dyDescent="0.25">
      <c r="A1109" s="148"/>
      <c r="C1109" s="230"/>
      <c r="I1109" s="14"/>
      <c r="J1109" s="14"/>
    </row>
    <row r="1110" spans="1:10" x14ac:dyDescent="0.25">
      <c r="A1110" s="148"/>
      <c r="C1110" s="230"/>
      <c r="I1110" s="14"/>
      <c r="J1110" s="14"/>
    </row>
    <row r="1111" spans="1:10" x14ac:dyDescent="0.25">
      <c r="A1111" s="148"/>
      <c r="C1111" s="230"/>
      <c r="I1111" s="14"/>
      <c r="J1111" s="14"/>
    </row>
    <row r="1112" spans="1:10" x14ac:dyDescent="0.25">
      <c r="A1112" s="148"/>
      <c r="C1112" s="230"/>
      <c r="I1112" s="14"/>
      <c r="J1112" s="14"/>
    </row>
    <row r="1113" spans="1:10" x14ac:dyDescent="0.25">
      <c r="A1113" s="148"/>
      <c r="C1113" s="230"/>
      <c r="I1113" s="14"/>
      <c r="J1113" s="14"/>
    </row>
    <row r="1114" spans="1:10" x14ac:dyDescent="0.25">
      <c r="A1114" s="148"/>
      <c r="C1114" s="230"/>
      <c r="I1114" s="14"/>
      <c r="J1114" s="14"/>
    </row>
    <row r="1115" spans="1:10" x14ac:dyDescent="0.25">
      <c r="A1115" s="148"/>
      <c r="C1115" s="230"/>
      <c r="I1115" s="14"/>
      <c r="J1115" s="14"/>
    </row>
    <row r="1116" spans="1:10" x14ac:dyDescent="0.25">
      <c r="A1116" s="148"/>
      <c r="C1116" s="230"/>
      <c r="I1116" s="14"/>
      <c r="J1116" s="14"/>
    </row>
    <row r="1117" spans="1:10" x14ac:dyDescent="0.25">
      <c r="A1117" s="148"/>
      <c r="C1117" s="230"/>
      <c r="I1117" s="14"/>
      <c r="J1117" s="14"/>
    </row>
    <row r="1118" spans="1:10" x14ac:dyDescent="0.25">
      <c r="A1118" s="148"/>
      <c r="C1118" s="230"/>
      <c r="I1118" s="14"/>
      <c r="J1118" s="14"/>
    </row>
    <row r="1119" spans="1:10" x14ac:dyDescent="0.25">
      <c r="A1119" s="148"/>
      <c r="C1119" s="230"/>
      <c r="I1119" s="14"/>
      <c r="J1119" s="14"/>
    </row>
    <row r="1120" spans="1:10" x14ac:dyDescent="0.25">
      <c r="A1120" s="148"/>
      <c r="C1120" s="230"/>
      <c r="I1120" s="14"/>
      <c r="J1120" s="14"/>
    </row>
    <row r="1121" spans="1:10" x14ac:dyDescent="0.25">
      <c r="A1121" s="148"/>
      <c r="C1121" s="230"/>
      <c r="I1121" s="14"/>
      <c r="J1121" s="14"/>
    </row>
    <row r="1122" spans="1:10" x14ac:dyDescent="0.25">
      <c r="A1122" s="148"/>
      <c r="C1122" s="230"/>
      <c r="I1122" s="14"/>
      <c r="J1122" s="14"/>
    </row>
    <row r="1123" spans="1:10" x14ac:dyDescent="0.25">
      <c r="A1123" s="148"/>
      <c r="C1123" s="230"/>
      <c r="I1123" s="14"/>
      <c r="J1123" s="14"/>
    </row>
    <row r="1124" spans="1:10" x14ac:dyDescent="0.25">
      <c r="A1124" s="148"/>
      <c r="C1124" s="230"/>
      <c r="I1124" s="14"/>
      <c r="J1124" s="14"/>
    </row>
    <row r="1125" spans="1:10" x14ac:dyDescent="0.25">
      <c r="A1125" s="148"/>
      <c r="C1125" s="230"/>
      <c r="I1125" s="14"/>
      <c r="J1125" s="14"/>
    </row>
    <row r="1126" spans="1:10" x14ac:dyDescent="0.25">
      <c r="A1126" s="148"/>
      <c r="C1126" s="230"/>
      <c r="I1126" s="14"/>
      <c r="J1126" s="14"/>
    </row>
    <row r="1127" spans="1:10" x14ac:dyDescent="0.25">
      <c r="A1127" s="148"/>
      <c r="C1127" s="230"/>
      <c r="I1127" s="14"/>
      <c r="J1127" s="14"/>
    </row>
    <row r="1128" spans="1:10" x14ac:dyDescent="0.25">
      <c r="A1128" s="148"/>
      <c r="C1128" s="230"/>
      <c r="I1128" s="14"/>
      <c r="J1128" s="14"/>
    </row>
    <row r="1129" spans="1:10" x14ac:dyDescent="0.25">
      <c r="A1129" s="148"/>
      <c r="C1129" s="230"/>
      <c r="I1129" s="14"/>
      <c r="J1129" s="14"/>
    </row>
    <row r="1130" spans="1:10" x14ac:dyDescent="0.25">
      <c r="A1130" s="148"/>
      <c r="C1130" s="230"/>
      <c r="I1130" s="14"/>
      <c r="J1130" s="14"/>
    </row>
    <row r="1131" spans="1:10" x14ac:dyDescent="0.25">
      <c r="A1131" s="148"/>
      <c r="C1131" s="230"/>
      <c r="I1131" s="14"/>
      <c r="J1131" s="14"/>
    </row>
    <row r="1132" spans="1:10" x14ac:dyDescent="0.25">
      <c r="A1132" s="148"/>
      <c r="C1132" s="230"/>
      <c r="I1132" s="14"/>
      <c r="J1132" s="14"/>
    </row>
    <row r="1133" spans="1:10" x14ac:dyDescent="0.25">
      <c r="A1133" s="148"/>
      <c r="C1133" s="230"/>
      <c r="I1133" s="14"/>
      <c r="J1133" s="14"/>
    </row>
    <row r="1134" spans="1:10" x14ac:dyDescent="0.25">
      <c r="A1134" s="148"/>
      <c r="C1134" s="230"/>
      <c r="I1134" s="14"/>
      <c r="J1134" s="14"/>
    </row>
    <row r="1135" spans="1:10" x14ac:dyDescent="0.25">
      <c r="A1135" s="148"/>
      <c r="C1135" s="230"/>
      <c r="I1135" s="14"/>
      <c r="J1135" s="14"/>
    </row>
    <row r="1136" spans="1:10" x14ac:dyDescent="0.25">
      <c r="A1136" s="148"/>
      <c r="C1136" s="230"/>
      <c r="I1136" s="14"/>
      <c r="J1136" s="14"/>
    </row>
    <row r="1137" spans="1:10" x14ac:dyDescent="0.25">
      <c r="A1137" s="148"/>
      <c r="C1137" s="230"/>
      <c r="I1137" s="14"/>
      <c r="J1137" s="14"/>
    </row>
    <row r="1138" spans="1:10" x14ac:dyDescent="0.25">
      <c r="A1138" s="148"/>
      <c r="C1138" s="230"/>
      <c r="I1138" s="14"/>
      <c r="J1138" s="14"/>
    </row>
    <row r="1139" spans="1:10" x14ac:dyDescent="0.25">
      <c r="A1139" s="148"/>
      <c r="C1139" s="230"/>
      <c r="I1139" s="14"/>
      <c r="J1139" s="14"/>
    </row>
    <row r="1140" spans="1:10" x14ac:dyDescent="0.25">
      <c r="A1140" s="148"/>
      <c r="C1140" s="230"/>
      <c r="I1140" s="14"/>
      <c r="J1140" s="14"/>
    </row>
    <row r="1141" spans="1:10" x14ac:dyDescent="0.25">
      <c r="A1141" s="148"/>
      <c r="C1141" s="230"/>
      <c r="I1141" s="14"/>
      <c r="J1141" s="14"/>
    </row>
    <row r="1142" spans="1:10" x14ac:dyDescent="0.25">
      <c r="A1142" s="148"/>
      <c r="C1142" s="230"/>
      <c r="I1142" s="14"/>
      <c r="J1142" s="14"/>
    </row>
    <row r="1143" spans="1:10" x14ac:dyDescent="0.25">
      <c r="A1143" s="148"/>
      <c r="C1143" s="230"/>
      <c r="I1143" s="14"/>
      <c r="J1143" s="14"/>
    </row>
    <row r="1144" spans="1:10" x14ac:dyDescent="0.25">
      <c r="A1144" s="148"/>
      <c r="C1144" s="230"/>
      <c r="I1144" s="14"/>
      <c r="J1144" s="14"/>
    </row>
    <row r="1145" spans="1:10" x14ac:dyDescent="0.25">
      <c r="A1145" s="148"/>
      <c r="C1145" s="230"/>
      <c r="I1145" s="14"/>
      <c r="J1145" s="14"/>
    </row>
    <row r="1146" spans="1:10" x14ac:dyDescent="0.25">
      <c r="A1146" s="148"/>
      <c r="C1146" s="230"/>
      <c r="I1146" s="14"/>
      <c r="J1146" s="14"/>
    </row>
    <row r="1147" spans="1:10" x14ac:dyDescent="0.25">
      <c r="A1147" s="148"/>
      <c r="C1147" s="230"/>
      <c r="I1147" s="14"/>
      <c r="J1147" s="14"/>
    </row>
    <row r="1148" spans="1:10" x14ac:dyDescent="0.25">
      <c r="A1148" s="148"/>
      <c r="C1148" s="230"/>
      <c r="I1148" s="14"/>
      <c r="J1148" s="14"/>
    </row>
    <row r="1149" spans="1:10" x14ac:dyDescent="0.25">
      <c r="A1149" s="148"/>
      <c r="C1149" s="230"/>
      <c r="I1149" s="14"/>
      <c r="J1149" s="14"/>
    </row>
    <row r="1150" spans="1:10" x14ac:dyDescent="0.25">
      <c r="A1150" s="148"/>
      <c r="C1150" s="230"/>
      <c r="I1150" s="14"/>
      <c r="J1150" s="14"/>
    </row>
    <row r="1151" spans="1:10" x14ac:dyDescent="0.25">
      <c r="A1151" s="148"/>
      <c r="C1151" s="230"/>
      <c r="I1151" s="14"/>
      <c r="J1151" s="14"/>
    </row>
    <row r="1152" spans="1:10" x14ac:dyDescent="0.25">
      <c r="A1152" s="148"/>
      <c r="C1152" s="230"/>
      <c r="I1152" s="14"/>
      <c r="J1152" s="14"/>
    </row>
    <row r="1153" spans="1:10" x14ac:dyDescent="0.25">
      <c r="A1153" s="148"/>
      <c r="C1153" s="230"/>
      <c r="I1153" s="14"/>
      <c r="J1153" s="14"/>
    </row>
    <row r="1154" spans="1:10" x14ac:dyDescent="0.25">
      <c r="A1154" s="148"/>
      <c r="C1154" s="230"/>
      <c r="I1154" s="14"/>
      <c r="J1154" s="14"/>
    </row>
    <row r="1155" spans="1:10" x14ac:dyDescent="0.25">
      <c r="A1155" s="148"/>
      <c r="C1155" s="230"/>
      <c r="I1155" s="14"/>
      <c r="J1155" s="14"/>
    </row>
    <row r="1156" spans="1:10" x14ac:dyDescent="0.25">
      <c r="A1156" s="148"/>
      <c r="C1156" s="230"/>
      <c r="I1156" s="14"/>
      <c r="J1156" s="14"/>
    </row>
    <row r="1157" spans="1:10" x14ac:dyDescent="0.25">
      <c r="A1157" s="148"/>
      <c r="C1157" s="230"/>
      <c r="I1157" s="14"/>
      <c r="J1157" s="14"/>
    </row>
    <row r="1158" spans="1:10" x14ac:dyDescent="0.25">
      <c r="A1158" s="148"/>
      <c r="C1158" s="230"/>
      <c r="I1158" s="14"/>
      <c r="J1158" s="14"/>
    </row>
    <row r="1159" spans="1:10" x14ac:dyDescent="0.25">
      <c r="A1159" s="148"/>
      <c r="C1159" s="230"/>
      <c r="I1159" s="14"/>
      <c r="J1159" s="14"/>
    </row>
    <row r="1160" spans="1:10" x14ac:dyDescent="0.25">
      <c r="A1160" s="148"/>
      <c r="C1160" s="230"/>
      <c r="I1160" s="14"/>
      <c r="J1160" s="14"/>
    </row>
    <row r="1161" spans="1:10" x14ac:dyDescent="0.25">
      <c r="A1161" s="148"/>
      <c r="C1161" s="230"/>
      <c r="I1161" s="14"/>
      <c r="J1161" s="14"/>
    </row>
    <row r="1162" spans="1:10" x14ac:dyDescent="0.25">
      <c r="A1162" s="148"/>
      <c r="C1162" s="230"/>
      <c r="I1162" s="14"/>
      <c r="J1162" s="14"/>
    </row>
    <row r="1163" spans="1:10" x14ac:dyDescent="0.25">
      <c r="A1163" s="148"/>
      <c r="C1163" s="230"/>
      <c r="I1163" s="14"/>
      <c r="J1163" s="14"/>
    </row>
    <row r="1164" spans="1:10" x14ac:dyDescent="0.25">
      <c r="A1164" s="148"/>
      <c r="C1164" s="230"/>
      <c r="I1164" s="14"/>
      <c r="J1164" s="14"/>
    </row>
    <row r="1165" spans="1:10" x14ac:dyDescent="0.25">
      <c r="A1165" s="148"/>
      <c r="C1165" s="230"/>
      <c r="I1165" s="14"/>
      <c r="J1165" s="14"/>
    </row>
    <row r="1166" spans="1:10" x14ac:dyDescent="0.25">
      <c r="A1166" s="148"/>
      <c r="C1166" s="230"/>
      <c r="I1166" s="14"/>
      <c r="J1166" s="14"/>
    </row>
    <row r="1167" spans="1:10" x14ac:dyDescent="0.25">
      <c r="A1167" s="148"/>
      <c r="C1167" s="230"/>
      <c r="I1167" s="14"/>
      <c r="J1167" s="14"/>
    </row>
    <row r="1168" spans="1:10" x14ac:dyDescent="0.25">
      <c r="A1168" s="148"/>
      <c r="C1168" s="230"/>
      <c r="I1168" s="14"/>
      <c r="J1168" s="14"/>
    </row>
    <row r="1169" spans="1:10" x14ac:dyDescent="0.25">
      <c r="A1169" s="148"/>
      <c r="C1169" s="230"/>
      <c r="I1169" s="14"/>
      <c r="J1169" s="14"/>
    </row>
    <row r="1170" spans="1:10" x14ac:dyDescent="0.25">
      <c r="A1170" s="148"/>
      <c r="C1170" s="230"/>
      <c r="I1170" s="14"/>
      <c r="J1170" s="14"/>
    </row>
    <row r="1171" spans="1:10" x14ac:dyDescent="0.25">
      <c r="A1171" s="148"/>
      <c r="C1171" s="230"/>
      <c r="I1171" s="14"/>
      <c r="J1171" s="14"/>
    </row>
    <row r="1172" spans="1:10" x14ac:dyDescent="0.25">
      <c r="A1172" s="148"/>
      <c r="C1172" s="230"/>
      <c r="I1172" s="14"/>
      <c r="J1172" s="14"/>
    </row>
    <row r="1173" spans="1:10" x14ac:dyDescent="0.25">
      <c r="A1173" s="148"/>
      <c r="C1173" s="230"/>
      <c r="I1173" s="14"/>
      <c r="J1173" s="14"/>
    </row>
    <row r="1174" spans="1:10" x14ac:dyDescent="0.25">
      <c r="A1174" s="148"/>
      <c r="C1174" s="230"/>
      <c r="I1174" s="14"/>
      <c r="J1174" s="14"/>
    </row>
    <row r="1175" spans="1:10" x14ac:dyDescent="0.25">
      <c r="A1175" s="148"/>
      <c r="C1175" s="230"/>
      <c r="I1175" s="14"/>
      <c r="J1175" s="14"/>
    </row>
    <row r="1176" spans="1:10" x14ac:dyDescent="0.25">
      <c r="A1176" s="148"/>
      <c r="C1176" s="230"/>
      <c r="I1176" s="14"/>
      <c r="J1176" s="14"/>
    </row>
    <row r="1177" spans="1:10" x14ac:dyDescent="0.25">
      <c r="A1177" s="148"/>
      <c r="C1177" s="230"/>
      <c r="I1177" s="14"/>
      <c r="J1177" s="14"/>
    </row>
    <row r="1178" spans="1:10" x14ac:dyDescent="0.25">
      <c r="A1178" s="148"/>
      <c r="C1178" s="230"/>
      <c r="I1178" s="14"/>
      <c r="J1178" s="14"/>
    </row>
    <row r="1179" spans="1:10" x14ac:dyDescent="0.25">
      <c r="A1179" s="148"/>
      <c r="C1179" s="230"/>
      <c r="I1179" s="14"/>
      <c r="J1179" s="14"/>
    </row>
    <row r="1180" spans="1:10" x14ac:dyDescent="0.25">
      <c r="A1180" s="148"/>
      <c r="C1180" s="230"/>
      <c r="I1180" s="14"/>
      <c r="J1180" s="14"/>
    </row>
    <row r="1181" spans="1:10" x14ac:dyDescent="0.25">
      <c r="A1181" s="148"/>
      <c r="C1181" s="230"/>
      <c r="I1181" s="14"/>
      <c r="J1181" s="14"/>
    </row>
    <row r="1182" spans="1:10" x14ac:dyDescent="0.25">
      <c r="A1182" s="148"/>
      <c r="C1182" s="230"/>
      <c r="I1182" s="14"/>
      <c r="J1182" s="14"/>
    </row>
    <row r="1183" spans="1:10" x14ac:dyDescent="0.25">
      <c r="A1183" s="148"/>
      <c r="C1183" s="230"/>
      <c r="I1183" s="14"/>
      <c r="J1183" s="14"/>
    </row>
    <row r="1184" spans="1:10" x14ac:dyDescent="0.25">
      <c r="A1184" s="148"/>
      <c r="C1184" s="230"/>
      <c r="I1184" s="14"/>
      <c r="J1184" s="14"/>
    </row>
    <row r="1185" spans="1:10" x14ac:dyDescent="0.25">
      <c r="A1185" s="148"/>
      <c r="C1185" s="230"/>
      <c r="I1185" s="14"/>
      <c r="J1185" s="14"/>
    </row>
    <row r="1186" spans="1:10" x14ac:dyDescent="0.25">
      <c r="A1186" s="148"/>
      <c r="C1186" s="230"/>
      <c r="I1186" s="14"/>
      <c r="J1186" s="14"/>
    </row>
    <row r="1187" spans="1:10" x14ac:dyDescent="0.25">
      <c r="A1187" s="148"/>
      <c r="C1187" s="230"/>
      <c r="I1187" s="14"/>
      <c r="J1187" s="14"/>
    </row>
    <row r="1188" spans="1:10" x14ac:dyDescent="0.25">
      <c r="A1188" s="148"/>
      <c r="C1188" s="230"/>
      <c r="I1188" s="14"/>
      <c r="J1188" s="14"/>
    </row>
    <row r="1189" spans="1:10" x14ac:dyDescent="0.25">
      <c r="A1189" s="148"/>
      <c r="C1189" s="230"/>
      <c r="I1189" s="14"/>
      <c r="J1189" s="14"/>
    </row>
    <row r="1190" spans="1:10" x14ac:dyDescent="0.25">
      <c r="A1190" s="148"/>
      <c r="C1190" s="230"/>
      <c r="I1190" s="14"/>
      <c r="J1190" s="14"/>
    </row>
    <row r="1191" spans="1:10" x14ac:dyDescent="0.25">
      <c r="A1191" s="148"/>
      <c r="C1191" s="230"/>
      <c r="I1191" s="14"/>
      <c r="J1191" s="14"/>
    </row>
    <row r="1192" spans="1:10" x14ac:dyDescent="0.25">
      <c r="A1192" s="148"/>
      <c r="C1192" s="230"/>
      <c r="I1192" s="14"/>
      <c r="J1192" s="14"/>
    </row>
    <row r="1193" spans="1:10" x14ac:dyDescent="0.25">
      <c r="A1193" s="148"/>
      <c r="C1193" s="230"/>
      <c r="I1193" s="14"/>
      <c r="J1193" s="14"/>
    </row>
    <row r="1194" spans="1:10" x14ac:dyDescent="0.25">
      <c r="A1194" s="148"/>
      <c r="C1194" s="230"/>
      <c r="I1194" s="14"/>
      <c r="J1194" s="14"/>
    </row>
    <row r="1195" spans="1:10" x14ac:dyDescent="0.25">
      <c r="A1195" s="148"/>
      <c r="C1195" s="230"/>
      <c r="I1195" s="14"/>
      <c r="J1195" s="14"/>
    </row>
    <row r="1196" spans="1:10" x14ac:dyDescent="0.25">
      <c r="A1196" s="148"/>
      <c r="C1196" s="230"/>
      <c r="I1196" s="14"/>
      <c r="J1196" s="14"/>
    </row>
    <row r="1197" spans="1:10" x14ac:dyDescent="0.25">
      <c r="A1197" s="148"/>
      <c r="C1197" s="230"/>
      <c r="I1197" s="14"/>
      <c r="J1197" s="14"/>
    </row>
    <row r="1198" spans="1:10" x14ac:dyDescent="0.25">
      <c r="A1198" s="148"/>
      <c r="C1198" s="230"/>
      <c r="I1198" s="14"/>
      <c r="J1198" s="14"/>
    </row>
    <row r="1199" spans="1:10" x14ac:dyDescent="0.25">
      <c r="A1199" s="148"/>
      <c r="C1199" s="230"/>
      <c r="I1199" s="14"/>
      <c r="J1199" s="14"/>
    </row>
    <row r="1200" spans="1:10" x14ac:dyDescent="0.25">
      <c r="A1200" s="148"/>
      <c r="C1200" s="230"/>
      <c r="I1200" s="14"/>
      <c r="J1200" s="14"/>
    </row>
    <row r="1201" spans="1:10" x14ac:dyDescent="0.25">
      <c r="A1201" s="148"/>
      <c r="C1201" s="230"/>
      <c r="I1201" s="14"/>
      <c r="J1201" s="14"/>
    </row>
    <row r="1202" spans="1:10" x14ac:dyDescent="0.25">
      <c r="A1202" s="148"/>
      <c r="C1202" s="230"/>
      <c r="I1202" s="14"/>
      <c r="J1202" s="14"/>
    </row>
    <row r="1203" spans="1:10" x14ac:dyDescent="0.25">
      <c r="A1203" s="148"/>
      <c r="C1203" s="230"/>
      <c r="I1203" s="14"/>
      <c r="J1203" s="14"/>
    </row>
    <row r="1204" spans="1:10" x14ac:dyDescent="0.25">
      <c r="A1204" s="148"/>
      <c r="C1204" s="230"/>
      <c r="I1204" s="14"/>
      <c r="J1204" s="14"/>
    </row>
    <row r="1205" spans="1:10" x14ac:dyDescent="0.25">
      <c r="A1205" s="148"/>
      <c r="C1205" s="230"/>
      <c r="I1205" s="14"/>
      <c r="J1205" s="14"/>
    </row>
    <row r="1206" spans="1:10" x14ac:dyDescent="0.25">
      <c r="A1206" s="148"/>
      <c r="C1206" s="230"/>
      <c r="I1206" s="14"/>
      <c r="J1206" s="14"/>
    </row>
    <row r="1207" spans="1:10" x14ac:dyDescent="0.25">
      <c r="A1207" s="148"/>
      <c r="C1207" s="230"/>
      <c r="I1207" s="14"/>
      <c r="J1207" s="14"/>
    </row>
    <row r="1208" spans="1:10" x14ac:dyDescent="0.25">
      <c r="A1208" s="148"/>
      <c r="C1208" s="230"/>
      <c r="I1208" s="14"/>
      <c r="J1208" s="14"/>
    </row>
    <row r="1209" spans="1:10" x14ac:dyDescent="0.25">
      <c r="A1209" s="148"/>
      <c r="C1209" s="230"/>
      <c r="I1209" s="14"/>
      <c r="J1209" s="14"/>
    </row>
    <row r="1210" spans="1:10" x14ac:dyDescent="0.25">
      <c r="A1210" s="148"/>
      <c r="C1210" s="230"/>
      <c r="I1210" s="14"/>
      <c r="J1210" s="14"/>
    </row>
    <row r="1211" spans="1:10" x14ac:dyDescent="0.25">
      <c r="A1211" s="148"/>
      <c r="C1211" s="230"/>
      <c r="I1211" s="14"/>
      <c r="J1211" s="14"/>
    </row>
    <row r="1212" spans="1:10" x14ac:dyDescent="0.25">
      <c r="A1212" s="148"/>
      <c r="C1212" s="230"/>
      <c r="I1212" s="14"/>
      <c r="J1212" s="14"/>
    </row>
    <row r="1213" spans="1:10" x14ac:dyDescent="0.25">
      <c r="A1213" s="148"/>
      <c r="C1213" s="230"/>
      <c r="I1213" s="14"/>
      <c r="J1213" s="14"/>
    </row>
    <row r="1214" spans="1:10" x14ac:dyDescent="0.25">
      <c r="A1214" s="148"/>
      <c r="C1214" s="230"/>
      <c r="I1214" s="14"/>
      <c r="J1214" s="14"/>
    </row>
    <row r="1215" spans="1:10" x14ac:dyDescent="0.25">
      <c r="A1215" s="148"/>
      <c r="C1215" s="230"/>
      <c r="I1215" s="14"/>
      <c r="J1215" s="14"/>
    </row>
    <row r="1216" spans="1:10" x14ac:dyDescent="0.25">
      <c r="A1216" s="148"/>
      <c r="C1216" s="230"/>
      <c r="I1216" s="14"/>
      <c r="J1216" s="14"/>
    </row>
    <row r="1217" spans="1:10" x14ac:dyDescent="0.25">
      <c r="A1217" s="148"/>
      <c r="C1217" s="230"/>
      <c r="I1217" s="14"/>
      <c r="J1217" s="14"/>
    </row>
    <row r="1218" spans="1:10" x14ac:dyDescent="0.25">
      <c r="A1218" s="148"/>
      <c r="C1218" s="230"/>
      <c r="I1218" s="14"/>
      <c r="J1218" s="14"/>
    </row>
    <row r="1219" spans="1:10" x14ac:dyDescent="0.25">
      <c r="A1219" s="148"/>
      <c r="C1219" s="230"/>
      <c r="I1219" s="14"/>
      <c r="J1219" s="14"/>
    </row>
    <row r="1220" spans="1:10" x14ac:dyDescent="0.25">
      <c r="A1220" s="148"/>
      <c r="C1220" s="230"/>
      <c r="I1220" s="14"/>
      <c r="J1220" s="14"/>
    </row>
    <row r="1221" spans="1:10" x14ac:dyDescent="0.25">
      <c r="A1221" s="148"/>
      <c r="C1221" s="230"/>
      <c r="I1221" s="14"/>
      <c r="J1221" s="14"/>
    </row>
    <row r="1222" spans="1:10" x14ac:dyDescent="0.25">
      <c r="A1222" s="148"/>
      <c r="C1222" s="230"/>
      <c r="I1222" s="14"/>
      <c r="J1222" s="14"/>
    </row>
    <row r="1223" spans="1:10" x14ac:dyDescent="0.25">
      <c r="A1223" s="148"/>
      <c r="C1223" s="230"/>
      <c r="I1223" s="14"/>
      <c r="J1223" s="14"/>
    </row>
    <row r="1224" spans="1:10" x14ac:dyDescent="0.25">
      <c r="A1224" s="148"/>
      <c r="C1224" s="230"/>
      <c r="I1224" s="14"/>
      <c r="J1224" s="14"/>
    </row>
    <row r="1225" spans="1:10" x14ac:dyDescent="0.25">
      <c r="A1225" s="148"/>
      <c r="C1225" s="230"/>
      <c r="I1225" s="14"/>
      <c r="J1225" s="14"/>
    </row>
    <row r="1226" spans="1:10" x14ac:dyDescent="0.25">
      <c r="A1226" s="148"/>
      <c r="C1226" s="230"/>
      <c r="I1226" s="14"/>
      <c r="J1226" s="14"/>
    </row>
    <row r="1227" spans="1:10" x14ac:dyDescent="0.25">
      <c r="A1227" s="148"/>
      <c r="C1227" s="230"/>
      <c r="I1227" s="14"/>
      <c r="J1227" s="14"/>
    </row>
    <row r="1228" spans="1:10" x14ac:dyDescent="0.25">
      <c r="A1228" s="148"/>
      <c r="C1228" s="230"/>
      <c r="I1228" s="14"/>
      <c r="J1228" s="14"/>
    </row>
    <row r="1229" spans="1:10" x14ac:dyDescent="0.25">
      <c r="A1229" s="148"/>
      <c r="C1229" s="230"/>
      <c r="I1229" s="14"/>
      <c r="J1229" s="14"/>
    </row>
    <row r="1230" spans="1:10" x14ac:dyDescent="0.25">
      <c r="A1230" s="148"/>
      <c r="C1230" s="230"/>
      <c r="I1230" s="14"/>
      <c r="J1230" s="14"/>
    </row>
    <row r="1231" spans="1:10" x14ac:dyDescent="0.25">
      <c r="A1231" s="148"/>
      <c r="C1231" s="230"/>
      <c r="I1231" s="14"/>
      <c r="J1231" s="14"/>
    </row>
    <row r="1232" spans="1:10" x14ac:dyDescent="0.25">
      <c r="A1232" s="148"/>
      <c r="C1232" s="230"/>
      <c r="I1232" s="14"/>
      <c r="J1232" s="14"/>
    </row>
    <row r="1233" spans="1:10" x14ac:dyDescent="0.25">
      <c r="A1233" s="148"/>
      <c r="C1233" s="230"/>
      <c r="I1233" s="14"/>
      <c r="J1233" s="14"/>
    </row>
    <row r="1234" spans="1:10" x14ac:dyDescent="0.25">
      <c r="A1234" s="148"/>
      <c r="C1234" s="230"/>
      <c r="I1234" s="14"/>
      <c r="J1234" s="14"/>
    </row>
    <row r="1235" spans="1:10" x14ac:dyDescent="0.25">
      <c r="A1235" s="148"/>
      <c r="C1235" s="230"/>
      <c r="I1235" s="14"/>
      <c r="J1235" s="14"/>
    </row>
    <row r="1236" spans="1:10" x14ac:dyDescent="0.25">
      <c r="A1236" s="148"/>
      <c r="C1236" s="230"/>
      <c r="I1236" s="14"/>
      <c r="J1236" s="14"/>
    </row>
    <row r="1237" spans="1:10" x14ac:dyDescent="0.25">
      <c r="A1237" s="148"/>
      <c r="C1237" s="230"/>
      <c r="I1237" s="14"/>
      <c r="J1237" s="14"/>
    </row>
    <row r="1238" spans="1:10" x14ac:dyDescent="0.25">
      <c r="A1238" s="148"/>
      <c r="C1238" s="230"/>
      <c r="I1238" s="14"/>
      <c r="J1238" s="14"/>
    </row>
    <row r="1239" spans="1:10" x14ac:dyDescent="0.25">
      <c r="A1239" s="148"/>
      <c r="C1239" s="230"/>
      <c r="I1239" s="14"/>
      <c r="J1239" s="14"/>
    </row>
    <row r="1240" spans="1:10" x14ac:dyDescent="0.25">
      <c r="A1240" s="148"/>
      <c r="C1240" s="230"/>
      <c r="I1240" s="14"/>
      <c r="J1240" s="14"/>
    </row>
    <row r="1241" spans="1:10" x14ac:dyDescent="0.25">
      <c r="A1241" s="148"/>
      <c r="C1241" s="230"/>
      <c r="I1241" s="14"/>
      <c r="J1241" s="14"/>
    </row>
    <row r="1242" spans="1:10" x14ac:dyDescent="0.25">
      <c r="A1242" s="148"/>
      <c r="C1242" s="230"/>
      <c r="I1242" s="14"/>
      <c r="J1242" s="14"/>
    </row>
    <row r="1243" spans="1:10" x14ac:dyDescent="0.25">
      <c r="A1243" s="148"/>
      <c r="C1243" s="230"/>
      <c r="I1243" s="14"/>
      <c r="J1243" s="14"/>
    </row>
    <row r="1244" spans="1:10" x14ac:dyDescent="0.25">
      <c r="A1244" s="148"/>
      <c r="C1244" s="230"/>
      <c r="I1244" s="14"/>
      <c r="J1244" s="14"/>
    </row>
    <row r="1245" spans="1:10" x14ac:dyDescent="0.25">
      <c r="A1245" s="148"/>
      <c r="C1245" s="230"/>
      <c r="I1245" s="14"/>
      <c r="J1245" s="14"/>
    </row>
    <row r="1246" spans="1:10" x14ac:dyDescent="0.25">
      <c r="A1246" s="148"/>
      <c r="C1246" s="230"/>
      <c r="I1246" s="14"/>
      <c r="J1246" s="14"/>
    </row>
    <row r="1247" spans="1:10" x14ac:dyDescent="0.25">
      <c r="A1247" s="148"/>
      <c r="C1247" s="230"/>
      <c r="I1247" s="14"/>
      <c r="J1247" s="14"/>
    </row>
    <row r="1248" spans="1:10" x14ac:dyDescent="0.25">
      <c r="A1248" s="148"/>
      <c r="C1248" s="230"/>
      <c r="I1248" s="14"/>
      <c r="J1248" s="14"/>
    </row>
    <row r="1249" spans="1:10" x14ac:dyDescent="0.25">
      <c r="A1249" s="148"/>
      <c r="C1249" s="230"/>
      <c r="I1249" s="14"/>
      <c r="J1249" s="14"/>
    </row>
    <row r="1250" spans="1:10" x14ac:dyDescent="0.25">
      <c r="A1250" s="148"/>
      <c r="C1250" s="230"/>
      <c r="I1250" s="14"/>
      <c r="J1250" s="14"/>
    </row>
    <row r="1251" spans="1:10" x14ac:dyDescent="0.25">
      <c r="A1251" s="148"/>
      <c r="C1251" s="230"/>
      <c r="I1251" s="14"/>
      <c r="J1251" s="14"/>
    </row>
    <row r="1252" spans="1:10" x14ac:dyDescent="0.25">
      <c r="A1252" s="148"/>
      <c r="C1252" s="230"/>
      <c r="I1252" s="14"/>
      <c r="J1252" s="14"/>
    </row>
    <row r="1253" spans="1:10" x14ac:dyDescent="0.25">
      <c r="A1253" s="148"/>
      <c r="C1253" s="230"/>
      <c r="I1253" s="14"/>
      <c r="J1253" s="14"/>
    </row>
    <row r="1254" spans="1:10" x14ac:dyDescent="0.25">
      <c r="A1254" s="148"/>
      <c r="C1254" s="230"/>
      <c r="I1254" s="14"/>
      <c r="J1254" s="14"/>
    </row>
    <row r="1255" spans="1:10" x14ac:dyDescent="0.25">
      <c r="A1255" s="148"/>
      <c r="C1255" s="230"/>
      <c r="I1255" s="14"/>
      <c r="J1255" s="14"/>
    </row>
    <row r="1256" spans="1:10" x14ac:dyDescent="0.25">
      <c r="A1256" s="148"/>
      <c r="C1256" s="230"/>
      <c r="I1256" s="14"/>
      <c r="J1256" s="14"/>
    </row>
    <row r="1257" spans="1:10" x14ac:dyDescent="0.25">
      <c r="A1257" s="148"/>
      <c r="C1257" s="230"/>
      <c r="I1257" s="14"/>
      <c r="J1257" s="14"/>
    </row>
    <row r="1258" spans="1:10" x14ac:dyDescent="0.25">
      <c r="A1258" s="148"/>
      <c r="C1258" s="230"/>
      <c r="I1258" s="14"/>
      <c r="J1258" s="14"/>
    </row>
    <row r="1259" spans="1:10" x14ac:dyDescent="0.25">
      <c r="A1259" s="148"/>
      <c r="C1259" s="230"/>
      <c r="I1259" s="14"/>
      <c r="J1259" s="14"/>
    </row>
    <row r="1260" spans="1:10" x14ac:dyDescent="0.25">
      <c r="A1260" s="148"/>
      <c r="C1260" s="230"/>
      <c r="I1260" s="14"/>
      <c r="J1260" s="14"/>
    </row>
    <row r="1261" spans="1:10" x14ac:dyDescent="0.25">
      <c r="A1261" s="148"/>
      <c r="C1261" s="230"/>
      <c r="I1261" s="14"/>
      <c r="J1261" s="14"/>
    </row>
    <row r="1262" spans="1:10" x14ac:dyDescent="0.25">
      <c r="A1262" s="148"/>
      <c r="C1262" s="230"/>
      <c r="I1262" s="14"/>
      <c r="J1262" s="14"/>
    </row>
    <row r="1263" spans="1:10" x14ac:dyDescent="0.25">
      <c r="A1263" s="148"/>
      <c r="C1263" s="230"/>
      <c r="I1263" s="14"/>
      <c r="J1263" s="14"/>
    </row>
    <row r="1264" spans="1:10" x14ac:dyDescent="0.25">
      <c r="A1264" s="148"/>
      <c r="C1264" s="230"/>
      <c r="I1264" s="14"/>
      <c r="J1264" s="14"/>
    </row>
    <row r="1265" spans="1:10" x14ac:dyDescent="0.25">
      <c r="A1265" s="148"/>
      <c r="C1265" s="230"/>
      <c r="I1265" s="14"/>
      <c r="J1265" s="14"/>
    </row>
    <row r="1266" spans="1:10" x14ac:dyDescent="0.25">
      <c r="A1266" s="148"/>
      <c r="C1266" s="230"/>
      <c r="I1266" s="14"/>
      <c r="J1266" s="14"/>
    </row>
    <row r="1267" spans="1:10" x14ac:dyDescent="0.25">
      <c r="A1267" s="148"/>
      <c r="C1267" s="230"/>
      <c r="I1267" s="14"/>
      <c r="J1267" s="14"/>
    </row>
    <row r="1268" spans="1:10" x14ac:dyDescent="0.25">
      <c r="A1268" s="148"/>
      <c r="C1268" s="230"/>
      <c r="I1268" s="14"/>
      <c r="J1268" s="14"/>
    </row>
    <row r="1269" spans="1:10" x14ac:dyDescent="0.25">
      <c r="A1269" s="148"/>
      <c r="C1269" s="230"/>
      <c r="I1269" s="14"/>
      <c r="J1269" s="14"/>
    </row>
    <row r="1270" spans="1:10" x14ac:dyDescent="0.25">
      <c r="A1270" s="148"/>
      <c r="C1270" s="230"/>
      <c r="I1270" s="14"/>
      <c r="J1270" s="14"/>
    </row>
    <row r="1271" spans="1:10" x14ac:dyDescent="0.25">
      <c r="A1271" s="148"/>
      <c r="C1271" s="230"/>
      <c r="I1271" s="14"/>
      <c r="J1271" s="14"/>
    </row>
    <row r="1272" spans="1:10" x14ac:dyDescent="0.25">
      <c r="A1272" s="148"/>
      <c r="C1272" s="230"/>
      <c r="I1272" s="14"/>
      <c r="J1272" s="14"/>
    </row>
    <row r="1273" spans="1:10" x14ac:dyDescent="0.25">
      <c r="A1273" s="148"/>
      <c r="C1273" s="230"/>
      <c r="I1273" s="14"/>
      <c r="J1273" s="14"/>
    </row>
    <row r="1274" spans="1:10" x14ac:dyDescent="0.25">
      <c r="A1274" s="148"/>
      <c r="C1274" s="230"/>
      <c r="I1274" s="14"/>
      <c r="J1274" s="14"/>
    </row>
    <row r="1275" spans="1:10" x14ac:dyDescent="0.25">
      <c r="A1275" s="148"/>
      <c r="C1275" s="230"/>
      <c r="I1275" s="14"/>
      <c r="J1275" s="14"/>
    </row>
    <row r="1276" spans="1:10" x14ac:dyDescent="0.25">
      <c r="A1276" s="148"/>
      <c r="C1276" s="230"/>
      <c r="I1276" s="14"/>
      <c r="J1276" s="14"/>
    </row>
    <row r="1277" spans="1:10" x14ac:dyDescent="0.25">
      <c r="A1277" s="148"/>
      <c r="C1277" s="230"/>
      <c r="I1277" s="14"/>
      <c r="J1277" s="14"/>
    </row>
    <row r="1278" spans="1:10" x14ac:dyDescent="0.25">
      <c r="A1278" s="148"/>
      <c r="C1278" s="230"/>
      <c r="I1278" s="14"/>
      <c r="J1278" s="14"/>
    </row>
    <row r="1279" spans="1:10" x14ac:dyDescent="0.25">
      <c r="A1279" s="148"/>
      <c r="C1279" s="230"/>
      <c r="I1279" s="14"/>
      <c r="J1279" s="14"/>
    </row>
    <row r="1280" spans="1:10" x14ac:dyDescent="0.25">
      <c r="A1280" s="148"/>
      <c r="C1280" s="230"/>
      <c r="I1280" s="14"/>
      <c r="J1280" s="14"/>
    </row>
    <row r="1281" spans="1:10" x14ac:dyDescent="0.25">
      <c r="A1281" s="148"/>
      <c r="C1281" s="230"/>
      <c r="I1281" s="14"/>
      <c r="J1281" s="14"/>
    </row>
    <row r="1282" spans="1:10" x14ac:dyDescent="0.25">
      <c r="A1282" s="148"/>
      <c r="C1282" s="230"/>
      <c r="I1282" s="14"/>
      <c r="J1282" s="14"/>
    </row>
    <row r="1283" spans="1:10" x14ac:dyDescent="0.25">
      <c r="A1283" s="148"/>
      <c r="C1283" s="230"/>
      <c r="I1283" s="14"/>
      <c r="J1283" s="14"/>
    </row>
    <row r="1284" spans="1:10" x14ac:dyDescent="0.25">
      <c r="A1284" s="148"/>
      <c r="C1284" s="230"/>
      <c r="I1284" s="14"/>
      <c r="J1284" s="14"/>
    </row>
    <row r="1285" spans="1:10" x14ac:dyDescent="0.25">
      <c r="A1285" s="148"/>
      <c r="C1285" s="230"/>
      <c r="I1285" s="14"/>
      <c r="J1285" s="14"/>
    </row>
    <row r="1286" spans="1:10" x14ac:dyDescent="0.25">
      <c r="A1286" s="148"/>
      <c r="C1286" s="230"/>
      <c r="I1286" s="14"/>
      <c r="J1286" s="14"/>
    </row>
    <row r="1287" spans="1:10" x14ac:dyDescent="0.25">
      <c r="A1287" s="148"/>
      <c r="C1287" s="230"/>
      <c r="I1287" s="14"/>
      <c r="J1287" s="14"/>
    </row>
    <row r="1288" spans="1:10" x14ac:dyDescent="0.25">
      <c r="A1288" s="148"/>
      <c r="C1288" s="230"/>
      <c r="I1288" s="14"/>
      <c r="J1288" s="14"/>
    </row>
    <row r="1289" spans="1:10" x14ac:dyDescent="0.25">
      <c r="A1289" s="148"/>
      <c r="C1289" s="230"/>
      <c r="I1289" s="14"/>
      <c r="J1289" s="14"/>
    </row>
    <row r="1290" spans="1:10" x14ac:dyDescent="0.25">
      <c r="A1290" s="148"/>
      <c r="C1290" s="230"/>
      <c r="I1290" s="14"/>
      <c r="J1290" s="14"/>
    </row>
    <row r="1291" spans="1:10" x14ac:dyDescent="0.25">
      <c r="A1291" s="148"/>
      <c r="C1291" s="230"/>
      <c r="I1291" s="14"/>
      <c r="J1291" s="14"/>
    </row>
    <row r="1292" spans="1:10" x14ac:dyDescent="0.25">
      <c r="A1292" s="148"/>
      <c r="C1292" s="230"/>
      <c r="I1292" s="14"/>
      <c r="J1292" s="14"/>
    </row>
    <row r="1293" spans="1:10" x14ac:dyDescent="0.25">
      <c r="A1293" s="148"/>
      <c r="C1293" s="230"/>
      <c r="I1293" s="14"/>
      <c r="J1293" s="14"/>
    </row>
    <row r="1294" spans="1:10" x14ac:dyDescent="0.25">
      <c r="A1294" s="148"/>
      <c r="C1294" s="230"/>
      <c r="I1294" s="14"/>
      <c r="J1294" s="14"/>
    </row>
    <row r="1295" spans="1:10" x14ac:dyDescent="0.25">
      <c r="A1295" s="148"/>
      <c r="C1295" s="230"/>
      <c r="I1295" s="14"/>
      <c r="J1295" s="14"/>
    </row>
    <row r="1296" spans="1:10" x14ac:dyDescent="0.25">
      <c r="A1296" s="148"/>
      <c r="C1296" s="230"/>
      <c r="I1296" s="14"/>
      <c r="J1296" s="14"/>
    </row>
    <row r="1297" spans="1:10" x14ac:dyDescent="0.25">
      <c r="A1297" s="148"/>
      <c r="C1297" s="230"/>
      <c r="I1297" s="14"/>
      <c r="J1297" s="14"/>
    </row>
    <row r="1298" spans="1:10" x14ac:dyDescent="0.25">
      <c r="A1298" s="148"/>
      <c r="C1298" s="230"/>
      <c r="I1298" s="14"/>
      <c r="J1298" s="14"/>
    </row>
    <row r="1299" spans="1:10" x14ac:dyDescent="0.25">
      <c r="A1299" s="148"/>
      <c r="C1299" s="230"/>
      <c r="I1299" s="14"/>
      <c r="J1299" s="14"/>
    </row>
    <row r="1300" spans="1:10" x14ac:dyDescent="0.25">
      <c r="A1300" s="148"/>
      <c r="C1300" s="230"/>
      <c r="I1300" s="14"/>
      <c r="J1300" s="14"/>
    </row>
    <row r="1301" spans="1:10" x14ac:dyDescent="0.25">
      <c r="A1301" s="148"/>
      <c r="C1301" s="230"/>
      <c r="I1301" s="14"/>
      <c r="J1301" s="14"/>
    </row>
    <row r="1302" spans="1:10" x14ac:dyDescent="0.25">
      <c r="A1302" s="148"/>
      <c r="C1302" s="230"/>
      <c r="I1302" s="14"/>
      <c r="J1302" s="14"/>
    </row>
    <row r="1303" spans="1:10" x14ac:dyDescent="0.25">
      <c r="A1303" s="148"/>
      <c r="C1303" s="230"/>
      <c r="I1303" s="14"/>
      <c r="J1303" s="14"/>
    </row>
    <row r="1304" spans="1:10" x14ac:dyDescent="0.25">
      <c r="A1304" s="148"/>
      <c r="C1304" s="230"/>
      <c r="I1304" s="14"/>
      <c r="J1304" s="14"/>
    </row>
    <row r="1305" spans="1:10" x14ac:dyDescent="0.25">
      <c r="A1305" s="148"/>
      <c r="C1305" s="230"/>
      <c r="I1305" s="14"/>
      <c r="J1305" s="14"/>
    </row>
    <row r="1306" spans="1:10" x14ac:dyDescent="0.25">
      <c r="A1306" s="148"/>
      <c r="C1306" s="230"/>
      <c r="I1306" s="14"/>
      <c r="J1306" s="14"/>
    </row>
    <row r="1307" spans="1:10" x14ac:dyDescent="0.25">
      <c r="A1307" s="148"/>
      <c r="C1307" s="230"/>
      <c r="I1307" s="14"/>
      <c r="J1307" s="14"/>
    </row>
    <row r="1308" spans="1:10" x14ac:dyDescent="0.25">
      <c r="A1308" s="148"/>
      <c r="C1308" s="230"/>
      <c r="I1308" s="14"/>
      <c r="J1308" s="14"/>
    </row>
    <row r="1309" spans="1:10" x14ac:dyDescent="0.25">
      <c r="A1309" s="148"/>
      <c r="C1309" s="230"/>
      <c r="I1309" s="14"/>
      <c r="J1309" s="14"/>
    </row>
    <row r="1310" spans="1:10" x14ac:dyDescent="0.25">
      <c r="A1310" s="148"/>
      <c r="C1310" s="230"/>
      <c r="I1310" s="14"/>
      <c r="J1310" s="14"/>
    </row>
    <row r="1311" spans="1:10" x14ac:dyDescent="0.25">
      <c r="A1311" s="148"/>
      <c r="C1311" s="230"/>
      <c r="I1311" s="14"/>
      <c r="J1311" s="14"/>
    </row>
    <row r="1312" spans="1:10" x14ac:dyDescent="0.25">
      <c r="A1312" s="148"/>
      <c r="C1312" s="230"/>
      <c r="I1312" s="14"/>
      <c r="J1312" s="14"/>
    </row>
    <row r="1313" spans="1:10" x14ac:dyDescent="0.25">
      <c r="A1313" s="148"/>
      <c r="C1313" s="230"/>
      <c r="I1313" s="14"/>
      <c r="J1313" s="14"/>
    </row>
    <row r="1314" spans="1:10" x14ac:dyDescent="0.25">
      <c r="A1314" s="148"/>
      <c r="C1314" s="230"/>
      <c r="I1314" s="14"/>
      <c r="J1314" s="14"/>
    </row>
    <row r="1315" spans="1:10" x14ac:dyDescent="0.25">
      <c r="A1315" s="148"/>
      <c r="C1315" s="230"/>
      <c r="I1315" s="14"/>
      <c r="J1315" s="14"/>
    </row>
    <row r="1316" spans="1:10" x14ac:dyDescent="0.25">
      <c r="A1316" s="148"/>
      <c r="C1316" s="230"/>
      <c r="I1316" s="14"/>
      <c r="J1316" s="14"/>
    </row>
    <row r="1317" spans="1:10" x14ac:dyDescent="0.25">
      <c r="A1317" s="148"/>
      <c r="C1317" s="230"/>
      <c r="I1317" s="14"/>
      <c r="J1317" s="14"/>
    </row>
    <row r="1318" spans="1:10" x14ac:dyDescent="0.25">
      <c r="A1318" s="148"/>
      <c r="C1318" s="230"/>
      <c r="I1318" s="14"/>
      <c r="J1318" s="14"/>
    </row>
    <row r="1319" spans="1:10" x14ac:dyDescent="0.25">
      <c r="A1319" s="148"/>
      <c r="C1319" s="230"/>
      <c r="I1319" s="14"/>
      <c r="J1319" s="14"/>
    </row>
    <row r="1320" spans="1:10" x14ac:dyDescent="0.25">
      <c r="A1320" s="148"/>
      <c r="C1320" s="230"/>
      <c r="I1320" s="14"/>
      <c r="J1320" s="14"/>
    </row>
    <row r="1321" spans="1:10" x14ac:dyDescent="0.25">
      <c r="A1321" s="148"/>
      <c r="C1321" s="230"/>
      <c r="I1321" s="14"/>
      <c r="J1321" s="14"/>
    </row>
    <row r="1322" spans="1:10" x14ac:dyDescent="0.25">
      <c r="A1322" s="148"/>
      <c r="C1322" s="230"/>
      <c r="I1322" s="14"/>
      <c r="J1322" s="14"/>
    </row>
    <row r="1323" spans="1:10" x14ac:dyDescent="0.25">
      <c r="A1323" s="148"/>
      <c r="C1323" s="230"/>
      <c r="I1323" s="14"/>
      <c r="J1323" s="14"/>
    </row>
    <row r="1324" spans="1:10" x14ac:dyDescent="0.25">
      <c r="A1324" s="148"/>
      <c r="C1324" s="230"/>
      <c r="I1324" s="14"/>
      <c r="J1324" s="14"/>
    </row>
    <row r="1325" spans="1:10" x14ac:dyDescent="0.25">
      <c r="A1325" s="148"/>
      <c r="C1325" s="230"/>
      <c r="I1325" s="14"/>
      <c r="J1325" s="14"/>
    </row>
    <row r="1326" spans="1:10" x14ac:dyDescent="0.25">
      <c r="A1326" s="148"/>
      <c r="C1326" s="230"/>
      <c r="I1326" s="14"/>
      <c r="J1326" s="14"/>
    </row>
    <row r="1327" spans="1:10" x14ac:dyDescent="0.25">
      <c r="A1327" s="148"/>
      <c r="C1327" s="230"/>
      <c r="I1327" s="14"/>
      <c r="J1327" s="14"/>
    </row>
    <row r="1328" spans="1:10" x14ac:dyDescent="0.25">
      <c r="A1328" s="148"/>
      <c r="C1328" s="230"/>
      <c r="I1328" s="14"/>
      <c r="J1328" s="14"/>
    </row>
    <row r="1329" spans="1:10" x14ac:dyDescent="0.25">
      <c r="A1329" s="148"/>
      <c r="C1329" s="230"/>
      <c r="I1329" s="14"/>
      <c r="J1329" s="14"/>
    </row>
    <row r="1330" spans="1:10" x14ac:dyDescent="0.25">
      <c r="A1330" s="148"/>
      <c r="C1330" s="230"/>
      <c r="I1330" s="14"/>
      <c r="J1330" s="14"/>
    </row>
    <row r="1331" spans="1:10" x14ac:dyDescent="0.25">
      <c r="A1331" s="148"/>
      <c r="C1331" s="230"/>
      <c r="I1331" s="14"/>
      <c r="J1331" s="14"/>
    </row>
    <row r="1332" spans="1:10" x14ac:dyDescent="0.25">
      <c r="A1332" s="148"/>
      <c r="C1332" s="230"/>
      <c r="I1332" s="14"/>
      <c r="J1332" s="14"/>
    </row>
    <row r="1333" spans="1:10" x14ac:dyDescent="0.25">
      <c r="A1333" s="148"/>
      <c r="C1333" s="230"/>
      <c r="I1333" s="14"/>
      <c r="J1333" s="14"/>
    </row>
    <row r="1334" spans="1:10" x14ac:dyDescent="0.25">
      <c r="A1334" s="148"/>
      <c r="C1334" s="230"/>
      <c r="I1334" s="14"/>
      <c r="J1334" s="14"/>
    </row>
    <row r="1335" spans="1:10" x14ac:dyDescent="0.25">
      <c r="A1335" s="148"/>
      <c r="C1335" s="230"/>
      <c r="I1335" s="14"/>
      <c r="J1335" s="14"/>
    </row>
    <row r="1336" spans="1:10" x14ac:dyDescent="0.25">
      <c r="A1336" s="148"/>
      <c r="C1336" s="230"/>
      <c r="I1336" s="14"/>
      <c r="J1336" s="14"/>
    </row>
    <row r="1337" spans="1:10" x14ac:dyDescent="0.25">
      <c r="A1337" s="148"/>
      <c r="C1337" s="230"/>
      <c r="I1337" s="14"/>
      <c r="J1337" s="14"/>
    </row>
    <row r="1338" spans="1:10" x14ac:dyDescent="0.25">
      <c r="A1338" s="148"/>
      <c r="C1338" s="230"/>
      <c r="I1338" s="14"/>
      <c r="J1338" s="14"/>
    </row>
    <row r="1339" spans="1:10" x14ac:dyDescent="0.25">
      <c r="A1339" s="148"/>
      <c r="C1339" s="230"/>
      <c r="I1339" s="14"/>
      <c r="J1339" s="14"/>
    </row>
    <row r="1340" spans="1:10" x14ac:dyDescent="0.25">
      <c r="A1340" s="148"/>
      <c r="C1340" s="230"/>
      <c r="I1340" s="14"/>
      <c r="J1340" s="14"/>
    </row>
    <row r="1341" spans="1:10" x14ac:dyDescent="0.25">
      <c r="A1341" s="148"/>
      <c r="C1341" s="230"/>
      <c r="I1341" s="14"/>
      <c r="J1341" s="14"/>
    </row>
    <row r="1342" spans="1:10" x14ac:dyDescent="0.25">
      <c r="A1342" s="148"/>
      <c r="C1342" s="230"/>
      <c r="I1342" s="14"/>
      <c r="J1342" s="14"/>
    </row>
    <row r="1343" spans="1:10" x14ac:dyDescent="0.25">
      <c r="A1343" s="148"/>
      <c r="C1343" s="230"/>
      <c r="I1343" s="14"/>
      <c r="J1343" s="14"/>
    </row>
    <row r="1344" spans="1:10" x14ac:dyDescent="0.25">
      <c r="A1344" s="148"/>
      <c r="C1344" s="230"/>
      <c r="I1344" s="14"/>
      <c r="J1344" s="14"/>
    </row>
    <row r="1345" spans="1:10" x14ac:dyDescent="0.25">
      <c r="A1345" s="148"/>
      <c r="C1345" s="230"/>
      <c r="I1345" s="14"/>
      <c r="J1345" s="14"/>
    </row>
    <row r="1346" spans="1:10" x14ac:dyDescent="0.25">
      <c r="A1346" s="148"/>
      <c r="C1346" s="230"/>
      <c r="I1346" s="14"/>
      <c r="J1346" s="14"/>
    </row>
    <row r="1347" spans="1:10" x14ac:dyDescent="0.25">
      <c r="A1347" s="148"/>
      <c r="C1347" s="230"/>
      <c r="I1347" s="14"/>
      <c r="J1347" s="14"/>
    </row>
    <row r="1348" spans="1:10" x14ac:dyDescent="0.25">
      <c r="A1348" s="148"/>
      <c r="C1348" s="230"/>
      <c r="I1348" s="14"/>
      <c r="J1348" s="14"/>
    </row>
    <row r="1349" spans="1:10" x14ac:dyDescent="0.25">
      <c r="A1349" s="148"/>
      <c r="C1349" s="230"/>
      <c r="I1349" s="14"/>
      <c r="J1349" s="14"/>
    </row>
    <row r="1350" spans="1:10" x14ac:dyDescent="0.25">
      <c r="A1350" s="148"/>
      <c r="C1350" s="230"/>
      <c r="I1350" s="14"/>
      <c r="J1350" s="14"/>
    </row>
    <row r="1351" spans="1:10" x14ac:dyDescent="0.25">
      <c r="A1351" s="148"/>
      <c r="C1351" s="230"/>
      <c r="I1351" s="14"/>
      <c r="J1351" s="14"/>
    </row>
    <row r="1352" spans="1:10" x14ac:dyDescent="0.25">
      <c r="A1352" s="148"/>
      <c r="C1352" s="230"/>
      <c r="I1352" s="14"/>
      <c r="J1352" s="14"/>
    </row>
    <row r="1353" spans="1:10" x14ac:dyDescent="0.25">
      <c r="A1353" s="148"/>
      <c r="C1353" s="230"/>
      <c r="I1353" s="14"/>
      <c r="J1353" s="14"/>
    </row>
    <row r="1354" spans="1:10" x14ac:dyDescent="0.25">
      <c r="A1354" s="148"/>
      <c r="C1354" s="230"/>
      <c r="I1354" s="14"/>
      <c r="J1354" s="14"/>
    </row>
    <row r="1355" spans="1:10" x14ac:dyDescent="0.25">
      <c r="A1355" s="148"/>
      <c r="C1355" s="230"/>
      <c r="I1355" s="14"/>
      <c r="J1355" s="14"/>
    </row>
    <row r="1356" spans="1:10" x14ac:dyDescent="0.25">
      <c r="A1356" s="148"/>
      <c r="C1356" s="230"/>
      <c r="I1356" s="14"/>
      <c r="J1356" s="14"/>
    </row>
    <row r="1357" spans="1:10" x14ac:dyDescent="0.25">
      <c r="A1357" s="148"/>
      <c r="C1357" s="230"/>
      <c r="I1357" s="14"/>
      <c r="J1357" s="14"/>
    </row>
    <row r="1358" spans="1:10" x14ac:dyDescent="0.25">
      <c r="A1358" s="148"/>
      <c r="C1358" s="230"/>
      <c r="I1358" s="14"/>
      <c r="J1358" s="14"/>
    </row>
    <row r="1359" spans="1:10" x14ac:dyDescent="0.25">
      <c r="A1359" s="148"/>
      <c r="C1359" s="230"/>
      <c r="I1359" s="14"/>
      <c r="J1359" s="14"/>
    </row>
    <row r="1360" spans="1:10" x14ac:dyDescent="0.25">
      <c r="A1360" s="148"/>
      <c r="C1360" s="230"/>
      <c r="I1360" s="14"/>
      <c r="J1360" s="14"/>
    </row>
    <row r="1361" spans="1:10" x14ac:dyDescent="0.25">
      <c r="A1361" s="148"/>
      <c r="C1361" s="230"/>
      <c r="I1361" s="14"/>
      <c r="J1361" s="14"/>
    </row>
    <row r="1362" spans="1:10" x14ac:dyDescent="0.25">
      <c r="A1362" s="148"/>
      <c r="C1362" s="230"/>
      <c r="I1362" s="14"/>
      <c r="J1362" s="14"/>
    </row>
    <row r="1363" spans="1:10" x14ac:dyDescent="0.25">
      <c r="A1363" s="148"/>
      <c r="C1363" s="230"/>
      <c r="I1363" s="14"/>
      <c r="J1363" s="14"/>
    </row>
    <row r="1364" spans="1:10" x14ac:dyDescent="0.25">
      <c r="A1364" s="148"/>
      <c r="C1364" s="230"/>
      <c r="I1364" s="14"/>
      <c r="J1364" s="14"/>
    </row>
    <row r="1365" spans="1:10" x14ac:dyDescent="0.25">
      <c r="A1365" s="148"/>
      <c r="C1365" s="230"/>
      <c r="I1365" s="14"/>
      <c r="J1365" s="14"/>
    </row>
    <row r="1366" spans="1:10" x14ac:dyDescent="0.25">
      <c r="A1366" s="148"/>
      <c r="C1366" s="230"/>
      <c r="I1366" s="14"/>
      <c r="J1366" s="14"/>
    </row>
    <row r="1367" spans="1:10" x14ac:dyDescent="0.25">
      <c r="A1367" s="148"/>
      <c r="C1367" s="230"/>
      <c r="I1367" s="14"/>
      <c r="J1367" s="14"/>
    </row>
    <row r="1368" spans="1:10" x14ac:dyDescent="0.25">
      <c r="A1368" s="148"/>
      <c r="C1368" s="230"/>
      <c r="I1368" s="14"/>
      <c r="J1368" s="14"/>
    </row>
    <row r="1369" spans="1:10" x14ac:dyDescent="0.25">
      <c r="A1369" s="148"/>
      <c r="C1369" s="230"/>
      <c r="I1369" s="14"/>
      <c r="J1369" s="14"/>
    </row>
    <row r="1370" spans="1:10" x14ac:dyDescent="0.25">
      <c r="A1370" s="148"/>
      <c r="C1370" s="230"/>
      <c r="I1370" s="14"/>
      <c r="J1370" s="14"/>
    </row>
    <row r="1371" spans="1:10" x14ac:dyDescent="0.25">
      <c r="A1371" s="148"/>
      <c r="C1371" s="230"/>
      <c r="I1371" s="14"/>
      <c r="J1371" s="14"/>
    </row>
    <row r="1372" spans="1:10" x14ac:dyDescent="0.25">
      <c r="A1372" s="148"/>
      <c r="C1372" s="230"/>
      <c r="I1372" s="14"/>
      <c r="J1372" s="14"/>
    </row>
    <row r="1373" spans="1:10" x14ac:dyDescent="0.25">
      <c r="A1373" s="148"/>
      <c r="C1373" s="230"/>
      <c r="I1373" s="14"/>
      <c r="J1373" s="14"/>
    </row>
    <row r="1374" spans="1:10" x14ac:dyDescent="0.25">
      <c r="A1374" s="148"/>
      <c r="C1374" s="230"/>
      <c r="I1374" s="14"/>
      <c r="J1374" s="14"/>
    </row>
    <row r="1375" spans="1:10" x14ac:dyDescent="0.25">
      <c r="A1375" s="148"/>
      <c r="C1375" s="230"/>
      <c r="I1375" s="14"/>
      <c r="J1375" s="14"/>
    </row>
    <row r="1376" spans="1:10" x14ac:dyDescent="0.25">
      <c r="A1376" s="148"/>
      <c r="C1376" s="230"/>
      <c r="I1376" s="14"/>
      <c r="J1376" s="14"/>
    </row>
    <row r="1377" spans="1:10" x14ac:dyDescent="0.25">
      <c r="A1377" s="148"/>
      <c r="C1377" s="230"/>
      <c r="I1377" s="14"/>
      <c r="J1377" s="14"/>
    </row>
    <row r="1378" spans="1:10" x14ac:dyDescent="0.25">
      <c r="A1378" s="148"/>
      <c r="C1378" s="230"/>
      <c r="I1378" s="14"/>
      <c r="J1378" s="14"/>
    </row>
    <row r="1379" spans="1:10" x14ac:dyDescent="0.25">
      <c r="A1379" s="148"/>
      <c r="C1379" s="230"/>
      <c r="I1379" s="14"/>
      <c r="J1379" s="14"/>
    </row>
    <row r="1380" spans="1:10" x14ac:dyDescent="0.25">
      <c r="A1380" s="148"/>
      <c r="C1380" s="230"/>
      <c r="I1380" s="14"/>
      <c r="J1380" s="14"/>
    </row>
    <row r="1381" spans="1:10" x14ac:dyDescent="0.25">
      <c r="A1381" s="148"/>
      <c r="C1381" s="230"/>
      <c r="I1381" s="14"/>
      <c r="J1381" s="14"/>
    </row>
    <row r="1382" spans="1:10" x14ac:dyDescent="0.25">
      <c r="A1382" s="148"/>
      <c r="C1382" s="230"/>
      <c r="I1382" s="14"/>
      <c r="J1382" s="14"/>
    </row>
    <row r="1383" spans="1:10" x14ac:dyDescent="0.25">
      <c r="A1383" s="148"/>
      <c r="C1383" s="230"/>
      <c r="I1383" s="14"/>
      <c r="J1383" s="14"/>
    </row>
    <row r="1384" spans="1:10" x14ac:dyDescent="0.25">
      <c r="A1384" s="148"/>
      <c r="C1384" s="230"/>
      <c r="I1384" s="14"/>
      <c r="J1384" s="14"/>
    </row>
    <row r="1385" spans="1:10" x14ac:dyDescent="0.25">
      <c r="A1385" s="148"/>
      <c r="C1385" s="230"/>
      <c r="I1385" s="14"/>
      <c r="J1385" s="14"/>
    </row>
    <row r="1386" spans="1:10" x14ac:dyDescent="0.25">
      <c r="A1386" s="148"/>
      <c r="C1386" s="230"/>
      <c r="I1386" s="14"/>
      <c r="J1386" s="14"/>
    </row>
    <row r="1387" spans="1:10" x14ac:dyDescent="0.25">
      <c r="A1387" s="148"/>
      <c r="C1387" s="230"/>
      <c r="I1387" s="14"/>
      <c r="J1387" s="14"/>
    </row>
    <row r="1388" spans="1:10" x14ac:dyDescent="0.25">
      <c r="A1388" s="148"/>
      <c r="C1388" s="230"/>
      <c r="I1388" s="14"/>
      <c r="J1388" s="14"/>
    </row>
    <row r="1389" spans="1:10" x14ac:dyDescent="0.25">
      <c r="A1389" s="148"/>
      <c r="C1389" s="230"/>
      <c r="I1389" s="14"/>
      <c r="J1389" s="14"/>
    </row>
    <row r="1390" spans="1:10" x14ac:dyDescent="0.25">
      <c r="A1390" s="148"/>
      <c r="C1390" s="230"/>
      <c r="I1390" s="14"/>
      <c r="J1390" s="14"/>
    </row>
    <row r="1391" spans="1:10" x14ac:dyDescent="0.25">
      <c r="A1391" s="148"/>
      <c r="C1391" s="230"/>
      <c r="I1391" s="14"/>
      <c r="J1391" s="14"/>
    </row>
    <row r="1392" spans="1:10" x14ac:dyDescent="0.25">
      <c r="A1392" s="148"/>
      <c r="C1392" s="230"/>
      <c r="I1392" s="14"/>
      <c r="J1392" s="14"/>
    </row>
    <row r="1393" spans="1:10" x14ac:dyDescent="0.25">
      <c r="A1393" s="148"/>
      <c r="C1393" s="230"/>
      <c r="I1393" s="14"/>
      <c r="J1393" s="14"/>
    </row>
    <row r="1394" spans="1:10" x14ac:dyDescent="0.25">
      <c r="A1394" s="148"/>
      <c r="C1394" s="230"/>
      <c r="I1394" s="14"/>
      <c r="J1394" s="14"/>
    </row>
    <row r="1395" spans="1:10" x14ac:dyDescent="0.25">
      <c r="A1395" s="148"/>
      <c r="C1395" s="230"/>
      <c r="I1395" s="14"/>
      <c r="J1395" s="14"/>
    </row>
    <row r="1396" spans="1:10" x14ac:dyDescent="0.25">
      <c r="A1396" s="148"/>
      <c r="C1396" s="230"/>
      <c r="I1396" s="14"/>
      <c r="J1396" s="14"/>
    </row>
    <row r="1397" spans="1:10" x14ac:dyDescent="0.25">
      <c r="A1397" s="148"/>
      <c r="C1397" s="230"/>
      <c r="I1397" s="14"/>
      <c r="J1397" s="14"/>
    </row>
    <row r="1398" spans="1:10" x14ac:dyDescent="0.25">
      <c r="A1398" s="148"/>
      <c r="C1398" s="230"/>
      <c r="I1398" s="14"/>
      <c r="J1398" s="14"/>
    </row>
    <row r="1399" spans="1:10" x14ac:dyDescent="0.25">
      <c r="A1399" s="148"/>
      <c r="C1399" s="230"/>
      <c r="I1399" s="14"/>
      <c r="J1399" s="14"/>
    </row>
    <row r="1400" spans="1:10" x14ac:dyDescent="0.25">
      <c r="A1400" s="148"/>
      <c r="C1400" s="230"/>
      <c r="I1400" s="14"/>
      <c r="J1400" s="14"/>
    </row>
    <row r="1401" spans="1:10" x14ac:dyDescent="0.25">
      <c r="A1401" s="148"/>
      <c r="C1401" s="230"/>
      <c r="I1401" s="14"/>
      <c r="J1401" s="14"/>
    </row>
    <row r="1402" spans="1:10" x14ac:dyDescent="0.25">
      <c r="A1402" s="148"/>
      <c r="C1402" s="230"/>
      <c r="I1402" s="14"/>
      <c r="J1402" s="14"/>
    </row>
    <row r="1403" spans="1:10" x14ac:dyDescent="0.25">
      <c r="A1403" s="148"/>
      <c r="C1403" s="230"/>
      <c r="I1403" s="14"/>
      <c r="J1403" s="14"/>
    </row>
    <row r="1404" spans="1:10" x14ac:dyDescent="0.25">
      <c r="A1404" s="148"/>
      <c r="C1404" s="230"/>
      <c r="I1404" s="14"/>
      <c r="J1404" s="14"/>
    </row>
    <row r="1405" spans="1:10" x14ac:dyDescent="0.25">
      <c r="A1405" s="148"/>
      <c r="C1405" s="230"/>
      <c r="I1405" s="14"/>
      <c r="J1405" s="14"/>
    </row>
    <row r="1406" spans="1:10" x14ac:dyDescent="0.25">
      <c r="A1406" s="148"/>
      <c r="C1406" s="230"/>
      <c r="I1406" s="14"/>
      <c r="J1406" s="14"/>
    </row>
    <row r="1407" spans="1:10" x14ac:dyDescent="0.25">
      <c r="A1407" s="148"/>
      <c r="C1407" s="230"/>
      <c r="I1407" s="14"/>
      <c r="J1407" s="14"/>
    </row>
    <row r="1408" spans="1:10" x14ac:dyDescent="0.25">
      <c r="A1408" s="148"/>
      <c r="C1408" s="230"/>
      <c r="I1408" s="14"/>
      <c r="J1408" s="14"/>
    </row>
    <row r="1409" spans="1:10" x14ac:dyDescent="0.25">
      <c r="A1409" s="148"/>
      <c r="C1409" s="230"/>
      <c r="I1409" s="14"/>
      <c r="J1409" s="14"/>
    </row>
    <row r="1410" spans="1:10" x14ac:dyDescent="0.25">
      <c r="A1410" s="148"/>
      <c r="C1410" s="230"/>
      <c r="I1410" s="14"/>
      <c r="J1410" s="14"/>
    </row>
    <row r="1411" spans="1:10" x14ac:dyDescent="0.25">
      <c r="A1411" s="148"/>
      <c r="C1411" s="230"/>
      <c r="I1411" s="14"/>
      <c r="J1411" s="14"/>
    </row>
    <row r="1412" spans="1:10" x14ac:dyDescent="0.25">
      <c r="A1412" s="148"/>
      <c r="C1412" s="230"/>
      <c r="I1412" s="14"/>
      <c r="J1412" s="14"/>
    </row>
    <row r="1413" spans="1:10" x14ac:dyDescent="0.25">
      <c r="A1413" s="148"/>
      <c r="C1413" s="230"/>
      <c r="I1413" s="14"/>
      <c r="J1413" s="14"/>
    </row>
    <row r="1414" spans="1:10" x14ac:dyDescent="0.25">
      <c r="A1414" s="148"/>
      <c r="C1414" s="230"/>
      <c r="I1414" s="14"/>
      <c r="J1414" s="14"/>
    </row>
    <row r="1415" spans="1:10" x14ac:dyDescent="0.25">
      <c r="A1415" s="148"/>
      <c r="C1415" s="230"/>
      <c r="I1415" s="14"/>
      <c r="J1415" s="14"/>
    </row>
    <row r="1416" spans="1:10" x14ac:dyDescent="0.25">
      <c r="A1416" s="148"/>
      <c r="C1416" s="230"/>
      <c r="I1416" s="14"/>
      <c r="J1416" s="14"/>
    </row>
    <row r="1417" spans="1:10" x14ac:dyDescent="0.25">
      <c r="A1417" s="148"/>
      <c r="C1417" s="230"/>
      <c r="I1417" s="14"/>
      <c r="J1417" s="14"/>
    </row>
    <row r="1418" spans="1:10" x14ac:dyDescent="0.25">
      <c r="A1418" s="148"/>
      <c r="C1418" s="230"/>
      <c r="I1418" s="14"/>
      <c r="J1418" s="14"/>
    </row>
    <row r="1419" spans="1:10" x14ac:dyDescent="0.25">
      <c r="A1419" s="148"/>
      <c r="C1419" s="230"/>
      <c r="I1419" s="14"/>
      <c r="J1419" s="14"/>
    </row>
    <row r="1420" spans="1:10" x14ac:dyDescent="0.25">
      <c r="A1420" s="148"/>
      <c r="C1420" s="230"/>
      <c r="I1420" s="14"/>
      <c r="J1420" s="14"/>
    </row>
    <row r="1421" spans="1:10" x14ac:dyDescent="0.25">
      <c r="A1421" s="148"/>
      <c r="C1421" s="230"/>
      <c r="I1421" s="14"/>
      <c r="J1421" s="14"/>
    </row>
    <row r="1422" spans="1:10" x14ac:dyDescent="0.25">
      <c r="A1422" s="148"/>
      <c r="C1422" s="230"/>
      <c r="I1422" s="14"/>
      <c r="J1422" s="14"/>
    </row>
    <row r="1423" spans="1:10" x14ac:dyDescent="0.25">
      <c r="A1423" s="148"/>
      <c r="C1423" s="230"/>
      <c r="I1423" s="14"/>
      <c r="J1423" s="14"/>
    </row>
    <row r="1424" spans="1:10" x14ac:dyDescent="0.25">
      <c r="A1424" s="148"/>
      <c r="C1424" s="230"/>
      <c r="I1424" s="14"/>
      <c r="J1424" s="14"/>
    </row>
    <row r="1425" spans="1:10" x14ac:dyDescent="0.25">
      <c r="A1425" s="148"/>
      <c r="C1425" s="230"/>
      <c r="I1425" s="14"/>
      <c r="J1425" s="14"/>
    </row>
    <row r="1426" spans="1:10" x14ac:dyDescent="0.25">
      <c r="A1426" s="148"/>
      <c r="C1426" s="230"/>
      <c r="I1426" s="14"/>
      <c r="J1426" s="14"/>
    </row>
    <row r="1427" spans="1:10" x14ac:dyDescent="0.25">
      <c r="A1427" s="148"/>
      <c r="C1427" s="230"/>
      <c r="I1427" s="14"/>
      <c r="J1427" s="14"/>
    </row>
    <row r="1428" spans="1:10" x14ac:dyDescent="0.25">
      <c r="A1428" s="148"/>
      <c r="C1428" s="230"/>
      <c r="I1428" s="14"/>
      <c r="J1428" s="14"/>
    </row>
    <row r="1429" spans="1:10" x14ac:dyDescent="0.25">
      <c r="A1429" s="148"/>
      <c r="C1429" s="230"/>
      <c r="I1429" s="14"/>
      <c r="J1429" s="14"/>
    </row>
    <row r="1430" spans="1:10" x14ac:dyDescent="0.25">
      <c r="A1430" s="148"/>
      <c r="C1430" s="230"/>
      <c r="I1430" s="14"/>
      <c r="J1430" s="14"/>
    </row>
    <row r="1431" spans="1:10" x14ac:dyDescent="0.25">
      <c r="A1431" s="148"/>
      <c r="C1431" s="230"/>
      <c r="I1431" s="14"/>
      <c r="J1431" s="14"/>
    </row>
    <row r="1432" spans="1:10" x14ac:dyDescent="0.25">
      <c r="A1432" s="148"/>
      <c r="C1432" s="230"/>
      <c r="I1432" s="14"/>
      <c r="J1432" s="14"/>
    </row>
    <row r="1433" spans="1:10" x14ac:dyDescent="0.25">
      <c r="A1433" s="148"/>
      <c r="C1433" s="230"/>
      <c r="I1433" s="14"/>
      <c r="J1433" s="14"/>
    </row>
    <row r="1434" spans="1:10" x14ac:dyDescent="0.25">
      <c r="A1434" s="148"/>
      <c r="C1434" s="230"/>
      <c r="I1434" s="14"/>
      <c r="J1434" s="14"/>
    </row>
    <row r="1435" spans="1:10" x14ac:dyDescent="0.25">
      <c r="A1435" s="148"/>
      <c r="C1435" s="230"/>
      <c r="I1435" s="14"/>
      <c r="J1435" s="14"/>
    </row>
    <row r="1436" spans="1:10" x14ac:dyDescent="0.25">
      <c r="A1436" s="148"/>
      <c r="C1436" s="230"/>
      <c r="I1436" s="14"/>
      <c r="J1436" s="14"/>
    </row>
    <row r="1437" spans="1:10" x14ac:dyDescent="0.25">
      <c r="A1437" s="148"/>
      <c r="C1437" s="230"/>
      <c r="I1437" s="14"/>
      <c r="J1437" s="14"/>
    </row>
    <row r="1438" spans="1:10" x14ac:dyDescent="0.25">
      <c r="A1438" s="148"/>
      <c r="C1438" s="230"/>
      <c r="I1438" s="14"/>
      <c r="J1438" s="14"/>
    </row>
    <row r="1439" spans="1:10" x14ac:dyDescent="0.25">
      <c r="A1439" s="148"/>
      <c r="C1439" s="230"/>
      <c r="I1439" s="14"/>
      <c r="J1439" s="14"/>
    </row>
    <row r="1440" spans="1:10" x14ac:dyDescent="0.25">
      <c r="A1440" s="148"/>
      <c r="C1440" s="230"/>
      <c r="I1440" s="14"/>
      <c r="J1440" s="14"/>
    </row>
    <row r="1441" spans="1:10" x14ac:dyDescent="0.25">
      <c r="A1441" s="148"/>
      <c r="C1441" s="230"/>
      <c r="I1441" s="14"/>
      <c r="J1441" s="14"/>
    </row>
    <row r="1442" spans="1:10" x14ac:dyDescent="0.25">
      <c r="A1442" s="148"/>
      <c r="C1442" s="230"/>
      <c r="I1442" s="14"/>
      <c r="J1442" s="14"/>
    </row>
    <row r="1443" spans="1:10" x14ac:dyDescent="0.25">
      <c r="A1443" s="148"/>
      <c r="C1443" s="230"/>
      <c r="I1443" s="14"/>
      <c r="J1443" s="14"/>
    </row>
    <row r="1444" spans="1:10" x14ac:dyDescent="0.25">
      <c r="A1444" s="148"/>
      <c r="C1444" s="230"/>
      <c r="I1444" s="14"/>
      <c r="J1444" s="14"/>
    </row>
    <row r="1445" spans="1:10" x14ac:dyDescent="0.25">
      <c r="A1445" s="148"/>
      <c r="C1445" s="230"/>
      <c r="I1445" s="14"/>
      <c r="J1445" s="14"/>
    </row>
    <row r="1446" spans="1:10" x14ac:dyDescent="0.25">
      <c r="A1446" s="148"/>
      <c r="C1446" s="230"/>
      <c r="I1446" s="14"/>
      <c r="J1446" s="14"/>
    </row>
    <row r="1447" spans="1:10" x14ac:dyDescent="0.25">
      <c r="A1447" s="148"/>
      <c r="C1447" s="230"/>
      <c r="I1447" s="14"/>
      <c r="J1447" s="14"/>
    </row>
    <row r="1448" spans="1:10" x14ac:dyDescent="0.25">
      <c r="A1448" s="148"/>
      <c r="C1448" s="230"/>
      <c r="I1448" s="14"/>
      <c r="J1448" s="14"/>
    </row>
    <row r="1449" spans="1:10" x14ac:dyDescent="0.25">
      <c r="A1449" s="148"/>
      <c r="C1449" s="230"/>
      <c r="I1449" s="14"/>
      <c r="J1449" s="14"/>
    </row>
    <row r="1450" spans="1:10" x14ac:dyDescent="0.25">
      <c r="A1450" s="148"/>
      <c r="C1450" s="230"/>
      <c r="I1450" s="14"/>
      <c r="J1450" s="14"/>
    </row>
    <row r="1451" spans="1:10" x14ac:dyDescent="0.25">
      <c r="A1451" s="148"/>
      <c r="C1451" s="230"/>
      <c r="I1451" s="14"/>
      <c r="J1451" s="14"/>
    </row>
    <row r="1452" spans="1:10" x14ac:dyDescent="0.25">
      <c r="A1452" s="148"/>
      <c r="C1452" s="230"/>
      <c r="I1452" s="14"/>
      <c r="J1452" s="14"/>
    </row>
    <row r="1453" spans="1:10" x14ac:dyDescent="0.25">
      <c r="A1453" s="148"/>
      <c r="C1453" s="230"/>
      <c r="I1453" s="14"/>
      <c r="J1453" s="14"/>
    </row>
    <row r="1454" spans="1:10" x14ac:dyDescent="0.25">
      <c r="A1454" s="148"/>
      <c r="C1454" s="230"/>
      <c r="I1454" s="14"/>
      <c r="J1454" s="14"/>
    </row>
    <row r="1455" spans="1:10" x14ac:dyDescent="0.25">
      <c r="A1455" s="148"/>
      <c r="C1455" s="230"/>
      <c r="I1455" s="14"/>
      <c r="J1455" s="14"/>
    </row>
    <row r="1456" spans="1:10" x14ac:dyDescent="0.25">
      <c r="A1456" s="148"/>
      <c r="C1456" s="230"/>
      <c r="I1456" s="14"/>
      <c r="J1456" s="14"/>
    </row>
    <row r="1457" spans="1:10" x14ac:dyDescent="0.25">
      <c r="A1457" s="148"/>
      <c r="C1457" s="230"/>
      <c r="I1457" s="14"/>
      <c r="J1457" s="14"/>
    </row>
    <row r="1458" spans="1:10" x14ac:dyDescent="0.25">
      <c r="A1458" s="148"/>
      <c r="C1458" s="230"/>
      <c r="I1458" s="14"/>
      <c r="J1458" s="14"/>
    </row>
    <row r="1459" spans="1:10" x14ac:dyDescent="0.25">
      <c r="A1459" s="148"/>
      <c r="C1459" s="230"/>
      <c r="I1459" s="14"/>
      <c r="J1459" s="14"/>
    </row>
    <row r="1460" spans="1:10" x14ac:dyDescent="0.25">
      <c r="A1460" s="148"/>
      <c r="C1460" s="230"/>
      <c r="I1460" s="14"/>
      <c r="J1460" s="14"/>
    </row>
    <row r="1461" spans="1:10" x14ac:dyDescent="0.25">
      <c r="A1461" s="148"/>
      <c r="C1461" s="230"/>
      <c r="I1461" s="14"/>
      <c r="J1461" s="14"/>
    </row>
    <row r="1462" spans="1:10" x14ac:dyDescent="0.25">
      <c r="A1462" s="148"/>
      <c r="C1462" s="230"/>
      <c r="I1462" s="14"/>
      <c r="J1462" s="14"/>
    </row>
    <row r="1463" spans="1:10" x14ac:dyDescent="0.25">
      <c r="A1463" s="148"/>
      <c r="C1463" s="230"/>
      <c r="I1463" s="14"/>
      <c r="J1463" s="14"/>
    </row>
    <row r="1464" spans="1:10" x14ac:dyDescent="0.25">
      <c r="A1464" s="148"/>
      <c r="C1464" s="230"/>
      <c r="I1464" s="14"/>
      <c r="J1464" s="14"/>
    </row>
    <row r="1465" spans="1:10" x14ac:dyDescent="0.25">
      <c r="A1465" s="148"/>
      <c r="C1465" s="230"/>
      <c r="I1465" s="14"/>
      <c r="J1465" s="14"/>
    </row>
    <row r="1466" spans="1:10" x14ac:dyDescent="0.25">
      <c r="A1466" s="148"/>
      <c r="C1466" s="230"/>
      <c r="I1466" s="14"/>
      <c r="J1466" s="14"/>
    </row>
    <row r="1467" spans="1:10" x14ac:dyDescent="0.25">
      <c r="A1467" s="148"/>
      <c r="C1467" s="230"/>
      <c r="I1467" s="14"/>
      <c r="J1467" s="14"/>
    </row>
    <row r="1468" spans="1:10" x14ac:dyDescent="0.25">
      <c r="A1468" s="148"/>
      <c r="C1468" s="230"/>
      <c r="I1468" s="14"/>
      <c r="J1468" s="14"/>
    </row>
    <row r="1469" spans="1:10" x14ac:dyDescent="0.25">
      <c r="A1469" s="148"/>
      <c r="C1469" s="230"/>
      <c r="I1469" s="14"/>
      <c r="J1469" s="14"/>
    </row>
    <row r="1470" spans="1:10" x14ac:dyDescent="0.25">
      <c r="A1470" s="148"/>
      <c r="C1470" s="230"/>
      <c r="I1470" s="14"/>
      <c r="J1470" s="14"/>
    </row>
    <row r="1471" spans="1:10" x14ac:dyDescent="0.25">
      <c r="A1471" s="148"/>
      <c r="C1471" s="230"/>
      <c r="I1471" s="14"/>
      <c r="J1471" s="14"/>
    </row>
    <row r="1472" spans="1:10" x14ac:dyDescent="0.25">
      <c r="A1472" s="148"/>
      <c r="C1472" s="230"/>
      <c r="I1472" s="14"/>
      <c r="J1472" s="14"/>
    </row>
    <row r="1473" spans="1:10" x14ac:dyDescent="0.25">
      <c r="A1473" s="148"/>
      <c r="C1473" s="230"/>
      <c r="I1473" s="14"/>
      <c r="J1473" s="14"/>
    </row>
    <row r="1474" spans="1:10" x14ac:dyDescent="0.25">
      <c r="A1474" s="148"/>
      <c r="C1474" s="230"/>
      <c r="I1474" s="14"/>
      <c r="J1474" s="14"/>
    </row>
    <row r="1475" spans="1:10" x14ac:dyDescent="0.25">
      <c r="A1475" s="148"/>
      <c r="C1475" s="230"/>
      <c r="I1475" s="14"/>
      <c r="J1475" s="14"/>
    </row>
    <row r="1476" spans="1:10" x14ac:dyDescent="0.25">
      <c r="A1476" s="148"/>
      <c r="C1476" s="230"/>
      <c r="I1476" s="14"/>
      <c r="J1476" s="14"/>
    </row>
    <row r="1477" spans="1:10" x14ac:dyDescent="0.25">
      <c r="A1477" s="148"/>
      <c r="C1477" s="230"/>
      <c r="I1477" s="14"/>
      <c r="J1477" s="14"/>
    </row>
    <row r="1478" spans="1:10" x14ac:dyDescent="0.25">
      <c r="A1478" s="148"/>
      <c r="C1478" s="230"/>
      <c r="I1478" s="14"/>
      <c r="J1478" s="14"/>
    </row>
    <row r="1479" spans="1:10" x14ac:dyDescent="0.25">
      <c r="A1479" s="148"/>
      <c r="C1479" s="230"/>
      <c r="I1479" s="14"/>
      <c r="J1479" s="14"/>
    </row>
    <row r="1480" spans="1:10" x14ac:dyDescent="0.25">
      <c r="A1480" s="148"/>
      <c r="C1480" s="230"/>
      <c r="I1480" s="14"/>
      <c r="J1480" s="14"/>
    </row>
    <row r="1481" spans="1:10" x14ac:dyDescent="0.25">
      <c r="A1481" s="148"/>
      <c r="C1481" s="230"/>
      <c r="I1481" s="14"/>
      <c r="J1481" s="14"/>
    </row>
    <row r="1482" spans="1:10" x14ac:dyDescent="0.25">
      <c r="A1482" s="148"/>
      <c r="C1482" s="230"/>
      <c r="I1482" s="14"/>
      <c r="J1482" s="14"/>
    </row>
    <row r="1483" spans="1:10" x14ac:dyDescent="0.25">
      <c r="A1483" s="148"/>
      <c r="C1483" s="230"/>
      <c r="I1483" s="14"/>
      <c r="J1483" s="14"/>
    </row>
    <row r="1484" spans="1:10" x14ac:dyDescent="0.25">
      <c r="A1484" s="148"/>
      <c r="C1484" s="230"/>
      <c r="I1484" s="14"/>
      <c r="J1484" s="14"/>
    </row>
    <row r="1485" spans="1:10" x14ac:dyDescent="0.25">
      <c r="A1485" s="148"/>
      <c r="C1485" s="230"/>
      <c r="I1485" s="14"/>
      <c r="J1485" s="14"/>
    </row>
    <row r="1486" spans="1:10" x14ac:dyDescent="0.25">
      <c r="A1486" s="148"/>
      <c r="C1486" s="230"/>
      <c r="I1486" s="14"/>
      <c r="J1486" s="14"/>
    </row>
    <row r="1487" spans="1:10" x14ac:dyDescent="0.25">
      <c r="A1487" s="148"/>
      <c r="C1487" s="230"/>
      <c r="I1487" s="14"/>
      <c r="J1487" s="14"/>
    </row>
    <row r="1488" spans="1:10" x14ac:dyDescent="0.25">
      <c r="A1488" s="148"/>
      <c r="C1488" s="230"/>
      <c r="I1488" s="14"/>
      <c r="J1488" s="14"/>
    </row>
    <row r="1489" spans="1:10" x14ac:dyDescent="0.25">
      <c r="A1489" s="148"/>
      <c r="C1489" s="230"/>
      <c r="I1489" s="14"/>
      <c r="J1489" s="14"/>
    </row>
    <row r="1490" spans="1:10" x14ac:dyDescent="0.25">
      <c r="A1490" s="148"/>
      <c r="C1490" s="230"/>
      <c r="I1490" s="14"/>
      <c r="J1490" s="14"/>
    </row>
    <row r="1491" spans="1:10" x14ac:dyDescent="0.25">
      <c r="A1491" s="148"/>
      <c r="C1491" s="230"/>
      <c r="I1491" s="14"/>
      <c r="J1491" s="14"/>
    </row>
    <row r="1492" spans="1:10" x14ac:dyDescent="0.25">
      <c r="A1492" s="148"/>
      <c r="C1492" s="230"/>
      <c r="I1492" s="14"/>
      <c r="J1492" s="14"/>
    </row>
    <row r="1493" spans="1:10" x14ac:dyDescent="0.25">
      <c r="A1493" s="148"/>
      <c r="C1493" s="230"/>
      <c r="I1493" s="14"/>
      <c r="J1493" s="14"/>
    </row>
    <row r="1494" spans="1:10" x14ac:dyDescent="0.25">
      <c r="A1494" s="148"/>
      <c r="C1494" s="230"/>
      <c r="I1494" s="14"/>
      <c r="J1494" s="14"/>
    </row>
    <row r="1495" spans="1:10" x14ac:dyDescent="0.25">
      <c r="A1495" s="148"/>
      <c r="C1495" s="230"/>
      <c r="I1495" s="14"/>
      <c r="J1495" s="14"/>
    </row>
    <row r="1496" spans="1:10" x14ac:dyDescent="0.25">
      <c r="A1496" s="148"/>
      <c r="C1496" s="230"/>
      <c r="I1496" s="14"/>
      <c r="J1496" s="14"/>
    </row>
    <row r="1497" spans="1:10" x14ac:dyDescent="0.25">
      <c r="A1497" s="148"/>
      <c r="C1497" s="230"/>
      <c r="I1497" s="14"/>
      <c r="J1497" s="14"/>
    </row>
    <row r="1498" spans="1:10" x14ac:dyDescent="0.25">
      <c r="A1498" s="148"/>
      <c r="C1498" s="230"/>
      <c r="I1498" s="14"/>
      <c r="J1498" s="14"/>
    </row>
    <row r="1499" spans="1:10" x14ac:dyDescent="0.25">
      <c r="A1499" s="148"/>
      <c r="C1499" s="230"/>
      <c r="I1499" s="14"/>
      <c r="J1499" s="14"/>
    </row>
    <row r="1500" spans="1:10" x14ac:dyDescent="0.25">
      <c r="A1500" s="148"/>
      <c r="C1500" s="230"/>
      <c r="I1500" s="14"/>
      <c r="J1500" s="14"/>
    </row>
    <row r="1501" spans="1:10" x14ac:dyDescent="0.25">
      <c r="A1501" s="148"/>
      <c r="C1501" s="230"/>
      <c r="I1501" s="14"/>
      <c r="J1501" s="14"/>
    </row>
    <row r="1502" spans="1:10" x14ac:dyDescent="0.25">
      <c r="A1502" s="148"/>
      <c r="C1502" s="230"/>
      <c r="I1502" s="14"/>
      <c r="J1502" s="14"/>
    </row>
    <row r="1503" spans="1:10" x14ac:dyDescent="0.25">
      <c r="A1503" s="148"/>
      <c r="C1503" s="230"/>
      <c r="I1503" s="14"/>
      <c r="J1503" s="14"/>
    </row>
    <row r="1504" spans="1:10" x14ac:dyDescent="0.25">
      <c r="A1504" s="148"/>
      <c r="C1504" s="230"/>
      <c r="I1504" s="14"/>
      <c r="J1504" s="14"/>
    </row>
    <row r="1505" spans="1:10" x14ac:dyDescent="0.25">
      <c r="A1505" s="148"/>
      <c r="C1505" s="230"/>
      <c r="I1505" s="14"/>
      <c r="J1505" s="14"/>
    </row>
    <row r="1506" spans="1:10" x14ac:dyDescent="0.25">
      <c r="A1506" s="148"/>
      <c r="C1506" s="230"/>
      <c r="I1506" s="14"/>
      <c r="J1506" s="14"/>
    </row>
    <row r="1507" spans="1:10" x14ac:dyDescent="0.25">
      <c r="A1507" s="148"/>
      <c r="C1507" s="230"/>
      <c r="I1507" s="14"/>
      <c r="J1507" s="14"/>
    </row>
    <row r="1508" spans="1:10" x14ac:dyDescent="0.25">
      <c r="A1508" s="148"/>
      <c r="C1508" s="230"/>
      <c r="I1508" s="14"/>
      <c r="J1508" s="14"/>
    </row>
    <row r="1509" spans="1:10" x14ac:dyDescent="0.25">
      <c r="A1509" s="148"/>
      <c r="C1509" s="230"/>
      <c r="I1509" s="14"/>
      <c r="J1509" s="14"/>
    </row>
    <row r="1510" spans="1:10" x14ac:dyDescent="0.25">
      <c r="A1510" s="148"/>
      <c r="C1510" s="230"/>
      <c r="I1510" s="14"/>
      <c r="J1510" s="14"/>
    </row>
    <row r="1511" spans="1:10" x14ac:dyDescent="0.25">
      <c r="A1511" s="148"/>
      <c r="C1511" s="230"/>
      <c r="I1511" s="14"/>
      <c r="J1511" s="14"/>
    </row>
    <row r="1512" spans="1:10" x14ac:dyDescent="0.25">
      <c r="A1512" s="148"/>
      <c r="C1512" s="230"/>
      <c r="I1512" s="14"/>
      <c r="J1512" s="14"/>
    </row>
    <row r="1513" spans="1:10" x14ac:dyDescent="0.25">
      <c r="A1513" s="148"/>
      <c r="C1513" s="230"/>
      <c r="I1513" s="14"/>
      <c r="J1513" s="14"/>
    </row>
    <row r="1514" spans="1:10" x14ac:dyDescent="0.25">
      <c r="A1514" s="148"/>
      <c r="C1514" s="230"/>
      <c r="I1514" s="14"/>
      <c r="J1514" s="14"/>
    </row>
    <row r="1515" spans="1:10" x14ac:dyDescent="0.25">
      <c r="A1515" s="148"/>
      <c r="C1515" s="230"/>
      <c r="I1515" s="14"/>
      <c r="J1515" s="14"/>
    </row>
    <row r="1516" spans="1:10" x14ac:dyDescent="0.25">
      <c r="A1516" s="148"/>
      <c r="C1516" s="230"/>
      <c r="I1516" s="14"/>
      <c r="J1516" s="14"/>
    </row>
    <row r="1517" spans="1:10" x14ac:dyDescent="0.25">
      <c r="A1517" s="148"/>
      <c r="C1517" s="230"/>
      <c r="I1517" s="14"/>
      <c r="J1517" s="14"/>
    </row>
    <row r="1518" spans="1:10" x14ac:dyDescent="0.25">
      <c r="A1518" s="148"/>
      <c r="C1518" s="230"/>
      <c r="I1518" s="14"/>
      <c r="J1518" s="14"/>
    </row>
    <row r="1519" spans="1:10" x14ac:dyDescent="0.25">
      <c r="A1519" s="148"/>
      <c r="C1519" s="230"/>
      <c r="I1519" s="14"/>
      <c r="J1519" s="14"/>
    </row>
    <row r="1520" spans="1:10" x14ac:dyDescent="0.25">
      <c r="A1520" s="148"/>
      <c r="C1520" s="230"/>
      <c r="I1520" s="14"/>
      <c r="J1520" s="14"/>
    </row>
    <row r="1521" spans="1:10" x14ac:dyDescent="0.25">
      <c r="A1521" s="148"/>
      <c r="C1521" s="230"/>
      <c r="I1521" s="14"/>
      <c r="J1521" s="14"/>
    </row>
    <row r="1522" spans="1:10" x14ac:dyDescent="0.25">
      <c r="A1522" s="148"/>
      <c r="C1522" s="230"/>
      <c r="I1522" s="14"/>
      <c r="J1522" s="14"/>
    </row>
    <row r="1523" spans="1:10" x14ac:dyDescent="0.25">
      <c r="A1523" s="148"/>
      <c r="C1523" s="230"/>
      <c r="I1523" s="14"/>
      <c r="J1523" s="14"/>
    </row>
    <row r="1524" spans="1:10" x14ac:dyDescent="0.25">
      <c r="A1524" s="148"/>
      <c r="C1524" s="230"/>
      <c r="I1524" s="14"/>
      <c r="J1524" s="14"/>
    </row>
    <row r="1525" spans="1:10" x14ac:dyDescent="0.25">
      <c r="A1525" s="148"/>
      <c r="C1525" s="230"/>
      <c r="I1525" s="14"/>
      <c r="J1525" s="14"/>
    </row>
    <row r="1526" spans="1:10" x14ac:dyDescent="0.25">
      <c r="A1526" s="148"/>
      <c r="C1526" s="230"/>
      <c r="I1526" s="14"/>
      <c r="J1526" s="14"/>
    </row>
    <row r="1527" spans="1:10" x14ac:dyDescent="0.25">
      <c r="A1527" s="148"/>
      <c r="C1527" s="230"/>
      <c r="I1527" s="14"/>
      <c r="J1527" s="14"/>
    </row>
    <row r="1528" spans="1:10" x14ac:dyDescent="0.25">
      <c r="A1528" s="148"/>
      <c r="C1528" s="230"/>
      <c r="I1528" s="14"/>
      <c r="J1528" s="14"/>
    </row>
    <row r="1529" spans="1:10" x14ac:dyDescent="0.25">
      <c r="A1529" s="148"/>
      <c r="C1529" s="230"/>
      <c r="I1529" s="14"/>
      <c r="J1529" s="14"/>
    </row>
    <row r="1530" spans="1:10" x14ac:dyDescent="0.25">
      <c r="A1530" s="148"/>
      <c r="C1530" s="230"/>
      <c r="I1530" s="14"/>
      <c r="J1530" s="14"/>
    </row>
    <row r="1531" spans="1:10" x14ac:dyDescent="0.25">
      <c r="A1531" s="148"/>
      <c r="C1531" s="230"/>
      <c r="I1531" s="14"/>
      <c r="J1531" s="14"/>
    </row>
    <row r="1532" spans="1:10" x14ac:dyDescent="0.25">
      <c r="A1532" s="148"/>
      <c r="C1532" s="230"/>
      <c r="I1532" s="14"/>
      <c r="J1532" s="14"/>
    </row>
    <row r="1533" spans="1:10" x14ac:dyDescent="0.25">
      <c r="A1533" s="148"/>
      <c r="C1533" s="230"/>
      <c r="I1533" s="14"/>
      <c r="J1533" s="14"/>
    </row>
    <row r="1534" spans="1:10" x14ac:dyDescent="0.25">
      <c r="A1534" s="148"/>
      <c r="C1534" s="230"/>
      <c r="I1534" s="14"/>
      <c r="J1534" s="14"/>
    </row>
    <row r="1535" spans="1:10" x14ac:dyDescent="0.25">
      <c r="A1535" s="148"/>
      <c r="C1535" s="230"/>
      <c r="I1535" s="14"/>
      <c r="J1535" s="14"/>
    </row>
    <row r="1536" spans="1:10" x14ac:dyDescent="0.25">
      <c r="A1536" s="148"/>
      <c r="C1536" s="230"/>
      <c r="I1536" s="14"/>
      <c r="J1536" s="14"/>
    </row>
    <row r="1537" spans="1:10" x14ac:dyDescent="0.25">
      <c r="A1537" s="148"/>
      <c r="C1537" s="230"/>
      <c r="I1537" s="14"/>
      <c r="J1537" s="14"/>
    </row>
    <row r="1538" spans="1:10" x14ac:dyDescent="0.25">
      <c r="A1538" s="148"/>
      <c r="C1538" s="230"/>
      <c r="I1538" s="14"/>
      <c r="J1538" s="14"/>
    </row>
    <row r="1539" spans="1:10" x14ac:dyDescent="0.25">
      <c r="A1539" s="148"/>
      <c r="C1539" s="230"/>
      <c r="I1539" s="14"/>
      <c r="J1539" s="14"/>
    </row>
    <row r="1540" spans="1:10" x14ac:dyDescent="0.25">
      <c r="A1540" s="148"/>
      <c r="C1540" s="230"/>
      <c r="I1540" s="14"/>
      <c r="J1540" s="14"/>
    </row>
    <row r="1541" spans="1:10" x14ac:dyDescent="0.25">
      <c r="A1541" s="148"/>
      <c r="C1541" s="230"/>
      <c r="I1541" s="14"/>
      <c r="J1541" s="14"/>
    </row>
    <row r="1542" spans="1:10" x14ac:dyDescent="0.25">
      <c r="A1542" s="148"/>
      <c r="C1542" s="230"/>
      <c r="I1542" s="14"/>
      <c r="J1542" s="14"/>
    </row>
    <row r="1543" spans="1:10" x14ac:dyDescent="0.25">
      <c r="A1543" s="148"/>
      <c r="C1543" s="230"/>
      <c r="I1543" s="14"/>
      <c r="J1543" s="14"/>
    </row>
    <row r="1544" spans="1:10" x14ac:dyDescent="0.25">
      <c r="A1544" s="148"/>
      <c r="C1544" s="230"/>
      <c r="I1544" s="14"/>
      <c r="J1544" s="14"/>
    </row>
    <row r="1545" spans="1:10" x14ac:dyDescent="0.25">
      <c r="A1545" s="148"/>
      <c r="C1545" s="230"/>
      <c r="I1545" s="14"/>
      <c r="J1545" s="14"/>
    </row>
    <row r="1546" spans="1:10" x14ac:dyDescent="0.25">
      <c r="A1546" s="148"/>
      <c r="C1546" s="230"/>
      <c r="I1546" s="14"/>
      <c r="J1546" s="14"/>
    </row>
    <row r="1547" spans="1:10" x14ac:dyDescent="0.25">
      <c r="A1547" s="148"/>
      <c r="C1547" s="230"/>
      <c r="I1547" s="14"/>
      <c r="J1547" s="14"/>
    </row>
    <row r="1548" spans="1:10" x14ac:dyDescent="0.25">
      <c r="A1548" s="148"/>
      <c r="C1548" s="230"/>
      <c r="I1548" s="14"/>
      <c r="J1548" s="14"/>
    </row>
    <row r="1549" spans="1:10" x14ac:dyDescent="0.25">
      <c r="A1549" s="148"/>
      <c r="C1549" s="230"/>
      <c r="I1549" s="14"/>
      <c r="J1549" s="14"/>
    </row>
    <row r="1550" spans="1:10" x14ac:dyDescent="0.25">
      <c r="A1550" s="148"/>
      <c r="C1550" s="230"/>
      <c r="I1550" s="14"/>
      <c r="J1550" s="14"/>
    </row>
    <row r="1551" spans="1:10" x14ac:dyDescent="0.25">
      <c r="A1551" s="148"/>
      <c r="C1551" s="230"/>
      <c r="I1551" s="14"/>
      <c r="J1551" s="14"/>
    </row>
    <row r="1552" spans="1:10" x14ac:dyDescent="0.25">
      <c r="A1552" s="148"/>
      <c r="C1552" s="230"/>
      <c r="I1552" s="14"/>
      <c r="J1552" s="14"/>
    </row>
    <row r="1553" spans="1:10" x14ac:dyDescent="0.25">
      <c r="A1553" s="148"/>
      <c r="C1553" s="230"/>
      <c r="I1553" s="14"/>
      <c r="J1553" s="14"/>
    </row>
    <row r="1554" spans="1:10" x14ac:dyDescent="0.25">
      <c r="A1554" s="148"/>
      <c r="C1554" s="230"/>
      <c r="I1554" s="14"/>
      <c r="J1554" s="14"/>
    </row>
    <row r="1555" spans="1:10" x14ac:dyDescent="0.25">
      <c r="A1555" s="148"/>
      <c r="C1555" s="230"/>
      <c r="I1555" s="14"/>
      <c r="J1555" s="14"/>
    </row>
    <row r="1556" spans="1:10" x14ac:dyDescent="0.25">
      <c r="A1556" s="148"/>
      <c r="C1556" s="230"/>
      <c r="I1556" s="14"/>
      <c r="J1556" s="14"/>
    </row>
    <row r="1557" spans="1:10" x14ac:dyDescent="0.25">
      <c r="A1557" s="148"/>
      <c r="C1557" s="230"/>
      <c r="I1557" s="14"/>
      <c r="J1557" s="14"/>
    </row>
    <row r="1558" spans="1:10" x14ac:dyDescent="0.25">
      <c r="A1558" s="148"/>
      <c r="C1558" s="230"/>
      <c r="I1558" s="14"/>
      <c r="J1558" s="14"/>
    </row>
    <row r="1559" spans="1:10" x14ac:dyDescent="0.25">
      <c r="A1559" s="148"/>
      <c r="C1559" s="230"/>
      <c r="I1559" s="14"/>
      <c r="J1559" s="14"/>
    </row>
    <row r="1560" spans="1:10" x14ac:dyDescent="0.25">
      <c r="A1560" s="148"/>
      <c r="C1560" s="230"/>
      <c r="I1560" s="14"/>
      <c r="J1560" s="14"/>
    </row>
    <row r="1561" spans="1:10" x14ac:dyDescent="0.25">
      <c r="A1561" s="148"/>
      <c r="C1561" s="230"/>
      <c r="I1561" s="14"/>
      <c r="J1561" s="14"/>
    </row>
    <row r="1562" spans="1:10" x14ac:dyDescent="0.25">
      <c r="A1562" s="148"/>
      <c r="C1562" s="230"/>
      <c r="I1562" s="14"/>
      <c r="J1562" s="14"/>
    </row>
    <row r="1563" spans="1:10" x14ac:dyDescent="0.25">
      <c r="A1563" s="148"/>
      <c r="C1563" s="230"/>
      <c r="I1563" s="14"/>
      <c r="J1563" s="14"/>
    </row>
    <row r="1564" spans="1:10" x14ac:dyDescent="0.25">
      <c r="A1564" s="148"/>
      <c r="C1564" s="230"/>
      <c r="I1564" s="14"/>
      <c r="J1564" s="14"/>
    </row>
    <row r="1565" spans="1:10" x14ac:dyDescent="0.25">
      <c r="A1565" s="148"/>
      <c r="C1565" s="230"/>
      <c r="I1565" s="14"/>
      <c r="J1565" s="14"/>
    </row>
    <row r="1566" spans="1:10" x14ac:dyDescent="0.25">
      <c r="A1566" s="148"/>
      <c r="C1566" s="230"/>
      <c r="I1566" s="14"/>
      <c r="J1566" s="14"/>
    </row>
    <row r="1567" spans="1:10" x14ac:dyDescent="0.25">
      <c r="A1567" s="148"/>
      <c r="C1567" s="230"/>
      <c r="I1567" s="14"/>
      <c r="J1567" s="14"/>
    </row>
    <row r="1568" spans="1:10" x14ac:dyDescent="0.25">
      <c r="A1568" s="148"/>
      <c r="C1568" s="230"/>
      <c r="I1568" s="14"/>
      <c r="J1568" s="14"/>
    </row>
    <row r="1569" spans="1:10" x14ac:dyDescent="0.25">
      <c r="A1569" s="148"/>
      <c r="C1569" s="230"/>
      <c r="I1569" s="14"/>
      <c r="J1569" s="14"/>
    </row>
    <row r="1570" spans="1:10" x14ac:dyDescent="0.25">
      <c r="A1570" s="148"/>
      <c r="C1570" s="230"/>
      <c r="I1570" s="14"/>
      <c r="J1570" s="14"/>
    </row>
    <row r="1571" spans="1:10" x14ac:dyDescent="0.25">
      <c r="A1571" s="148"/>
      <c r="C1571" s="230"/>
      <c r="I1571" s="14"/>
      <c r="J1571" s="14"/>
    </row>
    <row r="1572" spans="1:10" x14ac:dyDescent="0.25">
      <c r="A1572" s="148"/>
      <c r="C1572" s="230"/>
      <c r="I1572" s="14"/>
      <c r="J1572" s="14"/>
    </row>
    <row r="1573" spans="1:10" x14ac:dyDescent="0.25">
      <c r="A1573" s="148"/>
      <c r="C1573" s="230"/>
      <c r="I1573" s="14"/>
      <c r="J1573" s="14"/>
    </row>
    <row r="1574" spans="1:10" x14ac:dyDescent="0.25">
      <c r="A1574" s="148"/>
      <c r="C1574" s="230"/>
      <c r="I1574" s="14"/>
      <c r="J1574" s="14"/>
    </row>
    <row r="1575" spans="1:10" x14ac:dyDescent="0.25">
      <c r="A1575" s="148"/>
      <c r="C1575" s="230"/>
      <c r="I1575" s="14"/>
      <c r="J1575" s="14"/>
    </row>
    <row r="1576" spans="1:10" x14ac:dyDescent="0.25">
      <c r="A1576" s="148"/>
      <c r="C1576" s="230"/>
      <c r="I1576" s="14"/>
      <c r="J1576" s="14"/>
    </row>
    <row r="1577" spans="1:10" x14ac:dyDescent="0.25">
      <c r="A1577" s="148"/>
      <c r="C1577" s="230"/>
      <c r="I1577" s="14"/>
      <c r="J1577" s="14"/>
    </row>
    <row r="1578" spans="1:10" x14ac:dyDescent="0.25">
      <c r="A1578" s="148"/>
      <c r="C1578" s="230"/>
      <c r="I1578" s="14"/>
      <c r="J1578" s="14"/>
    </row>
    <row r="1579" spans="1:10" x14ac:dyDescent="0.25">
      <c r="A1579" s="148"/>
      <c r="C1579" s="230"/>
      <c r="I1579" s="14"/>
      <c r="J1579" s="14"/>
    </row>
    <row r="1580" spans="1:10" x14ac:dyDescent="0.25">
      <c r="A1580" s="148"/>
      <c r="C1580" s="230"/>
      <c r="I1580" s="14"/>
      <c r="J1580" s="14"/>
    </row>
    <row r="1581" spans="1:10" x14ac:dyDescent="0.25">
      <c r="A1581" s="148"/>
      <c r="C1581" s="230"/>
      <c r="I1581" s="14"/>
      <c r="J1581" s="14"/>
    </row>
    <row r="1582" spans="1:10" x14ac:dyDescent="0.25">
      <c r="A1582" s="148"/>
      <c r="C1582" s="230"/>
      <c r="I1582" s="14"/>
      <c r="J1582" s="14"/>
    </row>
    <row r="1583" spans="1:10" x14ac:dyDescent="0.25">
      <c r="A1583" s="148"/>
      <c r="C1583" s="230"/>
      <c r="I1583" s="14"/>
      <c r="J1583" s="14"/>
    </row>
    <row r="1584" spans="1:10" x14ac:dyDescent="0.25">
      <c r="A1584" s="148"/>
      <c r="C1584" s="230"/>
      <c r="I1584" s="14"/>
      <c r="J1584" s="14"/>
    </row>
    <row r="1585" spans="1:10" x14ac:dyDescent="0.25">
      <c r="A1585" s="148"/>
      <c r="C1585" s="230"/>
      <c r="I1585" s="14"/>
      <c r="J1585" s="14"/>
    </row>
    <row r="1586" spans="1:10" x14ac:dyDescent="0.25">
      <c r="A1586" s="148"/>
      <c r="C1586" s="230"/>
      <c r="I1586" s="14"/>
      <c r="J1586" s="14"/>
    </row>
    <row r="1587" spans="1:10" x14ac:dyDescent="0.25">
      <c r="A1587" s="148"/>
      <c r="C1587" s="230"/>
      <c r="I1587" s="14"/>
      <c r="J1587" s="14"/>
    </row>
    <row r="1588" spans="1:10" x14ac:dyDescent="0.25">
      <c r="A1588" s="148"/>
      <c r="C1588" s="230"/>
      <c r="I1588" s="14"/>
      <c r="J1588" s="14"/>
    </row>
    <row r="1589" spans="1:10" x14ac:dyDescent="0.25">
      <c r="A1589" s="148"/>
      <c r="C1589" s="230"/>
      <c r="I1589" s="14"/>
      <c r="J1589" s="14"/>
    </row>
    <row r="1590" spans="1:10" x14ac:dyDescent="0.25">
      <c r="A1590" s="148"/>
      <c r="C1590" s="230"/>
      <c r="I1590" s="14"/>
      <c r="J1590" s="14"/>
    </row>
    <row r="1591" spans="1:10" x14ac:dyDescent="0.25">
      <c r="A1591" s="148"/>
      <c r="C1591" s="230"/>
      <c r="I1591" s="14"/>
      <c r="J1591" s="14"/>
    </row>
    <row r="1592" spans="1:10" x14ac:dyDescent="0.25">
      <c r="A1592" s="148"/>
      <c r="C1592" s="230"/>
      <c r="I1592" s="14"/>
      <c r="J1592" s="14"/>
    </row>
    <row r="1593" spans="1:10" x14ac:dyDescent="0.25">
      <c r="A1593" s="148"/>
      <c r="C1593" s="230"/>
      <c r="I1593" s="14"/>
      <c r="J1593" s="14"/>
    </row>
    <row r="1594" spans="1:10" x14ac:dyDescent="0.25">
      <c r="A1594" s="148"/>
      <c r="C1594" s="230"/>
      <c r="I1594" s="14"/>
      <c r="J1594" s="14"/>
    </row>
    <row r="1595" spans="1:10" x14ac:dyDescent="0.25">
      <c r="A1595" s="148"/>
      <c r="C1595" s="230"/>
      <c r="I1595" s="14"/>
      <c r="J1595" s="14"/>
    </row>
    <row r="1596" spans="1:10" x14ac:dyDescent="0.25">
      <c r="A1596" s="148"/>
      <c r="C1596" s="230"/>
      <c r="I1596" s="14"/>
      <c r="J1596" s="14"/>
    </row>
    <row r="1597" spans="1:10" x14ac:dyDescent="0.25">
      <c r="A1597" s="148"/>
      <c r="C1597" s="230"/>
      <c r="I1597" s="14"/>
      <c r="J1597" s="14"/>
    </row>
    <row r="1598" spans="1:10" x14ac:dyDescent="0.25">
      <c r="A1598" s="148"/>
      <c r="C1598" s="230"/>
      <c r="I1598" s="14"/>
      <c r="J1598" s="14"/>
    </row>
    <row r="1599" spans="1:10" x14ac:dyDescent="0.25">
      <c r="A1599" s="148"/>
      <c r="C1599" s="230"/>
      <c r="I1599" s="14"/>
      <c r="J1599" s="14"/>
    </row>
    <row r="1600" spans="1:10" x14ac:dyDescent="0.25">
      <c r="A1600" s="148"/>
      <c r="C1600" s="230"/>
      <c r="I1600" s="14"/>
      <c r="J1600" s="14"/>
    </row>
    <row r="1601" spans="1:10" x14ac:dyDescent="0.25">
      <c r="A1601" s="148"/>
      <c r="C1601" s="230"/>
      <c r="I1601" s="14"/>
      <c r="J1601" s="14"/>
    </row>
    <row r="1602" spans="1:10" x14ac:dyDescent="0.25">
      <c r="A1602" s="148"/>
      <c r="C1602" s="230"/>
      <c r="I1602" s="14"/>
      <c r="J1602" s="14"/>
    </row>
    <row r="1603" spans="1:10" x14ac:dyDescent="0.25">
      <c r="A1603" s="148"/>
      <c r="C1603" s="230"/>
      <c r="I1603" s="14"/>
      <c r="J1603" s="14"/>
    </row>
    <row r="1604" spans="1:10" x14ac:dyDescent="0.25">
      <c r="A1604" s="148"/>
      <c r="C1604" s="230"/>
      <c r="I1604" s="14"/>
      <c r="J1604" s="14"/>
    </row>
    <row r="1605" spans="1:10" x14ac:dyDescent="0.25">
      <c r="A1605" s="148"/>
      <c r="C1605" s="230"/>
      <c r="I1605" s="14"/>
      <c r="J1605" s="14"/>
    </row>
    <row r="1606" spans="1:10" x14ac:dyDescent="0.25">
      <c r="A1606" s="148"/>
      <c r="C1606" s="230"/>
      <c r="I1606" s="14"/>
      <c r="J1606" s="14"/>
    </row>
    <row r="1607" spans="1:10" x14ac:dyDescent="0.25">
      <c r="A1607" s="148"/>
      <c r="C1607" s="230"/>
      <c r="I1607" s="14"/>
      <c r="J1607" s="14"/>
    </row>
    <row r="1608" spans="1:10" x14ac:dyDescent="0.25">
      <c r="A1608" s="148"/>
      <c r="C1608" s="230"/>
      <c r="I1608" s="14"/>
      <c r="J1608" s="14"/>
    </row>
    <row r="1609" spans="1:10" x14ac:dyDescent="0.25">
      <c r="A1609" s="148"/>
      <c r="C1609" s="230"/>
      <c r="I1609" s="14"/>
      <c r="J1609" s="14"/>
    </row>
    <row r="1610" spans="1:10" x14ac:dyDescent="0.25">
      <c r="A1610" s="148"/>
      <c r="C1610" s="230"/>
      <c r="I1610" s="14"/>
      <c r="J1610" s="14"/>
    </row>
    <row r="1611" spans="1:10" x14ac:dyDescent="0.25">
      <c r="A1611" s="148"/>
      <c r="C1611" s="230"/>
      <c r="I1611" s="14"/>
      <c r="J1611" s="14"/>
    </row>
    <row r="1612" spans="1:10" x14ac:dyDescent="0.25">
      <c r="A1612" s="148"/>
      <c r="C1612" s="230"/>
      <c r="I1612" s="14"/>
      <c r="J1612" s="14"/>
    </row>
    <row r="1613" spans="1:10" x14ac:dyDescent="0.25">
      <c r="A1613" s="148"/>
      <c r="C1613" s="230"/>
      <c r="I1613" s="14"/>
      <c r="J1613" s="14"/>
    </row>
    <row r="1614" spans="1:10" x14ac:dyDescent="0.25">
      <c r="A1614" s="148"/>
      <c r="C1614" s="230"/>
      <c r="I1614" s="14"/>
      <c r="J1614" s="14"/>
    </row>
    <row r="1615" spans="1:10" x14ac:dyDescent="0.25">
      <c r="A1615" s="148"/>
      <c r="C1615" s="230"/>
      <c r="I1615" s="14"/>
      <c r="J1615" s="14"/>
    </row>
    <row r="1616" spans="1:10" x14ac:dyDescent="0.25">
      <c r="A1616" s="148"/>
      <c r="C1616" s="230"/>
      <c r="I1616" s="14"/>
      <c r="J1616" s="14"/>
    </row>
    <row r="1617" spans="1:10" x14ac:dyDescent="0.25">
      <c r="A1617" s="148"/>
      <c r="C1617" s="230"/>
      <c r="I1617" s="14"/>
      <c r="J1617" s="14"/>
    </row>
    <row r="1618" spans="1:10" x14ac:dyDescent="0.25">
      <c r="A1618" s="148"/>
      <c r="C1618" s="230"/>
      <c r="I1618" s="14"/>
      <c r="J1618" s="14"/>
    </row>
    <row r="1619" spans="1:10" x14ac:dyDescent="0.25">
      <c r="A1619" s="148"/>
      <c r="C1619" s="230"/>
      <c r="I1619" s="14"/>
      <c r="J1619" s="14"/>
    </row>
    <row r="1620" spans="1:10" x14ac:dyDescent="0.25">
      <c r="A1620" s="148"/>
      <c r="C1620" s="230"/>
      <c r="I1620" s="14"/>
      <c r="J1620" s="14"/>
    </row>
    <row r="1621" spans="1:10" x14ac:dyDescent="0.25">
      <c r="A1621" s="148"/>
      <c r="C1621" s="230"/>
      <c r="I1621" s="14"/>
      <c r="J1621" s="14"/>
    </row>
    <row r="1622" spans="1:10" x14ac:dyDescent="0.25">
      <c r="A1622" s="148"/>
      <c r="C1622" s="230"/>
      <c r="I1622" s="14"/>
      <c r="J1622" s="14"/>
    </row>
    <row r="1623" spans="1:10" x14ac:dyDescent="0.25">
      <c r="A1623" s="148"/>
      <c r="C1623" s="230"/>
      <c r="I1623" s="14"/>
      <c r="J1623" s="14"/>
    </row>
    <row r="1624" spans="1:10" x14ac:dyDescent="0.25">
      <c r="A1624" s="148"/>
      <c r="C1624" s="230"/>
      <c r="I1624" s="14"/>
      <c r="J1624" s="14"/>
    </row>
    <row r="1625" spans="1:10" x14ac:dyDescent="0.25">
      <c r="A1625" s="148"/>
      <c r="C1625" s="230"/>
      <c r="I1625" s="14"/>
      <c r="J1625" s="14"/>
    </row>
    <row r="1626" spans="1:10" x14ac:dyDescent="0.25">
      <c r="A1626" s="148"/>
      <c r="C1626" s="230"/>
      <c r="I1626" s="14"/>
      <c r="J1626" s="14"/>
    </row>
    <row r="1627" spans="1:10" x14ac:dyDescent="0.25">
      <c r="A1627" s="148"/>
      <c r="C1627" s="230"/>
      <c r="I1627" s="14"/>
      <c r="J1627" s="14"/>
    </row>
    <row r="1628" spans="1:10" x14ac:dyDescent="0.25">
      <c r="A1628" s="148"/>
      <c r="C1628" s="230"/>
      <c r="I1628" s="14"/>
      <c r="J1628" s="14"/>
    </row>
    <row r="1629" spans="1:10" x14ac:dyDescent="0.25">
      <c r="A1629" s="148"/>
      <c r="C1629" s="230"/>
      <c r="I1629" s="14"/>
      <c r="J1629" s="14"/>
    </row>
    <row r="1630" spans="1:10" x14ac:dyDescent="0.25">
      <c r="A1630" s="148"/>
      <c r="C1630" s="230"/>
      <c r="I1630" s="14"/>
      <c r="J1630" s="14"/>
    </row>
    <row r="1631" spans="1:10" x14ac:dyDescent="0.25">
      <c r="A1631" s="148"/>
      <c r="C1631" s="230"/>
      <c r="I1631" s="14"/>
      <c r="J1631" s="14"/>
    </row>
    <row r="1632" spans="1:10" x14ac:dyDescent="0.25">
      <c r="A1632" s="148"/>
      <c r="C1632" s="230"/>
      <c r="I1632" s="14"/>
      <c r="J1632" s="14"/>
    </row>
    <row r="1633" spans="1:10" x14ac:dyDescent="0.25">
      <c r="A1633" s="148"/>
      <c r="C1633" s="230"/>
      <c r="I1633" s="14"/>
      <c r="J1633" s="14"/>
    </row>
    <row r="1634" spans="1:10" x14ac:dyDescent="0.25">
      <c r="A1634" s="148"/>
      <c r="C1634" s="230"/>
      <c r="I1634" s="14"/>
      <c r="J1634" s="14"/>
    </row>
    <row r="1635" spans="1:10" x14ac:dyDescent="0.25">
      <c r="A1635" s="148"/>
      <c r="C1635" s="230"/>
      <c r="I1635" s="14"/>
      <c r="J1635" s="14"/>
    </row>
    <row r="1636" spans="1:10" x14ac:dyDescent="0.25">
      <c r="A1636" s="148"/>
      <c r="C1636" s="230"/>
      <c r="I1636" s="14"/>
      <c r="J1636" s="14"/>
    </row>
    <row r="1637" spans="1:10" x14ac:dyDescent="0.25">
      <c r="A1637" s="148"/>
      <c r="C1637" s="230"/>
      <c r="I1637" s="14"/>
      <c r="J1637" s="14"/>
    </row>
    <row r="1638" spans="1:10" x14ac:dyDescent="0.25">
      <c r="A1638" s="148"/>
      <c r="C1638" s="230"/>
      <c r="I1638" s="14"/>
      <c r="J1638" s="14"/>
    </row>
    <row r="1639" spans="1:10" x14ac:dyDescent="0.25">
      <c r="A1639" s="148"/>
      <c r="C1639" s="230"/>
      <c r="I1639" s="14"/>
      <c r="J1639" s="14"/>
    </row>
    <row r="1640" spans="1:10" x14ac:dyDescent="0.25">
      <c r="A1640" s="148"/>
      <c r="C1640" s="230"/>
      <c r="I1640" s="14"/>
      <c r="J1640" s="14"/>
    </row>
    <row r="1641" spans="1:10" x14ac:dyDescent="0.25">
      <c r="A1641" s="148"/>
      <c r="C1641" s="230"/>
      <c r="I1641" s="14"/>
      <c r="J1641" s="14"/>
    </row>
    <row r="1642" spans="1:10" x14ac:dyDescent="0.25">
      <c r="A1642" s="148"/>
      <c r="C1642" s="230"/>
      <c r="I1642" s="14"/>
      <c r="J1642" s="14"/>
    </row>
    <row r="1643" spans="1:10" x14ac:dyDescent="0.25">
      <c r="A1643" s="148"/>
      <c r="C1643" s="230"/>
      <c r="I1643" s="14"/>
      <c r="J1643" s="14"/>
    </row>
    <row r="1644" spans="1:10" x14ac:dyDescent="0.25">
      <c r="A1644" s="148"/>
      <c r="C1644" s="230"/>
      <c r="I1644" s="14"/>
      <c r="J1644" s="14"/>
    </row>
    <row r="1645" spans="1:10" x14ac:dyDescent="0.25">
      <c r="A1645" s="148"/>
      <c r="C1645" s="230"/>
      <c r="I1645" s="14"/>
      <c r="J1645" s="14"/>
    </row>
    <row r="1646" spans="1:10" x14ac:dyDescent="0.25">
      <c r="A1646" s="148"/>
      <c r="C1646" s="230"/>
      <c r="I1646" s="14"/>
      <c r="J1646" s="14"/>
    </row>
    <row r="1647" spans="1:10" x14ac:dyDescent="0.25">
      <c r="A1647" s="148"/>
      <c r="C1647" s="230"/>
      <c r="I1647" s="14"/>
      <c r="J1647" s="14"/>
    </row>
    <row r="1648" spans="1:10" x14ac:dyDescent="0.25">
      <c r="A1648" s="148"/>
      <c r="C1648" s="230"/>
      <c r="I1648" s="14"/>
      <c r="J1648" s="14"/>
    </row>
    <row r="1649" spans="1:10" x14ac:dyDescent="0.25">
      <c r="A1649" s="148"/>
      <c r="C1649" s="230"/>
      <c r="I1649" s="14"/>
      <c r="J1649" s="14"/>
    </row>
    <row r="1650" spans="1:10" x14ac:dyDescent="0.25">
      <c r="A1650" s="148"/>
      <c r="C1650" s="230"/>
      <c r="I1650" s="14"/>
      <c r="J1650" s="14"/>
    </row>
    <row r="1651" spans="1:10" x14ac:dyDescent="0.25">
      <c r="A1651" s="148"/>
      <c r="C1651" s="230"/>
      <c r="I1651" s="14"/>
      <c r="J1651" s="14"/>
    </row>
    <row r="1652" spans="1:10" x14ac:dyDescent="0.25">
      <c r="A1652" s="148"/>
      <c r="C1652" s="230"/>
      <c r="I1652" s="14"/>
      <c r="J1652" s="14"/>
    </row>
    <row r="1653" spans="1:10" x14ac:dyDescent="0.25">
      <c r="A1653" s="148"/>
      <c r="C1653" s="230"/>
      <c r="I1653" s="14"/>
      <c r="J1653" s="14"/>
    </row>
    <row r="1654" spans="1:10" x14ac:dyDescent="0.25">
      <c r="A1654" s="148"/>
      <c r="C1654" s="230"/>
      <c r="I1654" s="14"/>
      <c r="J1654" s="14"/>
    </row>
    <row r="1655" spans="1:10" x14ac:dyDescent="0.25">
      <c r="A1655" s="148"/>
      <c r="C1655" s="230"/>
      <c r="I1655" s="14"/>
      <c r="J1655" s="14"/>
    </row>
    <row r="1656" spans="1:10" x14ac:dyDescent="0.25">
      <c r="A1656" s="148"/>
      <c r="C1656" s="230"/>
      <c r="I1656" s="14"/>
      <c r="J1656" s="14"/>
    </row>
    <row r="1657" spans="1:10" x14ac:dyDescent="0.25">
      <c r="A1657" s="148"/>
      <c r="C1657" s="230"/>
      <c r="I1657" s="14"/>
      <c r="J1657" s="14"/>
    </row>
    <row r="1658" spans="1:10" x14ac:dyDescent="0.25">
      <c r="A1658" s="148"/>
      <c r="C1658" s="230"/>
      <c r="I1658" s="14"/>
      <c r="J1658" s="14"/>
    </row>
    <row r="1659" spans="1:10" x14ac:dyDescent="0.25">
      <c r="A1659" s="148"/>
      <c r="C1659" s="230"/>
      <c r="I1659" s="14"/>
      <c r="J1659" s="14"/>
    </row>
    <row r="1660" spans="1:10" x14ac:dyDescent="0.25">
      <c r="A1660" s="148"/>
      <c r="C1660" s="230"/>
      <c r="I1660" s="14"/>
      <c r="J1660" s="14"/>
    </row>
    <row r="1661" spans="1:10" x14ac:dyDescent="0.25">
      <c r="A1661" s="148"/>
      <c r="C1661" s="230"/>
      <c r="I1661" s="14"/>
      <c r="J1661" s="14"/>
    </row>
    <row r="1662" spans="1:10" x14ac:dyDescent="0.25">
      <c r="A1662" s="148"/>
      <c r="C1662" s="230"/>
      <c r="I1662" s="14"/>
      <c r="J1662" s="14"/>
    </row>
    <row r="1663" spans="1:10" x14ac:dyDescent="0.25">
      <c r="A1663" s="148"/>
      <c r="C1663" s="230"/>
      <c r="I1663" s="14"/>
      <c r="J1663" s="14"/>
    </row>
    <row r="1664" spans="1:10" x14ac:dyDescent="0.25">
      <c r="A1664" s="148"/>
      <c r="C1664" s="230"/>
      <c r="I1664" s="14"/>
      <c r="J1664" s="14"/>
    </row>
    <row r="1665" spans="1:10" x14ac:dyDescent="0.25">
      <c r="A1665" s="148"/>
      <c r="C1665" s="230"/>
      <c r="I1665" s="14"/>
      <c r="J1665" s="14"/>
    </row>
    <row r="1666" spans="1:10" x14ac:dyDescent="0.25">
      <c r="A1666" s="148"/>
      <c r="C1666" s="230"/>
      <c r="I1666" s="14"/>
      <c r="J1666" s="14"/>
    </row>
    <row r="1667" spans="1:10" x14ac:dyDescent="0.25">
      <c r="A1667" s="148"/>
      <c r="C1667" s="230"/>
      <c r="I1667" s="14"/>
      <c r="J1667" s="14"/>
    </row>
    <row r="1668" spans="1:10" x14ac:dyDescent="0.25">
      <c r="A1668" s="148"/>
      <c r="C1668" s="230"/>
      <c r="I1668" s="14"/>
      <c r="J1668" s="14"/>
    </row>
    <row r="1669" spans="1:10" x14ac:dyDescent="0.25">
      <c r="A1669" s="148"/>
      <c r="C1669" s="230"/>
      <c r="I1669" s="14"/>
      <c r="J1669" s="14"/>
    </row>
    <row r="1670" spans="1:10" x14ac:dyDescent="0.25">
      <c r="A1670" s="148"/>
      <c r="C1670" s="230"/>
      <c r="I1670" s="14"/>
      <c r="J1670" s="14"/>
    </row>
    <row r="1671" spans="1:10" x14ac:dyDescent="0.25">
      <c r="A1671" s="148"/>
      <c r="C1671" s="230"/>
      <c r="I1671" s="14"/>
      <c r="J1671" s="14"/>
    </row>
    <row r="1672" spans="1:10" x14ac:dyDescent="0.25">
      <c r="A1672" s="148"/>
      <c r="C1672" s="230"/>
      <c r="I1672" s="14"/>
      <c r="J1672" s="14"/>
    </row>
    <row r="1673" spans="1:10" x14ac:dyDescent="0.25">
      <c r="A1673" s="148"/>
      <c r="C1673" s="230"/>
      <c r="I1673" s="14"/>
      <c r="J1673" s="14"/>
    </row>
    <row r="1674" spans="1:10" x14ac:dyDescent="0.25">
      <c r="A1674" s="148"/>
      <c r="C1674" s="230"/>
      <c r="I1674" s="14"/>
      <c r="J1674" s="14"/>
    </row>
    <row r="1675" spans="1:10" x14ac:dyDescent="0.25">
      <c r="A1675" s="148"/>
      <c r="C1675" s="230"/>
      <c r="I1675" s="14"/>
      <c r="J1675" s="14"/>
    </row>
    <row r="1676" spans="1:10" x14ac:dyDescent="0.25">
      <c r="A1676" s="148"/>
      <c r="C1676" s="230"/>
      <c r="I1676" s="14"/>
      <c r="J1676" s="14"/>
    </row>
    <row r="1677" spans="1:10" x14ac:dyDescent="0.25">
      <c r="A1677" s="148"/>
      <c r="C1677" s="230"/>
      <c r="I1677" s="14"/>
      <c r="J1677" s="14"/>
    </row>
    <row r="1678" spans="1:10" x14ac:dyDescent="0.25">
      <c r="A1678" s="148"/>
      <c r="C1678" s="230"/>
      <c r="I1678" s="14"/>
      <c r="J1678" s="14"/>
    </row>
    <row r="1679" spans="1:10" x14ac:dyDescent="0.25">
      <c r="A1679" s="148"/>
      <c r="C1679" s="230"/>
      <c r="I1679" s="14"/>
      <c r="J1679" s="14"/>
    </row>
    <row r="1680" spans="1:10" x14ac:dyDescent="0.25">
      <c r="A1680" s="148"/>
      <c r="C1680" s="230"/>
      <c r="I1680" s="14"/>
      <c r="J1680" s="14"/>
    </row>
    <row r="1681" spans="1:10" x14ac:dyDescent="0.25">
      <c r="A1681" s="148"/>
      <c r="C1681" s="230"/>
      <c r="I1681" s="14"/>
      <c r="J1681" s="14"/>
    </row>
    <row r="1682" spans="1:10" x14ac:dyDescent="0.25">
      <c r="A1682" s="148"/>
      <c r="C1682" s="230"/>
      <c r="I1682" s="14"/>
      <c r="J1682" s="14"/>
    </row>
    <row r="1683" spans="1:10" x14ac:dyDescent="0.25">
      <c r="A1683" s="148"/>
      <c r="C1683" s="230"/>
      <c r="I1683" s="14"/>
      <c r="J1683" s="14"/>
    </row>
    <row r="1684" spans="1:10" x14ac:dyDescent="0.25">
      <c r="A1684" s="148"/>
      <c r="C1684" s="230"/>
      <c r="I1684" s="14"/>
      <c r="J1684" s="14"/>
    </row>
    <row r="1685" spans="1:10" x14ac:dyDescent="0.25">
      <c r="A1685" s="148"/>
      <c r="C1685" s="230"/>
      <c r="I1685" s="14"/>
      <c r="J1685" s="14"/>
    </row>
    <row r="1686" spans="1:10" x14ac:dyDescent="0.25">
      <c r="A1686" s="148"/>
      <c r="C1686" s="230"/>
      <c r="I1686" s="14"/>
      <c r="J1686" s="14"/>
    </row>
    <row r="1687" spans="1:10" x14ac:dyDescent="0.25">
      <c r="A1687" s="148"/>
      <c r="C1687" s="230"/>
      <c r="I1687" s="14"/>
      <c r="J1687" s="14"/>
    </row>
    <row r="1688" spans="1:10" x14ac:dyDescent="0.25">
      <c r="A1688" s="148"/>
      <c r="C1688" s="230"/>
      <c r="I1688" s="14"/>
      <c r="J1688" s="14"/>
    </row>
    <row r="1689" spans="1:10" x14ac:dyDescent="0.25">
      <c r="A1689" s="148"/>
      <c r="C1689" s="230"/>
      <c r="I1689" s="14"/>
      <c r="J1689" s="14"/>
    </row>
    <row r="1690" spans="1:10" x14ac:dyDescent="0.25">
      <c r="A1690" s="148"/>
      <c r="C1690" s="230"/>
      <c r="I1690" s="14"/>
      <c r="J1690" s="14"/>
    </row>
    <row r="1691" spans="1:10" x14ac:dyDescent="0.25">
      <c r="A1691" s="148"/>
      <c r="C1691" s="230"/>
      <c r="I1691" s="14"/>
      <c r="J1691" s="14"/>
    </row>
    <row r="1692" spans="1:10" x14ac:dyDescent="0.25">
      <c r="A1692" s="148"/>
      <c r="C1692" s="230"/>
      <c r="I1692" s="14"/>
      <c r="J1692" s="14"/>
    </row>
    <row r="1693" spans="1:10" x14ac:dyDescent="0.25">
      <c r="A1693" s="148"/>
      <c r="C1693" s="230"/>
      <c r="I1693" s="14"/>
      <c r="J1693" s="14"/>
    </row>
    <row r="1694" spans="1:10" x14ac:dyDescent="0.25">
      <c r="A1694" s="148"/>
      <c r="C1694" s="230"/>
      <c r="I1694" s="14"/>
      <c r="J1694" s="14"/>
    </row>
    <row r="1695" spans="1:10" x14ac:dyDescent="0.25">
      <c r="A1695" s="148"/>
      <c r="C1695" s="230"/>
      <c r="I1695" s="14"/>
      <c r="J1695" s="14"/>
    </row>
    <row r="1696" spans="1:10" x14ac:dyDescent="0.25">
      <c r="A1696" s="148"/>
      <c r="C1696" s="230"/>
      <c r="I1696" s="14"/>
      <c r="J1696" s="14"/>
    </row>
    <row r="1697" spans="1:10" x14ac:dyDescent="0.25">
      <c r="A1697" s="148"/>
      <c r="C1697" s="230"/>
      <c r="I1697" s="14"/>
      <c r="J1697" s="14"/>
    </row>
    <row r="1698" spans="1:10" x14ac:dyDescent="0.25">
      <c r="A1698" s="148"/>
      <c r="C1698" s="230"/>
      <c r="I1698" s="14"/>
      <c r="J1698" s="14"/>
    </row>
    <row r="1699" spans="1:10" x14ac:dyDescent="0.25">
      <c r="A1699" s="148"/>
      <c r="C1699" s="230"/>
      <c r="I1699" s="14"/>
      <c r="J1699" s="14"/>
    </row>
    <row r="1700" spans="1:10" x14ac:dyDescent="0.25">
      <c r="A1700" s="148"/>
      <c r="C1700" s="230"/>
      <c r="I1700" s="14"/>
      <c r="J1700" s="14"/>
    </row>
    <row r="1701" spans="1:10" x14ac:dyDescent="0.25">
      <c r="A1701" s="148"/>
      <c r="C1701" s="230"/>
      <c r="I1701" s="14"/>
      <c r="J1701" s="14"/>
    </row>
    <row r="1702" spans="1:10" x14ac:dyDescent="0.25">
      <c r="A1702" s="148"/>
      <c r="C1702" s="230"/>
      <c r="I1702" s="14"/>
      <c r="J1702" s="14"/>
    </row>
    <row r="1703" spans="1:10" x14ac:dyDescent="0.25">
      <c r="A1703" s="148"/>
      <c r="C1703" s="230"/>
      <c r="I1703" s="14"/>
      <c r="J1703" s="14"/>
    </row>
    <row r="1704" spans="1:10" x14ac:dyDescent="0.25">
      <c r="A1704" s="148"/>
      <c r="C1704" s="230"/>
      <c r="I1704" s="14"/>
      <c r="J1704" s="14"/>
    </row>
    <row r="1705" spans="1:10" x14ac:dyDescent="0.25">
      <c r="A1705" s="148"/>
      <c r="C1705" s="230"/>
      <c r="I1705" s="14"/>
      <c r="J1705" s="14"/>
    </row>
    <row r="1706" spans="1:10" x14ac:dyDescent="0.25">
      <c r="A1706" s="148"/>
      <c r="C1706" s="230"/>
      <c r="I1706" s="14"/>
      <c r="J1706" s="14"/>
    </row>
    <row r="1707" spans="1:10" x14ac:dyDescent="0.25">
      <c r="A1707" s="148"/>
      <c r="C1707" s="230"/>
      <c r="I1707" s="14"/>
      <c r="J1707" s="14"/>
    </row>
    <row r="1708" spans="1:10" x14ac:dyDescent="0.25">
      <c r="A1708" s="148"/>
      <c r="C1708" s="230"/>
      <c r="I1708" s="14"/>
      <c r="J1708" s="14"/>
    </row>
    <row r="1709" spans="1:10" x14ac:dyDescent="0.25">
      <c r="A1709" s="148"/>
      <c r="C1709" s="230"/>
      <c r="I1709" s="14"/>
      <c r="J1709" s="14"/>
    </row>
    <row r="1710" spans="1:10" x14ac:dyDescent="0.25">
      <c r="A1710" s="148"/>
      <c r="C1710" s="230"/>
      <c r="I1710" s="14"/>
      <c r="J1710" s="14"/>
    </row>
    <row r="1711" spans="1:10" x14ac:dyDescent="0.25">
      <c r="A1711" s="148"/>
      <c r="C1711" s="230"/>
      <c r="I1711" s="14"/>
      <c r="J1711" s="14"/>
    </row>
    <row r="1712" spans="1:10" x14ac:dyDescent="0.25">
      <c r="A1712" s="148"/>
      <c r="C1712" s="230"/>
      <c r="I1712" s="14"/>
      <c r="J1712" s="14"/>
    </row>
    <row r="1713" spans="1:10" x14ac:dyDescent="0.25">
      <c r="A1713" s="148"/>
      <c r="C1713" s="230"/>
      <c r="I1713" s="14"/>
      <c r="J1713" s="14"/>
    </row>
    <row r="1714" spans="1:10" x14ac:dyDescent="0.25">
      <c r="A1714" s="148"/>
      <c r="C1714" s="230"/>
      <c r="I1714" s="14"/>
      <c r="J1714" s="14"/>
    </row>
    <row r="1715" spans="1:10" x14ac:dyDescent="0.25">
      <c r="A1715" s="148"/>
      <c r="C1715" s="230"/>
      <c r="I1715" s="14"/>
      <c r="J1715" s="14"/>
    </row>
    <row r="1716" spans="1:10" x14ac:dyDescent="0.25">
      <c r="A1716" s="148"/>
      <c r="C1716" s="230"/>
      <c r="I1716" s="14"/>
      <c r="J1716" s="14"/>
    </row>
    <row r="1717" spans="1:10" x14ac:dyDescent="0.25">
      <c r="A1717" s="148"/>
      <c r="C1717" s="230"/>
      <c r="I1717" s="14"/>
      <c r="J1717" s="14"/>
    </row>
    <row r="1718" spans="1:10" x14ac:dyDescent="0.25">
      <c r="A1718" s="148"/>
      <c r="C1718" s="230"/>
      <c r="I1718" s="14"/>
      <c r="J1718" s="14"/>
    </row>
    <row r="1719" spans="1:10" x14ac:dyDescent="0.25">
      <c r="A1719" s="148"/>
      <c r="C1719" s="230"/>
      <c r="I1719" s="14"/>
      <c r="J1719" s="14"/>
    </row>
    <row r="1720" spans="1:10" x14ac:dyDescent="0.25">
      <c r="A1720" s="148"/>
      <c r="C1720" s="230"/>
      <c r="I1720" s="14"/>
      <c r="J1720" s="14"/>
    </row>
    <row r="1721" spans="1:10" x14ac:dyDescent="0.25">
      <c r="A1721" s="148"/>
      <c r="C1721" s="230"/>
      <c r="I1721" s="14"/>
      <c r="J1721" s="14"/>
    </row>
    <row r="1722" spans="1:10" x14ac:dyDescent="0.25">
      <c r="A1722" s="148"/>
      <c r="C1722" s="230"/>
      <c r="I1722" s="14"/>
      <c r="J1722" s="14"/>
    </row>
    <row r="1723" spans="1:10" x14ac:dyDescent="0.25">
      <c r="A1723" s="148"/>
      <c r="C1723" s="230"/>
      <c r="I1723" s="14"/>
      <c r="J1723" s="14"/>
    </row>
    <row r="1724" spans="1:10" x14ac:dyDescent="0.25">
      <c r="A1724" s="148"/>
      <c r="C1724" s="230"/>
      <c r="I1724" s="14"/>
      <c r="J1724" s="14"/>
    </row>
    <row r="1725" spans="1:10" x14ac:dyDescent="0.25">
      <c r="A1725" s="148"/>
      <c r="C1725" s="230"/>
      <c r="I1725" s="14"/>
      <c r="J1725" s="14"/>
    </row>
    <row r="1726" spans="1:10" x14ac:dyDescent="0.25">
      <c r="A1726" s="148"/>
      <c r="C1726" s="230"/>
      <c r="I1726" s="14"/>
      <c r="J1726" s="14"/>
    </row>
    <row r="1727" spans="1:10" x14ac:dyDescent="0.25">
      <c r="A1727" s="148"/>
      <c r="C1727" s="230"/>
      <c r="I1727" s="14"/>
      <c r="J1727" s="14"/>
    </row>
    <row r="1728" spans="1:10" x14ac:dyDescent="0.25">
      <c r="A1728" s="148"/>
      <c r="C1728" s="230"/>
      <c r="I1728" s="14"/>
      <c r="J1728" s="14"/>
    </row>
    <row r="1729" spans="1:10" x14ac:dyDescent="0.25">
      <c r="A1729" s="148"/>
      <c r="C1729" s="230"/>
      <c r="I1729" s="14"/>
      <c r="J1729" s="14"/>
    </row>
    <row r="1730" spans="1:10" x14ac:dyDescent="0.25">
      <c r="A1730" s="148"/>
      <c r="C1730" s="230"/>
      <c r="I1730" s="14"/>
      <c r="J1730" s="14"/>
    </row>
    <row r="1731" spans="1:10" x14ac:dyDescent="0.25">
      <c r="A1731" s="148"/>
      <c r="C1731" s="230"/>
      <c r="I1731" s="14"/>
      <c r="J1731" s="14"/>
    </row>
    <row r="1732" spans="1:10" x14ac:dyDescent="0.25">
      <c r="A1732" s="148"/>
      <c r="C1732" s="230"/>
      <c r="I1732" s="14"/>
      <c r="J1732" s="14"/>
    </row>
    <row r="1733" spans="1:10" x14ac:dyDescent="0.25">
      <c r="A1733" s="148"/>
      <c r="C1733" s="230"/>
      <c r="I1733" s="14"/>
      <c r="J1733" s="14"/>
    </row>
    <row r="1734" spans="1:10" x14ac:dyDescent="0.25">
      <c r="A1734" s="148"/>
      <c r="C1734" s="230"/>
      <c r="I1734" s="14"/>
      <c r="J1734" s="14"/>
    </row>
    <row r="1735" spans="1:10" x14ac:dyDescent="0.25">
      <c r="A1735" s="148"/>
      <c r="C1735" s="230"/>
      <c r="I1735" s="14"/>
      <c r="J1735" s="14"/>
    </row>
    <row r="1736" spans="1:10" x14ac:dyDescent="0.25">
      <c r="A1736" s="148"/>
      <c r="C1736" s="230"/>
      <c r="I1736" s="14"/>
      <c r="J1736" s="14"/>
    </row>
    <row r="1737" spans="1:10" x14ac:dyDescent="0.25">
      <c r="A1737" s="148"/>
      <c r="C1737" s="230"/>
      <c r="I1737" s="14"/>
      <c r="J1737" s="14"/>
    </row>
    <row r="1738" spans="1:10" x14ac:dyDescent="0.25">
      <c r="A1738" s="148"/>
      <c r="C1738" s="230"/>
      <c r="I1738" s="14"/>
      <c r="J1738" s="14"/>
    </row>
    <row r="1739" spans="1:10" x14ac:dyDescent="0.25">
      <c r="A1739" s="148"/>
      <c r="C1739" s="230"/>
      <c r="I1739" s="14"/>
      <c r="J1739" s="14"/>
    </row>
    <row r="1740" spans="1:10" x14ac:dyDescent="0.25">
      <c r="A1740" s="148"/>
      <c r="C1740" s="230"/>
      <c r="I1740" s="14"/>
      <c r="J1740" s="14"/>
    </row>
    <row r="1741" spans="1:10" x14ac:dyDescent="0.25">
      <c r="A1741" s="148"/>
      <c r="C1741" s="230"/>
      <c r="I1741" s="14"/>
      <c r="J1741" s="14"/>
    </row>
    <row r="1742" spans="1:10" x14ac:dyDescent="0.25">
      <c r="A1742" s="148"/>
      <c r="C1742" s="230"/>
      <c r="I1742" s="14"/>
      <c r="J1742" s="14"/>
    </row>
    <row r="1743" spans="1:10" x14ac:dyDescent="0.25">
      <c r="A1743" s="148"/>
      <c r="C1743" s="230"/>
      <c r="I1743" s="14"/>
      <c r="J1743" s="14"/>
    </row>
    <row r="1744" spans="1:10" x14ac:dyDescent="0.25">
      <c r="A1744" s="148"/>
      <c r="C1744" s="230"/>
      <c r="I1744" s="14"/>
      <c r="J1744" s="14"/>
    </row>
    <row r="1745" spans="1:10" x14ac:dyDescent="0.25">
      <c r="A1745" s="148"/>
      <c r="C1745" s="230"/>
      <c r="I1745" s="14"/>
      <c r="J1745" s="14"/>
    </row>
    <row r="1746" spans="1:10" x14ac:dyDescent="0.25">
      <c r="A1746" s="148"/>
      <c r="C1746" s="230"/>
      <c r="I1746" s="14"/>
      <c r="J1746" s="14"/>
    </row>
    <row r="1747" spans="1:10" x14ac:dyDescent="0.25">
      <c r="A1747" s="148"/>
      <c r="C1747" s="230"/>
      <c r="I1747" s="14"/>
      <c r="J1747" s="14"/>
    </row>
    <row r="1748" spans="1:10" x14ac:dyDescent="0.25">
      <c r="A1748" s="148"/>
      <c r="C1748" s="230"/>
      <c r="I1748" s="14"/>
      <c r="J1748" s="14"/>
    </row>
    <row r="1749" spans="1:10" x14ac:dyDescent="0.25">
      <c r="A1749" s="148"/>
      <c r="C1749" s="230"/>
      <c r="I1749" s="14"/>
      <c r="J1749" s="14"/>
    </row>
    <row r="1750" spans="1:10" x14ac:dyDescent="0.25">
      <c r="A1750" s="148"/>
      <c r="C1750" s="230"/>
      <c r="I1750" s="14"/>
      <c r="J1750" s="14"/>
    </row>
    <row r="1751" spans="1:10" x14ac:dyDescent="0.25">
      <c r="A1751" s="148"/>
      <c r="C1751" s="230"/>
      <c r="I1751" s="14"/>
      <c r="J1751" s="14"/>
    </row>
    <row r="1752" spans="1:10" x14ac:dyDescent="0.25">
      <c r="A1752" s="148"/>
      <c r="C1752" s="230"/>
      <c r="I1752" s="14"/>
      <c r="J1752" s="14"/>
    </row>
    <row r="1753" spans="1:10" x14ac:dyDescent="0.25">
      <c r="A1753" s="148"/>
      <c r="C1753" s="230"/>
      <c r="I1753" s="14"/>
      <c r="J1753" s="14"/>
    </row>
    <row r="1754" spans="1:10" x14ac:dyDescent="0.25">
      <c r="A1754" s="148"/>
      <c r="C1754" s="230"/>
      <c r="I1754" s="14"/>
      <c r="J1754" s="14"/>
    </row>
    <row r="1755" spans="1:10" x14ac:dyDescent="0.25">
      <c r="A1755" s="148"/>
      <c r="C1755" s="230"/>
      <c r="I1755" s="14"/>
      <c r="J1755" s="14"/>
    </row>
    <row r="1756" spans="1:10" x14ac:dyDescent="0.25">
      <c r="A1756" s="148"/>
      <c r="C1756" s="230"/>
      <c r="I1756" s="14"/>
      <c r="J1756" s="14"/>
    </row>
    <row r="1757" spans="1:10" x14ac:dyDescent="0.25">
      <c r="A1757" s="148"/>
      <c r="C1757" s="230"/>
      <c r="I1757" s="14"/>
      <c r="J1757" s="14"/>
    </row>
    <row r="1758" spans="1:10" x14ac:dyDescent="0.25">
      <c r="A1758" s="148"/>
      <c r="C1758" s="230"/>
      <c r="I1758" s="14"/>
      <c r="J1758" s="14"/>
    </row>
    <row r="1759" spans="1:10" x14ac:dyDescent="0.25">
      <c r="A1759" s="148"/>
      <c r="C1759" s="230"/>
      <c r="I1759" s="14"/>
      <c r="J1759" s="14"/>
    </row>
    <row r="1760" spans="1:10" x14ac:dyDescent="0.25">
      <c r="A1760" s="148"/>
      <c r="C1760" s="230"/>
      <c r="I1760" s="14"/>
      <c r="J1760" s="14"/>
    </row>
    <row r="1761" spans="1:10" x14ac:dyDescent="0.25">
      <c r="A1761" s="148"/>
      <c r="C1761" s="230"/>
      <c r="I1761" s="14"/>
      <c r="J1761" s="14"/>
    </row>
    <row r="1762" spans="1:10" x14ac:dyDescent="0.25">
      <c r="A1762" s="148"/>
      <c r="C1762" s="230"/>
      <c r="I1762" s="14"/>
      <c r="J1762" s="14"/>
    </row>
    <row r="1763" spans="1:10" x14ac:dyDescent="0.25">
      <c r="A1763" s="148"/>
      <c r="C1763" s="230"/>
      <c r="I1763" s="14"/>
      <c r="J1763" s="14"/>
    </row>
    <row r="1764" spans="1:10" x14ac:dyDescent="0.25">
      <c r="A1764" s="148"/>
      <c r="C1764" s="230"/>
      <c r="I1764" s="14"/>
      <c r="J1764" s="14"/>
    </row>
    <row r="1765" spans="1:10" x14ac:dyDescent="0.25">
      <c r="A1765" s="148"/>
      <c r="C1765" s="230"/>
      <c r="I1765" s="14"/>
      <c r="J1765" s="14"/>
    </row>
    <row r="1766" spans="1:10" x14ac:dyDescent="0.25">
      <c r="A1766" s="148"/>
      <c r="C1766" s="230"/>
      <c r="I1766" s="14"/>
      <c r="J1766" s="14"/>
    </row>
    <row r="1767" spans="1:10" x14ac:dyDescent="0.25">
      <c r="A1767" s="148"/>
      <c r="C1767" s="230"/>
      <c r="I1767" s="14"/>
      <c r="J1767" s="14"/>
    </row>
    <row r="1768" spans="1:10" x14ac:dyDescent="0.25">
      <c r="A1768" s="148"/>
      <c r="C1768" s="230"/>
      <c r="I1768" s="14"/>
      <c r="J1768" s="14"/>
    </row>
    <row r="1769" spans="1:10" x14ac:dyDescent="0.25">
      <c r="A1769" s="148"/>
      <c r="C1769" s="230"/>
      <c r="I1769" s="14"/>
      <c r="J1769" s="14"/>
    </row>
    <row r="1770" spans="1:10" x14ac:dyDescent="0.25">
      <c r="A1770" s="148"/>
      <c r="C1770" s="230"/>
      <c r="I1770" s="14"/>
      <c r="J1770" s="14"/>
    </row>
    <row r="1771" spans="1:10" x14ac:dyDescent="0.25">
      <c r="A1771" s="148"/>
      <c r="C1771" s="230"/>
      <c r="I1771" s="14"/>
      <c r="J1771" s="14"/>
    </row>
    <row r="1772" spans="1:10" x14ac:dyDescent="0.25">
      <c r="A1772" s="148"/>
      <c r="C1772" s="230"/>
      <c r="I1772" s="14"/>
      <c r="J1772" s="14"/>
    </row>
    <row r="1773" spans="1:10" x14ac:dyDescent="0.25">
      <c r="A1773" s="148"/>
      <c r="C1773" s="230"/>
      <c r="I1773" s="14"/>
      <c r="J1773" s="14"/>
    </row>
    <row r="1774" spans="1:10" x14ac:dyDescent="0.25">
      <c r="A1774" s="148"/>
      <c r="C1774" s="230"/>
      <c r="I1774" s="14"/>
      <c r="J1774" s="14"/>
    </row>
    <row r="1775" spans="1:10" x14ac:dyDescent="0.25">
      <c r="A1775" s="148"/>
      <c r="C1775" s="230"/>
      <c r="I1775" s="14"/>
      <c r="J1775" s="14"/>
    </row>
    <row r="1776" spans="1:10" x14ac:dyDescent="0.25">
      <c r="A1776" s="148"/>
      <c r="C1776" s="230"/>
      <c r="I1776" s="14"/>
      <c r="J1776" s="14"/>
    </row>
    <row r="1777" spans="1:10" x14ac:dyDescent="0.25">
      <c r="A1777" s="148"/>
      <c r="C1777" s="230"/>
      <c r="I1777" s="14"/>
      <c r="J1777" s="14"/>
    </row>
    <row r="1778" spans="1:10" x14ac:dyDescent="0.25">
      <c r="A1778" s="148"/>
      <c r="C1778" s="230"/>
      <c r="I1778" s="14"/>
      <c r="J1778" s="14"/>
    </row>
    <row r="1779" spans="1:10" x14ac:dyDescent="0.25">
      <c r="A1779" s="148"/>
      <c r="C1779" s="230"/>
      <c r="I1779" s="14"/>
      <c r="J1779" s="14"/>
    </row>
    <row r="1780" spans="1:10" x14ac:dyDescent="0.25">
      <c r="A1780" s="148"/>
      <c r="C1780" s="230"/>
      <c r="I1780" s="14"/>
      <c r="J1780" s="14"/>
    </row>
    <row r="1781" spans="1:10" x14ac:dyDescent="0.25">
      <c r="A1781" s="148"/>
      <c r="C1781" s="230"/>
      <c r="I1781" s="14"/>
      <c r="J1781" s="14"/>
    </row>
    <row r="1782" spans="1:10" x14ac:dyDescent="0.25">
      <c r="A1782" s="148"/>
      <c r="C1782" s="230"/>
      <c r="I1782" s="14"/>
      <c r="J1782" s="14"/>
    </row>
    <row r="1783" spans="1:10" x14ac:dyDescent="0.25">
      <c r="A1783" s="148"/>
      <c r="C1783" s="230"/>
      <c r="I1783" s="14"/>
      <c r="J1783" s="14"/>
    </row>
    <row r="1784" spans="1:10" x14ac:dyDescent="0.25">
      <c r="A1784" s="148"/>
      <c r="C1784" s="230"/>
      <c r="I1784" s="14"/>
      <c r="J1784" s="14"/>
    </row>
    <row r="1785" spans="1:10" x14ac:dyDescent="0.25">
      <c r="A1785" s="148"/>
      <c r="C1785" s="230"/>
      <c r="I1785" s="14"/>
      <c r="J1785" s="14"/>
    </row>
    <row r="1786" spans="1:10" x14ac:dyDescent="0.25">
      <c r="A1786" s="148"/>
      <c r="C1786" s="230"/>
      <c r="I1786" s="14"/>
      <c r="J1786" s="14"/>
    </row>
    <row r="1787" spans="1:10" x14ac:dyDescent="0.25">
      <c r="A1787" s="148"/>
      <c r="C1787" s="230"/>
      <c r="I1787" s="14"/>
      <c r="J1787" s="14"/>
    </row>
    <row r="1788" spans="1:10" x14ac:dyDescent="0.25">
      <c r="A1788" s="148"/>
      <c r="C1788" s="230"/>
      <c r="I1788" s="14"/>
      <c r="J1788" s="14"/>
    </row>
    <row r="1789" spans="1:10" x14ac:dyDescent="0.25">
      <c r="A1789" s="148"/>
      <c r="C1789" s="230"/>
      <c r="I1789" s="14"/>
      <c r="J1789" s="14"/>
    </row>
    <row r="1790" spans="1:10" x14ac:dyDescent="0.25">
      <c r="A1790" s="148"/>
      <c r="C1790" s="230"/>
      <c r="I1790" s="14"/>
      <c r="J1790" s="14"/>
    </row>
    <row r="1791" spans="1:10" x14ac:dyDescent="0.25">
      <c r="A1791" s="148"/>
      <c r="C1791" s="230"/>
      <c r="I1791" s="14"/>
      <c r="J1791" s="14"/>
    </row>
    <row r="1792" spans="1:10" x14ac:dyDescent="0.25">
      <c r="A1792" s="148"/>
      <c r="C1792" s="230"/>
      <c r="I1792" s="14"/>
      <c r="J1792" s="14"/>
    </row>
    <row r="1793" spans="1:10" x14ac:dyDescent="0.25">
      <c r="A1793" s="148"/>
      <c r="C1793" s="230"/>
      <c r="I1793" s="14"/>
      <c r="J1793" s="14"/>
    </row>
    <row r="1794" spans="1:10" x14ac:dyDescent="0.25">
      <c r="A1794" s="148"/>
      <c r="C1794" s="230"/>
      <c r="I1794" s="14"/>
      <c r="J1794" s="14"/>
    </row>
    <row r="1795" spans="1:10" x14ac:dyDescent="0.25">
      <c r="A1795" s="148"/>
      <c r="C1795" s="230"/>
      <c r="I1795" s="14"/>
      <c r="J1795" s="14"/>
    </row>
    <row r="1796" spans="1:10" x14ac:dyDescent="0.25">
      <c r="A1796" s="148"/>
      <c r="C1796" s="230"/>
      <c r="I1796" s="14"/>
      <c r="J1796" s="14"/>
    </row>
    <row r="1797" spans="1:10" x14ac:dyDescent="0.25">
      <c r="A1797" s="148"/>
      <c r="C1797" s="230"/>
      <c r="I1797" s="14"/>
      <c r="J1797" s="14"/>
    </row>
    <row r="1798" spans="1:10" x14ac:dyDescent="0.25">
      <c r="A1798" s="148"/>
      <c r="C1798" s="230"/>
      <c r="I1798" s="14"/>
      <c r="J1798" s="14"/>
    </row>
    <row r="1799" spans="1:10" x14ac:dyDescent="0.25">
      <c r="A1799" s="148"/>
      <c r="C1799" s="230"/>
      <c r="I1799" s="14"/>
      <c r="J1799" s="14"/>
    </row>
    <row r="1800" spans="1:10" x14ac:dyDescent="0.25">
      <c r="A1800" s="148"/>
      <c r="C1800" s="230"/>
      <c r="I1800" s="14"/>
      <c r="J1800" s="14"/>
    </row>
    <row r="1801" spans="1:10" x14ac:dyDescent="0.25">
      <c r="A1801" s="148"/>
      <c r="C1801" s="230"/>
      <c r="I1801" s="14"/>
      <c r="J1801" s="14"/>
    </row>
    <row r="1802" spans="1:10" x14ac:dyDescent="0.25">
      <c r="A1802" s="148"/>
      <c r="C1802" s="230"/>
      <c r="I1802" s="14"/>
      <c r="J1802" s="14"/>
    </row>
    <row r="1803" spans="1:10" x14ac:dyDescent="0.25">
      <c r="A1803" s="148"/>
      <c r="C1803" s="230"/>
      <c r="I1803" s="14"/>
      <c r="J1803" s="14"/>
    </row>
    <row r="1804" spans="1:10" x14ac:dyDescent="0.25">
      <c r="A1804" s="148"/>
      <c r="C1804" s="230"/>
      <c r="I1804" s="14"/>
      <c r="J1804" s="14"/>
    </row>
    <row r="1805" spans="1:10" x14ac:dyDescent="0.25">
      <c r="A1805" s="148"/>
      <c r="C1805" s="230"/>
      <c r="I1805" s="14"/>
      <c r="J1805" s="14"/>
    </row>
    <row r="1806" spans="1:10" x14ac:dyDescent="0.25">
      <c r="A1806" s="148"/>
      <c r="C1806" s="230"/>
      <c r="I1806" s="14"/>
      <c r="J1806" s="14"/>
    </row>
    <row r="1807" spans="1:10" x14ac:dyDescent="0.25">
      <c r="A1807" s="148"/>
      <c r="C1807" s="230"/>
      <c r="I1807" s="14"/>
      <c r="J1807" s="14"/>
    </row>
    <row r="1808" spans="1:10" x14ac:dyDescent="0.25">
      <c r="A1808" s="148"/>
      <c r="C1808" s="230"/>
      <c r="I1808" s="14"/>
      <c r="J1808" s="14"/>
    </row>
    <row r="1809" spans="1:10" x14ac:dyDescent="0.25">
      <c r="A1809" s="148"/>
      <c r="C1809" s="230"/>
      <c r="I1809" s="14"/>
      <c r="J1809" s="14"/>
    </row>
    <row r="1810" spans="1:10" x14ac:dyDescent="0.25">
      <c r="A1810" s="148"/>
      <c r="C1810" s="230"/>
      <c r="I1810" s="14"/>
      <c r="J1810" s="14"/>
    </row>
    <row r="1811" spans="1:10" x14ac:dyDescent="0.25">
      <c r="A1811" s="148"/>
      <c r="C1811" s="230"/>
      <c r="I1811" s="14"/>
      <c r="J1811" s="14"/>
    </row>
    <row r="1812" spans="1:10" x14ac:dyDescent="0.25">
      <c r="A1812" s="148"/>
      <c r="C1812" s="230"/>
      <c r="I1812" s="14"/>
      <c r="J1812" s="14"/>
    </row>
    <row r="1813" spans="1:10" x14ac:dyDescent="0.25">
      <c r="A1813" s="148"/>
      <c r="C1813" s="230"/>
      <c r="I1813" s="14"/>
      <c r="J1813" s="14"/>
    </row>
    <row r="1814" spans="1:10" x14ac:dyDescent="0.25">
      <c r="A1814" s="148"/>
      <c r="C1814" s="230"/>
      <c r="I1814" s="14"/>
      <c r="J1814" s="14"/>
    </row>
    <row r="1815" spans="1:10" x14ac:dyDescent="0.25">
      <c r="A1815" s="148"/>
      <c r="C1815" s="230"/>
      <c r="I1815" s="14"/>
      <c r="J1815" s="14"/>
    </row>
    <row r="1816" spans="1:10" x14ac:dyDescent="0.25">
      <c r="A1816" s="148"/>
      <c r="C1816" s="230"/>
      <c r="I1816" s="14"/>
      <c r="J1816" s="14"/>
    </row>
    <row r="1817" spans="1:10" x14ac:dyDescent="0.25">
      <c r="A1817" s="148"/>
      <c r="C1817" s="230"/>
      <c r="I1817" s="14"/>
      <c r="J1817" s="14"/>
    </row>
    <row r="1818" spans="1:10" x14ac:dyDescent="0.25">
      <c r="A1818" s="148"/>
      <c r="C1818" s="230"/>
      <c r="I1818" s="14"/>
      <c r="J1818" s="14"/>
    </row>
    <row r="1819" spans="1:10" x14ac:dyDescent="0.25">
      <c r="A1819" s="148"/>
      <c r="C1819" s="230"/>
      <c r="I1819" s="14"/>
      <c r="J1819" s="14"/>
    </row>
    <row r="1820" spans="1:10" x14ac:dyDescent="0.25">
      <c r="A1820" s="148"/>
      <c r="C1820" s="230"/>
      <c r="I1820" s="14"/>
      <c r="J1820" s="14"/>
    </row>
    <row r="1821" spans="1:10" x14ac:dyDescent="0.25">
      <c r="A1821" s="148"/>
      <c r="C1821" s="230"/>
      <c r="I1821" s="14"/>
      <c r="J1821" s="14"/>
    </row>
    <row r="1822" spans="1:10" x14ac:dyDescent="0.25">
      <c r="A1822" s="148"/>
      <c r="C1822" s="230"/>
      <c r="I1822" s="14"/>
      <c r="J1822" s="14"/>
    </row>
    <row r="1823" spans="1:10" x14ac:dyDescent="0.25">
      <c r="A1823" s="148"/>
      <c r="C1823" s="230"/>
      <c r="I1823" s="14"/>
      <c r="J1823" s="14"/>
    </row>
    <row r="1824" spans="1:10" x14ac:dyDescent="0.25">
      <c r="A1824" s="148"/>
      <c r="C1824" s="230"/>
      <c r="I1824" s="14"/>
      <c r="J1824" s="14"/>
    </row>
    <row r="1825" spans="1:10" x14ac:dyDescent="0.25">
      <c r="A1825" s="148"/>
      <c r="C1825" s="230"/>
      <c r="I1825" s="14"/>
      <c r="J1825" s="14"/>
    </row>
    <row r="1826" spans="1:10" x14ac:dyDescent="0.25">
      <c r="A1826" s="148"/>
      <c r="C1826" s="230"/>
      <c r="I1826" s="14"/>
      <c r="J1826" s="14"/>
    </row>
    <row r="1827" spans="1:10" x14ac:dyDescent="0.25">
      <c r="A1827" s="148"/>
      <c r="C1827" s="230"/>
      <c r="I1827" s="14"/>
      <c r="J1827" s="14"/>
    </row>
    <row r="1828" spans="1:10" x14ac:dyDescent="0.25">
      <c r="A1828" s="148"/>
      <c r="C1828" s="230"/>
      <c r="I1828" s="14"/>
      <c r="J1828" s="14"/>
    </row>
    <row r="1829" spans="1:10" x14ac:dyDescent="0.25">
      <c r="A1829" s="148"/>
      <c r="C1829" s="230"/>
      <c r="I1829" s="14"/>
      <c r="J1829" s="14"/>
    </row>
    <row r="1830" spans="1:10" x14ac:dyDescent="0.25">
      <c r="A1830" s="148"/>
      <c r="C1830" s="230"/>
      <c r="I1830" s="14"/>
      <c r="J1830" s="14"/>
    </row>
    <row r="1831" spans="1:10" x14ac:dyDescent="0.25">
      <c r="A1831" s="148"/>
      <c r="C1831" s="230"/>
      <c r="I1831" s="14"/>
      <c r="J1831" s="14"/>
    </row>
    <row r="1832" spans="1:10" x14ac:dyDescent="0.25">
      <c r="A1832" s="148"/>
      <c r="C1832" s="230"/>
      <c r="I1832" s="14"/>
      <c r="J1832" s="14"/>
    </row>
    <row r="1833" spans="1:10" x14ac:dyDescent="0.25">
      <c r="A1833" s="148"/>
      <c r="C1833" s="230"/>
      <c r="I1833" s="14"/>
      <c r="J1833" s="14"/>
    </row>
    <row r="1834" spans="1:10" x14ac:dyDescent="0.25">
      <c r="A1834" s="148"/>
      <c r="C1834" s="230"/>
      <c r="I1834" s="14"/>
      <c r="J1834" s="14"/>
    </row>
    <row r="1835" spans="1:10" x14ac:dyDescent="0.25">
      <c r="A1835" s="148"/>
      <c r="C1835" s="230"/>
      <c r="I1835" s="14"/>
      <c r="J1835" s="14"/>
    </row>
    <row r="1836" spans="1:10" x14ac:dyDescent="0.25">
      <c r="A1836" s="148"/>
      <c r="C1836" s="230"/>
      <c r="I1836" s="14"/>
      <c r="J1836" s="14"/>
    </row>
    <row r="1837" spans="1:10" x14ac:dyDescent="0.25">
      <c r="A1837" s="148"/>
      <c r="C1837" s="230"/>
      <c r="I1837" s="14"/>
      <c r="J1837" s="14"/>
    </row>
    <row r="1838" spans="1:10" x14ac:dyDescent="0.25">
      <c r="A1838" s="148"/>
      <c r="C1838" s="230"/>
      <c r="I1838" s="14"/>
      <c r="J1838" s="14"/>
    </row>
    <row r="1839" spans="1:10" x14ac:dyDescent="0.25">
      <c r="A1839" s="148"/>
      <c r="C1839" s="230"/>
      <c r="I1839" s="14"/>
      <c r="J1839" s="14"/>
    </row>
    <row r="1840" spans="1:10" x14ac:dyDescent="0.25">
      <c r="A1840" s="148"/>
      <c r="C1840" s="230"/>
      <c r="I1840" s="14"/>
      <c r="J1840" s="14"/>
    </row>
    <row r="1841" spans="1:10" x14ac:dyDescent="0.25">
      <c r="A1841" s="148"/>
      <c r="C1841" s="230"/>
      <c r="I1841" s="14"/>
      <c r="J1841" s="14"/>
    </row>
    <row r="1842" spans="1:10" x14ac:dyDescent="0.25">
      <c r="A1842" s="148"/>
      <c r="C1842" s="230"/>
      <c r="I1842" s="14"/>
      <c r="J1842" s="14"/>
    </row>
    <row r="1843" spans="1:10" x14ac:dyDescent="0.25">
      <c r="A1843" s="148"/>
      <c r="C1843" s="230"/>
      <c r="I1843" s="14"/>
      <c r="J1843" s="14"/>
    </row>
    <row r="1844" spans="1:10" x14ac:dyDescent="0.25">
      <c r="A1844" s="148"/>
      <c r="C1844" s="230"/>
      <c r="I1844" s="14"/>
      <c r="J1844" s="14"/>
    </row>
    <row r="1845" spans="1:10" x14ac:dyDescent="0.25">
      <c r="A1845" s="148"/>
      <c r="C1845" s="230"/>
      <c r="I1845" s="14"/>
      <c r="J1845" s="14"/>
    </row>
    <row r="1846" spans="1:10" x14ac:dyDescent="0.25">
      <c r="A1846" s="148"/>
      <c r="C1846" s="230"/>
      <c r="I1846" s="14"/>
      <c r="J1846" s="14"/>
    </row>
    <row r="1847" spans="1:10" x14ac:dyDescent="0.25">
      <c r="A1847" s="148"/>
      <c r="C1847" s="230"/>
      <c r="I1847" s="14"/>
      <c r="J1847" s="14"/>
    </row>
    <row r="1848" spans="1:10" x14ac:dyDescent="0.25">
      <c r="A1848" s="148"/>
      <c r="C1848" s="230"/>
      <c r="I1848" s="14"/>
      <c r="J1848" s="14"/>
    </row>
    <row r="1849" spans="1:10" x14ac:dyDescent="0.25">
      <c r="A1849" s="148"/>
      <c r="C1849" s="230"/>
      <c r="I1849" s="14"/>
      <c r="J1849" s="14"/>
    </row>
    <row r="1850" spans="1:10" x14ac:dyDescent="0.25">
      <c r="A1850" s="148"/>
      <c r="C1850" s="230"/>
      <c r="I1850" s="14"/>
      <c r="J1850" s="14"/>
    </row>
    <row r="1851" spans="1:10" x14ac:dyDescent="0.25">
      <c r="A1851" s="148"/>
      <c r="C1851" s="230"/>
      <c r="I1851" s="14"/>
      <c r="J1851" s="14"/>
    </row>
    <row r="1852" spans="1:10" x14ac:dyDescent="0.25">
      <c r="A1852" s="148"/>
      <c r="C1852" s="230"/>
      <c r="I1852" s="14"/>
      <c r="J1852" s="14"/>
    </row>
    <row r="1853" spans="1:10" x14ac:dyDescent="0.25">
      <c r="A1853" s="148"/>
      <c r="C1853" s="230"/>
      <c r="I1853" s="14"/>
      <c r="J1853" s="14"/>
    </row>
    <row r="1854" spans="1:10" x14ac:dyDescent="0.25">
      <c r="A1854" s="148"/>
      <c r="C1854" s="230"/>
      <c r="I1854" s="14"/>
      <c r="J1854" s="14"/>
    </row>
    <row r="1855" spans="1:10" x14ac:dyDescent="0.25">
      <c r="A1855" s="148"/>
      <c r="C1855" s="230"/>
      <c r="I1855" s="14"/>
      <c r="J1855" s="14"/>
    </row>
    <row r="1856" spans="1:10" x14ac:dyDescent="0.25">
      <c r="A1856" s="148"/>
      <c r="C1856" s="230"/>
      <c r="I1856" s="14"/>
      <c r="J1856" s="14"/>
    </row>
    <row r="1857" spans="1:10" x14ac:dyDescent="0.25">
      <c r="A1857" s="148"/>
      <c r="C1857" s="230"/>
      <c r="I1857" s="14"/>
      <c r="J1857" s="14"/>
    </row>
    <row r="1858" spans="1:10" x14ac:dyDescent="0.25">
      <c r="A1858" s="148"/>
      <c r="C1858" s="230"/>
      <c r="I1858" s="14"/>
      <c r="J1858" s="14"/>
    </row>
    <row r="1859" spans="1:10" x14ac:dyDescent="0.25">
      <c r="A1859" s="148"/>
      <c r="C1859" s="230"/>
      <c r="I1859" s="14"/>
      <c r="J1859" s="14"/>
    </row>
    <row r="1860" spans="1:10" x14ac:dyDescent="0.25">
      <c r="A1860" s="148"/>
      <c r="C1860" s="230"/>
      <c r="I1860" s="14"/>
      <c r="J1860" s="14"/>
    </row>
    <row r="1861" spans="1:10" x14ac:dyDescent="0.25">
      <c r="A1861" s="148"/>
      <c r="C1861" s="230"/>
      <c r="I1861" s="14"/>
      <c r="J1861" s="14"/>
    </row>
    <row r="1862" spans="1:10" x14ac:dyDescent="0.25">
      <c r="A1862" s="148"/>
      <c r="C1862" s="230"/>
      <c r="I1862" s="14"/>
      <c r="J1862" s="14"/>
    </row>
    <row r="1863" spans="1:10" x14ac:dyDescent="0.25">
      <c r="A1863" s="148"/>
      <c r="C1863" s="230"/>
      <c r="I1863" s="14"/>
      <c r="J1863" s="14"/>
    </row>
    <row r="1864" spans="1:10" x14ac:dyDescent="0.25">
      <c r="A1864" s="148"/>
      <c r="C1864" s="230"/>
      <c r="I1864" s="14"/>
      <c r="J1864" s="14"/>
    </row>
    <row r="1865" spans="1:10" x14ac:dyDescent="0.25">
      <c r="A1865" s="148"/>
      <c r="C1865" s="230"/>
      <c r="I1865" s="14"/>
      <c r="J1865" s="14"/>
    </row>
    <row r="1866" spans="1:10" x14ac:dyDescent="0.25">
      <c r="A1866" s="148"/>
      <c r="C1866" s="230"/>
      <c r="I1866" s="14"/>
      <c r="J1866" s="14"/>
    </row>
    <row r="1867" spans="1:10" x14ac:dyDescent="0.25">
      <c r="A1867" s="148"/>
      <c r="C1867" s="230"/>
      <c r="I1867" s="14"/>
      <c r="J1867" s="14"/>
    </row>
    <row r="1868" spans="1:10" x14ac:dyDescent="0.25">
      <c r="A1868" s="148"/>
      <c r="C1868" s="230"/>
      <c r="I1868" s="14"/>
      <c r="J1868" s="14"/>
    </row>
    <row r="1869" spans="1:10" x14ac:dyDescent="0.25">
      <c r="A1869" s="148"/>
      <c r="C1869" s="230"/>
      <c r="I1869" s="14"/>
      <c r="J1869" s="14"/>
    </row>
    <row r="1870" spans="1:10" x14ac:dyDescent="0.25">
      <c r="A1870" s="148"/>
      <c r="C1870" s="230"/>
      <c r="I1870" s="14"/>
      <c r="J1870" s="14"/>
    </row>
    <row r="1871" spans="1:10" x14ac:dyDescent="0.25">
      <c r="A1871" s="148"/>
      <c r="C1871" s="230"/>
      <c r="I1871" s="14"/>
      <c r="J1871" s="14"/>
    </row>
    <row r="1872" spans="1:10" x14ac:dyDescent="0.25">
      <c r="A1872" s="148"/>
      <c r="C1872" s="230"/>
      <c r="I1872" s="14"/>
      <c r="J1872" s="14"/>
    </row>
    <row r="1873" spans="1:10" x14ac:dyDescent="0.25">
      <c r="A1873" s="148"/>
      <c r="C1873" s="230"/>
      <c r="I1873" s="14"/>
      <c r="J1873" s="14"/>
    </row>
    <row r="1874" spans="1:10" x14ac:dyDescent="0.25">
      <c r="A1874" s="148"/>
      <c r="C1874" s="230"/>
      <c r="I1874" s="14"/>
      <c r="J1874" s="14"/>
    </row>
    <row r="1875" spans="1:10" x14ac:dyDescent="0.25">
      <c r="A1875" s="148"/>
      <c r="C1875" s="230"/>
      <c r="I1875" s="14"/>
      <c r="J1875" s="14"/>
    </row>
    <row r="1876" spans="1:10" x14ac:dyDescent="0.25">
      <c r="A1876" s="148"/>
      <c r="C1876" s="230"/>
      <c r="I1876" s="14"/>
      <c r="J1876" s="14"/>
    </row>
    <row r="1877" spans="1:10" x14ac:dyDescent="0.25">
      <c r="A1877" s="148"/>
      <c r="C1877" s="230"/>
      <c r="I1877" s="14"/>
      <c r="J1877" s="14"/>
    </row>
    <row r="1878" spans="1:10" x14ac:dyDescent="0.25">
      <c r="A1878" s="148"/>
      <c r="C1878" s="230"/>
      <c r="I1878" s="14"/>
      <c r="J1878" s="14"/>
    </row>
    <row r="1879" spans="1:10" x14ac:dyDescent="0.25">
      <c r="A1879" s="148"/>
      <c r="C1879" s="230"/>
      <c r="I1879" s="14"/>
      <c r="J1879" s="14"/>
    </row>
    <row r="1880" spans="1:10" x14ac:dyDescent="0.25">
      <c r="A1880" s="148"/>
      <c r="C1880" s="230"/>
      <c r="I1880" s="14"/>
      <c r="J1880" s="14"/>
    </row>
    <row r="1881" spans="1:10" x14ac:dyDescent="0.25">
      <c r="A1881" s="148"/>
      <c r="C1881" s="230"/>
      <c r="I1881" s="14"/>
      <c r="J1881" s="14"/>
    </row>
    <row r="1882" spans="1:10" x14ac:dyDescent="0.25">
      <c r="A1882" s="148"/>
      <c r="C1882" s="230"/>
      <c r="I1882" s="14"/>
      <c r="J1882" s="14"/>
    </row>
    <row r="1883" spans="1:10" x14ac:dyDescent="0.25">
      <c r="A1883" s="148"/>
      <c r="C1883" s="230"/>
      <c r="I1883" s="14"/>
      <c r="J1883" s="14"/>
    </row>
    <row r="1884" spans="1:10" x14ac:dyDescent="0.25">
      <c r="A1884" s="148"/>
      <c r="C1884" s="230"/>
      <c r="I1884" s="14"/>
      <c r="J1884" s="14"/>
    </row>
    <row r="1885" spans="1:10" x14ac:dyDescent="0.25">
      <c r="A1885" s="148"/>
      <c r="C1885" s="230"/>
      <c r="I1885" s="14"/>
      <c r="J1885" s="14"/>
    </row>
    <row r="1886" spans="1:10" x14ac:dyDescent="0.25">
      <c r="A1886" s="148"/>
      <c r="C1886" s="230"/>
      <c r="I1886" s="14"/>
      <c r="J1886" s="14"/>
    </row>
    <row r="1887" spans="1:10" x14ac:dyDescent="0.25">
      <c r="A1887" s="148"/>
      <c r="C1887" s="230"/>
      <c r="I1887" s="14"/>
      <c r="J1887" s="14"/>
    </row>
    <row r="1888" spans="1:10" x14ac:dyDescent="0.25">
      <c r="A1888" s="148"/>
      <c r="C1888" s="230"/>
      <c r="I1888" s="14"/>
      <c r="J1888" s="14"/>
    </row>
    <row r="1889" spans="1:10" x14ac:dyDescent="0.25">
      <c r="A1889" s="148"/>
      <c r="C1889" s="230"/>
      <c r="I1889" s="14"/>
      <c r="J1889" s="14"/>
    </row>
    <row r="1890" spans="1:10" x14ac:dyDescent="0.25">
      <c r="A1890" s="148"/>
      <c r="C1890" s="230"/>
      <c r="I1890" s="14"/>
      <c r="J1890" s="14"/>
    </row>
    <row r="1891" spans="1:10" x14ac:dyDescent="0.25">
      <c r="A1891" s="148"/>
      <c r="C1891" s="230"/>
      <c r="I1891" s="14"/>
      <c r="J1891" s="14"/>
    </row>
    <row r="1892" spans="1:10" x14ac:dyDescent="0.25">
      <c r="A1892" s="148"/>
      <c r="C1892" s="230"/>
      <c r="I1892" s="14"/>
      <c r="J1892" s="14"/>
    </row>
    <row r="1893" spans="1:10" x14ac:dyDescent="0.25">
      <c r="A1893" s="148"/>
      <c r="C1893" s="230"/>
      <c r="I1893" s="14"/>
      <c r="J1893" s="14"/>
    </row>
    <row r="1894" spans="1:10" x14ac:dyDescent="0.25">
      <c r="A1894" s="148"/>
      <c r="C1894" s="230"/>
      <c r="I1894" s="14"/>
      <c r="J1894" s="14"/>
    </row>
    <row r="1895" spans="1:10" x14ac:dyDescent="0.25">
      <c r="A1895" s="148"/>
      <c r="C1895" s="230"/>
      <c r="I1895" s="14"/>
      <c r="J1895" s="14"/>
    </row>
    <row r="1896" spans="1:10" x14ac:dyDescent="0.25">
      <c r="A1896" s="148"/>
      <c r="C1896" s="230"/>
      <c r="I1896" s="14"/>
      <c r="J1896" s="14"/>
    </row>
    <row r="1897" spans="1:10" x14ac:dyDescent="0.25">
      <c r="A1897" s="148"/>
      <c r="C1897" s="230"/>
      <c r="I1897" s="14"/>
      <c r="J1897" s="14"/>
    </row>
    <row r="1898" spans="1:10" x14ac:dyDescent="0.25">
      <c r="A1898" s="148"/>
      <c r="C1898" s="230"/>
      <c r="I1898" s="14"/>
      <c r="J1898" s="14"/>
    </row>
    <row r="1899" spans="1:10" x14ac:dyDescent="0.25">
      <c r="A1899" s="148"/>
      <c r="C1899" s="230"/>
      <c r="I1899" s="14"/>
      <c r="J1899" s="14"/>
    </row>
    <row r="1900" spans="1:10" x14ac:dyDescent="0.25">
      <c r="A1900" s="148"/>
      <c r="C1900" s="230"/>
      <c r="I1900" s="14"/>
      <c r="J1900" s="14"/>
    </row>
    <row r="1901" spans="1:10" x14ac:dyDescent="0.25">
      <c r="A1901" s="148"/>
      <c r="C1901" s="230"/>
      <c r="I1901" s="14"/>
      <c r="J1901" s="14"/>
    </row>
    <row r="1902" spans="1:10" x14ac:dyDescent="0.25">
      <c r="A1902" s="148"/>
      <c r="C1902" s="230"/>
      <c r="I1902" s="14"/>
      <c r="J1902" s="14"/>
    </row>
    <row r="1903" spans="1:10" x14ac:dyDescent="0.25">
      <c r="A1903" s="148"/>
      <c r="C1903" s="230"/>
      <c r="I1903" s="14"/>
      <c r="J1903" s="14"/>
    </row>
    <row r="1904" spans="1:10" x14ac:dyDescent="0.25">
      <c r="A1904" s="148"/>
      <c r="C1904" s="230"/>
      <c r="I1904" s="14"/>
      <c r="J1904" s="14"/>
    </row>
    <row r="1905" spans="1:10" x14ac:dyDescent="0.25">
      <c r="A1905" s="148"/>
      <c r="C1905" s="230"/>
      <c r="I1905" s="14"/>
      <c r="J1905" s="14"/>
    </row>
    <row r="1906" spans="1:10" x14ac:dyDescent="0.25">
      <c r="A1906" s="148"/>
      <c r="C1906" s="230"/>
      <c r="I1906" s="14"/>
      <c r="J1906" s="14"/>
    </row>
    <row r="1907" spans="1:10" x14ac:dyDescent="0.25">
      <c r="A1907" s="148"/>
      <c r="C1907" s="230"/>
      <c r="I1907" s="14"/>
      <c r="J1907" s="14"/>
    </row>
    <row r="1908" spans="1:10" x14ac:dyDescent="0.25">
      <c r="A1908" s="148"/>
      <c r="C1908" s="230"/>
      <c r="I1908" s="14"/>
      <c r="J1908" s="14"/>
    </row>
    <row r="1909" spans="1:10" x14ac:dyDescent="0.25">
      <c r="A1909" s="148"/>
      <c r="C1909" s="230"/>
      <c r="I1909" s="14"/>
      <c r="J1909" s="14"/>
    </row>
    <row r="1910" spans="1:10" x14ac:dyDescent="0.25">
      <c r="A1910" s="148"/>
      <c r="C1910" s="230"/>
      <c r="I1910" s="14"/>
      <c r="J1910" s="14"/>
    </row>
    <row r="1911" spans="1:10" x14ac:dyDescent="0.25">
      <c r="A1911" s="148"/>
      <c r="C1911" s="230"/>
      <c r="I1911" s="14"/>
      <c r="J1911" s="14"/>
    </row>
    <row r="1912" spans="1:10" x14ac:dyDescent="0.25">
      <c r="A1912" s="148"/>
      <c r="C1912" s="230"/>
      <c r="I1912" s="14"/>
      <c r="J1912" s="14"/>
    </row>
    <row r="1913" spans="1:10" x14ac:dyDescent="0.25">
      <c r="A1913" s="148"/>
      <c r="C1913" s="230"/>
      <c r="I1913" s="14"/>
      <c r="J1913" s="14"/>
    </row>
    <row r="1914" spans="1:10" x14ac:dyDescent="0.25">
      <c r="A1914" s="148"/>
      <c r="C1914" s="230"/>
      <c r="I1914" s="14"/>
      <c r="J1914" s="14"/>
    </row>
    <row r="1915" spans="1:10" x14ac:dyDescent="0.25">
      <c r="A1915" s="148"/>
      <c r="C1915" s="230"/>
      <c r="I1915" s="14"/>
      <c r="J1915" s="14"/>
    </row>
    <row r="1916" spans="1:10" x14ac:dyDescent="0.25">
      <c r="A1916" s="148"/>
      <c r="C1916" s="230"/>
      <c r="I1916" s="14"/>
      <c r="J1916" s="14"/>
    </row>
    <row r="1917" spans="1:10" x14ac:dyDescent="0.25">
      <c r="A1917" s="148"/>
      <c r="C1917" s="230"/>
      <c r="I1917" s="14"/>
      <c r="J1917" s="14"/>
    </row>
    <row r="1918" spans="1:10" x14ac:dyDescent="0.25">
      <c r="A1918" s="148"/>
      <c r="C1918" s="230"/>
      <c r="I1918" s="14"/>
      <c r="J1918" s="14"/>
    </row>
    <row r="1919" spans="1:10" x14ac:dyDescent="0.25">
      <c r="A1919" s="148"/>
      <c r="C1919" s="230"/>
      <c r="I1919" s="14"/>
      <c r="J1919" s="14"/>
    </row>
    <row r="1920" spans="1:10" x14ac:dyDescent="0.25">
      <c r="A1920" s="148"/>
      <c r="C1920" s="230"/>
      <c r="I1920" s="14"/>
      <c r="J1920" s="14"/>
    </row>
    <row r="1921" spans="1:10" x14ac:dyDescent="0.25">
      <c r="A1921" s="148"/>
      <c r="C1921" s="230"/>
      <c r="I1921" s="14"/>
      <c r="J1921" s="14"/>
    </row>
    <row r="1922" spans="1:10" x14ac:dyDescent="0.25">
      <c r="A1922" s="148"/>
      <c r="C1922" s="230"/>
      <c r="I1922" s="14"/>
      <c r="J1922" s="14"/>
    </row>
    <row r="1923" spans="1:10" x14ac:dyDescent="0.25">
      <c r="A1923" s="148"/>
      <c r="C1923" s="230"/>
      <c r="I1923" s="14"/>
      <c r="J1923" s="14"/>
    </row>
    <row r="1924" spans="1:10" x14ac:dyDescent="0.25">
      <c r="A1924" s="148"/>
      <c r="C1924" s="230"/>
      <c r="I1924" s="14"/>
      <c r="J1924" s="14"/>
    </row>
    <row r="1925" spans="1:10" x14ac:dyDescent="0.25">
      <c r="A1925" s="148"/>
      <c r="C1925" s="230"/>
      <c r="I1925" s="14"/>
      <c r="J1925" s="14"/>
    </row>
    <row r="1926" spans="1:10" x14ac:dyDescent="0.25">
      <c r="A1926" s="148"/>
      <c r="C1926" s="230"/>
      <c r="I1926" s="14"/>
      <c r="J1926" s="14"/>
    </row>
    <row r="1927" spans="1:10" x14ac:dyDescent="0.25">
      <c r="A1927" s="148"/>
      <c r="C1927" s="230"/>
      <c r="I1927" s="14"/>
      <c r="J1927" s="14"/>
    </row>
    <row r="1928" spans="1:10" x14ac:dyDescent="0.25">
      <c r="A1928" s="148"/>
      <c r="C1928" s="230"/>
      <c r="I1928" s="14"/>
      <c r="J1928" s="14"/>
    </row>
    <row r="1929" spans="1:10" x14ac:dyDescent="0.25">
      <c r="A1929" s="148"/>
      <c r="C1929" s="230"/>
      <c r="I1929" s="14"/>
      <c r="J1929" s="14"/>
    </row>
    <row r="1930" spans="1:10" x14ac:dyDescent="0.25">
      <c r="A1930" s="148"/>
      <c r="C1930" s="230"/>
      <c r="I1930" s="14"/>
      <c r="J1930" s="14"/>
    </row>
    <row r="1931" spans="1:10" x14ac:dyDescent="0.25">
      <c r="A1931" s="148"/>
      <c r="C1931" s="230"/>
      <c r="I1931" s="14"/>
      <c r="J1931" s="14"/>
    </row>
    <row r="1932" spans="1:10" x14ac:dyDescent="0.25">
      <c r="A1932" s="148"/>
      <c r="C1932" s="230"/>
      <c r="I1932" s="14"/>
      <c r="J1932" s="14"/>
    </row>
    <row r="1933" spans="1:10" x14ac:dyDescent="0.25">
      <c r="A1933" s="148"/>
      <c r="C1933" s="230"/>
      <c r="I1933" s="14"/>
      <c r="J1933" s="14"/>
    </row>
    <row r="1934" spans="1:10" x14ac:dyDescent="0.25">
      <c r="A1934" s="148"/>
      <c r="C1934" s="230"/>
      <c r="I1934" s="14"/>
      <c r="J1934" s="14"/>
    </row>
    <row r="1935" spans="1:10" x14ac:dyDescent="0.25">
      <c r="A1935" s="148"/>
      <c r="C1935" s="230"/>
      <c r="I1935" s="14"/>
      <c r="J1935" s="14"/>
    </row>
    <row r="1936" spans="1:10" x14ac:dyDescent="0.25">
      <c r="A1936" s="148"/>
      <c r="C1936" s="230"/>
      <c r="I1936" s="14"/>
      <c r="J1936" s="14"/>
    </row>
    <row r="1937" spans="1:10" x14ac:dyDescent="0.25">
      <c r="A1937" s="148"/>
      <c r="C1937" s="230"/>
      <c r="I1937" s="14"/>
      <c r="J1937" s="14"/>
    </row>
    <row r="1938" spans="1:10" x14ac:dyDescent="0.25">
      <c r="A1938" s="148"/>
      <c r="C1938" s="230"/>
      <c r="I1938" s="14"/>
      <c r="J1938" s="14"/>
    </row>
    <row r="1939" spans="1:10" x14ac:dyDescent="0.25">
      <c r="A1939" s="148"/>
      <c r="C1939" s="230"/>
      <c r="I1939" s="14"/>
      <c r="J1939" s="14"/>
    </row>
    <row r="1940" spans="1:10" x14ac:dyDescent="0.25">
      <c r="A1940" s="148"/>
      <c r="C1940" s="230"/>
      <c r="I1940" s="14"/>
      <c r="J1940" s="14"/>
    </row>
    <row r="1941" spans="1:10" x14ac:dyDescent="0.25">
      <c r="A1941" s="148"/>
      <c r="C1941" s="230"/>
      <c r="I1941" s="14"/>
      <c r="J1941" s="14"/>
    </row>
    <row r="1942" spans="1:10" x14ac:dyDescent="0.25">
      <c r="A1942" s="148"/>
      <c r="C1942" s="230"/>
      <c r="I1942" s="14"/>
      <c r="J1942" s="14"/>
    </row>
    <row r="1943" spans="1:10" x14ac:dyDescent="0.25">
      <c r="A1943" s="148"/>
      <c r="C1943" s="230"/>
      <c r="I1943" s="14"/>
      <c r="J1943" s="14"/>
    </row>
    <row r="1944" spans="1:10" x14ac:dyDescent="0.25">
      <c r="A1944" s="148"/>
      <c r="C1944" s="230"/>
      <c r="I1944" s="14"/>
      <c r="J1944" s="14"/>
    </row>
    <row r="1945" spans="1:10" x14ac:dyDescent="0.25">
      <c r="A1945" s="148"/>
      <c r="C1945" s="230"/>
      <c r="I1945" s="14"/>
      <c r="J1945" s="14"/>
    </row>
    <row r="1946" spans="1:10" x14ac:dyDescent="0.25">
      <c r="A1946" s="148"/>
      <c r="C1946" s="230"/>
      <c r="I1946" s="14"/>
      <c r="J1946" s="14"/>
    </row>
    <row r="1947" spans="1:10" x14ac:dyDescent="0.25">
      <c r="A1947" s="148"/>
      <c r="C1947" s="230"/>
      <c r="I1947" s="14"/>
      <c r="J1947" s="14"/>
    </row>
    <row r="1948" spans="1:10" x14ac:dyDescent="0.25">
      <c r="A1948" s="148"/>
      <c r="C1948" s="230"/>
      <c r="I1948" s="14"/>
      <c r="J1948" s="14"/>
    </row>
    <row r="1949" spans="1:10" x14ac:dyDescent="0.25">
      <c r="A1949" s="148"/>
      <c r="C1949" s="230"/>
      <c r="I1949" s="14"/>
      <c r="J1949" s="14"/>
    </row>
    <row r="1950" spans="1:10" x14ac:dyDescent="0.25">
      <c r="A1950" s="148"/>
      <c r="C1950" s="230"/>
      <c r="I1950" s="14"/>
      <c r="J1950" s="14"/>
    </row>
    <row r="1951" spans="1:10" x14ac:dyDescent="0.25">
      <c r="A1951" s="148"/>
      <c r="C1951" s="230"/>
      <c r="I1951" s="14"/>
      <c r="J1951" s="14"/>
    </row>
    <row r="1952" spans="1:10" x14ac:dyDescent="0.25">
      <c r="A1952" s="148"/>
      <c r="C1952" s="230"/>
      <c r="I1952" s="14"/>
      <c r="J1952" s="14"/>
    </row>
    <row r="1953" spans="1:10" x14ac:dyDescent="0.25">
      <c r="A1953" s="148"/>
      <c r="C1953" s="230"/>
      <c r="I1953" s="14"/>
      <c r="J1953" s="14"/>
    </row>
    <row r="1954" spans="1:10" x14ac:dyDescent="0.25">
      <c r="A1954" s="148"/>
      <c r="C1954" s="230"/>
      <c r="I1954" s="14"/>
      <c r="J1954" s="14"/>
    </row>
    <row r="1955" spans="1:10" x14ac:dyDescent="0.25">
      <c r="A1955" s="148"/>
      <c r="C1955" s="230"/>
      <c r="I1955" s="14"/>
      <c r="J1955" s="14"/>
    </row>
    <row r="1956" spans="1:10" x14ac:dyDescent="0.25">
      <c r="A1956" s="148"/>
      <c r="C1956" s="230"/>
      <c r="I1956" s="14"/>
      <c r="J1956" s="14"/>
    </row>
    <row r="1957" spans="1:10" x14ac:dyDescent="0.25">
      <c r="A1957" s="148"/>
      <c r="C1957" s="230"/>
      <c r="I1957" s="14"/>
      <c r="J1957" s="14"/>
    </row>
    <row r="1958" spans="1:10" x14ac:dyDescent="0.25">
      <c r="A1958" s="148"/>
      <c r="C1958" s="230"/>
      <c r="I1958" s="14"/>
      <c r="J1958" s="14"/>
    </row>
    <row r="1959" spans="1:10" x14ac:dyDescent="0.25">
      <c r="A1959" s="148"/>
      <c r="C1959" s="230"/>
      <c r="I1959" s="14"/>
      <c r="J1959" s="14"/>
    </row>
    <row r="1960" spans="1:10" x14ac:dyDescent="0.25">
      <c r="A1960" s="148"/>
      <c r="C1960" s="230"/>
      <c r="I1960" s="14"/>
      <c r="J1960" s="14"/>
    </row>
    <row r="1961" spans="1:10" x14ac:dyDescent="0.25">
      <c r="A1961" s="148"/>
      <c r="C1961" s="230"/>
      <c r="I1961" s="14"/>
      <c r="J1961" s="14"/>
    </row>
    <row r="1962" spans="1:10" x14ac:dyDescent="0.25">
      <c r="A1962" s="148"/>
      <c r="C1962" s="230"/>
      <c r="I1962" s="14"/>
      <c r="J1962" s="14"/>
    </row>
    <row r="1963" spans="1:10" x14ac:dyDescent="0.25">
      <c r="A1963" s="148"/>
      <c r="C1963" s="230"/>
      <c r="I1963" s="14"/>
      <c r="J1963" s="14"/>
    </row>
    <row r="1964" spans="1:10" x14ac:dyDescent="0.25">
      <c r="A1964" s="148"/>
      <c r="C1964" s="230"/>
      <c r="I1964" s="14"/>
      <c r="J1964" s="14"/>
    </row>
    <row r="1965" spans="1:10" x14ac:dyDescent="0.25">
      <c r="A1965" s="148"/>
      <c r="C1965" s="230"/>
      <c r="I1965" s="14"/>
      <c r="J1965" s="14"/>
    </row>
    <row r="1966" spans="1:10" x14ac:dyDescent="0.25">
      <c r="A1966" s="148"/>
      <c r="C1966" s="230"/>
      <c r="I1966" s="14"/>
      <c r="J1966" s="14"/>
    </row>
    <row r="1967" spans="1:10" x14ac:dyDescent="0.25">
      <c r="A1967" s="148"/>
      <c r="C1967" s="230"/>
      <c r="I1967" s="14"/>
      <c r="J1967" s="14"/>
    </row>
    <row r="1968" spans="1:10" x14ac:dyDescent="0.25">
      <c r="A1968" s="148"/>
      <c r="C1968" s="230"/>
      <c r="I1968" s="14"/>
      <c r="J1968" s="14"/>
    </row>
    <row r="1969" spans="1:10" x14ac:dyDescent="0.25">
      <c r="A1969" s="148"/>
      <c r="C1969" s="230"/>
      <c r="I1969" s="14"/>
      <c r="J1969" s="14"/>
    </row>
    <row r="1970" spans="1:10" x14ac:dyDescent="0.25">
      <c r="A1970" s="148"/>
      <c r="C1970" s="230"/>
      <c r="I1970" s="14"/>
      <c r="J1970" s="14"/>
    </row>
    <row r="1971" spans="1:10" x14ac:dyDescent="0.25">
      <c r="A1971" s="148"/>
      <c r="C1971" s="230"/>
      <c r="I1971" s="14"/>
      <c r="J1971" s="14"/>
    </row>
    <row r="1972" spans="1:10" x14ac:dyDescent="0.25">
      <c r="A1972" s="148"/>
      <c r="C1972" s="230"/>
      <c r="I1972" s="14"/>
      <c r="J1972" s="14"/>
    </row>
    <row r="1973" spans="1:10" x14ac:dyDescent="0.25">
      <c r="A1973" s="148"/>
      <c r="C1973" s="230"/>
      <c r="I1973" s="14"/>
      <c r="J1973" s="14"/>
    </row>
    <row r="1974" spans="1:10" x14ac:dyDescent="0.25">
      <c r="A1974" s="148"/>
      <c r="C1974" s="230"/>
      <c r="I1974" s="14"/>
      <c r="J1974" s="14"/>
    </row>
    <row r="1975" spans="1:10" x14ac:dyDescent="0.25">
      <c r="A1975" s="148"/>
      <c r="C1975" s="230"/>
      <c r="I1975" s="14"/>
      <c r="J1975" s="14"/>
    </row>
    <row r="1976" spans="1:10" x14ac:dyDescent="0.25">
      <c r="A1976" s="148"/>
      <c r="C1976" s="230"/>
      <c r="I1976" s="14"/>
      <c r="J1976" s="14"/>
    </row>
    <row r="1977" spans="1:10" x14ac:dyDescent="0.25">
      <c r="A1977" s="148"/>
      <c r="C1977" s="230"/>
      <c r="I1977" s="14"/>
      <c r="J1977" s="14"/>
    </row>
    <row r="1978" spans="1:10" x14ac:dyDescent="0.25">
      <c r="A1978" s="148"/>
      <c r="C1978" s="230"/>
      <c r="I1978" s="14"/>
      <c r="J1978" s="14"/>
    </row>
    <row r="1979" spans="1:10" x14ac:dyDescent="0.25">
      <c r="A1979" s="148"/>
      <c r="C1979" s="230"/>
      <c r="I1979" s="14"/>
      <c r="J1979" s="14"/>
    </row>
    <row r="1980" spans="1:10" x14ac:dyDescent="0.25">
      <c r="A1980" s="148"/>
      <c r="C1980" s="230"/>
      <c r="I1980" s="14"/>
      <c r="J1980" s="14"/>
    </row>
    <row r="1981" spans="1:10" x14ac:dyDescent="0.25">
      <c r="A1981" s="148"/>
      <c r="C1981" s="230"/>
      <c r="I1981" s="14"/>
      <c r="J1981" s="14"/>
    </row>
    <row r="1982" spans="1:10" x14ac:dyDescent="0.25">
      <c r="A1982" s="148"/>
      <c r="C1982" s="230"/>
      <c r="I1982" s="14"/>
      <c r="J1982" s="14"/>
    </row>
    <row r="1983" spans="1:10" x14ac:dyDescent="0.25">
      <c r="A1983" s="148"/>
      <c r="C1983" s="230"/>
      <c r="I1983" s="14"/>
      <c r="J1983" s="14"/>
    </row>
    <row r="1984" spans="1:10" x14ac:dyDescent="0.25">
      <c r="A1984" s="148"/>
      <c r="C1984" s="230"/>
      <c r="I1984" s="14"/>
      <c r="J1984" s="14"/>
    </row>
    <row r="1985" spans="1:10" x14ac:dyDescent="0.25">
      <c r="A1985" s="148"/>
      <c r="C1985" s="230"/>
      <c r="I1985" s="14"/>
      <c r="J1985" s="14"/>
    </row>
    <row r="1986" spans="1:10" x14ac:dyDescent="0.25">
      <c r="A1986" s="148"/>
      <c r="C1986" s="230"/>
      <c r="I1986" s="14"/>
      <c r="J1986" s="14"/>
    </row>
    <row r="1987" spans="1:10" x14ac:dyDescent="0.25">
      <c r="A1987" s="148"/>
      <c r="C1987" s="230"/>
      <c r="I1987" s="14"/>
      <c r="J1987" s="14"/>
    </row>
    <row r="1988" spans="1:10" x14ac:dyDescent="0.25">
      <c r="A1988" s="148"/>
      <c r="C1988" s="230"/>
      <c r="I1988" s="14"/>
      <c r="J1988" s="14"/>
    </row>
    <row r="1989" spans="1:10" x14ac:dyDescent="0.25">
      <c r="A1989" s="148"/>
      <c r="C1989" s="230"/>
      <c r="I1989" s="14"/>
      <c r="J1989" s="14"/>
    </row>
    <row r="1990" spans="1:10" x14ac:dyDescent="0.25">
      <c r="A1990" s="148"/>
      <c r="C1990" s="230"/>
      <c r="I1990" s="14"/>
      <c r="J1990" s="14"/>
    </row>
    <row r="1991" spans="1:10" x14ac:dyDescent="0.25">
      <c r="A1991" s="148"/>
      <c r="C1991" s="230"/>
      <c r="I1991" s="14"/>
      <c r="J1991" s="14"/>
    </row>
    <row r="1992" spans="1:10" x14ac:dyDescent="0.25">
      <c r="A1992" s="148"/>
      <c r="C1992" s="230"/>
      <c r="I1992" s="14"/>
      <c r="J1992" s="14"/>
    </row>
    <row r="1993" spans="1:10" x14ac:dyDescent="0.25">
      <c r="A1993" s="148"/>
      <c r="C1993" s="230"/>
      <c r="I1993" s="14"/>
      <c r="J1993" s="14"/>
    </row>
    <row r="1994" spans="1:10" x14ac:dyDescent="0.25">
      <c r="A1994" s="148"/>
      <c r="C1994" s="230"/>
      <c r="I1994" s="14"/>
      <c r="J1994" s="14"/>
    </row>
    <row r="1995" spans="1:10" x14ac:dyDescent="0.25">
      <c r="A1995" s="148"/>
      <c r="C1995" s="230"/>
      <c r="I1995" s="14"/>
      <c r="J1995" s="14"/>
    </row>
    <row r="1996" spans="1:10" x14ac:dyDescent="0.25">
      <c r="A1996" s="148"/>
      <c r="C1996" s="230"/>
      <c r="I1996" s="14"/>
      <c r="J1996" s="14"/>
    </row>
    <row r="1997" spans="1:10" x14ac:dyDescent="0.25">
      <c r="A1997" s="148"/>
      <c r="C1997" s="230"/>
      <c r="I1997" s="14"/>
      <c r="J1997" s="14"/>
    </row>
    <row r="1998" spans="1:10" x14ac:dyDescent="0.25">
      <c r="A1998" s="148"/>
      <c r="C1998" s="230"/>
      <c r="I1998" s="14"/>
      <c r="J1998" s="14"/>
    </row>
    <row r="1999" spans="1:10" x14ac:dyDescent="0.25">
      <c r="A1999" s="148"/>
      <c r="C1999" s="230"/>
      <c r="I1999" s="14"/>
      <c r="J1999" s="14"/>
    </row>
    <row r="2000" spans="1:10" x14ac:dyDescent="0.25">
      <c r="A2000" s="148"/>
      <c r="C2000" s="230"/>
      <c r="I2000" s="14"/>
      <c r="J2000" s="14"/>
    </row>
    <row r="2001" spans="1:10" x14ac:dyDescent="0.25">
      <c r="A2001" s="148"/>
      <c r="C2001" s="230"/>
      <c r="I2001" s="14"/>
      <c r="J2001" s="14"/>
    </row>
    <row r="2002" spans="1:10" x14ac:dyDescent="0.25">
      <c r="A2002" s="148"/>
      <c r="C2002" s="230"/>
      <c r="I2002" s="14"/>
      <c r="J2002" s="14"/>
    </row>
    <row r="2003" spans="1:10" x14ac:dyDescent="0.25">
      <c r="A2003" s="148"/>
      <c r="C2003" s="230"/>
      <c r="I2003" s="14"/>
      <c r="J2003" s="14"/>
    </row>
    <row r="2004" spans="1:10" x14ac:dyDescent="0.25">
      <c r="A2004" s="148"/>
      <c r="C2004" s="230"/>
      <c r="I2004" s="14"/>
      <c r="J2004" s="14"/>
    </row>
    <row r="2005" spans="1:10" x14ac:dyDescent="0.25">
      <c r="A2005" s="148"/>
      <c r="C2005" s="230"/>
      <c r="I2005" s="14"/>
      <c r="J2005" s="14"/>
    </row>
    <row r="2006" spans="1:10" x14ac:dyDescent="0.25">
      <c r="A2006" s="148"/>
      <c r="C2006" s="230"/>
      <c r="I2006" s="14"/>
      <c r="J2006" s="14"/>
    </row>
    <row r="2007" spans="1:10" x14ac:dyDescent="0.25">
      <c r="A2007" s="148"/>
      <c r="C2007" s="230"/>
      <c r="I2007" s="14"/>
      <c r="J2007" s="14"/>
    </row>
    <row r="2008" spans="1:10" x14ac:dyDescent="0.25">
      <c r="A2008" s="148"/>
      <c r="C2008" s="230"/>
      <c r="I2008" s="14"/>
      <c r="J2008" s="14"/>
    </row>
    <row r="2009" spans="1:10" x14ac:dyDescent="0.25">
      <c r="A2009" s="148"/>
      <c r="C2009" s="230"/>
      <c r="I2009" s="14"/>
      <c r="J2009" s="14"/>
    </row>
    <row r="2010" spans="1:10" x14ac:dyDescent="0.25">
      <c r="A2010" s="148"/>
      <c r="C2010" s="230"/>
      <c r="I2010" s="14"/>
      <c r="J2010" s="14"/>
    </row>
    <row r="2011" spans="1:10" x14ac:dyDescent="0.25">
      <c r="A2011" s="148"/>
      <c r="C2011" s="230"/>
      <c r="I2011" s="14"/>
      <c r="J2011" s="14"/>
    </row>
    <row r="2012" spans="1:10" x14ac:dyDescent="0.25">
      <c r="A2012" s="148"/>
      <c r="C2012" s="230"/>
      <c r="I2012" s="14"/>
      <c r="J2012" s="14"/>
    </row>
    <row r="2013" spans="1:10" x14ac:dyDescent="0.25">
      <c r="A2013" s="148"/>
      <c r="C2013" s="230"/>
      <c r="I2013" s="14"/>
      <c r="J2013" s="14"/>
    </row>
    <row r="2014" spans="1:10" x14ac:dyDescent="0.25">
      <c r="A2014" s="148"/>
      <c r="C2014" s="230"/>
      <c r="I2014" s="14"/>
      <c r="J2014" s="14"/>
    </row>
    <row r="2015" spans="1:10" x14ac:dyDescent="0.25">
      <c r="A2015" s="148"/>
      <c r="C2015" s="230"/>
      <c r="I2015" s="14"/>
      <c r="J2015" s="14"/>
    </row>
    <row r="2016" spans="1:10" x14ac:dyDescent="0.25">
      <c r="A2016" s="148"/>
      <c r="C2016" s="230"/>
      <c r="I2016" s="14"/>
      <c r="J2016" s="14"/>
    </row>
    <row r="2017" spans="1:10" x14ac:dyDescent="0.25">
      <c r="A2017" s="148"/>
      <c r="C2017" s="230"/>
      <c r="I2017" s="14"/>
      <c r="J2017" s="14"/>
    </row>
    <row r="2018" spans="1:10" x14ac:dyDescent="0.25">
      <c r="A2018" s="148"/>
      <c r="C2018" s="230"/>
      <c r="I2018" s="14"/>
      <c r="J2018" s="14"/>
    </row>
    <row r="2019" spans="1:10" x14ac:dyDescent="0.25">
      <c r="A2019" s="148"/>
      <c r="C2019" s="230"/>
      <c r="I2019" s="14"/>
      <c r="J2019" s="14"/>
    </row>
    <row r="2020" spans="1:10" x14ac:dyDescent="0.25">
      <c r="A2020" s="148"/>
      <c r="C2020" s="230"/>
      <c r="I2020" s="14"/>
      <c r="J2020" s="14"/>
    </row>
    <row r="2021" spans="1:10" x14ac:dyDescent="0.25">
      <c r="A2021" s="148"/>
      <c r="C2021" s="230"/>
      <c r="I2021" s="14"/>
      <c r="J2021" s="14"/>
    </row>
    <row r="2022" spans="1:10" x14ac:dyDescent="0.25">
      <c r="A2022" s="148"/>
      <c r="C2022" s="230"/>
      <c r="I2022" s="14"/>
      <c r="J2022" s="14"/>
    </row>
    <row r="2023" spans="1:10" x14ac:dyDescent="0.25">
      <c r="A2023" s="148"/>
      <c r="C2023" s="230"/>
      <c r="I2023" s="14"/>
      <c r="J2023" s="14"/>
    </row>
    <row r="2024" spans="1:10" x14ac:dyDescent="0.25">
      <c r="A2024" s="148"/>
      <c r="C2024" s="230"/>
      <c r="I2024" s="14"/>
      <c r="J2024" s="14"/>
    </row>
    <row r="2025" spans="1:10" x14ac:dyDescent="0.25">
      <c r="A2025" s="148"/>
      <c r="C2025" s="230"/>
      <c r="I2025" s="14"/>
      <c r="J2025" s="14"/>
    </row>
    <row r="2026" spans="1:10" x14ac:dyDescent="0.25">
      <c r="A2026" s="148"/>
      <c r="C2026" s="230"/>
      <c r="I2026" s="14"/>
      <c r="J2026" s="14"/>
    </row>
    <row r="2027" spans="1:10" x14ac:dyDescent="0.25">
      <c r="A2027" s="148"/>
      <c r="C2027" s="230"/>
      <c r="I2027" s="14"/>
      <c r="J2027" s="14"/>
    </row>
    <row r="2028" spans="1:10" x14ac:dyDescent="0.25">
      <c r="A2028" s="148"/>
      <c r="C2028" s="230"/>
      <c r="I2028" s="14"/>
      <c r="J2028" s="14"/>
    </row>
    <row r="2029" spans="1:10" x14ac:dyDescent="0.25">
      <c r="A2029" s="148"/>
      <c r="C2029" s="230"/>
      <c r="I2029" s="14"/>
      <c r="J2029" s="14"/>
    </row>
    <row r="2030" spans="1:10" x14ac:dyDescent="0.25">
      <c r="A2030" s="148"/>
      <c r="C2030" s="230"/>
      <c r="I2030" s="14"/>
      <c r="J2030" s="14"/>
    </row>
    <row r="2031" spans="1:10" x14ac:dyDescent="0.25">
      <c r="A2031" s="148"/>
      <c r="C2031" s="230"/>
      <c r="I2031" s="14"/>
      <c r="J2031" s="14"/>
    </row>
    <row r="2032" spans="1:10" x14ac:dyDescent="0.25">
      <c r="A2032" s="148"/>
      <c r="C2032" s="230"/>
      <c r="I2032" s="14"/>
      <c r="J2032" s="14"/>
    </row>
    <row r="2033" spans="1:10" x14ac:dyDescent="0.25">
      <c r="A2033" s="148"/>
      <c r="C2033" s="230"/>
      <c r="I2033" s="14"/>
      <c r="J2033" s="14"/>
    </row>
    <row r="2034" spans="1:10" x14ac:dyDescent="0.25">
      <c r="A2034" s="148"/>
      <c r="C2034" s="230"/>
      <c r="I2034" s="14"/>
      <c r="J2034" s="14"/>
    </row>
    <row r="2035" spans="1:10" x14ac:dyDescent="0.25">
      <c r="A2035" s="148"/>
      <c r="C2035" s="230"/>
      <c r="I2035" s="14"/>
      <c r="J2035" s="14"/>
    </row>
    <row r="2036" spans="1:10" x14ac:dyDescent="0.25">
      <c r="A2036" s="148"/>
      <c r="C2036" s="230"/>
      <c r="I2036" s="14"/>
      <c r="J2036" s="14"/>
    </row>
    <row r="2037" spans="1:10" x14ac:dyDescent="0.25">
      <c r="A2037" s="148"/>
      <c r="C2037" s="230"/>
      <c r="I2037" s="14"/>
      <c r="J2037" s="14"/>
    </row>
    <row r="2038" spans="1:10" x14ac:dyDescent="0.25">
      <c r="A2038" s="148"/>
      <c r="C2038" s="230"/>
      <c r="I2038" s="14"/>
      <c r="J2038" s="14"/>
    </row>
    <row r="2039" spans="1:10" x14ac:dyDescent="0.25">
      <c r="A2039" s="148"/>
      <c r="C2039" s="230"/>
      <c r="I2039" s="14"/>
      <c r="J2039" s="14"/>
    </row>
    <row r="2040" spans="1:10" x14ac:dyDescent="0.25">
      <c r="A2040" s="148"/>
      <c r="C2040" s="230"/>
      <c r="I2040" s="14"/>
      <c r="J2040" s="14"/>
    </row>
    <row r="2041" spans="1:10" x14ac:dyDescent="0.25">
      <c r="A2041" s="148"/>
      <c r="C2041" s="230"/>
      <c r="I2041" s="14"/>
      <c r="J2041" s="14"/>
    </row>
    <row r="2042" spans="1:10" x14ac:dyDescent="0.25">
      <c r="A2042" s="148"/>
      <c r="C2042" s="230"/>
      <c r="I2042" s="14"/>
      <c r="J2042" s="14"/>
    </row>
    <row r="2043" spans="1:10" x14ac:dyDescent="0.25">
      <c r="A2043" s="148"/>
      <c r="C2043" s="230"/>
      <c r="I2043" s="14"/>
      <c r="J2043" s="14"/>
    </row>
    <row r="2044" spans="1:10" x14ac:dyDescent="0.25">
      <c r="A2044" s="148"/>
      <c r="C2044" s="230"/>
      <c r="I2044" s="14"/>
      <c r="J2044" s="14"/>
    </row>
    <row r="2045" spans="1:10" x14ac:dyDescent="0.25">
      <c r="A2045" s="148"/>
      <c r="C2045" s="230"/>
      <c r="I2045" s="14"/>
      <c r="J2045" s="14"/>
    </row>
    <row r="2046" spans="1:10" x14ac:dyDescent="0.25">
      <c r="A2046" s="148"/>
      <c r="C2046" s="230"/>
      <c r="I2046" s="14"/>
      <c r="J2046" s="14"/>
    </row>
    <row r="2047" spans="1:10" x14ac:dyDescent="0.25">
      <c r="A2047" s="148"/>
      <c r="C2047" s="230"/>
      <c r="I2047" s="14"/>
      <c r="J2047" s="14"/>
    </row>
    <row r="2048" spans="1:10" x14ac:dyDescent="0.25">
      <c r="A2048" s="148"/>
      <c r="C2048" s="230"/>
      <c r="I2048" s="14"/>
      <c r="J2048" s="14"/>
    </row>
    <row r="2049" spans="1:10" x14ac:dyDescent="0.25">
      <c r="A2049" s="148"/>
      <c r="C2049" s="230"/>
      <c r="I2049" s="14"/>
      <c r="J2049" s="14"/>
    </row>
    <row r="2050" spans="1:10" x14ac:dyDescent="0.25">
      <c r="A2050" s="148"/>
      <c r="C2050" s="230"/>
      <c r="I2050" s="14"/>
      <c r="J2050" s="14"/>
    </row>
    <row r="2051" spans="1:10" x14ac:dyDescent="0.25">
      <c r="A2051" s="148"/>
      <c r="C2051" s="230"/>
      <c r="I2051" s="14"/>
      <c r="J2051" s="14"/>
    </row>
    <row r="2052" spans="1:10" x14ac:dyDescent="0.25">
      <c r="A2052" s="148"/>
      <c r="C2052" s="230"/>
      <c r="I2052" s="14"/>
      <c r="J2052" s="14"/>
    </row>
    <row r="2053" spans="1:10" x14ac:dyDescent="0.25">
      <c r="A2053" s="148"/>
      <c r="C2053" s="230"/>
      <c r="I2053" s="14"/>
      <c r="J2053" s="14"/>
    </row>
    <row r="2054" spans="1:10" x14ac:dyDescent="0.25">
      <c r="A2054" s="148"/>
      <c r="C2054" s="230"/>
      <c r="I2054" s="14"/>
      <c r="J2054" s="14"/>
    </row>
    <row r="2055" spans="1:10" x14ac:dyDescent="0.25">
      <c r="A2055" s="148"/>
      <c r="C2055" s="230"/>
      <c r="I2055" s="14"/>
      <c r="J2055" s="14"/>
    </row>
    <row r="2056" spans="1:10" x14ac:dyDescent="0.25">
      <c r="A2056" s="148"/>
      <c r="C2056" s="230"/>
      <c r="I2056" s="14"/>
      <c r="J2056" s="14"/>
    </row>
    <row r="2057" spans="1:10" x14ac:dyDescent="0.25">
      <c r="A2057" s="148"/>
      <c r="C2057" s="230"/>
      <c r="I2057" s="14"/>
      <c r="J2057" s="14"/>
    </row>
    <row r="2058" spans="1:10" x14ac:dyDescent="0.25">
      <c r="A2058" s="148"/>
      <c r="C2058" s="230"/>
      <c r="I2058" s="14"/>
      <c r="J2058" s="14"/>
    </row>
    <row r="2059" spans="1:10" x14ac:dyDescent="0.25">
      <c r="A2059" s="148"/>
      <c r="C2059" s="230"/>
      <c r="I2059" s="14"/>
      <c r="J2059" s="14"/>
    </row>
    <row r="2060" spans="1:10" x14ac:dyDescent="0.25">
      <c r="A2060" s="148"/>
      <c r="C2060" s="230"/>
      <c r="I2060" s="14"/>
      <c r="J2060" s="14"/>
    </row>
    <row r="2061" spans="1:10" x14ac:dyDescent="0.25">
      <c r="A2061" s="148"/>
      <c r="C2061" s="230"/>
      <c r="I2061" s="14"/>
      <c r="J2061" s="14"/>
    </row>
    <row r="2062" spans="1:10" x14ac:dyDescent="0.25">
      <c r="A2062" s="148"/>
      <c r="C2062" s="230"/>
      <c r="I2062" s="14"/>
      <c r="J2062" s="14"/>
    </row>
    <row r="2063" spans="1:10" x14ac:dyDescent="0.25">
      <c r="A2063" s="148"/>
      <c r="C2063" s="230"/>
      <c r="I2063" s="14"/>
      <c r="J2063" s="14"/>
    </row>
    <row r="2064" spans="1:10" x14ac:dyDescent="0.25">
      <c r="A2064" s="148"/>
      <c r="C2064" s="230"/>
      <c r="I2064" s="14"/>
      <c r="J2064" s="14"/>
    </row>
    <row r="2065" spans="1:10" x14ac:dyDescent="0.25">
      <c r="A2065" s="148"/>
      <c r="C2065" s="230"/>
      <c r="I2065" s="14"/>
      <c r="J2065" s="14"/>
    </row>
    <row r="2066" spans="1:10" x14ac:dyDescent="0.25">
      <c r="A2066" s="148"/>
      <c r="C2066" s="230"/>
      <c r="I2066" s="14"/>
      <c r="J2066" s="14"/>
    </row>
    <row r="2067" spans="1:10" x14ac:dyDescent="0.25">
      <c r="A2067" s="148"/>
      <c r="C2067" s="230"/>
      <c r="I2067" s="14"/>
      <c r="J2067" s="14"/>
    </row>
    <row r="2068" spans="1:10" x14ac:dyDescent="0.25">
      <c r="A2068" s="148"/>
      <c r="C2068" s="230"/>
      <c r="I2068" s="14"/>
      <c r="J2068" s="14"/>
    </row>
    <row r="2069" spans="1:10" x14ac:dyDescent="0.25">
      <c r="A2069" s="148"/>
      <c r="C2069" s="230"/>
      <c r="I2069" s="14"/>
      <c r="J2069" s="14"/>
    </row>
    <row r="2070" spans="1:10" x14ac:dyDescent="0.25">
      <c r="A2070" s="148"/>
      <c r="C2070" s="230"/>
      <c r="I2070" s="14"/>
      <c r="J2070" s="14"/>
    </row>
    <row r="2071" spans="1:10" x14ac:dyDescent="0.25">
      <c r="A2071" s="148"/>
      <c r="C2071" s="230"/>
      <c r="I2071" s="14"/>
      <c r="J2071" s="14"/>
    </row>
    <row r="2072" spans="1:10" x14ac:dyDescent="0.25">
      <c r="A2072" s="148"/>
      <c r="C2072" s="230"/>
      <c r="I2072" s="14"/>
      <c r="J2072" s="14"/>
    </row>
    <row r="2073" spans="1:10" x14ac:dyDescent="0.25">
      <c r="A2073" s="148"/>
      <c r="C2073" s="230"/>
      <c r="I2073" s="14"/>
      <c r="J2073" s="14"/>
    </row>
    <row r="2074" spans="1:10" x14ac:dyDescent="0.25">
      <c r="A2074" s="148"/>
      <c r="C2074" s="230"/>
      <c r="I2074" s="14"/>
      <c r="J2074" s="14"/>
    </row>
    <row r="2075" spans="1:10" x14ac:dyDescent="0.25">
      <c r="A2075" s="148"/>
      <c r="C2075" s="230"/>
      <c r="I2075" s="14"/>
      <c r="J2075" s="14"/>
    </row>
    <row r="2076" spans="1:10" x14ac:dyDescent="0.25">
      <c r="A2076" s="148"/>
      <c r="C2076" s="230"/>
      <c r="I2076" s="14"/>
      <c r="J2076" s="14"/>
    </row>
    <row r="2077" spans="1:10" x14ac:dyDescent="0.25">
      <c r="A2077" s="148"/>
      <c r="C2077" s="230"/>
      <c r="I2077" s="14"/>
      <c r="J2077" s="14"/>
    </row>
    <row r="2078" spans="1:10" x14ac:dyDescent="0.25">
      <c r="A2078" s="148"/>
      <c r="C2078" s="230"/>
      <c r="I2078" s="14"/>
      <c r="J2078" s="14"/>
    </row>
    <row r="2079" spans="1:10" x14ac:dyDescent="0.25">
      <c r="A2079" s="148"/>
      <c r="C2079" s="230"/>
      <c r="I2079" s="14"/>
      <c r="J2079" s="14"/>
    </row>
    <row r="2080" spans="1:10" x14ac:dyDescent="0.25">
      <c r="A2080" s="148"/>
      <c r="C2080" s="230"/>
      <c r="I2080" s="14"/>
      <c r="J2080" s="14"/>
    </row>
    <row r="2081" spans="1:10" x14ac:dyDescent="0.25">
      <c r="A2081" s="148"/>
      <c r="C2081" s="230"/>
      <c r="I2081" s="14"/>
      <c r="J2081" s="14"/>
    </row>
    <row r="2082" spans="1:10" x14ac:dyDescent="0.25">
      <c r="A2082" s="148"/>
      <c r="C2082" s="230"/>
      <c r="I2082" s="14"/>
      <c r="J2082" s="14"/>
    </row>
    <row r="2083" spans="1:10" x14ac:dyDescent="0.25">
      <c r="A2083" s="148"/>
      <c r="C2083" s="230"/>
      <c r="I2083" s="14"/>
      <c r="J2083" s="14"/>
    </row>
    <row r="2084" spans="1:10" x14ac:dyDescent="0.25">
      <c r="A2084" s="148"/>
      <c r="C2084" s="230"/>
      <c r="I2084" s="14"/>
      <c r="J2084" s="14"/>
    </row>
    <row r="2085" spans="1:10" x14ac:dyDescent="0.25">
      <c r="A2085" s="148"/>
      <c r="C2085" s="230"/>
      <c r="I2085" s="14"/>
      <c r="J2085" s="14"/>
    </row>
    <row r="2086" spans="1:10" x14ac:dyDescent="0.25">
      <c r="A2086" s="148"/>
      <c r="C2086" s="230"/>
      <c r="I2086" s="14"/>
      <c r="J2086" s="14"/>
    </row>
    <row r="2087" spans="1:10" x14ac:dyDescent="0.25">
      <c r="A2087" s="148"/>
      <c r="C2087" s="230"/>
      <c r="I2087" s="14"/>
      <c r="J2087" s="14"/>
    </row>
    <row r="2088" spans="1:10" x14ac:dyDescent="0.25">
      <c r="A2088" s="148"/>
      <c r="C2088" s="230"/>
      <c r="I2088" s="14"/>
      <c r="J2088" s="14"/>
    </row>
    <row r="2089" spans="1:10" x14ac:dyDescent="0.25">
      <c r="A2089" s="148"/>
      <c r="C2089" s="230"/>
      <c r="I2089" s="14"/>
      <c r="J2089" s="14"/>
    </row>
    <row r="2090" spans="1:10" x14ac:dyDescent="0.25">
      <c r="A2090" s="148"/>
      <c r="C2090" s="230"/>
      <c r="I2090" s="14"/>
      <c r="J2090" s="14"/>
    </row>
    <row r="2091" spans="1:10" x14ac:dyDescent="0.25">
      <c r="A2091" s="148"/>
      <c r="C2091" s="230"/>
      <c r="I2091" s="14"/>
      <c r="J2091" s="14"/>
    </row>
    <row r="2092" spans="1:10" x14ac:dyDescent="0.25">
      <c r="A2092" s="148"/>
      <c r="C2092" s="230"/>
      <c r="I2092" s="14"/>
      <c r="J2092" s="14"/>
    </row>
    <row r="2093" spans="1:10" x14ac:dyDescent="0.25">
      <c r="A2093" s="148"/>
      <c r="C2093" s="230"/>
      <c r="I2093" s="14"/>
      <c r="J2093" s="14"/>
    </row>
    <row r="2094" spans="1:10" x14ac:dyDescent="0.25">
      <c r="A2094" s="148"/>
      <c r="C2094" s="230"/>
      <c r="I2094" s="14"/>
      <c r="J2094" s="14"/>
    </row>
    <row r="2095" spans="1:10" x14ac:dyDescent="0.25">
      <c r="A2095" s="148"/>
      <c r="C2095" s="230"/>
      <c r="I2095" s="14"/>
      <c r="J2095" s="14"/>
    </row>
    <row r="2096" spans="1:10" x14ac:dyDescent="0.25">
      <c r="A2096" s="148"/>
      <c r="C2096" s="230"/>
      <c r="I2096" s="14"/>
      <c r="J2096" s="14"/>
    </row>
    <row r="2097" spans="1:10" x14ac:dyDescent="0.25">
      <c r="A2097" s="148"/>
      <c r="C2097" s="230"/>
      <c r="I2097" s="14"/>
      <c r="J2097" s="14"/>
    </row>
    <row r="2098" spans="1:10" x14ac:dyDescent="0.25">
      <c r="A2098" s="148"/>
      <c r="C2098" s="230"/>
      <c r="I2098" s="14"/>
      <c r="J2098" s="14"/>
    </row>
    <row r="2099" spans="1:10" x14ac:dyDescent="0.25">
      <c r="A2099" s="148"/>
      <c r="C2099" s="230"/>
      <c r="I2099" s="14"/>
      <c r="J2099" s="14"/>
    </row>
    <row r="2100" spans="1:10" x14ac:dyDescent="0.25">
      <c r="A2100" s="148"/>
      <c r="C2100" s="230"/>
      <c r="I2100" s="14"/>
      <c r="J2100" s="14"/>
    </row>
    <row r="2101" spans="1:10" x14ac:dyDescent="0.25">
      <c r="A2101" s="148"/>
      <c r="C2101" s="230"/>
      <c r="I2101" s="14"/>
      <c r="J2101" s="14"/>
    </row>
    <row r="2102" spans="1:10" x14ac:dyDescent="0.25">
      <c r="A2102" s="148"/>
      <c r="C2102" s="230"/>
      <c r="I2102" s="14"/>
      <c r="J2102" s="14"/>
    </row>
    <row r="2103" spans="1:10" x14ac:dyDescent="0.25">
      <c r="A2103" s="148"/>
      <c r="C2103" s="230"/>
      <c r="I2103" s="14"/>
      <c r="J2103" s="14"/>
    </row>
    <row r="2104" spans="1:10" x14ac:dyDescent="0.25">
      <c r="A2104" s="148"/>
      <c r="C2104" s="230"/>
      <c r="I2104" s="14"/>
      <c r="J2104" s="14"/>
    </row>
    <row r="2105" spans="1:10" x14ac:dyDescent="0.25">
      <c r="A2105" s="148"/>
      <c r="C2105" s="230"/>
      <c r="I2105" s="14"/>
      <c r="J2105" s="14"/>
    </row>
    <row r="2106" spans="1:10" x14ac:dyDescent="0.25">
      <c r="A2106" s="148"/>
      <c r="C2106" s="230"/>
      <c r="I2106" s="14"/>
      <c r="J2106" s="14"/>
    </row>
    <row r="2107" spans="1:10" x14ac:dyDescent="0.25">
      <c r="A2107" s="148"/>
      <c r="C2107" s="230"/>
      <c r="I2107" s="14"/>
      <c r="J2107" s="14"/>
    </row>
    <row r="2108" spans="1:10" x14ac:dyDescent="0.25">
      <c r="A2108" s="148"/>
      <c r="C2108" s="230"/>
      <c r="I2108" s="14"/>
      <c r="J2108" s="14"/>
    </row>
    <row r="2109" spans="1:10" x14ac:dyDescent="0.25">
      <c r="A2109" s="148"/>
      <c r="C2109" s="230"/>
      <c r="I2109" s="14"/>
      <c r="J2109" s="14"/>
    </row>
    <row r="2110" spans="1:10" x14ac:dyDescent="0.25">
      <c r="A2110" s="148"/>
      <c r="C2110" s="230"/>
      <c r="I2110" s="14"/>
      <c r="J2110" s="14"/>
    </row>
    <row r="2111" spans="1:10" x14ac:dyDescent="0.25">
      <c r="A2111" s="148"/>
      <c r="C2111" s="230"/>
      <c r="I2111" s="14"/>
      <c r="J2111" s="14"/>
    </row>
    <row r="2112" spans="1:10" x14ac:dyDescent="0.25">
      <c r="A2112" s="148"/>
      <c r="C2112" s="230"/>
      <c r="I2112" s="14"/>
      <c r="J2112" s="14"/>
    </row>
    <row r="2113" spans="1:10" x14ac:dyDescent="0.25">
      <c r="A2113" s="148"/>
      <c r="C2113" s="230"/>
      <c r="I2113" s="14"/>
      <c r="J2113" s="14"/>
    </row>
    <row r="2114" spans="1:10" x14ac:dyDescent="0.25">
      <c r="A2114" s="148"/>
      <c r="C2114" s="230"/>
      <c r="I2114" s="14"/>
      <c r="J2114" s="14"/>
    </row>
    <row r="2115" spans="1:10" x14ac:dyDescent="0.25">
      <c r="A2115" s="148"/>
      <c r="C2115" s="230"/>
      <c r="I2115" s="14"/>
      <c r="J2115" s="14"/>
    </row>
    <row r="2116" spans="1:10" x14ac:dyDescent="0.25">
      <c r="A2116" s="148"/>
      <c r="C2116" s="230"/>
      <c r="I2116" s="14"/>
      <c r="J2116" s="14"/>
    </row>
    <row r="2117" spans="1:10" x14ac:dyDescent="0.25">
      <c r="A2117" s="148"/>
      <c r="C2117" s="230"/>
      <c r="I2117" s="14"/>
      <c r="J2117" s="14"/>
    </row>
    <row r="2118" spans="1:10" x14ac:dyDescent="0.25">
      <c r="A2118" s="148"/>
      <c r="C2118" s="230"/>
      <c r="I2118" s="14"/>
      <c r="J2118" s="14"/>
    </row>
    <row r="2119" spans="1:10" x14ac:dyDescent="0.25">
      <c r="A2119" s="148"/>
      <c r="C2119" s="230"/>
      <c r="I2119" s="14"/>
      <c r="J2119" s="14"/>
    </row>
    <row r="2120" spans="1:10" x14ac:dyDescent="0.25">
      <c r="A2120" s="148"/>
      <c r="C2120" s="230"/>
      <c r="I2120" s="14"/>
      <c r="J2120" s="14"/>
    </row>
    <row r="2121" spans="1:10" x14ac:dyDescent="0.25">
      <c r="A2121" s="148"/>
      <c r="C2121" s="230"/>
      <c r="I2121" s="14"/>
      <c r="J2121" s="14"/>
    </row>
    <row r="2122" spans="1:10" x14ac:dyDescent="0.25">
      <c r="A2122" s="148"/>
      <c r="C2122" s="230"/>
      <c r="I2122" s="14"/>
      <c r="J2122" s="14"/>
    </row>
    <row r="2123" spans="1:10" x14ac:dyDescent="0.25">
      <c r="A2123" s="148"/>
      <c r="C2123" s="230"/>
      <c r="I2123" s="14"/>
      <c r="J2123" s="14"/>
    </row>
    <row r="2124" spans="1:10" x14ac:dyDescent="0.25">
      <c r="A2124" s="148"/>
      <c r="C2124" s="230"/>
      <c r="I2124" s="14"/>
      <c r="J2124" s="14"/>
    </row>
    <row r="2125" spans="1:10" x14ac:dyDescent="0.25">
      <c r="A2125" s="148"/>
      <c r="C2125" s="230"/>
      <c r="I2125" s="14"/>
      <c r="J2125" s="14"/>
    </row>
    <row r="2126" spans="1:10" x14ac:dyDescent="0.25">
      <c r="A2126" s="148"/>
      <c r="C2126" s="230"/>
      <c r="I2126" s="14"/>
      <c r="J2126" s="14"/>
    </row>
    <row r="2127" spans="1:10" x14ac:dyDescent="0.25">
      <c r="A2127" s="148"/>
      <c r="C2127" s="230"/>
      <c r="I2127" s="14"/>
      <c r="J2127" s="14"/>
    </row>
    <row r="2128" spans="1:10" x14ac:dyDescent="0.25">
      <c r="A2128" s="148"/>
      <c r="C2128" s="230"/>
      <c r="I2128" s="14"/>
      <c r="J2128" s="14"/>
    </row>
    <row r="2129" spans="1:10" x14ac:dyDescent="0.25">
      <c r="A2129" s="148"/>
      <c r="C2129" s="230"/>
      <c r="I2129" s="14"/>
      <c r="J2129" s="14"/>
    </row>
    <row r="2130" spans="1:10" x14ac:dyDescent="0.25">
      <c r="A2130" s="148"/>
      <c r="C2130" s="230"/>
      <c r="I2130" s="14"/>
      <c r="J2130" s="14"/>
    </row>
    <row r="2131" spans="1:10" x14ac:dyDescent="0.25">
      <c r="A2131" s="148"/>
      <c r="C2131" s="230"/>
      <c r="I2131" s="14"/>
      <c r="J2131" s="14"/>
    </row>
    <row r="2132" spans="1:10" x14ac:dyDescent="0.25">
      <c r="A2132" s="148"/>
      <c r="C2132" s="230"/>
      <c r="I2132" s="14"/>
      <c r="J2132" s="14"/>
    </row>
    <row r="2133" spans="1:10" x14ac:dyDescent="0.25">
      <c r="A2133" s="148"/>
      <c r="C2133" s="230"/>
      <c r="I2133" s="14"/>
      <c r="J2133" s="14"/>
    </row>
    <row r="2134" spans="1:10" x14ac:dyDescent="0.25">
      <c r="A2134" s="148"/>
      <c r="C2134" s="230"/>
      <c r="I2134" s="14"/>
      <c r="J2134" s="14"/>
    </row>
    <row r="2135" spans="1:10" x14ac:dyDescent="0.25">
      <c r="A2135" s="148"/>
      <c r="C2135" s="230"/>
      <c r="I2135" s="14"/>
      <c r="J2135" s="14"/>
    </row>
    <row r="2136" spans="1:10" x14ac:dyDescent="0.25">
      <c r="A2136" s="148"/>
      <c r="C2136" s="230"/>
      <c r="I2136" s="14"/>
      <c r="J2136" s="14"/>
    </row>
    <row r="2137" spans="1:10" x14ac:dyDescent="0.25">
      <c r="A2137" s="148"/>
      <c r="C2137" s="230"/>
      <c r="I2137" s="14"/>
      <c r="J2137" s="14"/>
    </row>
    <row r="2138" spans="1:10" x14ac:dyDescent="0.25">
      <c r="A2138" s="148"/>
      <c r="C2138" s="230"/>
      <c r="I2138" s="14"/>
      <c r="J2138" s="14"/>
    </row>
    <row r="2139" spans="1:10" x14ac:dyDescent="0.25">
      <c r="A2139" s="148"/>
      <c r="C2139" s="230"/>
      <c r="I2139" s="14"/>
      <c r="J2139" s="14"/>
    </row>
    <row r="2140" spans="1:10" x14ac:dyDescent="0.25">
      <c r="A2140" s="148"/>
      <c r="C2140" s="230"/>
      <c r="I2140" s="14"/>
      <c r="J2140" s="14"/>
    </row>
    <row r="2141" spans="1:10" x14ac:dyDescent="0.25">
      <c r="A2141" s="148"/>
      <c r="C2141" s="230"/>
      <c r="I2141" s="14"/>
      <c r="J2141" s="14"/>
    </row>
    <row r="2142" spans="1:10" x14ac:dyDescent="0.25">
      <c r="A2142" s="148"/>
      <c r="C2142" s="230"/>
      <c r="I2142" s="14"/>
      <c r="J2142" s="14"/>
    </row>
    <row r="2143" spans="1:10" x14ac:dyDescent="0.25">
      <c r="A2143" s="148"/>
      <c r="C2143" s="230"/>
      <c r="I2143" s="14"/>
      <c r="J2143" s="14"/>
    </row>
    <row r="2144" spans="1:10" x14ac:dyDescent="0.25">
      <c r="A2144" s="148"/>
      <c r="C2144" s="230"/>
      <c r="I2144" s="14"/>
      <c r="J2144" s="14"/>
    </row>
    <row r="2145" spans="1:10" x14ac:dyDescent="0.25">
      <c r="A2145" s="148"/>
      <c r="C2145" s="230"/>
      <c r="I2145" s="14"/>
      <c r="J2145" s="14"/>
    </row>
    <row r="2146" spans="1:10" x14ac:dyDescent="0.25">
      <c r="A2146" s="148"/>
      <c r="C2146" s="230"/>
      <c r="I2146" s="14"/>
      <c r="J2146" s="14"/>
    </row>
    <row r="2147" spans="1:10" x14ac:dyDescent="0.25">
      <c r="A2147" s="148"/>
      <c r="C2147" s="230"/>
      <c r="I2147" s="14"/>
      <c r="J2147" s="14"/>
    </row>
    <row r="2148" spans="1:10" x14ac:dyDescent="0.25">
      <c r="A2148" s="148"/>
      <c r="C2148" s="230"/>
      <c r="I2148" s="14"/>
      <c r="J2148" s="14"/>
    </row>
    <row r="2149" spans="1:10" x14ac:dyDescent="0.25">
      <c r="A2149" s="148"/>
      <c r="C2149" s="230"/>
      <c r="I2149" s="14"/>
      <c r="J2149" s="14"/>
    </row>
    <row r="2150" spans="1:10" x14ac:dyDescent="0.25">
      <c r="A2150" s="148"/>
      <c r="C2150" s="230"/>
      <c r="I2150" s="14"/>
      <c r="J2150" s="14"/>
    </row>
    <row r="2151" spans="1:10" x14ac:dyDescent="0.25">
      <c r="A2151" s="148"/>
      <c r="C2151" s="230"/>
      <c r="I2151" s="14"/>
      <c r="J2151" s="14"/>
    </row>
    <row r="2152" spans="1:10" x14ac:dyDescent="0.25">
      <c r="A2152" s="148"/>
      <c r="C2152" s="230"/>
      <c r="I2152" s="14"/>
      <c r="J2152" s="14"/>
    </row>
    <row r="2153" spans="1:10" x14ac:dyDescent="0.25">
      <c r="A2153" s="148"/>
      <c r="C2153" s="230"/>
      <c r="I2153" s="14"/>
      <c r="J2153" s="14"/>
    </row>
    <row r="2154" spans="1:10" x14ac:dyDescent="0.25">
      <c r="A2154" s="148"/>
      <c r="C2154" s="230"/>
      <c r="I2154" s="14"/>
      <c r="J2154" s="14"/>
    </row>
    <row r="2155" spans="1:10" x14ac:dyDescent="0.25">
      <c r="A2155" s="148"/>
      <c r="C2155" s="230"/>
      <c r="I2155" s="14"/>
      <c r="J2155" s="14"/>
    </row>
    <row r="2156" spans="1:10" x14ac:dyDescent="0.25">
      <c r="A2156" s="148"/>
      <c r="C2156" s="230"/>
      <c r="I2156" s="14"/>
      <c r="J2156" s="14"/>
    </row>
    <row r="2157" spans="1:10" x14ac:dyDescent="0.25">
      <c r="A2157" s="148"/>
      <c r="C2157" s="230"/>
      <c r="I2157" s="14"/>
      <c r="J2157" s="14"/>
    </row>
    <row r="2158" spans="1:10" x14ac:dyDescent="0.25">
      <c r="A2158" s="148"/>
      <c r="C2158" s="230"/>
      <c r="I2158" s="14"/>
      <c r="J2158" s="14"/>
    </row>
    <row r="2159" spans="1:10" x14ac:dyDescent="0.25">
      <c r="A2159" s="148"/>
      <c r="C2159" s="230"/>
      <c r="I2159" s="14"/>
      <c r="J2159" s="14"/>
    </row>
    <row r="2160" spans="1:10" x14ac:dyDescent="0.25">
      <c r="A2160" s="148"/>
      <c r="C2160" s="230"/>
      <c r="I2160" s="14"/>
      <c r="J2160" s="14"/>
    </row>
    <row r="2161" spans="1:10" x14ac:dyDescent="0.25">
      <c r="A2161" s="148"/>
      <c r="C2161" s="230"/>
      <c r="I2161" s="14"/>
      <c r="J2161" s="14"/>
    </row>
    <row r="2162" spans="1:10" x14ac:dyDescent="0.25">
      <c r="A2162" s="148"/>
      <c r="C2162" s="230"/>
      <c r="I2162" s="14"/>
      <c r="J2162" s="14"/>
    </row>
    <row r="2163" spans="1:10" x14ac:dyDescent="0.25">
      <c r="A2163" s="148"/>
      <c r="C2163" s="230"/>
      <c r="I2163" s="14"/>
      <c r="J2163" s="14"/>
    </row>
    <row r="2164" spans="1:10" x14ac:dyDescent="0.25">
      <c r="A2164" s="148"/>
      <c r="C2164" s="230"/>
      <c r="I2164" s="14"/>
      <c r="J2164" s="14"/>
    </row>
    <row r="2165" spans="1:10" x14ac:dyDescent="0.25">
      <c r="A2165" s="148"/>
      <c r="C2165" s="230"/>
      <c r="I2165" s="14"/>
      <c r="J2165" s="14"/>
    </row>
    <row r="2166" spans="1:10" x14ac:dyDescent="0.25">
      <c r="A2166" s="148"/>
      <c r="C2166" s="230"/>
      <c r="I2166" s="14"/>
      <c r="J2166" s="14"/>
    </row>
    <row r="2167" spans="1:10" x14ac:dyDescent="0.25">
      <c r="A2167" s="148"/>
      <c r="C2167" s="230"/>
      <c r="I2167" s="14"/>
      <c r="J2167" s="14"/>
    </row>
    <row r="2168" spans="1:10" x14ac:dyDescent="0.25">
      <c r="A2168" s="148"/>
      <c r="C2168" s="230"/>
      <c r="I2168" s="14"/>
      <c r="J2168" s="14"/>
    </row>
    <row r="2169" spans="1:10" x14ac:dyDescent="0.25">
      <c r="A2169" s="148"/>
      <c r="C2169" s="230"/>
      <c r="I2169" s="14"/>
      <c r="J2169" s="14"/>
    </row>
    <row r="2170" spans="1:10" x14ac:dyDescent="0.25">
      <c r="A2170" s="148"/>
      <c r="C2170" s="230"/>
      <c r="I2170" s="14"/>
      <c r="J2170" s="14"/>
    </row>
    <row r="2171" spans="1:10" x14ac:dyDescent="0.25">
      <c r="A2171" s="148"/>
      <c r="C2171" s="230"/>
      <c r="I2171" s="14"/>
      <c r="J2171" s="14"/>
    </row>
    <row r="2172" spans="1:10" x14ac:dyDescent="0.25">
      <c r="A2172" s="148"/>
      <c r="C2172" s="230"/>
      <c r="I2172" s="14"/>
      <c r="J2172" s="14"/>
    </row>
    <row r="2173" spans="1:10" x14ac:dyDescent="0.25">
      <c r="A2173" s="148"/>
      <c r="C2173" s="230"/>
      <c r="I2173" s="14"/>
      <c r="J2173" s="14"/>
    </row>
    <row r="2174" spans="1:10" x14ac:dyDescent="0.25">
      <c r="A2174" s="148"/>
      <c r="C2174" s="230"/>
      <c r="I2174" s="14"/>
      <c r="J2174" s="14"/>
    </row>
    <row r="2175" spans="1:10" x14ac:dyDescent="0.25">
      <c r="A2175" s="148"/>
      <c r="C2175" s="230"/>
      <c r="I2175" s="14"/>
      <c r="J2175" s="14"/>
    </row>
    <row r="2176" spans="1:10" x14ac:dyDescent="0.25">
      <c r="A2176" s="148"/>
      <c r="C2176" s="230"/>
      <c r="I2176" s="14"/>
      <c r="J2176" s="14"/>
    </row>
    <row r="2177" spans="1:10" x14ac:dyDescent="0.25">
      <c r="A2177" s="148"/>
      <c r="C2177" s="230"/>
      <c r="I2177" s="14"/>
      <c r="J2177" s="14"/>
    </row>
    <row r="2178" spans="1:10" x14ac:dyDescent="0.25">
      <c r="A2178" s="148"/>
      <c r="C2178" s="230"/>
      <c r="I2178" s="14"/>
      <c r="J2178" s="14"/>
    </row>
    <row r="2179" spans="1:10" x14ac:dyDescent="0.25">
      <c r="A2179" s="148"/>
      <c r="C2179" s="230"/>
      <c r="I2179" s="14"/>
      <c r="J2179" s="14"/>
    </row>
    <row r="2180" spans="1:10" x14ac:dyDescent="0.25">
      <c r="A2180" s="148"/>
      <c r="C2180" s="230"/>
      <c r="I2180" s="14"/>
      <c r="J2180" s="14"/>
    </row>
    <row r="2181" spans="1:10" x14ac:dyDescent="0.25">
      <c r="A2181" s="148"/>
      <c r="C2181" s="230"/>
      <c r="I2181" s="14"/>
      <c r="J2181" s="14"/>
    </row>
    <row r="2182" spans="1:10" x14ac:dyDescent="0.25">
      <c r="A2182" s="148"/>
      <c r="C2182" s="230"/>
      <c r="I2182" s="14"/>
      <c r="J2182" s="14"/>
    </row>
    <row r="2183" spans="1:10" x14ac:dyDescent="0.25">
      <c r="A2183" s="148"/>
      <c r="C2183" s="230"/>
      <c r="I2183" s="14"/>
      <c r="J2183" s="14"/>
    </row>
    <row r="2184" spans="1:10" x14ac:dyDescent="0.25">
      <c r="A2184" s="148"/>
      <c r="C2184" s="230"/>
      <c r="I2184" s="14"/>
      <c r="J2184" s="14"/>
    </row>
    <row r="2185" spans="1:10" x14ac:dyDescent="0.25">
      <c r="A2185" s="148"/>
      <c r="C2185" s="230"/>
      <c r="I2185" s="14"/>
      <c r="J2185" s="14"/>
    </row>
    <row r="2186" spans="1:10" x14ac:dyDescent="0.25">
      <c r="A2186" s="148"/>
      <c r="C2186" s="230"/>
      <c r="I2186" s="14"/>
      <c r="J2186" s="14"/>
    </row>
    <row r="2187" spans="1:10" x14ac:dyDescent="0.25">
      <c r="A2187" s="148"/>
      <c r="C2187" s="230"/>
      <c r="I2187" s="14"/>
      <c r="J2187" s="14"/>
    </row>
    <row r="2188" spans="1:10" x14ac:dyDescent="0.25">
      <c r="A2188" s="148"/>
      <c r="C2188" s="230"/>
      <c r="I2188" s="14"/>
      <c r="J2188" s="14"/>
    </row>
    <row r="2189" spans="1:10" x14ac:dyDescent="0.25">
      <c r="A2189" s="148"/>
      <c r="C2189" s="230"/>
      <c r="I2189" s="14"/>
      <c r="J2189" s="14"/>
    </row>
    <row r="2190" spans="1:10" x14ac:dyDescent="0.25">
      <c r="A2190" s="148"/>
      <c r="C2190" s="230"/>
      <c r="I2190" s="14"/>
      <c r="J2190" s="14"/>
    </row>
    <row r="2191" spans="1:10" x14ac:dyDescent="0.25">
      <c r="A2191" s="148"/>
      <c r="C2191" s="230"/>
      <c r="I2191" s="14"/>
      <c r="J2191" s="14"/>
    </row>
    <row r="2192" spans="1:10" x14ac:dyDescent="0.25">
      <c r="A2192" s="148"/>
      <c r="C2192" s="230"/>
      <c r="I2192" s="14"/>
      <c r="J2192" s="14"/>
    </row>
    <row r="2193" spans="1:10" x14ac:dyDescent="0.25">
      <c r="A2193" s="148"/>
      <c r="C2193" s="230"/>
      <c r="I2193" s="14"/>
      <c r="J2193" s="14"/>
    </row>
    <row r="2194" spans="1:10" x14ac:dyDescent="0.25">
      <c r="A2194" s="148"/>
      <c r="C2194" s="230"/>
      <c r="I2194" s="14"/>
      <c r="J2194" s="14"/>
    </row>
    <row r="2195" spans="1:10" x14ac:dyDescent="0.25">
      <c r="A2195" s="148"/>
      <c r="C2195" s="230"/>
      <c r="I2195" s="14"/>
      <c r="J2195" s="14"/>
    </row>
    <row r="2196" spans="1:10" x14ac:dyDescent="0.25">
      <c r="A2196" s="148"/>
      <c r="C2196" s="230"/>
      <c r="I2196" s="14"/>
      <c r="J2196" s="14"/>
    </row>
    <row r="2197" spans="1:10" x14ac:dyDescent="0.25">
      <c r="A2197" s="148"/>
      <c r="C2197" s="230"/>
      <c r="I2197" s="14"/>
      <c r="J2197" s="14"/>
    </row>
    <row r="2198" spans="1:10" x14ac:dyDescent="0.25">
      <c r="A2198" s="148"/>
      <c r="C2198" s="230"/>
      <c r="I2198" s="14"/>
      <c r="J2198" s="14"/>
    </row>
    <row r="2199" spans="1:10" x14ac:dyDescent="0.25">
      <c r="A2199" s="148"/>
      <c r="C2199" s="230"/>
      <c r="I2199" s="14"/>
      <c r="J2199" s="14"/>
    </row>
    <row r="2200" spans="1:10" x14ac:dyDescent="0.25">
      <c r="A2200" s="148"/>
      <c r="C2200" s="230"/>
      <c r="I2200" s="14"/>
      <c r="J2200" s="14"/>
    </row>
    <row r="2201" spans="1:10" x14ac:dyDescent="0.25">
      <c r="A2201" s="148"/>
      <c r="C2201" s="230"/>
      <c r="I2201" s="14"/>
      <c r="J2201" s="14"/>
    </row>
    <row r="2202" spans="1:10" x14ac:dyDescent="0.25">
      <c r="A2202" s="148"/>
      <c r="C2202" s="230"/>
      <c r="I2202" s="14"/>
      <c r="J2202" s="14"/>
    </row>
    <row r="2203" spans="1:10" x14ac:dyDescent="0.25">
      <c r="A2203" s="148"/>
      <c r="C2203" s="230"/>
      <c r="I2203" s="14"/>
      <c r="J2203" s="14"/>
    </row>
    <row r="2204" spans="1:10" x14ac:dyDescent="0.25">
      <c r="A2204" s="148"/>
      <c r="C2204" s="230"/>
      <c r="I2204" s="14"/>
      <c r="J2204" s="14"/>
    </row>
    <row r="2205" spans="1:10" x14ac:dyDescent="0.25">
      <c r="A2205" s="148"/>
      <c r="C2205" s="230"/>
      <c r="I2205" s="14"/>
      <c r="J2205" s="14"/>
    </row>
    <row r="2206" spans="1:10" x14ac:dyDescent="0.25">
      <c r="A2206" s="148"/>
      <c r="C2206" s="230"/>
      <c r="I2206" s="14"/>
      <c r="J2206" s="14"/>
    </row>
    <row r="2207" spans="1:10" x14ac:dyDescent="0.25">
      <c r="A2207" s="148"/>
      <c r="C2207" s="230"/>
      <c r="I2207" s="14"/>
      <c r="J2207" s="14"/>
    </row>
    <row r="2208" spans="1:10" x14ac:dyDescent="0.25">
      <c r="A2208" s="148"/>
      <c r="C2208" s="230"/>
      <c r="I2208" s="14"/>
      <c r="J2208" s="14"/>
    </row>
    <row r="2209" spans="1:10" x14ac:dyDescent="0.25">
      <c r="A2209" s="148"/>
      <c r="C2209" s="230"/>
      <c r="I2209" s="14"/>
      <c r="J2209" s="14"/>
    </row>
    <row r="2210" spans="1:10" x14ac:dyDescent="0.25">
      <c r="A2210" s="148"/>
      <c r="C2210" s="230"/>
      <c r="I2210" s="14"/>
      <c r="J2210" s="14"/>
    </row>
    <row r="2211" spans="1:10" x14ac:dyDescent="0.25">
      <c r="A2211" s="148"/>
      <c r="C2211" s="230"/>
      <c r="I2211" s="14"/>
      <c r="J2211" s="14"/>
    </row>
    <row r="2212" spans="1:10" x14ac:dyDescent="0.25">
      <c r="A2212" s="148"/>
      <c r="C2212" s="230"/>
      <c r="I2212" s="14"/>
      <c r="J2212" s="14"/>
    </row>
    <row r="2213" spans="1:10" x14ac:dyDescent="0.25">
      <c r="A2213" s="148"/>
      <c r="C2213" s="230"/>
      <c r="I2213" s="14"/>
      <c r="J2213" s="14"/>
    </row>
    <row r="2214" spans="1:10" x14ac:dyDescent="0.25">
      <c r="A2214" s="148"/>
      <c r="C2214" s="230"/>
      <c r="I2214" s="14"/>
      <c r="J2214" s="14"/>
    </row>
    <row r="2215" spans="1:10" x14ac:dyDescent="0.25">
      <c r="A2215" s="148"/>
      <c r="C2215" s="230"/>
      <c r="I2215" s="14"/>
      <c r="J2215" s="14"/>
    </row>
    <row r="2216" spans="1:10" x14ac:dyDescent="0.25">
      <c r="A2216" s="148"/>
      <c r="C2216" s="230"/>
      <c r="I2216" s="14"/>
      <c r="J2216" s="14"/>
    </row>
    <row r="2217" spans="1:10" x14ac:dyDescent="0.25">
      <c r="A2217" s="148"/>
      <c r="C2217" s="230"/>
      <c r="I2217" s="14"/>
      <c r="J2217" s="14"/>
    </row>
    <row r="2218" spans="1:10" x14ac:dyDescent="0.25">
      <c r="A2218" s="148"/>
      <c r="C2218" s="230"/>
      <c r="I2218" s="14"/>
      <c r="J2218" s="14"/>
    </row>
    <row r="2219" spans="1:10" x14ac:dyDescent="0.25">
      <c r="A2219" s="148"/>
      <c r="C2219" s="230"/>
      <c r="I2219" s="14"/>
      <c r="J2219" s="14"/>
    </row>
    <row r="2220" spans="1:10" x14ac:dyDescent="0.25">
      <c r="A2220" s="148"/>
      <c r="C2220" s="230"/>
      <c r="I2220" s="14"/>
      <c r="J2220" s="14"/>
    </row>
    <row r="2221" spans="1:10" x14ac:dyDescent="0.25">
      <c r="A2221" s="148"/>
      <c r="C2221" s="230"/>
      <c r="I2221" s="14"/>
      <c r="J2221" s="14"/>
    </row>
    <row r="2222" spans="1:10" x14ac:dyDescent="0.25">
      <c r="A2222" s="148"/>
      <c r="C2222" s="230"/>
      <c r="I2222" s="14"/>
      <c r="J2222" s="14"/>
    </row>
    <row r="2223" spans="1:10" x14ac:dyDescent="0.25">
      <c r="A2223" s="148"/>
      <c r="C2223" s="230"/>
      <c r="I2223" s="14"/>
      <c r="J2223" s="14"/>
    </row>
    <row r="2224" spans="1:10" x14ac:dyDescent="0.25">
      <c r="A2224" s="148"/>
      <c r="C2224" s="230"/>
      <c r="I2224" s="14"/>
      <c r="J2224" s="14"/>
    </row>
    <row r="2225" spans="1:10" x14ac:dyDescent="0.25">
      <c r="A2225" s="148"/>
      <c r="C2225" s="230"/>
      <c r="I2225" s="14"/>
      <c r="J2225" s="14"/>
    </row>
    <row r="2226" spans="1:10" x14ac:dyDescent="0.25">
      <c r="A2226" s="148"/>
      <c r="C2226" s="230"/>
      <c r="I2226" s="14"/>
      <c r="J2226" s="14"/>
    </row>
    <row r="2227" spans="1:10" x14ac:dyDescent="0.25">
      <c r="A2227" s="148"/>
      <c r="C2227" s="230"/>
      <c r="I2227" s="14"/>
      <c r="J2227" s="14"/>
    </row>
    <row r="2228" spans="1:10" x14ac:dyDescent="0.25">
      <c r="A2228" s="148"/>
      <c r="C2228" s="230"/>
      <c r="I2228" s="14"/>
      <c r="J2228" s="14"/>
    </row>
    <row r="2229" spans="1:10" x14ac:dyDescent="0.25">
      <c r="A2229" s="148"/>
      <c r="C2229" s="230"/>
      <c r="I2229" s="14"/>
      <c r="J2229" s="14"/>
    </row>
    <row r="2230" spans="1:10" x14ac:dyDescent="0.25">
      <c r="A2230" s="148"/>
      <c r="C2230" s="230"/>
      <c r="I2230" s="14"/>
      <c r="J2230" s="14"/>
    </row>
    <row r="2231" spans="1:10" x14ac:dyDescent="0.25">
      <c r="A2231" s="148"/>
      <c r="C2231" s="230"/>
      <c r="I2231" s="14"/>
      <c r="J2231" s="14"/>
    </row>
    <row r="2232" spans="1:10" x14ac:dyDescent="0.25">
      <c r="A2232" s="148"/>
      <c r="C2232" s="230"/>
      <c r="I2232" s="14"/>
      <c r="J2232" s="14"/>
    </row>
    <row r="2233" spans="1:10" x14ac:dyDescent="0.25">
      <c r="A2233" s="148"/>
      <c r="C2233" s="230"/>
      <c r="I2233" s="14"/>
      <c r="J2233" s="14"/>
    </row>
    <row r="2234" spans="1:10" x14ac:dyDescent="0.25">
      <c r="A2234" s="148"/>
      <c r="C2234" s="230"/>
      <c r="I2234" s="14"/>
      <c r="J2234" s="14"/>
    </row>
    <row r="2235" spans="1:10" x14ac:dyDescent="0.25">
      <c r="A2235" s="148"/>
      <c r="C2235" s="230"/>
      <c r="I2235" s="14"/>
      <c r="J2235" s="14"/>
    </row>
    <row r="2236" spans="1:10" x14ac:dyDescent="0.25">
      <c r="A2236" s="148"/>
      <c r="C2236" s="230"/>
      <c r="I2236" s="14"/>
      <c r="J2236" s="14"/>
    </row>
    <row r="2237" spans="1:10" x14ac:dyDescent="0.25">
      <c r="A2237" s="148"/>
      <c r="C2237" s="230"/>
      <c r="I2237" s="14"/>
      <c r="J2237" s="14"/>
    </row>
    <row r="2238" spans="1:10" x14ac:dyDescent="0.25">
      <c r="A2238" s="148"/>
      <c r="C2238" s="230"/>
      <c r="I2238" s="14"/>
      <c r="J2238" s="14"/>
    </row>
    <row r="2239" spans="1:10" x14ac:dyDescent="0.25">
      <c r="A2239" s="148"/>
      <c r="C2239" s="230"/>
      <c r="I2239" s="14"/>
      <c r="J2239" s="14"/>
    </row>
    <row r="2240" spans="1:10" x14ac:dyDescent="0.25">
      <c r="A2240" s="148"/>
      <c r="C2240" s="230"/>
      <c r="I2240" s="14"/>
      <c r="J2240" s="14"/>
    </row>
    <row r="2241" spans="1:10" x14ac:dyDescent="0.25">
      <c r="A2241" s="148"/>
      <c r="C2241" s="230"/>
      <c r="I2241" s="14"/>
      <c r="J2241" s="14"/>
    </row>
    <row r="2242" spans="1:10" x14ac:dyDescent="0.25">
      <c r="A2242" s="148"/>
      <c r="C2242" s="230"/>
      <c r="I2242" s="14"/>
      <c r="J2242" s="14"/>
    </row>
    <row r="2243" spans="1:10" x14ac:dyDescent="0.25">
      <c r="A2243" s="148"/>
      <c r="C2243" s="230"/>
      <c r="I2243" s="14"/>
      <c r="J2243" s="14"/>
    </row>
    <row r="2244" spans="1:10" x14ac:dyDescent="0.25">
      <c r="A2244" s="148"/>
      <c r="C2244" s="230"/>
      <c r="I2244" s="14"/>
      <c r="J2244" s="14"/>
    </row>
    <row r="2245" spans="1:10" x14ac:dyDescent="0.25">
      <c r="A2245" s="148"/>
      <c r="C2245" s="230"/>
      <c r="I2245" s="14"/>
      <c r="J2245" s="14"/>
    </row>
    <row r="2246" spans="1:10" x14ac:dyDescent="0.25">
      <c r="A2246" s="148"/>
      <c r="C2246" s="230"/>
      <c r="I2246" s="14"/>
      <c r="J2246" s="14"/>
    </row>
    <row r="2247" spans="1:10" x14ac:dyDescent="0.25">
      <c r="A2247" s="148"/>
      <c r="C2247" s="230"/>
      <c r="I2247" s="14"/>
      <c r="J2247" s="14"/>
    </row>
    <row r="2248" spans="1:10" x14ac:dyDescent="0.25">
      <c r="A2248" s="148"/>
      <c r="C2248" s="230"/>
      <c r="I2248" s="14"/>
      <c r="J2248" s="14"/>
    </row>
    <row r="2249" spans="1:10" x14ac:dyDescent="0.25">
      <c r="A2249" s="148"/>
      <c r="C2249" s="230"/>
      <c r="I2249" s="14"/>
      <c r="J2249" s="14"/>
    </row>
    <row r="2250" spans="1:10" x14ac:dyDescent="0.25">
      <c r="A2250" s="148"/>
      <c r="C2250" s="230"/>
      <c r="I2250" s="14"/>
      <c r="J2250" s="14"/>
    </row>
    <row r="2251" spans="1:10" x14ac:dyDescent="0.25">
      <c r="A2251" s="148"/>
      <c r="C2251" s="230"/>
      <c r="I2251" s="14"/>
      <c r="J2251" s="14"/>
    </row>
    <row r="2252" spans="1:10" x14ac:dyDescent="0.25">
      <c r="A2252" s="148"/>
      <c r="C2252" s="230"/>
      <c r="I2252" s="14"/>
      <c r="J2252" s="14"/>
    </row>
    <row r="2253" spans="1:10" x14ac:dyDescent="0.25">
      <c r="A2253" s="148"/>
      <c r="C2253" s="230"/>
      <c r="I2253" s="14"/>
      <c r="J2253" s="14"/>
    </row>
    <row r="2254" spans="1:10" x14ac:dyDescent="0.25">
      <c r="A2254" s="148"/>
      <c r="C2254" s="230"/>
      <c r="I2254" s="14"/>
      <c r="J2254" s="14"/>
    </row>
    <row r="2255" spans="1:10" x14ac:dyDescent="0.25">
      <c r="A2255" s="148"/>
      <c r="C2255" s="230"/>
      <c r="I2255" s="14"/>
      <c r="J2255" s="14"/>
    </row>
    <row r="2256" spans="1:10" x14ac:dyDescent="0.25">
      <c r="A2256" s="148"/>
      <c r="C2256" s="230"/>
      <c r="I2256" s="14"/>
      <c r="J2256" s="14"/>
    </row>
    <row r="2257" spans="1:10" x14ac:dyDescent="0.25">
      <c r="A2257" s="148"/>
      <c r="C2257" s="230"/>
      <c r="I2257" s="14"/>
      <c r="J2257" s="14"/>
    </row>
    <row r="2258" spans="1:10" x14ac:dyDescent="0.25">
      <c r="A2258" s="148"/>
      <c r="C2258" s="230"/>
      <c r="I2258" s="14"/>
      <c r="J2258" s="14"/>
    </row>
    <row r="2259" spans="1:10" x14ac:dyDescent="0.25">
      <c r="A2259" s="148"/>
      <c r="C2259" s="230"/>
      <c r="I2259" s="14"/>
      <c r="J2259" s="14"/>
    </row>
    <row r="2260" spans="1:10" x14ac:dyDescent="0.25">
      <c r="A2260" s="148"/>
      <c r="C2260" s="230"/>
      <c r="I2260" s="14"/>
      <c r="J2260" s="14"/>
    </row>
    <row r="2261" spans="1:10" x14ac:dyDescent="0.25">
      <c r="A2261" s="148"/>
      <c r="C2261" s="230"/>
      <c r="I2261" s="14"/>
      <c r="J2261" s="14"/>
    </row>
    <row r="2262" spans="1:10" x14ac:dyDescent="0.25">
      <c r="A2262" s="148"/>
      <c r="C2262" s="230"/>
      <c r="I2262" s="14"/>
      <c r="J2262" s="14"/>
    </row>
    <row r="2263" spans="1:10" x14ac:dyDescent="0.25">
      <c r="A2263" s="148"/>
      <c r="C2263" s="230"/>
      <c r="I2263" s="14"/>
      <c r="J2263" s="14"/>
    </row>
    <row r="2264" spans="1:10" x14ac:dyDescent="0.25">
      <c r="A2264" s="148"/>
      <c r="C2264" s="230"/>
      <c r="I2264" s="14"/>
      <c r="J2264" s="14"/>
    </row>
    <row r="2265" spans="1:10" x14ac:dyDescent="0.25">
      <c r="A2265" s="148"/>
      <c r="C2265" s="230"/>
      <c r="I2265" s="14"/>
      <c r="J2265" s="14"/>
    </row>
    <row r="2266" spans="1:10" x14ac:dyDescent="0.25">
      <c r="A2266" s="148"/>
      <c r="C2266" s="230"/>
      <c r="I2266" s="14"/>
      <c r="J2266" s="14"/>
    </row>
    <row r="2267" spans="1:10" x14ac:dyDescent="0.25">
      <c r="A2267" s="148"/>
      <c r="C2267" s="230"/>
      <c r="I2267" s="14"/>
      <c r="J2267" s="14"/>
    </row>
    <row r="2268" spans="1:10" x14ac:dyDescent="0.25">
      <c r="A2268" s="148"/>
      <c r="C2268" s="230"/>
      <c r="I2268" s="14"/>
      <c r="J2268" s="14"/>
    </row>
    <row r="2269" spans="1:10" x14ac:dyDescent="0.25">
      <c r="A2269" s="148"/>
      <c r="C2269" s="230"/>
      <c r="I2269" s="14"/>
      <c r="J2269" s="14"/>
    </row>
    <row r="2270" spans="1:10" x14ac:dyDescent="0.25">
      <c r="A2270" s="148"/>
      <c r="C2270" s="230"/>
      <c r="I2270" s="14"/>
      <c r="J2270" s="14"/>
    </row>
    <row r="2271" spans="1:10" x14ac:dyDescent="0.25">
      <c r="A2271" s="148"/>
      <c r="C2271" s="230"/>
      <c r="I2271" s="14"/>
      <c r="J2271" s="14"/>
    </row>
    <row r="2272" spans="1:10" x14ac:dyDescent="0.25">
      <c r="A2272" s="148"/>
      <c r="C2272" s="230"/>
      <c r="I2272" s="14"/>
      <c r="J2272" s="14"/>
    </row>
    <row r="2273" spans="1:10" x14ac:dyDescent="0.25">
      <c r="A2273" s="148"/>
      <c r="C2273" s="230"/>
      <c r="I2273" s="14"/>
      <c r="J2273" s="14"/>
    </row>
    <row r="2274" spans="1:10" x14ac:dyDescent="0.25">
      <c r="A2274" s="148"/>
      <c r="C2274" s="230"/>
      <c r="I2274" s="14"/>
      <c r="J2274" s="14"/>
    </row>
    <row r="2275" spans="1:10" x14ac:dyDescent="0.25">
      <c r="A2275" s="148"/>
      <c r="C2275" s="230"/>
      <c r="I2275" s="14"/>
      <c r="J2275" s="14"/>
    </row>
    <row r="2276" spans="1:10" x14ac:dyDescent="0.25">
      <c r="A2276" s="148"/>
      <c r="C2276" s="230"/>
      <c r="I2276" s="14"/>
      <c r="J2276" s="14"/>
    </row>
    <row r="2277" spans="1:10" x14ac:dyDescent="0.25">
      <c r="A2277" s="148"/>
      <c r="C2277" s="230"/>
      <c r="I2277" s="14"/>
      <c r="J2277" s="14"/>
    </row>
    <row r="2278" spans="1:10" x14ac:dyDescent="0.25">
      <c r="A2278" s="148"/>
      <c r="C2278" s="230"/>
      <c r="I2278" s="14"/>
      <c r="J2278" s="14"/>
    </row>
    <row r="2279" spans="1:10" x14ac:dyDescent="0.25">
      <c r="A2279" s="148"/>
      <c r="C2279" s="230"/>
      <c r="I2279" s="14"/>
      <c r="J2279" s="14"/>
    </row>
    <row r="2280" spans="1:10" x14ac:dyDescent="0.25">
      <c r="A2280" s="148"/>
      <c r="C2280" s="230"/>
      <c r="I2280" s="14"/>
      <c r="J2280" s="14"/>
    </row>
    <row r="2281" spans="1:10" x14ac:dyDescent="0.25">
      <c r="A2281" s="148"/>
      <c r="C2281" s="230"/>
      <c r="I2281" s="14"/>
      <c r="J2281" s="14"/>
    </row>
    <row r="2282" spans="1:10" x14ac:dyDescent="0.25">
      <c r="A2282" s="148"/>
      <c r="C2282" s="230"/>
      <c r="I2282" s="14"/>
      <c r="J2282" s="14"/>
    </row>
    <row r="2283" spans="1:10" x14ac:dyDescent="0.25">
      <c r="A2283" s="148"/>
      <c r="C2283" s="230"/>
      <c r="I2283" s="14"/>
      <c r="J2283" s="14"/>
    </row>
    <row r="2284" spans="1:10" x14ac:dyDescent="0.25">
      <c r="A2284" s="148"/>
      <c r="C2284" s="230"/>
      <c r="I2284" s="14"/>
      <c r="J2284" s="14"/>
    </row>
    <row r="2285" spans="1:10" x14ac:dyDescent="0.25">
      <c r="A2285" s="148"/>
      <c r="C2285" s="230"/>
      <c r="I2285" s="14"/>
      <c r="J2285" s="14"/>
    </row>
    <row r="2286" spans="1:10" x14ac:dyDescent="0.25">
      <c r="A2286" s="148"/>
      <c r="C2286" s="230"/>
      <c r="I2286" s="14"/>
      <c r="J2286" s="14"/>
    </row>
    <row r="2287" spans="1:10" x14ac:dyDescent="0.25">
      <c r="A2287" s="148"/>
      <c r="C2287" s="230"/>
      <c r="I2287" s="14"/>
      <c r="J2287" s="14"/>
    </row>
    <row r="2288" spans="1:10" x14ac:dyDescent="0.25">
      <c r="A2288" s="148"/>
      <c r="C2288" s="230"/>
      <c r="I2288" s="14"/>
      <c r="J2288" s="14"/>
    </row>
    <row r="2289" spans="1:10" x14ac:dyDescent="0.25">
      <c r="A2289" s="148"/>
      <c r="C2289" s="230"/>
      <c r="I2289" s="14"/>
      <c r="J2289" s="14"/>
    </row>
    <row r="2290" spans="1:10" x14ac:dyDescent="0.25">
      <c r="A2290" s="148"/>
      <c r="C2290" s="230"/>
      <c r="I2290" s="14"/>
      <c r="J2290" s="14"/>
    </row>
    <row r="2291" spans="1:10" x14ac:dyDescent="0.25">
      <c r="A2291" s="148"/>
      <c r="C2291" s="230"/>
      <c r="I2291" s="14"/>
      <c r="J2291" s="14"/>
    </row>
    <row r="2292" spans="1:10" x14ac:dyDescent="0.25">
      <c r="A2292" s="148"/>
      <c r="C2292" s="230"/>
      <c r="I2292" s="14"/>
      <c r="J2292" s="14"/>
    </row>
    <row r="2293" spans="1:10" x14ac:dyDescent="0.25">
      <c r="A2293" s="148"/>
      <c r="C2293" s="230"/>
      <c r="I2293" s="14"/>
      <c r="J2293" s="14"/>
    </row>
    <row r="2294" spans="1:10" x14ac:dyDescent="0.25">
      <c r="A2294" s="148"/>
      <c r="C2294" s="230"/>
      <c r="I2294" s="14"/>
      <c r="J2294" s="14"/>
    </row>
    <row r="2295" spans="1:10" x14ac:dyDescent="0.25">
      <c r="A2295" s="148"/>
      <c r="C2295" s="230"/>
      <c r="I2295" s="14"/>
      <c r="J2295" s="14"/>
    </row>
    <row r="2296" spans="1:10" x14ac:dyDescent="0.25">
      <c r="A2296" s="148"/>
      <c r="C2296" s="230"/>
      <c r="I2296" s="14"/>
      <c r="J2296" s="14"/>
    </row>
    <row r="2297" spans="1:10" x14ac:dyDescent="0.25">
      <c r="A2297" s="148"/>
      <c r="C2297" s="230"/>
      <c r="I2297" s="14"/>
      <c r="J2297" s="14"/>
    </row>
    <row r="2298" spans="1:10" x14ac:dyDescent="0.25">
      <c r="A2298" s="148"/>
      <c r="C2298" s="230"/>
      <c r="I2298" s="14"/>
      <c r="J2298" s="14"/>
    </row>
    <row r="2299" spans="1:10" x14ac:dyDescent="0.25">
      <c r="A2299" s="148"/>
      <c r="C2299" s="230"/>
      <c r="I2299" s="14"/>
      <c r="J2299" s="14"/>
    </row>
    <row r="2300" spans="1:10" x14ac:dyDescent="0.25">
      <c r="A2300" s="148"/>
      <c r="C2300" s="230"/>
      <c r="I2300" s="14"/>
      <c r="J2300" s="14"/>
    </row>
    <row r="2301" spans="1:10" x14ac:dyDescent="0.25">
      <c r="A2301" s="148"/>
      <c r="C2301" s="230"/>
      <c r="I2301" s="14"/>
      <c r="J2301" s="14"/>
    </row>
    <row r="2302" spans="1:10" x14ac:dyDescent="0.25">
      <c r="A2302" s="148"/>
      <c r="C2302" s="230"/>
      <c r="I2302" s="14"/>
      <c r="J2302" s="14"/>
    </row>
    <row r="2303" spans="1:10" x14ac:dyDescent="0.25">
      <c r="A2303" s="148"/>
      <c r="C2303" s="230"/>
      <c r="I2303" s="14"/>
      <c r="J2303" s="14"/>
    </row>
    <row r="2304" spans="1:10" x14ac:dyDescent="0.25">
      <c r="A2304" s="148"/>
      <c r="C2304" s="230"/>
      <c r="I2304" s="14"/>
      <c r="J2304" s="14"/>
    </row>
    <row r="2305" spans="1:10" x14ac:dyDescent="0.25">
      <c r="A2305" s="148"/>
      <c r="C2305" s="230"/>
      <c r="I2305" s="14"/>
      <c r="J2305" s="14"/>
    </row>
    <row r="2306" spans="1:10" x14ac:dyDescent="0.25">
      <c r="A2306" s="148"/>
      <c r="C2306" s="230"/>
      <c r="I2306" s="14"/>
      <c r="J2306" s="14"/>
    </row>
    <row r="2307" spans="1:10" x14ac:dyDescent="0.25">
      <c r="A2307" s="148"/>
      <c r="C2307" s="230"/>
      <c r="I2307" s="14"/>
      <c r="J2307" s="14"/>
    </row>
    <row r="2308" spans="1:10" x14ac:dyDescent="0.25">
      <c r="A2308" s="148"/>
      <c r="C2308" s="230"/>
      <c r="I2308" s="14"/>
      <c r="J2308" s="14"/>
    </row>
    <row r="2309" spans="1:10" x14ac:dyDescent="0.25">
      <c r="A2309" s="148"/>
      <c r="C2309" s="230"/>
      <c r="I2309" s="14"/>
      <c r="J2309" s="14"/>
    </row>
    <row r="2310" spans="1:10" x14ac:dyDescent="0.25">
      <c r="A2310" s="148"/>
      <c r="C2310" s="230"/>
      <c r="I2310" s="14"/>
      <c r="J2310" s="14"/>
    </row>
    <row r="2311" spans="1:10" x14ac:dyDescent="0.25">
      <c r="A2311" s="148"/>
      <c r="C2311" s="230"/>
      <c r="I2311" s="14"/>
      <c r="J2311" s="14"/>
    </row>
    <row r="2312" spans="1:10" x14ac:dyDescent="0.25">
      <c r="A2312" s="148"/>
      <c r="C2312" s="230"/>
      <c r="I2312" s="14"/>
      <c r="J2312" s="14"/>
    </row>
    <row r="2313" spans="1:10" x14ac:dyDescent="0.25">
      <c r="A2313" s="148"/>
      <c r="C2313" s="230"/>
      <c r="I2313" s="14"/>
      <c r="J2313" s="14"/>
    </row>
    <row r="2314" spans="1:10" x14ac:dyDescent="0.25">
      <c r="A2314" s="148"/>
      <c r="C2314" s="230"/>
      <c r="I2314" s="14"/>
      <c r="J2314" s="14"/>
    </row>
    <row r="2315" spans="1:10" x14ac:dyDescent="0.25">
      <c r="A2315" s="148"/>
      <c r="C2315" s="230"/>
      <c r="I2315" s="14"/>
      <c r="J2315" s="14"/>
    </row>
    <row r="2316" spans="1:10" x14ac:dyDescent="0.25">
      <c r="A2316" s="148"/>
      <c r="C2316" s="230"/>
      <c r="I2316" s="14"/>
      <c r="J2316" s="14"/>
    </row>
    <row r="2317" spans="1:10" x14ac:dyDescent="0.25">
      <c r="A2317" s="148"/>
      <c r="C2317" s="230"/>
      <c r="I2317" s="14"/>
      <c r="J2317" s="14"/>
    </row>
    <row r="2318" spans="1:10" x14ac:dyDescent="0.25">
      <c r="A2318" s="148"/>
      <c r="C2318" s="230"/>
      <c r="I2318" s="14"/>
      <c r="J2318" s="14"/>
    </row>
    <row r="2319" spans="1:10" x14ac:dyDescent="0.25">
      <c r="A2319" s="148"/>
      <c r="C2319" s="230"/>
      <c r="I2319" s="14"/>
      <c r="J2319" s="14"/>
    </row>
    <row r="2320" spans="1:10" x14ac:dyDescent="0.25">
      <c r="A2320" s="148"/>
      <c r="C2320" s="230"/>
      <c r="I2320" s="14"/>
      <c r="J2320" s="14"/>
    </row>
    <row r="2321" spans="1:10" x14ac:dyDescent="0.25">
      <c r="A2321" s="148"/>
      <c r="C2321" s="230"/>
      <c r="I2321" s="14"/>
      <c r="J2321" s="14"/>
    </row>
    <row r="2322" spans="1:10" x14ac:dyDescent="0.25">
      <c r="A2322" s="148"/>
      <c r="C2322" s="230"/>
      <c r="I2322" s="14"/>
      <c r="J2322" s="14"/>
    </row>
    <row r="2323" spans="1:10" x14ac:dyDescent="0.25">
      <c r="A2323" s="148"/>
      <c r="C2323" s="230"/>
      <c r="I2323" s="14"/>
      <c r="J2323" s="14"/>
    </row>
    <row r="2324" spans="1:10" x14ac:dyDescent="0.25">
      <c r="A2324" s="148"/>
      <c r="C2324" s="230"/>
      <c r="I2324" s="14"/>
      <c r="J2324" s="14"/>
    </row>
    <row r="2325" spans="1:10" x14ac:dyDescent="0.25">
      <c r="A2325" s="148"/>
      <c r="C2325" s="230"/>
      <c r="I2325" s="14"/>
      <c r="J2325" s="14"/>
    </row>
    <row r="2326" spans="1:10" x14ac:dyDescent="0.25">
      <c r="A2326" s="148"/>
      <c r="C2326" s="230"/>
      <c r="I2326" s="14"/>
      <c r="J2326" s="14"/>
    </row>
    <row r="2327" spans="1:10" x14ac:dyDescent="0.25">
      <c r="A2327" s="148"/>
      <c r="C2327" s="230"/>
      <c r="I2327" s="14"/>
      <c r="J2327" s="14"/>
    </row>
    <row r="2328" spans="1:10" x14ac:dyDescent="0.25">
      <c r="A2328" s="148"/>
      <c r="C2328" s="230"/>
      <c r="I2328" s="14"/>
      <c r="J2328" s="14"/>
    </row>
    <row r="2329" spans="1:10" x14ac:dyDescent="0.25">
      <c r="A2329" s="148"/>
      <c r="C2329" s="230"/>
      <c r="I2329" s="14"/>
      <c r="J2329" s="14"/>
    </row>
    <row r="2330" spans="1:10" x14ac:dyDescent="0.25">
      <c r="A2330" s="148"/>
      <c r="C2330" s="230"/>
      <c r="I2330" s="14"/>
      <c r="J2330" s="14"/>
    </row>
    <row r="2331" spans="1:10" x14ac:dyDescent="0.25">
      <c r="A2331" s="148"/>
      <c r="C2331" s="230"/>
      <c r="I2331" s="14"/>
      <c r="J2331" s="14"/>
    </row>
    <row r="2332" spans="1:10" x14ac:dyDescent="0.25">
      <c r="A2332" s="148"/>
      <c r="C2332" s="230"/>
      <c r="I2332" s="14"/>
      <c r="J2332" s="14"/>
    </row>
    <row r="2333" spans="1:10" x14ac:dyDescent="0.25">
      <c r="A2333" s="148"/>
      <c r="C2333" s="230"/>
      <c r="I2333" s="14"/>
      <c r="J2333" s="14"/>
    </row>
    <row r="2334" spans="1:10" x14ac:dyDescent="0.25">
      <c r="A2334" s="148"/>
      <c r="C2334" s="230"/>
      <c r="I2334" s="14"/>
      <c r="J2334" s="14"/>
    </row>
    <row r="2335" spans="1:10" x14ac:dyDescent="0.25">
      <c r="A2335" s="148"/>
      <c r="C2335" s="230"/>
      <c r="I2335" s="14"/>
      <c r="J2335" s="14"/>
    </row>
    <row r="2336" spans="1:10" x14ac:dyDescent="0.25">
      <c r="A2336" s="148"/>
      <c r="C2336" s="230"/>
      <c r="I2336" s="14"/>
      <c r="J2336" s="14"/>
    </row>
    <row r="2337" spans="1:10" x14ac:dyDescent="0.25">
      <c r="A2337" s="148"/>
      <c r="C2337" s="230"/>
      <c r="I2337" s="14"/>
      <c r="J2337" s="14"/>
    </row>
    <row r="2338" spans="1:10" x14ac:dyDescent="0.25">
      <c r="A2338" s="148"/>
      <c r="C2338" s="230"/>
      <c r="I2338" s="14"/>
      <c r="J2338" s="14"/>
    </row>
    <row r="2339" spans="1:10" x14ac:dyDescent="0.25">
      <c r="A2339" s="148"/>
      <c r="C2339" s="230"/>
      <c r="I2339" s="14"/>
      <c r="J2339" s="14"/>
    </row>
    <row r="2340" spans="1:10" x14ac:dyDescent="0.25">
      <c r="A2340" s="148"/>
      <c r="C2340" s="230"/>
      <c r="I2340" s="14"/>
      <c r="J2340" s="14"/>
    </row>
    <row r="2341" spans="1:10" x14ac:dyDescent="0.25">
      <c r="A2341" s="148"/>
      <c r="C2341" s="230"/>
      <c r="I2341" s="14"/>
      <c r="J2341" s="14"/>
    </row>
    <row r="2342" spans="1:10" x14ac:dyDescent="0.25">
      <c r="A2342" s="148"/>
      <c r="C2342" s="230"/>
      <c r="I2342" s="14"/>
      <c r="J2342" s="14"/>
    </row>
    <row r="2343" spans="1:10" x14ac:dyDescent="0.25">
      <c r="A2343" s="148"/>
      <c r="C2343" s="230"/>
      <c r="I2343" s="14"/>
      <c r="J2343" s="14"/>
    </row>
    <row r="2344" spans="1:10" x14ac:dyDescent="0.25">
      <c r="A2344" s="148"/>
      <c r="C2344" s="230"/>
      <c r="I2344" s="14"/>
      <c r="J2344" s="14"/>
    </row>
    <row r="2345" spans="1:10" x14ac:dyDescent="0.25">
      <c r="A2345" s="148"/>
      <c r="C2345" s="230"/>
      <c r="I2345" s="14"/>
      <c r="J2345" s="14"/>
    </row>
    <row r="2346" spans="1:10" x14ac:dyDescent="0.25">
      <c r="A2346" s="148"/>
      <c r="C2346" s="230"/>
      <c r="I2346" s="14"/>
      <c r="J2346" s="14"/>
    </row>
    <row r="2347" spans="1:10" x14ac:dyDescent="0.25">
      <c r="A2347" s="148"/>
      <c r="C2347" s="230"/>
      <c r="I2347" s="14"/>
      <c r="J2347" s="14"/>
    </row>
    <row r="2348" spans="1:10" x14ac:dyDescent="0.25">
      <c r="A2348" s="148"/>
      <c r="C2348" s="230"/>
      <c r="I2348" s="14"/>
      <c r="J2348" s="14"/>
    </row>
    <row r="2349" spans="1:10" x14ac:dyDescent="0.25">
      <c r="A2349" s="148"/>
      <c r="C2349" s="230"/>
      <c r="I2349" s="14"/>
      <c r="J2349" s="14"/>
    </row>
    <row r="2350" spans="1:10" x14ac:dyDescent="0.25">
      <c r="A2350" s="148"/>
      <c r="C2350" s="230"/>
      <c r="I2350" s="14"/>
      <c r="J2350" s="14"/>
    </row>
    <row r="2351" spans="1:10" x14ac:dyDescent="0.25">
      <c r="A2351" s="148"/>
      <c r="C2351" s="230"/>
      <c r="I2351" s="14"/>
      <c r="J2351" s="14"/>
    </row>
    <row r="2352" spans="1:10" x14ac:dyDescent="0.25">
      <c r="A2352" s="148"/>
      <c r="C2352" s="230"/>
      <c r="I2352" s="14"/>
      <c r="J2352" s="14"/>
    </row>
    <row r="2353" spans="1:10" x14ac:dyDescent="0.25">
      <c r="A2353" s="148"/>
      <c r="C2353" s="230"/>
      <c r="I2353" s="14"/>
      <c r="J2353" s="14"/>
    </row>
    <row r="2354" spans="1:10" x14ac:dyDescent="0.25">
      <c r="A2354" s="148"/>
      <c r="C2354" s="230"/>
      <c r="I2354" s="14"/>
      <c r="J2354" s="14"/>
    </row>
    <row r="2355" spans="1:10" x14ac:dyDescent="0.25">
      <c r="A2355" s="148"/>
      <c r="C2355" s="230"/>
      <c r="I2355" s="14"/>
      <c r="J2355" s="14"/>
    </row>
    <row r="2356" spans="1:10" x14ac:dyDescent="0.25">
      <c r="A2356" s="148"/>
      <c r="C2356" s="230"/>
      <c r="I2356" s="14"/>
      <c r="J2356" s="14"/>
    </row>
    <row r="2357" spans="1:10" x14ac:dyDescent="0.25">
      <c r="A2357" s="148"/>
      <c r="C2357" s="230"/>
      <c r="I2357" s="14"/>
      <c r="J2357" s="14"/>
    </row>
    <row r="2358" spans="1:10" x14ac:dyDescent="0.25">
      <c r="A2358" s="148"/>
      <c r="C2358" s="230"/>
      <c r="I2358" s="14"/>
      <c r="J2358" s="14"/>
    </row>
    <row r="2359" spans="1:10" x14ac:dyDescent="0.25">
      <c r="A2359" s="148"/>
      <c r="C2359" s="230"/>
      <c r="I2359" s="14"/>
      <c r="J2359" s="14"/>
    </row>
    <row r="2360" spans="1:10" x14ac:dyDescent="0.25">
      <c r="A2360" s="148"/>
      <c r="C2360" s="230"/>
      <c r="I2360" s="14"/>
      <c r="J2360" s="14"/>
    </row>
    <row r="2361" spans="1:10" x14ac:dyDescent="0.25">
      <c r="A2361" s="148"/>
      <c r="C2361" s="230"/>
      <c r="I2361" s="14"/>
      <c r="J2361" s="14"/>
    </row>
    <row r="2362" spans="1:10" x14ac:dyDescent="0.25">
      <c r="A2362" s="148"/>
      <c r="C2362" s="230"/>
      <c r="I2362" s="14"/>
      <c r="J2362" s="14"/>
    </row>
    <row r="2363" spans="1:10" x14ac:dyDescent="0.25">
      <c r="A2363" s="148"/>
      <c r="C2363" s="230"/>
      <c r="I2363" s="14"/>
      <c r="J2363" s="14"/>
    </row>
    <row r="2364" spans="1:10" x14ac:dyDescent="0.25">
      <c r="A2364" s="148"/>
      <c r="C2364" s="230"/>
      <c r="I2364" s="14"/>
      <c r="J2364" s="14"/>
    </row>
    <row r="2365" spans="1:10" x14ac:dyDescent="0.25">
      <c r="A2365" s="148"/>
      <c r="C2365" s="230"/>
      <c r="I2365" s="14"/>
      <c r="J2365" s="14"/>
    </row>
    <row r="2366" spans="1:10" x14ac:dyDescent="0.25">
      <c r="A2366" s="148"/>
      <c r="C2366" s="230"/>
      <c r="I2366" s="14"/>
      <c r="J2366" s="14"/>
    </row>
    <row r="2367" spans="1:10" x14ac:dyDescent="0.25">
      <c r="A2367" s="148"/>
      <c r="C2367" s="230"/>
      <c r="I2367" s="14"/>
      <c r="J2367" s="14"/>
    </row>
    <row r="2368" spans="1:10" x14ac:dyDescent="0.25">
      <c r="A2368" s="148"/>
      <c r="C2368" s="230"/>
      <c r="I2368" s="14"/>
      <c r="J2368" s="14"/>
    </row>
    <row r="2369" spans="1:10" x14ac:dyDescent="0.25">
      <c r="A2369" s="148"/>
      <c r="C2369" s="230"/>
      <c r="I2369" s="14"/>
      <c r="J2369" s="14"/>
    </row>
    <row r="2370" spans="1:10" x14ac:dyDescent="0.25">
      <c r="A2370" s="148"/>
      <c r="C2370" s="230"/>
      <c r="I2370" s="14"/>
      <c r="J2370" s="14"/>
    </row>
    <row r="2371" spans="1:10" x14ac:dyDescent="0.25">
      <c r="A2371" s="148"/>
      <c r="C2371" s="230"/>
      <c r="I2371" s="14"/>
      <c r="J2371" s="14"/>
    </row>
    <row r="2372" spans="1:10" x14ac:dyDescent="0.25">
      <c r="A2372" s="148"/>
      <c r="C2372" s="230"/>
      <c r="I2372" s="14"/>
      <c r="J2372" s="14"/>
    </row>
    <row r="2373" spans="1:10" x14ac:dyDescent="0.25">
      <c r="A2373" s="148"/>
      <c r="C2373" s="230"/>
      <c r="I2373" s="14"/>
      <c r="J2373" s="14"/>
    </row>
    <row r="2374" spans="1:10" x14ac:dyDescent="0.25">
      <c r="A2374" s="148"/>
      <c r="C2374" s="230"/>
      <c r="I2374" s="14"/>
      <c r="J2374" s="14"/>
    </row>
    <row r="2375" spans="1:10" x14ac:dyDescent="0.25">
      <c r="A2375" s="148"/>
      <c r="C2375" s="230"/>
      <c r="I2375" s="14"/>
      <c r="J2375" s="14"/>
    </row>
    <row r="2376" spans="1:10" x14ac:dyDescent="0.25">
      <c r="A2376" s="148"/>
      <c r="C2376" s="230"/>
      <c r="I2376" s="14"/>
      <c r="J2376" s="14"/>
    </row>
    <row r="2377" spans="1:10" x14ac:dyDescent="0.25">
      <c r="A2377" s="148"/>
      <c r="C2377" s="230"/>
      <c r="I2377" s="14"/>
      <c r="J2377" s="14"/>
    </row>
    <row r="2378" spans="1:10" x14ac:dyDescent="0.25">
      <c r="A2378" s="148"/>
      <c r="C2378" s="230"/>
      <c r="I2378" s="14"/>
      <c r="J2378" s="14"/>
    </row>
    <row r="2379" spans="1:10" x14ac:dyDescent="0.25">
      <c r="A2379" s="148"/>
      <c r="C2379" s="230"/>
      <c r="I2379" s="14"/>
      <c r="J2379" s="14"/>
    </row>
    <row r="2380" spans="1:10" x14ac:dyDescent="0.25">
      <c r="A2380" s="148"/>
      <c r="C2380" s="230"/>
      <c r="I2380" s="14"/>
      <c r="J2380" s="14"/>
    </row>
    <row r="2381" spans="1:10" x14ac:dyDescent="0.25">
      <c r="A2381" s="148"/>
      <c r="C2381" s="230"/>
      <c r="I2381" s="14"/>
      <c r="J2381" s="14"/>
    </row>
    <row r="2382" spans="1:10" x14ac:dyDescent="0.25">
      <c r="A2382" s="148"/>
      <c r="C2382" s="230"/>
      <c r="I2382" s="14"/>
      <c r="J2382" s="14"/>
    </row>
    <row r="2383" spans="1:10" x14ac:dyDescent="0.25">
      <c r="A2383" s="148"/>
      <c r="C2383" s="230"/>
      <c r="I2383" s="14"/>
      <c r="J2383" s="14"/>
    </row>
    <row r="2384" spans="1:10" x14ac:dyDescent="0.25">
      <c r="A2384" s="148"/>
      <c r="C2384" s="230"/>
      <c r="I2384" s="14"/>
      <c r="J2384" s="14"/>
    </row>
    <row r="2385" spans="1:10" x14ac:dyDescent="0.25">
      <c r="A2385" s="148"/>
      <c r="C2385" s="230"/>
      <c r="I2385" s="14"/>
      <c r="J2385" s="14"/>
    </row>
    <row r="2386" spans="1:10" x14ac:dyDescent="0.25">
      <c r="A2386" s="148"/>
      <c r="C2386" s="230"/>
      <c r="I2386" s="14"/>
      <c r="J2386" s="14"/>
    </row>
    <row r="2387" spans="1:10" x14ac:dyDescent="0.25">
      <c r="A2387" s="148"/>
      <c r="C2387" s="230"/>
      <c r="I2387" s="14"/>
      <c r="J2387" s="14"/>
    </row>
    <row r="2388" spans="1:10" x14ac:dyDescent="0.25">
      <c r="A2388" s="148"/>
      <c r="C2388" s="230"/>
      <c r="I2388" s="14"/>
      <c r="J2388" s="14"/>
    </row>
    <row r="2389" spans="1:10" x14ac:dyDescent="0.25">
      <c r="A2389" s="148"/>
      <c r="C2389" s="230"/>
      <c r="I2389" s="14"/>
      <c r="J2389" s="14"/>
    </row>
    <row r="2390" spans="1:10" x14ac:dyDescent="0.25">
      <c r="A2390" s="148"/>
      <c r="C2390" s="230"/>
      <c r="I2390" s="14"/>
      <c r="J2390" s="14"/>
    </row>
    <row r="2391" spans="1:10" x14ac:dyDescent="0.25">
      <c r="A2391" s="148"/>
      <c r="C2391" s="230"/>
      <c r="I2391" s="14"/>
      <c r="J2391" s="14"/>
    </row>
    <row r="2392" spans="1:10" x14ac:dyDescent="0.25">
      <c r="A2392" s="148"/>
      <c r="C2392" s="230"/>
      <c r="I2392" s="14"/>
      <c r="J2392" s="14"/>
    </row>
    <row r="2393" spans="1:10" x14ac:dyDescent="0.25">
      <c r="A2393" s="148"/>
      <c r="C2393" s="230"/>
      <c r="I2393" s="14"/>
      <c r="J2393" s="14"/>
    </row>
    <row r="2394" spans="1:10" x14ac:dyDescent="0.25">
      <c r="A2394" s="148"/>
      <c r="C2394" s="230"/>
      <c r="I2394" s="14"/>
      <c r="J2394" s="14"/>
    </row>
    <row r="2395" spans="1:10" x14ac:dyDescent="0.25">
      <c r="A2395" s="148"/>
      <c r="C2395" s="230"/>
      <c r="I2395" s="14"/>
      <c r="J2395" s="14"/>
    </row>
    <row r="2396" spans="1:10" x14ac:dyDescent="0.25">
      <c r="A2396" s="148"/>
      <c r="C2396" s="230"/>
      <c r="I2396" s="14"/>
      <c r="J2396" s="14"/>
    </row>
    <row r="2397" spans="1:10" x14ac:dyDescent="0.25">
      <c r="A2397" s="148"/>
      <c r="C2397" s="230"/>
      <c r="I2397" s="14"/>
      <c r="J2397" s="14"/>
    </row>
    <row r="2398" spans="1:10" x14ac:dyDescent="0.25">
      <c r="A2398" s="148"/>
      <c r="C2398" s="230"/>
      <c r="I2398" s="14"/>
      <c r="J2398" s="14"/>
    </row>
    <row r="2399" spans="1:10" x14ac:dyDescent="0.25">
      <c r="A2399" s="148"/>
      <c r="C2399" s="230"/>
      <c r="I2399" s="14"/>
      <c r="J2399" s="14"/>
    </row>
    <row r="2400" spans="1:10" x14ac:dyDescent="0.25">
      <c r="A2400" s="148"/>
      <c r="C2400" s="230"/>
      <c r="I2400" s="14"/>
      <c r="J2400" s="14"/>
    </row>
    <row r="2401" spans="1:10" x14ac:dyDescent="0.25">
      <c r="A2401" s="148"/>
      <c r="C2401" s="230"/>
      <c r="I2401" s="14"/>
      <c r="J2401" s="14"/>
    </row>
    <row r="2402" spans="1:10" x14ac:dyDescent="0.25">
      <c r="A2402" s="148"/>
      <c r="C2402" s="230"/>
      <c r="I2402" s="14"/>
      <c r="J2402" s="14"/>
    </row>
    <row r="2403" spans="1:10" x14ac:dyDescent="0.25">
      <c r="A2403" s="148"/>
      <c r="C2403" s="230"/>
      <c r="I2403" s="14"/>
      <c r="J2403" s="14"/>
    </row>
    <row r="2404" spans="1:10" x14ac:dyDescent="0.25">
      <c r="A2404" s="148"/>
      <c r="C2404" s="230"/>
      <c r="I2404" s="14"/>
      <c r="J2404" s="14"/>
    </row>
    <row r="2405" spans="1:10" x14ac:dyDescent="0.25">
      <c r="A2405" s="148"/>
      <c r="C2405" s="230"/>
      <c r="I2405" s="14"/>
      <c r="J2405" s="14"/>
    </row>
    <row r="2406" spans="1:10" x14ac:dyDescent="0.25">
      <c r="A2406" s="148"/>
      <c r="C2406" s="230"/>
      <c r="I2406" s="14"/>
      <c r="J2406" s="14"/>
    </row>
    <row r="2407" spans="1:10" x14ac:dyDescent="0.25">
      <c r="A2407" s="148"/>
      <c r="C2407" s="230"/>
      <c r="I2407" s="14"/>
      <c r="J2407" s="14"/>
    </row>
    <row r="2408" spans="1:10" x14ac:dyDescent="0.25">
      <c r="A2408" s="148"/>
      <c r="C2408" s="230"/>
      <c r="I2408" s="14"/>
      <c r="J2408" s="14"/>
    </row>
    <row r="2409" spans="1:10" x14ac:dyDescent="0.25">
      <c r="A2409" s="148"/>
      <c r="C2409" s="230"/>
      <c r="I2409" s="14"/>
      <c r="J2409" s="14"/>
    </row>
    <row r="2410" spans="1:10" x14ac:dyDescent="0.25">
      <c r="A2410" s="148"/>
      <c r="C2410" s="230"/>
      <c r="I2410" s="14"/>
      <c r="J2410" s="14"/>
    </row>
    <row r="2411" spans="1:10" x14ac:dyDescent="0.25">
      <c r="A2411" s="148"/>
      <c r="C2411" s="230"/>
      <c r="I2411" s="14"/>
      <c r="J2411" s="14"/>
    </row>
    <row r="2412" spans="1:10" x14ac:dyDescent="0.25">
      <c r="A2412" s="148"/>
      <c r="C2412" s="230"/>
      <c r="I2412" s="14"/>
      <c r="J2412" s="14"/>
    </row>
    <row r="2413" spans="1:10" x14ac:dyDescent="0.25">
      <c r="A2413" s="148"/>
      <c r="C2413" s="230"/>
      <c r="I2413" s="14"/>
      <c r="J2413" s="14"/>
    </row>
    <row r="2414" spans="1:10" x14ac:dyDescent="0.25">
      <c r="A2414" s="148"/>
      <c r="C2414" s="230"/>
      <c r="I2414" s="14"/>
      <c r="J2414" s="14"/>
    </row>
    <row r="2415" spans="1:10" x14ac:dyDescent="0.25">
      <c r="A2415" s="148"/>
      <c r="C2415" s="230"/>
      <c r="I2415" s="14"/>
      <c r="J2415" s="14"/>
    </row>
    <row r="2416" spans="1:10" x14ac:dyDescent="0.25">
      <c r="A2416" s="148"/>
      <c r="C2416" s="230"/>
      <c r="I2416" s="14"/>
      <c r="J2416" s="14"/>
    </row>
    <row r="2417" spans="1:10" x14ac:dyDescent="0.25">
      <c r="A2417" s="148"/>
      <c r="C2417" s="230"/>
      <c r="I2417" s="14"/>
      <c r="J2417" s="14"/>
    </row>
    <row r="2418" spans="1:10" x14ac:dyDescent="0.25">
      <c r="A2418" s="148"/>
      <c r="C2418" s="230"/>
      <c r="I2418" s="14"/>
      <c r="J2418" s="14"/>
    </row>
    <row r="2419" spans="1:10" x14ac:dyDescent="0.25">
      <c r="A2419" s="148"/>
      <c r="C2419" s="230"/>
      <c r="I2419" s="14"/>
      <c r="J2419" s="14"/>
    </row>
    <row r="2420" spans="1:10" x14ac:dyDescent="0.25">
      <c r="A2420" s="148"/>
      <c r="C2420" s="230"/>
      <c r="I2420" s="14"/>
      <c r="J2420" s="14"/>
    </row>
    <row r="2421" spans="1:10" x14ac:dyDescent="0.25">
      <c r="A2421" s="148"/>
      <c r="C2421" s="230"/>
      <c r="I2421" s="14"/>
      <c r="J2421" s="14"/>
    </row>
    <row r="2422" spans="1:10" x14ac:dyDescent="0.25">
      <c r="A2422" s="148"/>
      <c r="C2422" s="230"/>
      <c r="I2422" s="14"/>
      <c r="J2422" s="14"/>
    </row>
    <row r="2423" spans="1:10" x14ac:dyDescent="0.25">
      <c r="A2423" s="148"/>
      <c r="C2423" s="230"/>
      <c r="I2423" s="14"/>
      <c r="J2423" s="14"/>
    </row>
    <row r="2424" spans="1:10" x14ac:dyDescent="0.25">
      <c r="A2424" s="148"/>
      <c r="C2424" s="230"/>
      <c r="I2424" s="14"/>
      <c r="J2424" s="14"/>
    </row>
    <row r="2425" spans="1:10" x14ac:dyDescent="0.25">
      <c r="A2425" s="148"/>
      <c r="C2425" s="230"/>
      <c r="I2425" s="14"/>
      <c r="J2425" s="14"/>
    </row>
    <row r="2426" spans="1:10" x14ac:dyDescent="0.25">
      <c r="A2426" s="148"/>
      <c r="C2426" s="230"/>
      <c r="I2426" s="14"/>
      <c r="J2426" s="14"/>
    </row>
    <row r="2427" spans="1:10" x14ac:dyDescent="0.25">
      <c r="A2427" s="148"/>
      <c r="C2427" s="230"/>
      <c r="I2427" s="14"/>
      <c r="J2427" s="14"/>
    </row>
    <row r="2428" spans="1:10" x14ac:dyDescent="0.25">
      <c r="A2428" s="148"/>
      <c r="C2428" s="230"/>
      <c r="I2428" s="14"/>
      <c r="J2428" s="14"/>
    </row>
    <row r="2429" spans="1:10" x14ac:dyDescent="0.25">
      <c r="A2429" s="148"/>
      <c r="C2429" s="230"/>
      <c r="I2429" s="14"/>
      <c r="J2429" s="14"/>
    </row>
    <row r="2430" spans="1:10" x14ac:dyDescent="0.25">
      <c r="A2430" s="148"/>
      <c r="C2430" s="230"/>
      <c r="I2430" s="14"/>
      <c r="J2430" s="14"/>
    </row>
    <row r="2431" spans="1:10" x14ac:dyDescent="0.25">
      <c r="A2431" s="148"/>
      <c r="C2431" s="230"/>
      <c r="I2431" s="14"/>
      <c r="J2431" s="14"/>
    </row>
    <row r="2432" spans="1:10" x14ac:dyDescent="0.25">
      <c r="A2432" s="148"/>
      <c r="C2432" s="230"/>
      <c r="I2432" s="14"/>
      <c r="J2432" s="14"/>
    </row>
    <row r="2433" spans="1:10" x14ac:dyDescent="0.25">
      <c r="A2433" s="148"/>
      <c r="C2433" s="230"/>
      <c r="I2433" s="14"/>
      <c r="J2433" s="14"/>
    </row>
    <row r="2434" spans="1:10" x14ac:dyDescent="0.25">
      <c r="A2434" s="148"/>
      <c r="C2434" s="230"/>
      <c r="I2434" s="14"/>
      <c r="J2434" s="14"/>
    </row>
    <row r="2435" spans="1:10" x14ac:dyDescent="0.25">
      <c r="A2435" s="148"/>
      <c r="C2435" s="230"/>
      <c r="I2435" s="14"/>
      <c r="J2435" s="14"/>
    </row>
    <row r="2436" spans="1:10" x14ac:dyDescent="0.25">
      <c r="A2436" s="148"/>
      <c r="C2436" s="230"/>
      <c r="I2436" s="14"/>
      <c r="J2436" s="14"/>
    </row>
    <row r="2437" spans="1:10" x14ac:dyDescent="0.25">
      <c r="A2437" s="148"/>
      <c r="C2437" s="230"/>
      <c r="I2437" s="14"/>
      <c r="J2437" s="14"/>
    </row>
    <row r="2438" spans="1:10" x14ac:dyDescent="0.25">
      <c r="A2438" s="148"/>
      <c r="C2438" s="230"/>
      <c r="I2438" s="14"/>
      <c r="J2438" s="14"/>
    </row>
    <row r="2439" spans="1:10" x14ac:dyDescent="0.25">
      <c r="A2439" s="148"/>
      <c r="C2439" s="230"/>
      <c r="I2439" s="14"/>
      <c r="J2439" s="14"/>
    </row>
    <row r="2440" spans="1:10" x14ac:dyDescent="0.25">
      <c r="A2440" s="148"/>
      <c r="C2440" s="230"/>
      <c r="I2440" s="14"/>
      <c r="J2440" s="14"/>
    </row>
    <row r="2441" spans="1:10" x14ac:dyDescent="0.25">
      <c r="A2441" s="148"/>
      <c r="C2441" s="230"/>
      <c r="I2441" s="14"/>
      <c r="J2441" s="14"/>
    </row>
    <row r="2442" spans="1:10" x14ac:dyDescent="0.25">
      <c r="A2442" s="148"/>
      <c r="C2442" s="230"/>
      <c r="I2442" s="14"/>
      <c r="J2442" s="14"/>
    </row>
    <row r="2443" spans="1:10" x14ac:dyDescent="0.25">
      <c r="A2443" s="148"/>
      <c r="C2443" s="230"/>
      <c r="I2443" s="14"/>
      <c r="J2443" s="14"/>
    </row>
    <row r="2444" spans="1:10" x14ac:dyDescent="0.25">
      <c r="A2444" s="148"/>
      <c r="C2444" s="230"/>
      <c r="I2444" s="14"/>
      <c r="J2444" s="14"/>
    </row>
    <row r="2445" spans="1:10" x14ac:dyDescent="0.25">
      <c r="A2445" s="148"/>
      <c r="C2445" s="230"/>
      <c r="I2445" s="14"/>
      <c r="J2445" s="14"/>
    </row>
    <row r="2446" spans="1:10" x14ac:dyDescent="0.25">
      <c r="A2446" s="148"/>
      <c r="C2446" s="230"/>
      <c r="I2446" s="14"/>
      <c r="J2446" s="14"/>
    </row>
    <row r="2447" spans="1:10" x14ac:dyDescent="0.25">
      <c r="A2447" s="148"/>
      <c r="C2447" s="230"/>
      <c r="I2447" s="14"/>
      <c r="J2447" s="14"/>
    </row>
    <row r="2448" spans="1:10" x14ac:dyDescent="0.25">
      <c r="A2448" s="148"/>
      <c r="C2448" s="230"/>
      <c r="I2448" s="14"/>
      <c r="J2448" s="14"/>
    </row>
    <row r="2449" spans="1:10" x14ac:dyDescent="0.25">
      <c r="A2449" s="148"/>
      <c r="C2449" s="230"/>
      <c r="I2449" s="14"/>
      <c r="J2449" s="14"/>
    </row>
    <row r="2450" spans="1:10" x14ac:dyDescent="0.25">
      <c r="A2450" s="148"/>
      <c r="C2450" s="230"/>
      <c r="I2450" s="14"/>
      <c r="J2450" s="14"/>
    </row>
    <row r="2451" spans="1:10" x14ac:dyDescent="0.25">
      <c r="A2451" s="148"/>
      <c r="C2451" s="230"/>
      <c r="I2451" s="14"/>
      <c r="J2451" s="14"/>
    </row>
    <row r="2452" spans="1:10" x14ac:dyDescent="0.25">
      <c r="A2452" s="148"/>
      <c r="C2452" s="230"/>
      <c r="I2452" s="14"/>
      <c r="J2452" s="14"/>
    </row>
    <row r="2453" spans="1:10" x14ac:dyDescent="0.25">
      <c r="A2453" s="148"/>
      <c r="C2453" s="230"/>
      <c r="I2453" s="14"/>
      <c r="J2453" s="14"/>
    </row>
    <row r="2454" spans="1:10" x14ac:dyDescent="0.25">
      <c r="A2454" s="148"/>
      <c r="C2454" s="230"/>
      <c r="I2454" s="14"/>
      <c r="J2454" s="14"/>
    </row>
    <row r="2455" spans="1:10" x14ac:dyDescent="0.25">
      <c r="A2455" s="148"/>
      <c r="C2455" s="230"/>
      <c r="I2455" s="14"/>
      <c r="J2455" s="14"/>
    </row>
    <row r="2456" spans="1:10" x14ac:dyDescent="0.25">
      <c r="A2456" s="148"/>
      <c r="C2456" s="230"/>
      <c r="I2456" s="14"/>
      <c r="J2456" s="14"/>
    </row>
    <row r="2457" spans="1:10" x14ac:dyDescent="0.25">
      <c r="A2457" s="148"/>
      <c r="C2457" s="230"/>
      <c r="I2457" s="14"/>
      <c r="J2457" s="14"/>
    </row>
    <row r="2458" spans="1:10" x14ac:dyDescent="0.25">
      <c r="A2458" s="148"/>
      <c r="C2458" s="230"/>
      <c r="I2458" s="14"/>
      <c r="J2458" s="14"/>
    </row>
    <row r="2459" spans="1:10" x14ac:dyDescent="0.25">
      <c r="A2459" s="148"/>
      <c r="C2459" s="230"/>
      <c r="I2459" s="14"/>
      <c r="J2459" s="14"/>
    </row>
    <row r="2460" spans="1:10" x14ac:dyDescent="0.25">
      <c r="A2460" s="148"/>
      <c r="C2460" s="230"/>
      <c r="I2460" s="14"/>
      <c r="J2460" s="14"/>
    </row>
    <row r="2461" spans="1:10" x14ac:dyDescent="0.25">
      <c r="A2461" s="148"/>
      <c r="C2461" s="230"/>
      <c r="I2461" s="14"/>
      <c r="J2461" s="14"/>
    </row>
    <row r="2462" spans="1:10" x14ac:dyDescent="0.25">
      <c r="A2462" s="148"/>
      <c r="C2462" s="230"/>
      <c r="I2462" s="14"/>
      <c r="J2462" s="14"/>
    </row>
    <row r="2463" spans="1:10" x14ac:dyDescent="0.25">
      <c r="A2463" s="148"/>
      <c r="C2463" s="230"/>
      <c r="I2463" s="14"/>
      <c r="J2463" s="14"/>
    </row>
    <row r="2464" spans="1:10" x14ac:dyDescent="0.25">
      <c r="A2464" s="148"/>
      <c r="C2464" s="230"/>
      <c r="I2464" s="14"/>
      <c r="J2464" s="14"/>
    </row>
    <row r="2465" spans="1:10" x14ac:dyDescent="0.25">
      <c r="A2465" s="148"/>
      <c r="C2465" s="230"/>
      <c r="I2465" s="14"/>
      <c r="J2465" s="14"/>
    </row>
    <row r="2466" spans="1:10" x14ac:dyDescent="0.25">
      <c r="A2466" s="148"/>
      <c r="C2466" s="230"/>
      <c r="I2466" s="14"/>
      <c r="J2466" s="14"/>
    </row>
    <row r="2467" spans="1:10" x14ac:dyDescent="0.25">
      <c r="A2467" s="148"/>
      <c r="C2467" s="230"/>
      <c r="I2467" s="14"/>
      <c r="J2467" s="14"/>
    </row>
    <row r="2468" spans="1:10" x14ac:dyDescent="0.25">
      <c r="A2468" s="148"/>
      <c r="C2468" s="230"/>
      <c r="I2468" s="14"/>
      <c r="J2468" s="14"/>
    </row>
    <row r="2469" spans="1:10" x14ac:dyDescent="0.25">
      <c r="A2469" s="148"/>
      <c r="C2469" s="230"/>
      <c r="I2469" s="14"/>
      <c r="J2469" s="14"/>
    </row>
    <row r="2470" spans="1:10" x14ac:dyDescent="0.25">
      <c r="A2470" s="148"/>
      <c r="C2470" s="230"/>
      <c r="I2470" s="14"/>
      <c r="J2470" s="14"/>
    </row>
    <row r="2471" spans="1:10" x14ac:dyDescent="0.25">
      <c r="A2471" s="148"/>
      <c r="C2471" s="230"/>
      <c r="I2471" s="14"/>
      <c r="J2471" s="14"/>
    </row>
    <row r="2472" spans="1:10" x14ac:dyDescent="0.25">
      <c r="A2472" s="148"/>
      <c r="C2472" s="230"/>
      <c r="I2472" s="14"/>
      <c r="J2472" s="14"/>
    </row>
    <row r="2473" spans="1:10" x14ac:dyDescent="0.25">
      <c r="A2473" s="148"/>
      <c r="C2473" s="230"/>
      <c r="I2473" s="14"/>
      <c r="J2473" s="14"/>
    </row>
    <row r="2474" spans="1:10" x14ac:dyDescent="0.25">
      <c r="A2474" s="148"/>
      <c r="C2474" s="230"/>
      <c r="I2474" s="14"/>
      <c r="J2474" s="14"/>
    </row>
    <row r="2475" spans="1:10" x14ac:dyDescent="0.25">
      <c r="A2475" s="148"/>
      <c r="C2475" s="230"/>
      <c r="I2475" s="14"/>
      <c r="J2475" s="14"/>
    </row>
    <row r="2476" spans="1:10" x14ac:dyDescent="0.25">
      <c r="A2476" s="148"/>
      <c r="C2476" s="230"/>
      <c r="I2476" s="14"/>
      <c r="J2476" s="14"/>
    </row>
    <row r="2477" spans="1:10" x14ac:dyDescent="0.25">
      <c r="A2477" s="148"/>
      <c r="C2477" s="230"/>
      <c r="I2477" s="14"/>
      <c r="J2477" s="14"/>
    </row>
    <row r="2478" spans="1:10" x14ac:dyDescent="0.25">
      <c r="A2478" s="148"/>
      <c r="C2478" s="230"/>
      <c r="I2478" s="14"/>
      <c r="J2478" s="14"/>
    </row>
    <row r="2479" spans="1:10" x14ac:dyDescent="0.25">
      <c r="A2479" s="148"/>
      <c r="C2479" s="230"/>
      <c r="I2479" s="14"/>
      <c r="J2479" s="14"/>
    </row>
    <row r="2480" spans="1:10" x14ac:dyDescent="0.25">
      <c r="A2480" s="148"/>
      <c r="C2480" s="230"/>
      <c r="I2480" s="14"/>
      <c r="J2480" s="14"/>
    </row>
    <row r="2481" spans="1:10" x14ac:dyDescent="0.25">
      <c r="A2481" s="148"/>
      <c r="C2481" s="230"/>
      <c r="I2481" s="14"/>
      <c r="J2481" s="14"/>
    </row>
    <row r="2482" spans="1:10" x14ac:dyDescent="0.25">
      <c r="A2482" s="148"/>
      <c r="C2482" s="230"/>
      <c r="I2482" s="14"/>
      <c r="J2482" s="14"/>
    </row>
    <row r="2483" spans="1:10" x14ac:dyDescent="0.25">
      <c r="A2483" s="148"/>
      <c r="C2483" s="230"/>
      <c r="I2483" s="14"/>
      <c r="J2483" s="14"/>
    </row>
    <row r="2484" spans="1:10" x14ac:dyDescent="0.25">
      <c r="A2484" s="148"/>
      <c r="C2484" s="230"/>
      <c r="I2484" s="14"/>
      <c r="J2484" s="14"/>
    </row>
    <row r="2485" spans="1:10" x14ac:dyDescent="0.25">
      <c r="A2485" s="148"/>
      <c r="C2485" s="230"/>
      <c r="I2485" s="14"/>
      <c r="J2485" s="14"/>
    </row>
    <row r="2486" spans="1:10" x14ac:dyDescent="0.25">
      <c r="A2486" s="148"/>
      <c r="C2486" s="230"/>
      <c r="I2486" s="14"/>
      <c r="J2486" s="14"/>
    </row>
    <row r="2487" spans="1:10" x14ac:dyDescent="0.25">
      <c r="A2487" s="148"/>
      <c r="C2487" s="230"/>
      <c r="I2487" s="14"/>
      <c r="J2487" s="14"/>
    </row>
    <row r="2488" spans="1:10" x14ac:dyDescent="0.25">
      <c r="A2488" s="148"/>
      <c r="C2488" s="230"/>
      <c r="I2488" s="14"/>
      <c r="J2488" s="14"/>
    </row>
    <row r="2489" spans="1:10" x14ac:dyDescent="0.25">
      <c r="A2489" s="148"/>
      <c r="C2489" s="230"/>
      <c r="I2489" s="14"/>
      <c r="J2489" s="14"/>
    </row>
    <row r="2490" spans="1:10" x14ac:dyDescent="0.25">
      <c r="A2490" s="148"/>
      <c r="C2490" s="230"/>
      <c r="I2490" s="14"/>
      <c r="J2490" s="14"/>
    </row>
    <row r="2491" spans="1:10" x14ac:dyDescent="0.25">
      <c r="A2491" s="148"/>
      <c r="C2491" s="230"/>
      <c r="I2491" s="14"/>
      <c r="J2491" s="14"/>
    </row>
    <row r="2492" spans="1:10" x14ac:dyDescent="0.25">
      <c r="A2492" s="148"/>
      <c r="C2492" s="230"/>
      <c r="I2492" s="14"/>
      <c r="J2492" s="14"/>
    </row>
    <row r="2493" spans="1:10" x14ac:dyDescent="0.25">
      <c r="A2493" s="148"/>
      <c r="C2493" s="230"/>
      <c r="I2493" s="14"/>
      <c r="J2493" s="14"/>
    </row>
    <row r="2494" spans="1:10" x14ac:dyDescent="0.25">
      <c r="A2494" s="148"/>
      <c r="C2494" s="230"/>
      <c r="I2494" s="14"/>
      <c r="J2494" s="14"/>
    </row>
    <row r="2495" spans="1:10" x14ac:dyDescent="0.25">
      <c r="A2495" s="148"/>
      <c r="C2495" s="230"/>
      <c r="I2495" s="14"/>
      <c r="J2495" s="14"/>
    </row>
    <row r="2496" spans="1:10" x14ac:dyDescent="0.25">
      <c r="A2496" s="148"/>
      <c r="C2496" s="230"/>
      <c r="I2496" s="14"/>
      <c r="J2496" s="14"/>
    </row>
    <row r="2497" spans="1:10" x14ac:dyDescent="0.25">
      <c r="A2497" s="148"/>
      <c r="C2497" s="230"/>
      <c r="I2497" s="14"/>
      <c r="J2497" s="14"/>
    </row>
    <row r="2498" spans="1:10" x14ac:dyDescent="0.25">
      <c r="A2498" s="148"/>
      <c r="C2498" s="230"/>
      <c r="I2498" s="14"/>
      <c r="J2498" s="14"/>
    </row>
    <row r="2499" spans="1:10" x14ac:dyDescent="0.25">
      <c r="A2499" s="148"/>
      <c r="C2499" s="230"/>
      <c r="I2499" s="14"/>
      <c r="J2499" s="14"/>
    </row>
    <row r="2500" spans="1:10" x14ac:dyDescent="0.25">
      <c r="A2500" s="148"/>
      <c r="C2500" s="230"/>
      <c r="I2500" s="14"/>
      <c r="J2500" s="14"/>
    </row>
    <row r="2501" spans="1:10" x14ac:dyDescent="0.25">
      <c r="A2501" s="148"/>
      <c r="C2501" s="230"/>
      <c r="I2501" s="14"/>
      <c r="J2501" s="14"/>
    </row>
    <row r="2502" spans="1:10" x14ac:dyDescent="0.25">
      <c r="A2502" s="148"/>
      <c r="C2502" s="230"/>
      <c r="I2502" s="14"/>
      <c r="J2502" s="14"/>
    </row>
    <row r="2503" spans="1:10" x14ac:dyDescent="0.25">
      <c r="A2503" s="148"/>
      <c r="C2503" s="230"/>
      <c r="I2503" s="14"/>
      <c r="J2503" s="14"/>
    </row>
    <row r="2504" spans="1:10" x14ac:dyDescent="0.25">
      <c r="A2504" s="148"/>
      <c r="C2504" s="230"/>
      <c r="I2504" s="14"/>
      <c r="J2504" s="14"/>
    </row>
    <row r="2505" spans="1:10" x14ac:dyDescent="0.25">
      <c r="A2505" s="148"/>
      <c r="C2505" s="230"/>
      <c r="I2505" s="14"/>
      <c r="J2505" s="14"/>
    </row>
    <row r="2506" spans="1:10" x14ac:dyDescent="0.25">
      <c r="A2506" s="148"/>
      <c r="C2506" s="230"/>
      <c r="I2506" s="14"/>
      <c r="J2506" s="14"/>
    </row>
    <row r="2507" spans="1:10" x14ac:dyDescent="0.25">
      <c r="A2507" s="148"/>
      <c r="C2507" s="230"/>
      <c r="I2507" s="14"/>
      <c r="J2507" s="14"/>
    </row>
    <row r="2508" spans="1:10" x14ac:dyDescent="0.25">
      <c r="A2508" s="148"/>
      <c r="C2508" s="230"/>
      <c r="I2508" s="14"/>
      <c r="J2508" s="14"/>
    </row>
    <row r="2509" spans="1:10" x14ac:dyDescent="0.25">
      <c r="A2509" s="148"/>
      <c r="C2509" s="230"/>
      <c r="I2509" s="14"/>
      <c r="J2509" s="14"/>
    </row>
    <row r="2510" spans="1:10" x14ac:dyDescent="0.25">
      <c r="A2510" s="148"/>
      <c r="C2510" s="230"/>
      <c r="I2510" s="14"/>
      <c r="J2510" s="14"/>
    </row>
    <row r="2511" spans="1:10" x14ac:dyDescent="0.25">
      <c r="A2511" s="148"/>
      <c r="C2511" s="230"/>
      <c r="I2511" s="14"/>
      <c r="J2511" s="14"/>
    </row>
    <row r="2512" spans="1:10" x14ac:dyDescent="0.25">
      <c r="A2512" s="148"/>
      <c r="C2512" s="230"/>
      <c r="I2512" s="14"/>
      <c r="J2512" s="14"/>
    </row>
    <row r="2513" spans="1:10" x14ac:dyDescent="0.25">
      <c r="A2513" s="148"/>
      <c r="C2513" s="230"/>
      <c r="I2513" s="14"/>
      <c r="J2513" s="14"/>
    </row>
    <row r="2514" spans="1:10" x14ac:dyDescent="0.25">
      <c r="A2514" s="148"/>
      <c r="C2514" s="230"/>
      <c r="I2514" s="14"/>
      <c r="J2514" s="14"/>
    </row>
    <row r="2515" spans="1:10" x14ac:dyDescent="0.25">
      <c r="A2515" s="148"/>
      <c r="C2515" s="230"/>
      <c r="I2515" s="14"/>
      <c r="J2515" s="14"/>
    </row>
    <row r="2516" spans="1:10" x14ac:dyDescent="0.25">
      <c r="A2516" s="148"/>
      <c r="C2516" s="230"/>
      <c r="I2516" s="14"/>
      <c r="J2516" s="14"/>
    </row>
    <row r="2517" spans="1:10" x14ac:dyDescent="0.25">
      <c r="A2517" s="148"/>
      <c r="C2517" s="230"/>
      <c r="I2517" s="14"/>
      <c r="J2517" s="14"/>
    </row>
    <row r="2518" spans="1:10" x14ac:dyDescent="0.25">
      <c r="A2518" s="148"/>
      <c r="C2518" s="230"/>
      <c r="I2518" s="14"/>
      <c r="J2518" s="14"/>
    </row>
    <row r="2519" spans="1:10" x14ac:dyDescent="0.25">
      <c r="A2519" s="148"/>
      <c r="C2519" s="230"/>
      <c r="I2519" s="14"/>
      <c r="J2519" s="14"/>
    </row>
    <row r="2520" spans="1:10" x14ac:dyDescent="0.25">
      <c r="A2520" s="148"/>
      <c r="C2520" s="230"/>
      <c r="I2520" s="14"/>
      <c r="J2520" s="14"/>
    </row>
    <row r="2521" spans="1:10" x14ac:dyDescent="0.25">
      <c r="A2521" s="148"/>
      <c r="C2521" s="230"/>
      <c r="I2521" s="14"/>
      <c r="J2521" s="14"/>
    </row>
    <row r="2522" spans="1:10" x14ac:dyDescent="0.25">
      <c r="A2522" s="148"/>
      <c r="C2522" s="230"/>
      <c r="I2522" s="14"/>
      <c r="J2522" s="14"/>
    </row>
    <row r="2523" spans="1:10" x14ac:dyDescent="0.25">
      <c r="A2523" s="148"/>
      <c r="C2523" s="230"/>
      <c r="I2523" s="14"/>
      <c r="J2523" s="14"/>
    </row>
    <row r="2524" spans="1:10" x14ac:dyDescent="0.25">
      <c r="A2524" s="148"/>
      <c r="C2524" s="230"/>
      <c r="I2524" s="14"/>
      <c r="J2524" s="14"/>
    </row>
    <row r="2525" spans="1:10" x14ac:dyDescent="0.25">
      <c r="A2525" s="148"/>
      <c r="C2525" s="230"/>
      <c r="I2525" s="14"/>
      <c r="J2525" s="14"/>
    </row>
    <row r="2526" spans="1:10" x14ac:dyDescent="0.25">
      <c r="A2526" s="148"/>
      <c r="C2526" s="230"/>
      <c r="I2526" s="14"/>
      <c r="J2526" s="14"/>
    </row>
    <row r="2527" spans="1:10" x14ac:dyDescent="0.25">
      <c r="A2527" s="148"/>
      <c r="C2527" s="230"/>
      <c r="I2527" s="14"/>
      <c r="J2527" s="14"/>
    </row>
    <row r="2528" spans="1:10" x14ac:dyDescent="0.25">
      <c r="A2528" s="148"/>
      <c r="C2528" s="230"/>
      <c r="I2528" s="14"/>
      <c r="J2528" s="14"/>
    </row>
    <row r="2529" spans="1:10" x14ac:dyDescent="0.25">
      <c r="A2529" s="148"/>
      <c r="C2529" s="230"/>
      <c r="I2529" s="14"/>
      <c r="J2529" s="14"/>
    </row>
    <row r="2530" spans="1:10" x14ac:dyDescent="0.25">
      <c r="A2530" s="148"/>
      <c r="C2530" s="230"/>
      <c r="I2530" s="14"/>
      <c r="J2530" s="14"/>
    </row>
    <row r="2531" spans="1:10" x14ac:dyDescent="0.25">
      <c r="A2531" s="148"/>
      <c r="C2531" s="230"/>
      <c r="I2531" s="14"/>
      <c r="J2531" s="14"/>
    </row>
    <row r="2532" spans="1:10" x14ac:dyDescent="0.25">
      <c r="A2532" s="148"/>
      <c r="C2532" s="230"/>
      <c r="I2532" s="14"/>
      <c r="J2532" s="14"/>
    </row>
    <row r="2533" spans="1:10" x14ac:dyDescent="0.25">
      <c r="A2533" s="148"/>
      <c r="C2533" s="230"/>
      <c r="I2533" s="14"/>
      <c r="J2533" s="14"/>
    </row>
    <row r="2534" spans="1:10" x14ac:dyDescent="0.25">
      <c r="A2534" s="148"/>
      <c r="C2534" s="230"/>
      <c r="I2534" s="14"/>
      <c r="J2534" s="14"/>
    </row>
    <row r="2535" spans="1:10" x14ac:dyDescent="0.25">
      <c r="A2535" s="148"/>
      <c r="C2535" s="230"/>
      <c r="I2535" s="14"/>
      <c r="J2535" s="14"/>
    </row>
    <row r="2536" spans="1:10" x14ac:dyDescent="0.25">
      <c r="A2536" s="148"/>
      <c r="C2536" s="230"/>
      <c r="I2536" s="14"/>
      <c r="J2536" s="14"/>
    </row>
    <row r="2537" spans="1:10" x14ac:dyDescent="0.25">
      <c r="A2537" s="148"/>
      <c r="C2537" s="230"/>
      <c r="I2537" s="14"/>
      <c r="J2537" s="14"/>
    </row>
    <row r="2538" spans="1:10" x14ac:dyDescent="0.25">
      <c r="A2538" s="148"/>
      <c r="C2538" s="230"/>
      <c r="I2538" s="14"/>
      <c r="J2538" s="14"/>
    </row>
    <row r="2539" spans="1:10" x14ac:dyDescent="0.25">
      <c r="A2539" s="148"/>
      <c r="C2539" s="230"/>
      <c r="I2539" s="14"/>
      <c r="J2539" s="14"/>
    </row>
    <row r="2540" spans="1:10" x14ac:dyDescent="0.25">
      <c r="A2540" s="148"/>
      <c r="C2540" s="230"/>
      <c r="I2540" s="14"/>
      <c r="J2540" s="14"/>
    </row>
    <row r="2541" spans="1:10" x14ac:dyDescent="0.25">
      <c r="A2541" s="148"/>
      <c r="C2541" s="230"/>
      <c r="I2541" s="14"/>
      <c r="J2541" s="14"/>
    </row>
    <row r="2542" spans="1:10" x14ac:dyDescent="0.25">
      <c r="A2542" s="148"/>
      <c r="C2542" s="230"/>
      <c r="I2542" s="14"/>
      <c r="J2542" s="14"/>
    </row>
    <row r="2543" spans="1:10" x14ac:dyDescent="0.25">
      <c r="A2543" s="148"/>
      <c r="C2543" s="230"/>
      <c r="I2543" s="14"/>
      <c r="J2543" s="14"/>
    </row>
    <row r="2544" spans="1:10" x14ac:dyDescent="0.25">
      <c r="A2544" s="148"/>
      <c r="C2544" s="230"/>
      <c r="I2544" s="14"/>
      <c r="J2544" s="14"/>
    </row>
    <row r="2545" spans="1:10" x14ac:dyDescent="0.25">
      <c r="A2545" s="148"/>
      <c r="C2545" s="230"/>
      <c r="I2545" s="14"/>
      <c r="J2545" s="14"/>
    </row>
    <row r="2546" spans="1:10" x14ac:dyDescent="0.25">
      <c r="A2546" s="148"/>
      <c r="C2546" s="230"/>
      <c r="I2546" s="14"/>
      <c r="J2546" s="14"/>
    </row>
    <row r="2547" spans="1:10" x14ac:dyDescent="0.25">
      <c r="A2547" s="148"/>
      <c r="C2547" s="230"/>
      <c r="I2547" s="14"/>
      <c r="J2547" s="14"/>
    </row>
    <row r="2548" spans="1:10" x14ac:dyDescent="0.25">
      <c r="A2548" s="148"/>
      <c r="C2548" s="230"/>
      <c r="I2548" s="14"/>
      <c r="J2548" s="14"/>
    </row>
    <row r="2549" spans="1:10" x14ac:dyDescent="0.25">
      <c r="A2549" s="148"/>
      <c r="C2549" s="230"/>
      <c r="I2549" s="14"/>
      <c r="J2549" s="14"/>
    </row>
    <row r="2550" spans="1:10" x14ac:dyDescent="0.25">
      <c r="A2550" s="148"/>
      <c r="C2550" s="230"/>
      <c r="I2550" s="14"/>
      <c r="J2550" s="14"/>
    </row>
    <row r="2551" spans="1:10" x14ac:dyDescent="0.25">
      <c r="A2551" s="148"/>
      <c r="C2551" s="230"/>
      <c r="I2551" s="14"/>
      <c r="J2551" s="14"/>
    </row>
    <row r="2552" spans="1:10" x14ac:dyDescent="0.25">
      <c r="A2552" s="148"/>
      <c r="C2552" s="230"/>
      <c r="I2552" s="14"/>
      <c r="J2552" s="14"/>
    </row>
    <row r="2553" spans="1:10" x14ac:dyDescent="0.25">
      <c r="A2553" s="148"/>
      <c r="C2553" s="230"/>
      <c r="I2553" s="14"/>
      <c r="J2553" s="14"/>
    </row>
    <row r="2554" spans="1:10" x14ac:dyDescent="0.25">
      <c r="A2554" s="148"/>
      <c r="C2554" s="230"/>
      <c r="I2554" s="14"/>
      <c r="J2554" s="14"/>
    </row>
    <row r="2555" spans="1:10" x14ac:dyDescent="0.25">
      <c r="A2555" s="148"/>
      <c r="C2555" s="230"/>
      <c r="I2555" s="14"/>
      <c r="J2555" s="14"/>
    </row>
    <row r="2556" spans="1:10" x14ac:dyDescent="0.25">
      <c r="A2556" s="148"/>
      <c r="C2556" s="230"/>
      <c r="I2556" s="14"/>
      <c r="J2556" s="14"/>
    </row>
    <row r="2557" spans="1:10" x14ac:dyDescent="0.25">
      <c r="A2557" s="148"/>
      <c r="C2557" s="230"/>
      <c r="I2557" s="14"/>
      <c r="J2557" s="14"/>
    </row>
    <row r="2558" spans="1:10" x14ac:dyDescent="0.25">
      <c r="A2558" s="148"/>
      <c r="C2558" s="230"/>
      <c r="I2558" s="14"/>
      <c r="J2558" s="14"/>
    </row>
    <row r="2559" spans="1:10" x14ac:dyDescent="0.25">
      <c r="A2559" s="148"/>
      <c r="C2559" s="230"/>
      <c r="I2559" s="14"/>
      <c r="J2559" s="14"/>
    </row>
    <row r="2560" spans="1:10" x14ac:dyDescent="0.25">
      <c r="A2560" s="148"/>
      <c r="C2560" s="230"/>
      <c r="I2560" s="14"/>
      <c r="J2560" s="14"/>
    </row>
    <row r="2561" spans="1:10" x14ac:dyDescent="0.25">
      <c r="A2561" s="148"/>
      <c r="C2561" s="230"/>
      <c r="I2561" s="14"/>
      <c r="J2561" s="14"/>
    </row>
    <row r="2562" spans="1:10" x14ac:dyDescent="0.25">
      <c r="A2562" s="148"/>
      <c r="C2562" s="230"/>
      <c r="I2562" s="14"/>
      <c r="J2562" s="14"/>
    </row>
    <row r="2563" spans="1:10" x14ac:dyDescent="0.25">
      <c r="A2563" s="148"/>
      <c r="C2563" s="230"/>
      <c r="I2563" s="14"/>
      <c r="J2563" s="14"/>
    </row>
    <row r="2564" spans="1:10" x14ac:dyDescent="0.25">
      <c r="A2564" s="148"/>
      <c r="C2564" s="230"/>
      <c r="I2564" s="14"/>
      <c r="J2564" s="14"/>
    </row>
    <row r="2565" spans="1:10" x14ac:dyDescent="0.25">
      <c r="A2565" s="148"/>
      <c r="C2565" s="230"/>
      <c r="I2565" s="14"/>
      <c r="J2565" s="14"/>
    </row>
    <row r="2566" spans="1:10" x14ac:dyDescent="0.25">
      <c r="A2566" s="148"/>
      <c r="C2566" s="230"/>
      <c r="I2566" s="14"/>
      <c r="J2566" s="14"/>
    </row>
    <row r="2567" spans="1:10" x14ac:dyDescent="0.25">
      <c r="A2567" s="148"/>
      <c r="C2567" s="230"/>
      <c r="I2567" s="14"/>
      <c r="J2567" s="14"/>
    </row>
    <row r="2568" spans="1:10" x14ac:dyDescent="0.25">
      <c r="A2568" s="148"/>
      <c r="C2568" s="230"/>
      <c r="I2568" s="14"/>
      <c r="J2568" s="14"/>
    </row>
    <row r="2569" spans="1:10" x14ac:dyDescent="0.25">
      <c r="A2569" s="148"/>
      <c r="C2569" s="230"/>
      <c r="I2569" s="14"/>
      <c r="J2569" s="14"/>
    </row>
    <row r="2570" spans="1:10" x14ac:dyDescent="0.25">
      <c r="A2570" s="148"/>
      <c r="C2570" s="230"/>
      <c r="I2570" s="14"/>
      <c r="J2570" s="14"/>
    </row>
    <row r="2571" spans="1:10" x14ac:dyDescent="0.25">
      <c r="A2571" s="148"/>
      <c r="C2571" s="230"/>
      <c r="I2571" s="14"/>
      <c r="J2571" s="14"/>
    </row>
    <row r="2572" spans="1:10" x14ac:dyDescent="0.25">
      <c r="A2572" s="148"/>
      <c r="C2572" s="230"/>
      <c r="I2572" s="14"/>
      <c r="J2572" s="14"/>
    </row>
    <row r="2573" spans="1:10" x14ac:dyDescent="0.25">
      <c r="A2573" s="148"/>
      <c r="C2573" s="230"/>
      <c r="I2573" s="14"/>
      <c r="J2573" s="14"/>
    </row>
    <row r="2574" spans="1:10" x14ac:dyDescent="0.25">
      <c r="A2574" s="148"/>
      <c r="C2574" s="230"/>
      <c r="I2574" s="14"/>
      <c r="J2574" s="14"/>
    </row>
    <row r="2575" spans="1:10" x14ac:dyDescent="0.25">
      <c r="A2575" s="148"/>
      <c r="C2575" s="230"/>
      <c r="I2575" s="14"/>
      <c r="J2575" s="14"/>
    </row>
    <row r="2576" spans="1:10" x14ac:dyDescent="0.25">
      <c r="A2576" s="148"/>
      <c r="C2576" s="230"/>
      <c r="I2576" s="14"/>
      <c r="J2576" s="14"/>
    </row>
    <row r="2577" spans="1:10" x14ac:dyDescent="0.25">
      <c r="A2577" s="148"/>
      <c r="C2577" s="230"/>
      <c r="I2577" s="14"/>
      <c r="J2577" s="14"/>
    </row>
    <row r="2578" spans="1:10" x14ac:dyDescent="0.25">
      <c r="A2578" s="148"/>
      <c r="C2578" s="230"/>
      <c r="I2578" s="14"/>
      <c r="J2578" s="14"/>
    </row>
    <row r="2579" spans="1:10" x14ac:dyDescent="0.25">
      <c r="A2579" s="148"/>
      <c r="C2579" s="230"/>
      <c r="I2579" s="14"/>
      <c r="J2579" s="14"/>
    </row>
    <row r="2580" spans="1:10" x14ac:dyDescent="0.25">
      <c r="A2580" s="148"/>
      <c r="C2580" s="230"/>
      <c r="I2580" s="14"/>
      <c r="J2580" s="14"/>
    </row>
    <row r="2581" spans="1:10" x14ac:dyDescent="0.25">
      <c r="A2581" s="148"/>
      <c r="C2581" s="230"/>
      <c r="I2581" s="14"/>
      <c r="J2581" s="14"/>
    </row>
    <row r="2582" spans="1:10" x14ac:dyDescent="0.25">
      <c r="A2582" s="148"/>
      <c r="C2582" s="230"/>
      <c r="I2582" s="14"/>
      <c r="J2582" s="14"/>
    </row>
    <row r="2583" spans="1:10" x14ac:dyDescent="0.25">
      <c r="A2583" s="148"/>
      <c r="C2583" s="230"/>
      <c r="I2583" s="14"/>
      <c r="J2583" s="14"/>
    </row>
    <row r="2584" spans="1:10" x14ac:dyDescent="0.25">
      <c r="A2584" s="148"/>
      <c r="C2584" s="230"/>
      <c r="I2584" s="14"/>
      <c r="J2584" s="14"/>
    </row>
    <row r="2585" spans="1:10" x14ac:dyDescent="0.25">
      <c r="A2585" s="148"/>
      <c r="C2585" s="230"/>
      <c r="I2585" s="14"/>
      <c r="J2585" s="14"/>
    </row>
    <row r="2586" spans="1:10" x14ac:dyDescent="0.25">
      <c r="A2586" s="148"/>
      <c r="C2586" s="230"/>
      <c r="I2586" s="14"/>
      <c r="J2586" s="14"/>
    </row>
    <row r="2587" spans="1:10" x14ac:dyDescent="0.25">
      <c r="A2587" s="148"/>
      <c r="C2587" s="230"/>
      <c r="I2587" s="14"/>
      <c r="J2587" s="14"/>
    </row>
    <row r="2588" spans="1:10" x14ac:dyDescent="0.25">
      <c r="A2588" s="148"/>
      <c r="C2588" s="230"/>
      <c r="I2588" s="14"/>
      <c r="J2588" s="14"/>
    </row>
    <row r="2589" spans="1:10" x14ac:dyDescent="0.25">
      <c r="A2589" s="148"/>
      <c r="C2589" s="230"/>
      <c r="I2589" s="14"/>
      <c r="J2589" s="14"/>
    </row>
    <row r="2590" spans="1:10" x14ac:dyDescent="0.25">
      <c r="A2590" s="148"/>
      <c r="C2590" s="230"/>
      <c r="I2590" s="14"/>
      <c r="J2590" s="14"/>
    </row>
    <row r="2591" spans="1:10" x14ac:dyDescent="0.25">
      <c r="A2591" s="148"/>
      <c r="C2591" s="230"/>
      <c r="I2591" s="14"/>
      <c r="J2591" s="14"/>
    </row>
    <row r="2592" spans="1:10" x14ac:dyDescent="0.25">
      <c r="A2592" s="148"/>
      <c r="C2592" s="230"/>
      <c r="I2592" s="14"/>
      <c r="J2592" s="14"/>
    </row>
    <row r="2593" spans="1:10" x14ac:dyDescent="0.25">
      <c r="A2593" s="148"/>
      <c r="C2593" s="230"/>
      <c r="I2593" s="14"/>
      <c r="J2593" s="14"/>
    </row>
    <row r="2594" spans="1:10" x14ac:dyDescent="0.25">
      <c r="A2594" s="148"/>
      <c r="C2594" s="230"/>
      <c r="I2594" s="14"/>
      <c r="J2594" s="14"/>
    </row>
    <row r="2595" spans="1:10" x14ac:dyDescent="0.25">
      <c r="A2595" s="148"/>
      <c r="C2595" s="230"/>
      <c r="I2595" s="14"/>
      <c r="J2595" s="14"/>
    </row>
    <row r="2596" spans="1:10" x14ac:dyDescent="0.25">
      <c r="A2596" s="148"/>
      <c r="C2596" s="230"/>
      <c r="I2596" s="14"/>
      <c r="J2596" s="14"/>
    </row>
    <row r="2597" spans="1:10" x14ac:dyDescent="0.25">
      <c r="A2597" s="148"/>
      <c r="C2597" s="230"/>
      <c r="I2597" s="14"/>
      <c r="J2597" s="14"/>
    </row>
    <row r="2598" spans="1:10" x14ac:dyDescent="0.25">
      <c r="A2598" s="148"/>
      <c r="C2598" s="230"/>
      <c r="I2598" s="14"/>
      <c r="J2598" s="14"/>
    </row>
    <row r="2599" spans="1:10" x14ac:dyDescent="0.25">
      <c r="A2599" s="148"/>
      <c r="C2599" s="230"/>
      <c r="I2599" s="14"/>
      <c r="J2599" s="14"/>
    </row>
    <row r="2600" spans="1:10" x14ac:dyDescent="0.25">
      <c r="A2600" s="148"/>
      <c r="C2600" s="230"/>
      <c r="I2600" s="14"/>
      <c r="J2600" s="14"/>
    </row>
    <row r="2601" spans="1:10" x14ac:dyDescent="0.25">
      <c r="A2601" s="148"/>
      <c r="C2601" s="230"/>
      <c r="I2601" s="14"/>
      <c r="J2601" s="14"/>
    </row>
    <row r="2602" spans="1:10" x14ac:dyDescent="0.25">
      <c r="A2602" s="148"/>
      <c r="C2602" s="230"/>
      <c r="I2602" s="14"/>
      <c r="J2602" s="14"/>
    </row>
    <row r="2603" spans="1:10" x14ac:dyDescent="0.25">
      <c r="A2603" s="148"/>
      <c r="C2603" s="230"/>
      <c r="I2603" s="14"/>
      <c r="J2603" s="14"/>
    </row>
    <row r="2604" spans="1:10" x14ac:dyDescent="0.25">
      <c r="A2604" s="148"/>
      <c r="C2604" s="230"/>
      <c r="I2604" s="14"/>
      <c r="J2604" s="14"/>
    </row>
    <row r="2605" spans="1:10" x14ac:dyDescent="0.25">
      <c r="A2605" s="148"/>
      <c r="C2605" s="230"/>
      <c r="I2605" s="14"/>
      <c r="J2605" s="14"/>
    </row>
    <row r="2606" spans="1:10" x14ac:dyDescent="0.25">
      <c r="A2606" s="148"/>
      <c r="C2606" s="230"/>
      <c r="I2606" s="14"/>
      <c r="J2606" s="14"/>
    </row>
    <row r="2607" spans="1:10" x14ac:dyDescent="0.25">
      <c r="A2607" s="148"/>
      <c r="C2607" s="230"/>
      <c r="I2607" s="14"/>
      <c r="J2607" s="14"/>
    </row>
    <row r="2608" spans="1:10" x14ac:dyDescent="0.25">
      <c r="A2608" s="148"/>
      <c r="C2608" s="230"/>
      <c r="I2608" s="14"/>
      <c r="J2608" s="14"/>
    </row>
    <row r="2609" spans="1:10" x14ac:dyDescent="0.25">
      <c r="A2609" s="148"/>
      <c r="C2609" s="230"/>
      <c r="I2609" s="14"/>
      <c r="J2609" s="14"/>
    </row>
    <row r="2610" spans="1:10" x14ac:dyDescent="0.25">
      <c r="A2610" s="148"/>
      <c r="C2610" s="230"/>
      <c r="I2610" s="14"/>
      <c r="J2610" s="14"/>
    </row>
    <row r="2611" spans="1:10" x14ac:dyDescent="0.25">
      <c r="A2611" s="148"/>
      <c r="C2611" s="230"/>
      <c r="I2611" s="14"/>
      <c r="J2611" s="14"/>
    </row>
    <row r="2612" spans="1:10" x14ac:dyDescent="0.25">
      <c r="A2612" s="148"/>
      <c r="C2612" s="230"/>
      <c r="I2612" s="14"/>
      <c r="J2612" s="14"/>
    </row>
    <row r="2613" spans="1:10" x14ac:dyDescent="0.25">
      <c r="A2613" s="148"/>
      <c r="C2613" s="230"/>
      <c r="I2613" s="14"/>
      <c r="J2613" s="14"/>
    </row>
    <row r="2614" spans="1:10" x14ac:dyDescent="0.25">
      <c r="A2614" s="148"/>
      <c r="C2614" s="230"/>
      <c r="I2614" s="14"/>
      <c r="J2614" s="14"/>
    </row>
    <row r="2615" spans="1:10" x14ac:dyDescent="0.25">
      <c r="A2615" s="148"/>
      <c r="C2615" s="230"/>
      <c r="I2615" s="14"/>
      <c r="J2615" s="14"/>
    </row>
    <row r="2616" spans="1:10" x14ac:dyDescent="0.25">
      <c r="A2616" s="148"/>
      <c r="C2616" s="230"/>
      <c r="I2616" s="14"/>
      <c r="J2616" s="14"/>
    </row>
    <row r="2617" spans="1:10" x14ac:dyDescent="0.25">
      <c r="A2617" s="148"/>
      <c r="C2617" s="230"/>
      <c r="I2617" s="14"/>
      <c r="J2617" s="14"/>
    </row>
    <row r="2618" spans="1:10" x14ac:dyDescent="0.25">
      <c r="A2618" s="148"/>
      <c r="C2618" s="230"/>
      <c r="I2618" s="14"/>
      <c r="J2618" s="14"/>
    </row>
    <row r="2619" spans="1:10" x14ac:dyDescent="0.25">
      <c r="A2619" s="148"/>
      <c r="C2619" s="230"/>
      <c r="I2619" s="14"/>
      <c r="J2619" s="14"/>
    </row>
    <row r="2620" spans="1:10" x14ac:dyDescent="0.25">
      <c r="A2620" s="148"/>
      <c r="C2620" s="230"/>
      <c r="I2620" s="14"/>
      <c r="J2620" s="14"/>
    </row>
    <row r="2621" spans="1:10" x14ac:dyDescent="0.25">
      <c r="A2621" s="148"/>
      <c r="C2621" s="230"/>
      <c r="I2621" s="14"/>
      <c r="J2621" s="14"/>
    </row>
    <row r="2622" spans="1:10" x14ac:dyDescent="0.25">
      <c r="A2622" s="148"/>
      <c r="C2622" s="230"/>
      <c r="I2622" s="14"/>
      <c r="J2622" s="14"/>
    </row>
    <row r="2623" spans="1:10" x14ac:dyDescent="0.25">
      <c r="A2623" s="148"/>
      <c r="C2623" s="230"/>
      <c r="I2623" s="14"/>
      <c r="J2623" s="14"/>
    </row>
    <row r="2624" spans="1:10" x14ac:dyDescent="0.25">
      <c r="A2624" s="148"/>
      <c r="C2624" s="230"/>
      <c r="I2624" s="14"/>
      <c r="J2624" s="14"/>
    </row>
    <row r="2625" spans="1:10" x14ac:dyDescent="0.25">
      <c r="A2625" s="148"/>
      <c r="C2625" s="230"/>
      <c r="I2625" s="14"/>
      <c r="J2625" s="14"/>
    </row>
    <row r="2626" spans="1:10" x14ac:dyDescent="0.25">
      <c r="A2626" s="148"/>
      <c r="C2626" s="230"/>
      <c r="I2626" s="14"/>
      <c r="J2626" s="14"/>
    </row>
    <row r="2627" spans="1:10" x14ac:dyDescent="0.25">
      <c r="A2627" s="148"/>
      <c r="C2627" s="230"/>
      <c r="I2627" s="14"/>
      <c r="J2627" s="14"/>
    </row>
    <row r="2628" spans="1:10" x14ac:dyDescent="0.25">
      <c r="A2628" s="148"/>
      <c r="C2628" s="230"/>
      <c r="I2628" s="14"/>
      <c r="J2628" s="14"/>
    </row>
    <row r="2629" spans="1:10" x14ac:dyDescent="0.25">
      <c r="A2629" s="148"/>
      <c r="C2629" s="230"/>
      <c r="I2629" s="14"/>
      <c r="J2629" s="14"/>
    </row>
    <row r="2630" spans="1:10" x14ac:dyDescent="0.25">
      <c r="A2630" s="148"/>
      <c r="C2630" s="230"/>
      <c r="I2630" s="14"/>
      <c r="J2630" s="14"/>
    </row>
    <row r="2631" spans="1:10" x14ac:dyDescent="0.25">
      <c r="A2631" s="148"/>
      <c r="C2631" s="230"/>
      <c r="I2631" s="14"/>
      <c r="J2631" s="14"/>
    </row>
    <row r="2632" spans="1:10" x14ac:dyDescent="0.25">
      <c r="A2632" s="148"/>
      <c r="C2632" s="230"/>
      <c r="I2632" s="14"/>
      <c r="J2632" s="14"/>
    </row>
    <row r="2633" spans="1:10" x14ac:dyDescent="0.25">
      <c r="A2633" s="148"/>
      <c r="C2633" s="230"/>
      <c r="I2633" s="14"/>
      <c r="J2633" s="14"/>
    </row>
    <row r="2634" spans="1:10" x14ac:dyDescent="0.25">
      <c r="A2634" s="148"/>
      <c r="C2634" s="230"/>
      <c r="I2634" s="14"/>
      <c r="J2634" s="14"/>
    </row>
    <row r="2635" spans="1:10" x14ac:dyDescent="0.25">
      <c r="A2635" s="148"/>
      <c r="C2635" s="230"/>
      <c r="I2635" s="14"/>
      <c r="J2635" s="14"/>
    </row>
    <row r="2636" spans="1:10" x14ac:dyDescent="0.25">
      <c r="A2636" s="148"/>
      <c r="C2636" s="230"/>
      <c r="I2636" s="14"/>
      <c r="J2636" s="14"/>
    </row>
    <row r="2637" spans="1:10" x14ac:dyDescent="0.25">
      <c r="A2637" s="148"/>
      <c r="C2637" s="230"/>
      <c r="I2637" s="14"/>
      <c r="J2637" s="14"/>
    </row>
    <row r="2638" spans="1:10" x14ac:dyDescent="0.25">
      <c r="A2638" s="148"/>
      <c r="C2638" s="230"/>
      <c r="I2638" s="14"/>
      <c r="J2638" s="14"/>
    </row>
    <row r="2639" spans="1:10" x14ac:dyDescent="0.25">
      <c r="A2639" s="148"/>
      <c r="C2639" s="230"/>
      <c r="I2639" s="14"/>
      <c r="J2639" s="14"/>
    </row>
    <row r="2640" spans="1:10" x14ac:dyDescent="0.25">
      <c r="A2640" s="148"/>
      <c r="C2640" s="230"/>
      <c r="I2640" s="14"/>
      <c r="J2640" s="14"/>
    </row>
    <row r="2641" spans="1:10" x14ac:dyDescent="0.25">
      <c r="A2641" s="148"/>
      <c r="C2641" s="230"/>
      <c r="I2641" s="14"/>
      <c r="J2641" s="14"/>
    </row>
    <row r="2642" spans="1:10" x14ac:dyDescent="0.25">
      <c r="A2642" s="148"/>
      <c r="C2642" s="230"/>
      <c r="I2642" s="14"/>
      <c r="J2642" s="14"/>
    </row>
    <row r="2643" spans="1:10" x14ac:dyDescent="0.25">
      <c r="A2643" s="148"/>
      <c r="C2643" s="230"/>
      <c r="I2643" s="14"/>
      <c r="J2643" s="14"/>
    </row>
    <row r="2644" spans="1:10" x14ac:dyDescent="0.25">
      <c r="A2644" s="148"/>
      <c r="C2644" s="230"/>
      <c r="I2644" s="14"/>
      <c r="J2644" s="14"/>
    </row>
    <row r="2645" spans="1:10" x14ac:dyDescent="0.25">
      <c r="A2645" s="148"/>
      <c r="C2645" s="230"/>
      <c r="I2645" s="14"/>
      <c r="J2645" s="14"/>
    </row>
    <row r="2646" spans="1:10" x14ac:dyDescent="0.25">
      <c r="A2646" s="148"/>
      <c r="C2646" s="230"/>
      <c r="I2646" s="14"/>
      <c r="J2646" s="14"/>
    </row>
    <row r="2647" spans="1:10" x14ac:dyDescent="0.25">
      <c r="A2647" s="148"/>
      <c r="C2647" s="230"/>
      <c r="I2647" s="14"/>
      <c r="J2647" s="14"/>
    </row>
    <row r="2648" spans="1:10" x14ac:dyDescent="0.25">
      <c r="A2648" s="148"/>
      <c r="C2648" s="230"/>
      <c r="I2648" s="14"/>
      <c r="J2648" s="14"/>
    </row>
    <row r="2649" spans="1:10" x14ac:dyDescent="0.25">
      <c r="A2649" s="148"/>
      <c r="C2649" s="230"/>
      <c r="I2649" s="14"/>
      <c r="J2649" s="14"/>
    </row>
    <row r="2650" spans="1:10" x14ac:dyDescent="0.25">
      <c r="A2650" s="148"/>
      <c r="C2650" s="230"/>
      <c r="I2650" s="14"/>
      <c r="J2650" s="14"/>
    </row>
    <row r="2651" spans="1:10" x14ac:dyDescent="0.25">
      <c r="A2651" s="148"/>
      <c r="C2651" s="230"/>
      <c r="I2651" s="14"/>
      <c r="J2651" s="14"/>
    </row>
    <row r="2652" spans="1:10" x14ac:dyDescent="0.25">
      <c r="A2652" s="148"/>
      <c r="C2652" s="230"/>
      <c r="I2652" s="14"/>
      <c r="J2652" s="14"/>
    </row>
    <row r="2653" spans="1:10" x14ac:dyDescent="0.25">
      <c r="A2653" s="148"/>
      <c r="C2653" s="230"/>
      <c r="I2653" s="14"/>
      <c r="J2653" s="14"/>
    </row>
    <row r="2654" spans="1:10" x14ac:dyDescent="0.25">
      <c r="A2654" s="148"/>
      <c r="C2654" s="230"/>
      <c r="I2654" s="14"/>
      <c r="J2654" s="14"/>
    </row>
    <row r="2655" spans="1:10" x14ac:dyDescent="0.25">
      <c r="A2655" s="148"/>
      <c r="C2655" s="230"/>
      <c r="I2655" s="14"/>
      <c r="J2655" s="14"/>
    </row>
    <row r="2656" spans="1:10" x14ac:dyDescent="0.25">
      <c r="A2656" s="148"/>
      <c r="C2656" s="230"/>
      <c r="I2656" s="14"/>
      <c r="J2656" s="14"/>
    </row>
    <row r="2657" spans="1:10" x14ac:dyDescent="0.25">
      <c r="A2657" s="148"/>
      <c r="C2657" s="230"/>
      <c r="I2657" s="14"/>
      <c r="J2657" s="14"/>
    </row>
    <row r="2658" spans="1:10" x14ac:dyDescent="0.25">
      <c r="A2658" s="148"/>
      <c r="C2658" s="230"/>
      <c r="I2658" s="14"/>
      <c r="J2658" s="14"/>
    </row>
    <row r="2659" spans="1:10" x14ac:dyDescent="0.25">
      <c r="A2659" s="148"/>
      <c r="C2659" s="230"/>
      <c r="I2659" s="14"/>
      <c r="J2659" s="14"/>
    </row>
    <row r="2660" spans="1:10" x14ac:dyDescent="0.25">
      <c r="A2660" s="148"/>
      <c r="C2660" s="230"/>
      <c r="I2660" s="14"/>
      <c r="J2660" s="14"/>
    </row>
    <row r="2661" spans="1:10" x14ac:dyDescent="0.25">
      <c r="A2661" s="148"/>
      <c r="C2661" s="230"/>
      <c r="I2661" s="14"/>
      <c r="J2661" s="14"/>
    </row>
    <row r="2662" spans="1:10" x14ac:dyDescent="0.25">
      <c r="A2662" s="148"/>
      <c r="C2662" s="230"/>
      <c r="I2662" s="14"/>
      <c r="J2662" s="14"/>
    </row>
    <row r="2663" spans="1:10" x14ac:dyDescent="0.25">
      <c r="A2663" s="148"/>
      <c r="C2663" s="230"/>
      <c r="I2663" s="14"/>
      <c r="J2663" s="14"/>
    </row>
    <row r="2664" spans="1:10" x14ac:dyDescent="0.25">
      <c r="A2664" s="148"/>
      <c r="C2664" s="230"/>
      <c r="I2664" s="14"/>
      <c r="J2664" s="14"/>
    </row>
    <row r="2665" spans="1:10" x14ac:dyDescent="0.25">
      <c r="A2665" s="148"/>
      <c r="C2665" s="230"/>
      <c r="I2665" s="14"/>
      <c r="J2665" s="14"/>
    </row>
    <row r="2666" spans="1:10" x14ac:dyDescent="0.25">
      <c r="A2666" s="148"/>
      <c r="C2666" s="230"/>
      <c r="I2666" s="14"/>
      <c r="J2666" s="14"/>
    </row>
    <row r="2667" spans="1:10" x14ac:dyDescent="0.25">
      <c r="A2667" s="148"/>
      <c r="C2667" s="230"/>
      <c r="I2667" s="14"/>
      <c r="J2667" s="14"/>
    </row>
    <row r="2668" spans="1:10" x14ac:dyDescent="0.25">
      <c r="A2668" s="148"/>
      <c r="C2668" s="230"/>
      <c r="I2668" s="14"/>
      <c r="J2668" s="14"/>
    </row>
    <row r="2669" spans="1:10" x14ac:dyDescent="0.25">
      <c r="A2669" s="148"/>
      <c r="C2669" s="230"/>
      <c r="I2669" s="14"/>
      <c r="J2669" s="14"/>
    </row>
    <row r="2670" spans="1:10" x14ac:dyDescent="0.25">
      <c r="A2670" s="148"/>
      <c r="C2670" s="230"/>
      <c r="I2670" s="14"/>
      <c r="J2670" s="14"/>
    </row>
    <row r="2671" spans="1:10" x14ac:dyDescent="0.25">
      <c r="A2671" s="148"/>
      <c r="C2671" s="230"/>
      <c r="I2671" s="14"/>
      <c r="J2671" s="14"/>
    </row>
    <row r="2672" spans="1:10" x14ac:dyDescent="0.25">
      <c r="A2672" s="148"/>
      <c r="C2672" s="230"/>
      <c r="I2672" s="14"/>
      <c r="J2672" s="14"/>
    </row>
    <row r="2673" spans="1:10" x14ac:dyDescent="0.25">
      <c r="A2673" s="148"/>
      <c r="C2673" s="230"/>
      <c r="I2673" s="14"/>
      <c r="J2673" s="14"/>
    </row>
    <row r="2674" spans="1:10" x14ac:dyDescent="0.25">
      <c r="A2674" s="148"/>
      <c r="C2674" s="230"/>
      <c r="I2674" s="14"/>
      <c r="J2674" s="14"/>
    </row>
    <row r="2675" spans="1:10" x14ac:dyDescent="0.25">
      <c r="A2675" s="148"/>
      <c r="C2675" s="230"/>
      <c r="I2675" s="14"/>
      <c r="J2675" s="14"/>
    </row>
    <row r="2676" spans="1:10" x14ac:dyDescent="0.25">
      <c r="A2676" s="148"/>
      <c r="C2676" s="230"/>
      <c r="I2676" s="14"/>
      <c r="J2676" s="14"/>
    </row>
    <row r="2677" spans="1:10" x14ac:dyDescent="0.25">
      <c r="A2677" s="148"/>
      <c r="C2677" s="230"/>
      <c r="I2677" s="14"/>
      <c r="J2677" s="14"/>
    </row>
    <row r="2678" spans="1:10" x14ac:dyDescent="0.25">
      <c r="A2678" s="148"/>
      <c r="C2678" s="230"/>
      <c r="I2678" s="14"/>
      <c r="J2678" s="14"/>
    </row>
    <row r="2679" spans="1:10" x14ac:dyDescent="0.25">
      <c r="A2679" s="148"/>
      <c r="C2679" s="230"/>
      <c r="I2679" s="14"/>
      <c r="J2679" s="14"/>
    </row>
    <row r="2680" spans="1:10" x14ac:dyDescent="0.25">
      <c r="A2680" s="148"/>
      <c r="C2680" s="230"/>
      <c r="I2680" s="14"/>
      <c r="J2680" s="14"/>
    </row>
    <row r="2681" spans="1:10" x14ac:dyDescent="0.25">
      <c r="A2681" s="148"/>
      <c r="C2681" s="230"/>
      <c r="I2681" s="14"/>
      <c r="J2681" s="14"/>
    </row>
    <row r="2682" spans="1:10" x14ac:dyDescent="0.25">
      <c r="A2682" s="148"/>
      <c r="C2682" s="230"/>
      <c r="I2682" s="14"/>
      <c r="J2682" s="14"/>
    </row>
    <row r="2683" spans="1:10" x14ac:dyDescent="0.25">
      <c r="A2683" s="148"/>
      <c r="C2683" s="230"/>
      <c r="I2683" s="14"/>
      <c r="J2683" s="14"/>
    </row>
    <row r="2684" spans="1:10" x14ac:dyDescent="0.25">
      <c r="A2684" s="148"/>
      <c r="C2684" s="230"/>
      <c r="I2684" s="14"/>
      <c r="J2684" s="14"/>
    </row>
    <row r="2685" spans="1:10" x14ac:dyDescent="0.25">
      <c r="A2685" s="148"/>
      <c r="C2685" s="230"/>
      <c r="I2685" s="14"/>
      <c r="J2685" s="14"/>
    </row>
    <row r="2686" spans="1:10" x14ac:dyDescent="0.25">
      <c r="A2686" s="148"/>
      <c r="C2686" s="230"/>
      <c r="I2686" s="14"/>
      <c r="J2686" s="14"/>
    </row>
    <row r="2687" spans="1:10" x14ac:dyDescent="0.25">
      <c r="A2687" s="148"/>
      <c r="C2687" s="230"/>
      <c r="I2687" s="14"/>
      <c r="J2687" s="14"/>
    </row>
    <row r="2688" spans="1:10" x14ac:dyDescent="0.25">
      <c r="A2688" s="148"/>
      <c r="C2688" s="230"/>
      <c r="I2688" s="14"/>
      <c r="J2688" s="14"/>
    </row>
    <row r="2689" spans="1:10" x14ac:dyDescent="0.25">
      <c r="A2689" s="148"/>
      <c r="C2689" s="230"/>
      <c r="I2689" s="14"/>
      <c r="J2689" s="14"/>
    </row>
    <row r="2690" spans="1:10" x14ac:dyDescent="0.25">
      <c r="A2690" s="148"/>
      <c r="C2690" s="230"/>
      <c r="I2690" s="14"/>
      <c r="J2690" s="14"/>
    </row>
    <row r="2691" spans="1:10" x14ac:dyDescent="0.25">
      <c r="A2691" s="148"/>
      <c r="C2691" s="230"/>
      <c r="I2691" s="14"/>
      <c r="J2691" s="14"/>
    </row>
    <row r="2692" spans="1:10" x14ac:dyDescent="0.25">
      <c r="A2692" s="148"/>
      <c r="C2692" s="230"/>
      <c r="I2692" s="14"/>
      <c r="J2692" s="14"/>
    </row>
    <row r="2693" spans="1:10" x14ac:dyDescent="0.25">
      <c r="A2693" s="148"/>
      <c r="C2693" s="230"/>
      <c r="I2693" s="14"/>
      <c r="J2693" s="14"/>
    </row>
    <row r="2694" spans="1:10" x14ac:dyDescent="0.25">
      <c r="A2694" s="148"/>
      <c r="C2694" s="230"/>
      <c r="I2694" s="14"/>
      <c r="J2694" s="14"/>
    </row>
    <row r="2695" spans="1:10" x14ac:dyDescent="0.25">
      <c r="A2695" s="148"/>
      <c r="C2695" s="230"/>
      <c r="I2695" s="14"/>
      <c r="J2695" s="14"/>
    </row>
    <row r="2696" spans="1:10" x14ac:dyDescent="0.25">
      <c r="A2696" s="148"/>
      <c r="C2696" s="230"/>
      <c r="I2696" s="14"/>
      <c r="J2696" s="14"/>
    </row>
    <row r="2697" spans="1:10" x14ac:dyDescent="0.25">
      <c r="A2697" s="148"/>
      <c r="C2697" s="230"/>
      <c r="I2697" s="14"/>
      <c r="J2697" s="14"/>
    </row>
    <row r="2698" spans="1:10" x14ac:dyDescent="0.25">
      <c r="A2698" s="148"/>
      <c r="C2698" s="230"/>
      <c r="I2698" s="14"/>
      <c r="J2698" s="14"/>
    </row>
    <row r="2699" spans="1:10" x14ac:dyDescent="0.25">
      <c r="A2699" s="148"/>
      <c r="C2699" s="230"/>
      <c r="I2699" s="14"/>
      <c r="J2699" s="14"/>
    </row>
    <row r="2700" spans="1:10" x14ac:dyDescent="0.25">
      <c r="A2700" s="148"/>
      <c r="C2700" s="230"/>
      <c r="I2700" s="14"/>
      <c r="J2700" s="14"/>
    </row>
    <row r="2701" spans="1:10" x14ac:dyDescent="0.25">
      <c r="A2701" s="148"/>
      <c r="C2701" s="230"/>
      <c r="I2701" s="14"/>
      <c r="J2701" s="14"/>
    </row>
    <row r="2702" spans="1:10" x14ac:dyDescent="0.25">
      <c r="A2702" s="148"/>
      <c r="C2702" s="230"/>
      <c r="I2702" s="14"/>
      <c r="J2702" s="14"/>
    </row>
    <row r="2703" spans="1:10" x14ac:dyDescent="0.25">
      <c r="A2703" s="148"/>
      <c r="C2703" s="230"/>
      <c r="I2703" s="14"/>
      <c r="J2703" s="14"/>
    </row>
    <row r="2704" spans="1:10" x14ac:dyDescent="0.25">
      <c r="A2704" s="148"/>
      <c r="C2704" s="230"/>
      <c r="I2704" s="14"/>
      <c r="J2704" s="14"/>
    </row>
    <row r="2705" spans="1:10" x14ac:dyDescent="0.25">
      <c r="A2705" s="148"/>
      <c r="C2705" s="230"/>
      <c r="I2705" s="14"/>
      <c r="J2705" s="14"/>
    </row>
    <row r="2706" spans="1:10" x14ac:dyDescent="0.25">
      <c r="A2706" s="148"/>
      <c r="C2706" s="230"/>
      <c r="I2706" s="14"/>
      <c r="J2706" s="14"/>
    </row>
    <row r="2707" spans="1:10" x14ac:dyDescent="0.25">
      <c r="A2707" s="148"/>
      <c r="C2707" s="230"/>
      <c r="I2707" s="14"/>
      <c r="J2707" s="14"/>
    </row>
    <row r="2708" spans="1:10" x14ac:dyDescent="0.25">
      <c r="A2708" s="148"/>
      <c r="C2708" s="230"/>
      <c r="I2708" s="14"/>
      <c r="J2708" s="14"/>
    </row>
    <row r="2709" spans="1:10" x14ac:dyDescent="0.25">
      <c r="A2709" s="148"/>
      <c r="C2709" s="230"/>
      <c r="I2709" s="14"/>
      <c r="J2709" s="14"/>
    </row>
    <row r="2710" spans="1:10" x14ac:dyDescent="0.25">
      <c r="A2710" s="148"/>
      <c r="C2710" s="230"/>
      <c r="I2710" s="14"/>
      <c r="J2710" s="14"/>
    </row>
    <row r="2711" spans="1:10" x14ac:dyDescent="0.25">
      <c r="A2711" s="148"/>
      <c r="C2711" s="230"/>
      <c r="I2711" s="14"/>
      <c r="J2711" s="14"/>
    </row>
    <row r="2712" spans="1:10" x14ac:dyDescent="0.25">
      <c r="A2712" s="148"/>
      <c r="C2712" s="230"/>
      <c r="I2712" s="14"/>
      <c r="J2712" s="14"/>
    </row>
    <row r="2713" spans="1:10" x14ac:dyDescent="0.25">
      <c r="A2713" s="148"/>
      <c r="C2713" s="230"/>
      <c r="I2713" s="14"/>
      <c r="J2713" s="14"/>
    </row>
    <row r="2714" spans="1:10" x14ac:dyDescent="0.25">
      <c r="A2714" s="148"/>
      <c r="C2714" s="230"/>
      <c r="I2714" s="14"/>
      <c r="J2714" s="14"/>
    </row>
    <row r="2715" spans="1:10" x14ac:dyDescent="0.25">
      <c r="A2715" s="148"/>
      <c r="C2715" s="230"/>
      <c r="I2715" s="14"/>
      <c r="J2715" s="14"/>
    </row>
    <row r="2716" spans="1:10" x14ac:dyDescent="0.25">
      <c r="A2716" s="148"/>
      <c r="C2716" s="230"/>
      <c r="I2716" s="14"/>
      <c r="J2716" s="14"/>
    </row>
    <row r="2717" spans="1:10" x14ac:dyDescent="0.25">
      <c r="A2717" s="148"/>
      <c r="C2717" s="230"/>
      <c r="I2717" s="14"/>
      <c r="J2717" s="14"/>
    </row>
    <row r="2718" spans="1:10" x14ac:dyDescent="0.25">
      <c r="A2718" s="148"/>
      <c r="C2718" s="230"/>
      <c r="I2718" s="14"/>
      <c r="J2718" s="14"/>
    </row>
    <row r="2719" spans="1:10" x14ac:dyDescent="0.25">
      <c r="A2719" s="148"/>
      <c r="C2719" s="230"/>
      <c r="I2719" s="14"/>
      <c r="J2719" s="14"/>
    </row>
    <row r="2720" spans="1:10" x14ac:dyDescent="0.25">
      <c r="A2720" s="148"/>
      <c r="C2720" s="230"/>
      <c r="I2720" s="14"/>
      <c r="J2720" s="14"/>
    </row>
    <row r="2721" spans="1:10" x14ac:dyDescent="0.25">
      <c r="A2721" s="148"/>
      <c r="C2721" s="230"/>
      <c r="I2721" s="14"/>
      <c r="J2721" s="14"/>
    </row>
    <row r="2722" spans="1:10" x14ac:dyDescent="0.25">
      <c r="A2722" s="148"/>
      <c r="C2722" s="230"/>
      <c r="I2722" s="14"/>
      <c r="J2722" s="14"/>
    </row>
    <row r="2723" spans="1:10" x14ac:dyDescent="0.25">
      <c r="A2723" s="148"/>
      <c r="C2723" s="230"/>
      <c r="I2723" s="14"/>
      <c r="J2723" s="14"/>
    </row>
    <row r="2724" spans="1:10" x14ac:dyDescent="0.25">
      <c r="A2724" s="148"/>
      <c r="C2724" s="230"/>
      <c r="I2724" s="14"/>
      <c r="J2724" s="14"/>
    </row>
    <row r="2725" spans="1:10" x14ac:dyDescent="0.25">
      <c r="A2725" s="148"/>
      <c r="C2725" s="230"/>
      <c r="I2725" s="14"/>
      <c r="J2725" s="14"/>
    </row>
    <row r="2726" spans="1:10" x14ac:dyDescent="0.25">
      <c r="A2726" s="148"/>
      <c r="C2726" s="230"/>
      <c r="I2726" s="14"/>
      <c r="J2726" s="14"/>
    </row>
    <row r="2727" spans="1:10" x14ac:dyDescent="0.25">
      <c r="A2727" s="148"/>
      <c r="C2727" s="230"/>
      <c r="I2727" s="14"/>
      <c r="J2727" s="14"/>
    </row>
    <row r="2728" spans="1:10" x14ac:dyDescent="0.25">
      <c r="A2728" s="148"/>
      <c r="C2728" s="230"/>
      <c r="I2728" s="14"/>
      <c r="J2728" s="14"/>
    </row>
    <row r="2729" spans="1:10" x14ac:dyDescent="0.25">
      <c r="A2729" s="148"/>
      <c r="C2729" s="230"/>
      <c r="I2729" s="14"/>
      <c r="J2729" s="14"/>
    </row>
    <row r="2730" spans="1:10" x14ac:dyDescent="0.25">
      <c r="A2730" s="148"/>
      <c r="C2730" s="230"/>
      <c r="I2730" s="14"/>
      <c r="J2730" s="14"/>
    </row>
    <row r="2731" spans="1:10" x14ac:dyDescent="0.25">
      <c r="A2731" s="148"/>
      <c r="C2731" s="230"/>
      <c r="I2731" s="14"/>
      <c r="J2731" s="14"/>
    </row>
    <row r="2732" spans="1:10" x14ac:dyDescent="0.25">
      <c r="A2732" s="148"/>
      <c r="C2732" s="230"/>
      <c r="I2732" s="14"/>
      <c r="J2732" s="14"/>
    </row>
    <row r="2733" spans="1:10" x14ac:dyDescent="0.25">
      <c r="A2733" s="148"/>
      <c r="C2733" s="230"/>
      <c r="I2733" s="14"/>
      <c r="J2733" s="14"/>
    </row>
    <row r="2734" spans="1:10" x14ac:dyDescent="0.25">
      <c r="A2734" s="148"/>
      <c r="C2734" s="230"/>
      <c r="I2734" s="14"/>
      <c r="J2734" s="14"/>
    </row>
    <row r="2735" spans="1:10" x14ac:dyDescent="0.25">
      <c r="A2735" s="148"/>
      <c r="C2735" s="230"/>
      <c r="I2735" s="14"/>
      <c r="J2735" s="14"/>
    </row>
    <row r="2736" spans="1:10" x14ac:dyDescent="0.25">
      <c r="A2736" s="148"/>
      <c r="C2736" s="230"/>
      <c r="I2736" s="14"/>
      <c r="J2736" s="14"/>
    </row>
    <row r="2737" spans="1:10" x14ac:dyDescent="0.25">
      <c r="A2737" s="148"/>
      <c r="C2737" s="230"/>
      <c r="I2737" s="14"/>
      <c r="J2737" s="14"/>
    </row>
    <row r="2738" spans="1:10" x14ac:dyDescent="0.25">
      <c r="A2738" s="148"/>
      <c r="C2738" s="230"/>
      <c r="I2738" s="14"/>
      <c r="J2738" s="14"/>
    </row>
    <row r="2739" spans="1:10" x14ac:dyDescent="0.25">
      <c r="A2739" s="148"/>
      <c r="C2739" s="230"/>
      <c r="I2739" s="14"/>
      <c r="J2739" s="14"/>
    </row>
    <row r="2740" spans="1:10" x14ac:dyDescent="0.25">
      <c r="A2740" s="148"/>
      <c r="C2740" s="230"/>
      <c r="I2740" s="14"/>
      <c r="J2740" s="14"/>
    </row>
    <row r="2741" spans="1:10" x14ac:dyDescent="0.25">
      <c r="A2741" s="148"/>
      <c r="C2741" s="230"/>
      <c r="I2741" s="14"/>
      <c r="J2741" s="14"/>
    </row>
    <row r="2742" spans="1:10" x14ac:dyDescent="0.25">
      <c r="A2742" s="148"/>
      <c r="C2742" s="230"/>
      <c r="I2742" s="14"/>
      <c r="J2742" s="14"/>
    </row>
    <row r="2743" spans="1:10" x14ac:dyDescent="0.25">
      <c r="A2743" s="148"/>
      <c r="C2743" s="230"/>
      <c r="I2743" s="14"/>
      <c r="J2743" s="14"/>
    </row>
    <row r="2744" spans="1:10" x14ac:dyDescent="0.25">
      <c r="A2744" s="148"/>
      <c r="C2744" s="230"/>
      <c r="I2744" s="14"/>
      <c r="J2744" s="14"/>
    </row>
    <row r="2745" spans="1:10" x14ac:dyDescent="0.25">
      <c r="A2745" s="148"/>
      <c r="C2745" s="230"/>
      <c r="I2745" s="14"/>
      <c r="J2745" s="14"/>
    </row>
    <row r="2746" spans="1:10" x14ac:dyDescent="0.25">
      <c r="A2746" s="148"/>
      <c r="C2746" s="230"/>
      <c r="I2746" s="14"/>
      <c r="J2746" s="14"/>
    </row>
    <row r="2747" spans="1:10" x14ac:dyDescent="0.25">
      <c r="A2747" s="148"/>
      <c r="C2747" s="230"/>
      <c r="I2747" s="14"/>
      <c r="J2747" s="14"/>
    </row>
    <row r="2748" spans="1:10" x14ac:dyDescent="0.25">
      <c r="A2748" s="148"/>
      <c r="C2748" s="230"/>
      <c r="I2748" s="14"/>
      <c r="J2748" s="14"/>
    </row>
    <row r="2749" spans="1:10" x14ac:dyDescent="0.25">
      <c r="A2749" s="148"/>
      <c r="C2749" s="230"/>
      <c r="I2749" s="14"/>
      <c r="J2749" s="14"/>
    </row>
    <row r="2750" spans="1:10" x14ac:dyDescent="0.25">
      <c r="A2750" s="148"/>
      <c r="C2750" s="230"/>
      <c r="I2750" s="14"/>
      <c r="J2750" s="14"/>
    </row>
    <row r="2751" spans="1:10" x14ac:dyDescent="0.25">
      <c r="A2751" s="148"/>
      <c r="C2751" s="230"/>
      <c r="I2751" s="14"/>
      <c r="J2751" s="14"/>
    </row>
    <row r="2752" spans="1:10" x14ac:dyDescent="0.25">
      <c r="A2752" s="148"/>
      <c r="C2752" s="230"/>
      <c r="I2752" s="14"/>
      <c r="J2752" s="14"/>
    </row>
    <row r="2753" spans="1:10" x14ac:dyDescent="0.25">
      <c r="A2753" s="148"/>
      <c r="C2753" s="230"/>
      <c r="I2753" s="14"/>
      <c r="J2753" s="14"/>
    </row>
    <row r="2754" spans="1:10" x14ac:dyDescent="0.25">
      <c r="A2754" s="148"/>
      <c r="C2754" s="230"/>
      <c r="I2754" s="14"/>
      <c r="J2754" s="14"/>
    </row>
    <row r="2755" spans="1:10" x14ac:dyDescent="0.25">
      <c r="A2755" s="148"/>
      <c r="C2755" s="230"/>
      <c r="I2755" s="14"/>
      <c r="J2755" s="14"/>
    </row>
    <row r="2756" spans="1:10" x14ac:dyDescent="0.25">
      <c r="A2756" s="148"/>
      <c r="C2756" s="230"/>
      <c r="I2756" s="14"/>
      <c r="J2756" s="14"/>
    </row>
    <row r="2757" spans="1:10" x14ac:dyDescent="0.25">
      <c r="A2757" s="148"/>
      <c r="C2757" s="230"/>
      <c r="I2757" s="14"/>
      <c r="J2757" s="14"/>
    </row>
    <row r="2758" spans="1:10" x14ac:dyDescent="0.25">
      <c r="A2758" s="148"/>
      <c r="C2758" s="230"/>
      <c r="I2758" s="14"/>
      <c r="J2758" s="14"/>
    </row>
    <row r="2759" spans="1:10" x14ac:dyDescent="0.25">
      <c r="A2759" s="148"/>
      <c r="C2759" s="230"/>
      <c r="I2759" s="14"/>
      <c r="J2759" s="14"/>
    </row>
    <row r="2760" spans="1:10" x14ac:dyDescent="0.25">
      <c r="A2760" s="148"/>
      <c r="C2760" s="230"/>
      <c r="I2760" s="14"/>
      <c r="J2760" s="14"/>
    </row>
    <row r="2761" spans="1:10" x14ac:dyDescent="0.25">
      <c r="A2761" s="148"/>
      <c r="C2761" s="230"/>
      <c r="I2761" s="14"/>
      <c r="J2761" s="14"/>
    </row>
    <row r="2762" spans="1:10" x14ac:dyDescent="0.25">
      <c r="A2762" s="148"/>
      <c r="C2762" s="230"/>
      <c r="I2762" s="14"/>
      <c r="J2762" s="14"/>
    </row>
    <row r="2763" spans="1:10" x14ac:dyDescent="0.25">
      <c r="A2763" s="148"/>
      <c r="C2763" s="230"/>
      <c r="I2763" s="14"/>
      <c r="J2763" s="14"/>
    </row>
    <row r="2764" spans="1:10" x14ac:dyDescent="0.25">
      <c r="A2764" s="148"/>
      <c r="C2764" s="230"/>
      <c r="I2764" s="14"/>
      <c r="J2764" s="14"/>
    </row>
    <row r="2765" spans="1:10" x14ac:dyDescent="0.25">
      <c r="A2765" s="148"/>
      <c r="C2765" s="230"/>
      <c r="I2765" s="14"/>
      <c r="J2765" s="14"/>
    </row>
    <row r="2766" spans="1:10" x14ac:dyDescent="0.25">
      <c r="A2766" s="148"/>
      <c r="C2766" s="230"/>
      <c r="I2766" s="14"/>
      <c r="J2766" s="14"/>
    </row>
    <row r="2767" spans="1:10" x14ac:dyDescent="0.25">
      <c r="A2767" s="148"/>
      <c r="C2767" s="230"/>
      <c r="I2767" s="14"/>
      <c r="J2767" s="14"/>
    </row>
    <row r="2768" spans="1:10" x14ac:dyDescent="0.25">
      <c r="A2768" s="148"/>
      <c r="C2768" s="230"/>
      <c r="I2768" s="14"/>
      <c r="J2768" s="14"/>
    </row>
    <row r="2769" spans="1:10" x14ac:dyDescent="0.25">
      <c r="A2769" s="148"/>
      <c r="C2769" s="230"/>
      <c r="I2769" s="14"/>
      <c r="J2769" s="14"/>
    </row>
    <row r="2770" spans="1:10" x14ac:dyDescent="0.25">
      <c r="A2770" s="148"/>
      <c r="C2770" s="230"/>
      <c r="I2770" s="14"/>
      <c r="J2770" s="14"/>
    </row>
    <row r="2771" spans="1:10" x14ac:dyDescent="0.25">
      <c r="A2771" s="148"/>
      <c r="C2771" s="230"/>
      <c r="I2771" s="14"/>
      <c r="J2771" s="14"/>
    </row>
    <row r="2772" spans="1:10" x14ac:dyDescent="0.25">
      <c r="A2772" s="148"/>
      <c r="C2772" s="230"/>
      <c r="I2772" s="14"/>
      <c r="J2772" s="14"/>
    </row>
    <row r="2773" spans="1:10" x14ac:dyDescent="0.25">
      <c r="A2773" s="148"/>
      <c r="C2773" s="230"/>
      <c r="I2773" s="14"/>
      <c r="J2773" s="14"/>
    </row>
    <row r="2774" spans="1:10" x14ac:dyDescent="0.25">
      <c r="A2774" s="148"/>
      <c r="C2774" s="230"/>
      <c r="I2774" s="14"/>
      <c r="J2774" s="14"/>
    </row>
    <row r="2775" spans="1:10" x14ac:dyDescent="0.25">
      <c r="A2775" s="148"/>
      <c r="C2775" s="230"/>
      <c r="I2775" s="14"/>
      <c r="J2775" s="14"/>
    </row>
    <row r="2776" spans="1:10" x14ac:dyDescent="0.25">
      <c r="A2776" s="148"/>
      <c r="C2776" s="230"/>
      <c r="I2776" s="14"/>
      <c r="J2776" s="14"/>
    </row>
    <row r="2777" spans="1:10" x14ac:dyDescent="0.25">
      <c r="A2777" s="148"/>
      <c r="C2777" s="230"/>
      <c r="I2777" s="14"/>
      <c r="J2777" s="14"/>
    </row>
    <row r="2778" spans="1:10" x14ac:dyDescent="0.25">
      <c r="A2778" s="148"/>
      <c r="C2778" s="230"/>
      <c r="I2778" s="14"/>
      <c r="J2778" s="14"/>
    </row>
    <row r="2779" spans="1:10" x14ac:dyDescent="0.25">
      <c r="A2779" s="148"/>
      <c r="C2779" s="230"/>
      <c r="I2779" s="14"/>
      <c r="J2779" s="14"/>
    </row>
    <row r="2780" spans="1:10" x14ac:dyDescent="0.25">
      <c r="A2780" s="148"/>
      <c r="C2780" s="230"/>
      <c r="I2780" s="14"/>
      <c r="J2780" s="14"/>
    </row>
    <row r="2781" spans="1:10" x14ac:dyDescent="0.25">
      <c r="A2781" s="148"/>
      <c r="C2781" s="230"/>
      <c r="I2781" s="14"/>
      <c r="J2781" s="14"/>
    </row>
    <row r="2782" spans="1:10" x14ac:dyDescent="0.25">
      <c r="A2782" s="148"/>
      <c r="C2782" s="230"/>
      <c r="I2782" s="14"/>
      <c r="J2782" s="14"/>
    </row>
    <row r="2783" spans="1:10" x14ac:dyDescent="0.25">
      <c r="A2783" s="148"/>
      <c r="C2783" s="230"/>
      <c r="I2783" s="14"/>
      <c r="J2783" s="14"/>
    </row>
    <row r="2784" spans="1:10" x14ac:dyDescent="0.25">
      <c r="A2784" s="148"/>
      <c r="C2784" s="230"/>
      <c r="I2784" s="14"/>
      <c r="J2784" s="14"/>
    </row>
    <row r="2785" spans="1:10" x14ac:dyDescent="0.25">
      <c r="A2785" s="148"/>
      <c r="C2785" s="230"/>
      <c r="I2785" s="14"/>
      <c r="J2785" s="14"/>
    </row>
    <row r="2786" spans="1:10" x14ac:dyDescent="0.25">
      <c r="A2786" s="148"/>
      <c r="C2786" s="230"/>
      <c r="I2786" s="14"/>
      <c r="J2786" s="14"/>
    </row>
    <row r="2787" spans="1:10" x14ac:dyDescent="0.25">
      <c r="A2787" s="148"/>
      <c r="C2787" s="230"/>
      <c r="I2787" s="14"/>
      <c r="J2787" s="14"/>
    </row>
    <row r="2788" spans="1:10" x14ac:dyDescent="0.25">
      <c r="A2788" s="148"/>
      <c r="C2788" s="230"/>
      <c r="I2788" s="14"/>
      <c r="J2788" s="14"/>
    </row>
    <row r="2789" spans="1:10" x14ac:dyDescent="0.25">
      <c r="A2789" s="148"/>
      <c r="C2789" s="230"/>
      <c r="I2789" s="14"/>
      <c r="J2789" s="14"/>
    </row>
    <row r="2790" spans="1:10" x14ac:dyDescent="0.25">
      <c r="A2790" s="148"/>
      <c r="C2790" s="230"/>
      <c r="I2790" s="14"/>
      <c r="J2790" s="14"/>
    </row>
    <row r="2791" spans="1:10" x14ac:dyDescent="0.25">
      <c r="A2791" s="148"/>
      <c r="C2791" s="230"/>
      <c r="I2791" s="14"/>
      <c r="J2791" s="14"/>
    </row>
    <row r="2792" spans="1:10" x14ac:dyDescent="0.25">
      <c r="A2792" s="148"/>
      <c r="C2792" s="230"/>
      <c r="I2792" s="14"/>
      <c r="J2792" s="14"/>
    </row>
    <row r="2793" spans="1:10" x14ac:dyDescent="0.25">
      <c r="A2793" s="148"/>
      <c r="C2793" s="230"/>
      <c r="I2793" s="14"/>
      <c r="J2793" s="14"/>
    </row>
    <row r="2794" spans="1:10" x14ac:dyDescent="0.25">
      <c r="A2794" s="148"/>
      <c r="C2794" s="230"/>
      <c r="I2794" s="14"/>
      <c r="J2794" s="14"/>
    </row>
    <row r="2795" spans="1:10" x14ac:dyDescent="0.25">
      <c r="A2795" s="148"/>
      <c r="C2795" s="230"/>
      <c r="I2795" s="14"/>
      <c r="J2795" s="14"/>
    </row>
    <row r="2796" spans="1:10" x14ac:dyDescent="0.25">
      <c r="A2796" s="148"/>
      <c r="C2796" s="230"/>
      <c r="I2796" s="14"/>
      <c r="J2796" s="14"/>
    </row>
    <row r="2797" spans="1:10" x14ac:dyDescent="0.25">
      <c r="A2797" s="148"/>
      <c r="C2797" s="230"/>
      <c r="I2797" s="14"/>
      <c r="J2797" s="14"/>
    </row>
    <row r="2798" spans="1:10" x14ac:dyDescent="0.25">
      <c r="A2798" s="148"/>
      <c r="C2798" s="230"/>
      <c r="I2798" s="14"/>
      <c r="J2798" s="14"/>
    </row>
    <row r="2799" spans="1:10" x14ac:dyDescent="0.25">
      <c r="A2799" s="148"/>
      <c r="C2799" s="230"/>
      <c r="I2799" s="14"/>
      <c r="J2799" s="14"/>
    </row>
    <row r="2800" spans="1:10" x14ac:dyDescent="0.25">
      <c r="A2800" s="148"/>
      <c r="C2800" s="230"/>
      <c r="I2800" s="14"/>
      <c r="J2800" s="14"/>
    </row>
    <row r="2801" spans="1:10" x14ac:dyDescent="0.25">
      <c r="A2801" s="148"/>
      <c r="C2801" s="230"/>
      <c r="I2801" s="14"/>
      <c r="J2801" s="14"/>
    </row>
    <row r="2802" spans="1:10" x14ac:dyDescent="0.25">
      <c r="A2802" s="148"/>
      <c r="C2802" s="230"/>
      <c r="I2802" s="14"/>
      <c r="J2802" s="14"/>
    </row>
    <row r="2803" spans="1:10" x14ac:dyDescent="0.25">
      <c r="A2803" s="148"/>
      <c r="C2803" s="230"/>
      <c r="I2803" s="14"/>
      <c r="J2803" s="14"/>
    </row>
    <row r="2804" spans="1:10" x14ac:dyDescent="0.25">
      <c r="A2804" s="148"/>
      <c r="C2804" s="230"/>
      <c r="I2804" s="14"/>
      <c r="J2804" s="14"/>
    </row>
    <row r="2805" spans="1:10" x14ac:dyDescent="0.25">
      <c r="A2805" s="148"/>
      <c r="C2805" s="230"/>
      <c r="I2805" s="14"/>
      <c r="J2805" s="14"/>
    </row>
    <row r="2806" spans="1:10" x14ac:dyDescent="0.25">
      <c r="A2806" s="148"/>
      <c r="C2806" s="230"/>
      <c r="I2806" s="14"/>
      <c r="J2806" s="14"/>
    </row>
    <row r="2807" spans="1:10" x14ac:dyDescent="0.25">
      <c r="A2807" s="148"/>
      <c r="C2807" s="230"/>
      <c r="I2807" s="14"/>
      <c r="J2807" s="14"/>
    </row>
    <row r="2808" spans="1:10" x14ac:dyDescent="0.25">
      <c r="A2808" s="148"/>
      <c r="C2808" s="230"/>
      <c r="I2808" s="14"/>
      <c r="J2808" s="14"/>
    </row>
    <row r="2809" spans="1:10" x14ac:dyDescent="0.25">
      <c r="A2809" s="148"/>
      <c r="C2809" s="230"/>
      <c r="I2809" s="14"/>
      <c r="J2809" s="14"/>
    </row>
    <row r="2810" spans="1:10" x14ac:dyDescent="0.25">
      <c r="A2810" s="148"/>
      <c r="C2810" s="230"/>
      <c r="I2810" s="14"/>
      <c r="J2810" s="14"/>
    </row>
    <row r="2811" spans="1:10" x14ac:dyDescent="0.25">
      <c r="A2811" s="148"/>
      <c r="C2811" s="230"/>
      <c r="I2811" s="14"/>
      <c r="J2811" s="14"/>
    </row>
    <row r="2812" spans="1:10" x14ac:dyDescent="0.25">
      <c r="A2812" s="148"/>
      <c r="C2812" s="230"/>
      <c r="I2812" s="14"/>
      <c r="J2812" s="14"/>
    </row>
    <row r="2813" spans="1:10" x14ac:dyDescent="0.25">
      <c r="A2813" s="148"/>
      <c r="C2813" s="230"/>
      <c r="I2813" s="14"/>
      <c r="J2813" s="14"/>
    </row>
    <row r="2814" spans="1:10" x14ac:dyDescent="0.25">
      <c r="A2814" s="148"/>
      <c r="C2814" s="230"/>
      <c r="I2814" s="14"/>
      <c r="J2814" s="14"/>
    </row>
    <row r="2815" spans="1:10" x14ac:dyDescent="0.25">
      <c r="A2815" s="148"/>
      <c r="C2815" s="230"/>
      <c r="I2815" s="14"/>
      <c r="J2815" s="14"/>
    </row>
    <row r="2816" spans="1:10" x14ac:dyDescent="0.25">
      <c r="A2816" s="148"/>
      <c r="C2816" s="230"/>
      <c r="I2816" s="14"/>
      <c r="J2816" s="14"/>
    </row>
    <row r="2817" spans="1:10" x14ac:dyDescent="0.25">
      <c r="A2817" s="148"/>
      <c r="C2817" s="230"/>
      <c r="I2817" s="14"/>
      <c r="J2817" s="14"/>
    </row>
    <row r="2818" spans="1:10" x14ac:dyDescent="0.25">
      <c r="A2818" s="148"/>
      <c r="C2818" s="230"/>
      <c r="I2818" s="14"/>
      <c r="J2818" s="14"/>
    </row>
    <row r="2819" spans="1:10" x14ac:dyDescent="0.25">
      <c r="A2819" s="148"/>
      <c r="C2819" s="230"/>
      <c r="I2819" s="14"/>
      <c r="J2819" s="14"/>
    </row>
    <row r="2820" spans="1:10" x14ac:dyDescent="0.25">
      <c r="A2820" s="148"/>
      <c r="C2820" s="230"/>
      <c r="I2820" s="14"/>
      <c r="J2820" s="14"/>
    </row>
    <row r="2821" spans="1:10" x14ac:dyDescent="0.25">
      <c r="A2821" s="148"/>
      <c r="C2821" s="230"/>
      <c r="I2821" s="14"/>
      <c r="J2821" s="14"/>
    </row>
    <row r="2822" spans="1:10" x14ac:dyDescent="0.25">
      <c r="A2822" s="148"/>
      <c r="C2822" s="230"/>
      <c r="I2822" s="14"/>
      <c r="J2822" s="14"/>
    </row>
    <row r="2823" spans="1:10" x14ac:dyDescent="0.25">
      <c r="A2823" s="148"/>
      <c r="C2823" s="230"/>
      <c r="I2823" s="14"/>
      <c r="J2823" s="14"/>
    </row>
    <row r="2824" spans="1:10" x14ac:dyDescent="0.25">
      <c r="A2824" s="148"/>
      <c r="C2824" s="230"/>
      <c r="I2824" s="14"/>
      <c r="J2824" s="14"/>
    </row>
    <row r="2825" spans="1:10" x14ac:dyDescent="0.25">
      <c r="A2825" s="148"/>
      <c r="C2825" s="230"/>
      <c r="I2825" s="14"/>
      <c r="J2825" s="14"/>
    </row>
    <row r="2826" spans="1:10" x14ac:dyDescent="0.25">
      <c r="A2826" s="148"/>
      <c r="C2826" s="230"/>
      <c r="I2826" s="14"/>
      <c r="J2826" s="14"/>
    </row>
    <row r="2827" spans="1:10" x14ac:dyDescent="0.25">
      <c r="A2827" s="148"/>
      <c r="C2827" s="230"/>
      <c r="I2827" s="14"/>
      <c r="J2827" s="14"/>
    </row>
    <row r="2828" spans="1:10" x14ac:dyDescent="0.25">
      <c r="A2828" s="148"/>
      <c r="C2828" s="230"/>
      <c r="I2828" s="14"/>
      <c r="J2828" s="14"/>
    </row>
    <row r="2829" spans="1:10" x14ac:dyDescent="0.25">
      <c r="A2829" s="148"/>
      <c r="C2829" s="230"/>
      <c r="I2829" s="14"/>
      <c r="J2829" s="14"/>
    </row>
    <row r="2830" spans="1:10" x14ac:dyDescent="0.25">
      <c r="A2830" s="148"/>
      <c r="C2830" s="230"/>
      <c r="I2830" s="14"/>
      <c r="J2830" s="14"/>
    </row>
    <row r="2831" spans="1:10" x14ac:dyDescent="0.25">
      <c r="A2831" s="148"/>
      <c r="C2831" s="230"/>
      <c r="I2831" s="14"/>
      <c r="J2831" s="14"/>
    </row>
    <row r="2832" spans="1:10" x14ac:dyDescent="0.25">
      <c r="A2832" s="148"/>
      <c r="C2832" s="230"/>
      <c r="I2832" s="14"/>
      <c r="J2832" s="14"/>
    </row>
    <row r="2833" spans="1:10" x14ac:dyDescent="0.25">
      <c r="A2833" s="148"/>
      <c r="C2833" s="230"/>
      <c r="I2833" s="14"/>
      <c r="J2833" s="14"/>
    </row>
    <row r="2834" spans="1:10" x14ac:dyDescent="0.25">
      <c r="A2834" s="148"/>
      <c r="C2834" s="230"/>
      <c r="I2834" s="14"/>
      <c r="J2834" s="14"/>
    </row>
    <row r="2835" spans="1:10" x14ac:dyDescent="0.25">
      <c r="A2835" s="148"/>
      <c r="C2835" s="230"/>
      <c r="I2835" s="14"/>
      <c r="J2835" s="14"/>
    </row>
    <row r="2836" spans="1:10" x14ac:dyDescent="0.25">
      <c r="A2836" s="148"/>
      <c r="C2836" s="230"/>
      <c r="I2836" s="14"/>
      <c r="J2836" s="14"/>
    </row>
    <row r="2837" spans="1:10" x14ac:dyDescent="0.25">
      <c r="A2837" s="148"/>
      <c r="C2837" s="230"/>
      <c r="I2837" s="14"/>
      <c r="J2837" s="14"/>
    </row>
    <row r="2838" spans="1:10" x14ac:dyDescent="0.25">
      <c r="A2838" s="148"/>
      <c r="C2838" s="230"/>
      <c r="I2838" s="14"/>
      <c r="J2838" s="14"/>
    </row>
    <row r="2839" spans="1:10" x14ac:dyDescent="0.25">
      <c r="A2839" s="148"/>
      <c r="C2839" s="230"/>
      <c r="I2839" s="14"/>
      <c r="J2839" s="14"/>
    </row>
    <row r="2840" spans="1:10" x14ac:dyDescent="0.25">
      <c r="A2840" s="148"/>
      <c r="C2840" s="230"/>
      <c r="I2840" s="14"/>
      <c r="J2840" s="14"/>
    </row>
    <row r="2841" spans="1:10" x14ac:dyDescent="0.25">
      <c r="A2841" s="148"/>
      <c r="C2841" s="230"/>
      <c r="I2841" s="14"/>
      <c r="J2841" s="14"/>
    </row>
    <row r="2842" spans="1:10" x14ac:dyDescent="0.25">
      <c r="A2842" s="148"/>
      <c r="C2842" s="230"/>
      <c r="I2842" s="14"/>
      <c r="J2842" s="14"/>
    </row>
    <row r="2843" spans="1:10" x14ac:dyDescent="0.25">
      <c r="A2843" s="148"/>
      <c r="C2843" s="230"/>
      <c r="I2843" s="14"/>
      <c r="J2843" s="14"/>
    </row>
    <row r="2844" spans="1:10" x14ac:dyDescent="0.25">
      <c r="A2844" s="148"/>
      <c r="C2844" s="230"/>
      <c r="I2844" s="14"/>
      <c r="J2844" s="14"/>
    </row>
    <row r="2845" spans="1:10" x14ac:dyDescent="0.25">
      <c r="A2845" s="148"/>
      <c r="C2845" s="230"/>
      <c r="I2845" s="14"/>
      <c r="J2845" s="14"/>
    </row>
    <row r="2846" spans="1:10" x14ac:dyDescent="0.25">
      <c r="A2846" s="148"/>
      <c r="C2846" s="230"/>
      <c r="I2846" s="14"/>
      <c r="J2846" s="14"/>
    </row>
    <row r="2847" spans="1:10" x14ac:dyDescent="0.25">
      <c r="A2847" s="148"/>
      <c r="C2847" s="230"/>
      <c r="I2847" s="14"/>
      <c r="J2847" s="14"/>
    </row>
    <row r="2848" spans="1:10" x14ac:dyDescent="0.25">
      <c r="A2848" s="148"/>
      <c r="C2848" s="230"/>
      <c r="I2848" s="14"/>
      <c r="J2848" s="14"/>
    </row>
    <row r="2849" spans="1:10" x14ac:dyDescent="0.25">
      <c r="A2849" s="148"/>
      <c r="C2849" s="230"/>
      <c r="I2849" s="14"/>
      <c r="J2849" s="14"/>
    </row>
    <row r="2850" spans="1:10" x14ac:dyDescent="0.25">
      <c r="A2850" s="148"/>
      <c r="C2850" s="230"/>
      <c r="I2850" s="14"/>
      <c r="J2850" s="14"/>
    </row>
    <row r="2851" spans="1:10" x14ac:dyDescent="0.25">
      <c r="A2851" s="148"/>
      <c r="C2851" s="230"/>
      <c r="I2851" s="14"/>
      <c r="J2851" s="14"/>
    </row>
    <row r="2852" spans="1:10" x14ac:dyDescent="0.25">
      <c r="A2852" s="148"/>
      <c r="C2852" s="230"/>
      <c r="I2852" s="14"/>
      <c r="J2852" s="14"/>
    </row>
    <row r="2853" spans="1:10" x14ac:dyDescent="0.25">
      <c r="A2853" s="148"/>
      <c r="C2853" s="230"/>
      <c r="I2853" s="14"/>
      <c r="J2853" s="14"/>
    </row>
    <row r="2854" spans="1:10" x14ac:dyDescent="0.25">
      <c r="A2854" s="148"/>
      <c r="C2854" s="230"/>
      <c r="I2854" s="14"/>
      <c r="J2854" s="14"/>
    </row>
    <row r="2855" spans="1:10" x14ac:dyDescent="0.25">
      <c r="A2855" s="148"/>
      <c r="C2855" s="230"/>
      <c r="I2855" s="14"/>
      <c r="J2855" s="14"/>
    </row>
    <row r="2856" spans="1:10" x14ac:dyDescent="0.25">
      <c r="A2856" s="148"/>
      <c r="C2856" s="230"/>
      <c r="I2856" s="14"/>
      <c r="J2856" s="14"/>
    </row>
    <row r="2857" spans="1:10" x14ac:dyDescent="0.25">
      <c r="A2857" s="148"/>
      <c r="C2857" s="230"/>
      <c r="I2857" s="14"/>
      <c r="J2857" s="14"/>
    </row>
    <row r="2858" spans="1:10" x14ac:dyDescent="0.25">
      <c r="A2858" s="148"/>
      <c r="C2858" s="230"/>
      <c r="I2858" s="14"/>
      <c r="J2858" s="14"/>
    </row>
    <row r="2859" spans="1:10" x14ac:dyDescent="0.25">
      <c r="A2859" s="148"/>
      <c r="C2859" s="230"/>
      <c r="I2859" s="14"/>
      <c r="J2859" s="14"/>
    </row>
    <row r="2860" spans="1:10" x14ac:dyDescent="0.25">
      <c r="A2860" s="148"/>
      <c r="C2860" s="230"/>
      <c r="I2860" s="14"/>
      <c r="J2860" s="14"/>
    </row>
    <row r="2861" spans="1:10" x14ac:dyDescent="0.25">
      <c r="A2861" s="148"/>
      <c r="C2861" s="230"/>
      <c r="I2861" s="14"/>
      <c r="J2861" s="14"/>
    </row>
    <row r="2862" spans="1:10" x14ac:dyDescent="0.25">
      <c r="A2862" s="148"/>
      <c r="C2862" s="230"/>
      <c r="I2862" s="14"/>
      <c r="J2862" s="14"/>
    </row>
    <row r="2863" spans="1:10" x14ac:dyDescent="0.25">
      <c r="A2863" s="148"/>
      <c r="C2863" s="230"/>
      <c r="I2863" s="14"/>
      <c r="J2863" s="14"/>
    </row>
    <row r="2864" spans="1:10" x14ac:dyDescent="0.25">
      <c r="A2864" s="148"/>
      <c r="C2864" s="230"/>
      <c r="I2864" s="14"/>
      <c r="J2864" s="14"/>
    </row>
    <row r="2865" spans="1:10" x14ac:dyDescent="0.25">
      <c r="A2865" s="148"/>
      <c r="C2865" s="230"/>
      <c r="I2865" s="14"/>
      <c r="J2865" s="14"/>
    </row>
    <row r="2866" spans="1:10" x14ac:dyDescent="0.25">
      <c r="A2866" s="148"/>
      <c r="C2866" s="230"/>
      <c r="I2866" s="14"/>
      <c r="J2866" s="14"/>
    </row>
    <row r="2867" spans="1:10" x14ac:dyDescent="0.25">
      <c r="A2867" s="148"/>
      <c r="C2867" s="230"/>
      <c r="I2867" s="14"/>
      <c r="J2867" s="14"/>
    </row>
    <row r="2868" spans="1:10" x14ac:dyDescent="0.25">
      <c r="A2868" s="148"/>
      <c r="C2868" s="230"/>
      <c r="I2868" s="14"/>
      <c r="J2868" s="14"/>
    </row>
    <row r="2869" spans="1:10" x14ac:dyDescent="0.25">
      <c r="A2869" s="148"/>
      <c r="C2869" s="230"/>
      <c r="I2869" s="14"/>
      <c r="J2869" s="14"/>
    </row>
    <row r="2870" spans="1:10" x14ac:dyDescent="0.25">
      <c r="A2870" s="148"/>
      <c r="C2870" s="230"/>
      <c r="I2870" s="14"/>
      <c r="J2870" s="14"/>
    </row>
    <row r="2871" spans="1:10" x14ac:dyDescent="0.25">
      <c r="A2871" s="148"/>
      <c r="C2871" s="230"/>
      <c r="I2871" s="14"/>
      <c r="J2871" s="14"/>
    </row>
    <row r="2872" spans="1:10" x14ac:dyDescent="0.25">
      <c r="A2872" s="148"/>
      <c r="C2872" s="230"/>
      <c r="I2872" s="14"/>
      <c r="J2872" s="14"/>
    </row>
    <row r="2873" spans="1:10" x14ac:dyDescent="0.25">
      <c r="A2873" s="148"/>
      <c r="C2873" s="230"/>
      <c r="I2873" s="14"/>
      <c r="J2873" s="14"/>
    </row>
    <row r="2874" spans="1:10" x14ac:dyDescent="0.25">
      <c r="A2874" s="148"/>
      <c r="C2874" s="230"/>
      <c r="I2874" s="14"/>
      <c r="J2874" s="14"/>
    </row>
    <row r="2875" spans="1:10" x14ac:dyDescent="0.25">
      <c r="A2875" s="148"/>
      <c r="C2875" s="230"/>
      <c r="I2875" s="14"/>
      <c r="J2875" s="14"/>
    </row>
    <row r="2876" spans="1:10" x14ac:dyDescent="0.25">
      <c r="A2876" s="148"/>
      <c r="C2876" s="230"/>
      <c r="I2876" s="14"/>
      <c r="J2876" s="14"/>
    </row>
    <row r="2877" spans="1:10" x14ac:dyDescent="0.25">
      <c r="A2877" s="148"/>
      <c r="C2877" s="230"/>
      <c r="I2877" s="14"/>
      <c r="J2877" s="14"/>
    </row>
    <row r="2878" spans="1:10" x14ac:dyDescent="0.25">
      <c r="A2878" s="148"/>
      <c r="C2878" s="230"/>
      <c r="I2878" s="14"/>
      <c r="J2878" s="14"/>
    </row>
    <row r="2879" spans="1:10" x14ac:dyDescent="0.25">
      <c r="A2879" s="148"/>
      <c r="C2879" s="230"/>
      <c r="I2879" s="14"/>
      <c r="J2879" s="14"/>
    </row>
    <row r="2880" spans="1:10" x14ac:dyDescent="0.25">
      <c r="A2880" s="148"/>
      <c r="C2880" s="230"/>
      <c r="I2880" s="14"/>
      <c r="J2880" s="14"/>
    </row>
    <row r="2881" spans="1:10" x14ac:dyDescent="0.25">
      <c r="A2881" s="148"/>
      <c r="C2881" s="230"/>
      <c r="I2881" s="14"/>
      <c r="J2881" s="14"/>
    </row>
    <row r="2882" spans="1:10" x14ac:dyDescent="0.25">
      <c r="A2882" s="148"/>
      <c r="C2882" s="230"/>
      <c r="I2882" s="14"/>
      <c r="J2882" s="14"/>
    </row>
    <row r="2883" spans="1:10" x14ac:dyDescent="0.25">
      <c r="A2883" s="148"/>
      <c r="C2883" s="230"/>
      <c r="I2883" s="14"/>
      <c r="J2883" s="14"/>
    </row>
    <row r="2884" spans="1:10" x14ac:dyDescent="0.25">
      <c r="A2884" s="148"/>
      <c r="C2884" s="230"/>
      <c r="I2884" s="14"/>
      <c r="J2884" s="14"/>
    </row>
    <row r="2885" spans="1:10" x14ac:dyDescent="0.25">
      <c r="A2885" s="148"/>
      <c r="C2885" s="230"/>
      <c r="I2885" s="14"/>
      <c r="J2885" s="14"/>
    </row>
    <row r="2886" spans="1:10" x14ac:dyDescent="0.25">
      <c r="A2886" s="148"/>
      <c r="C2886" s="230"/>
      <c r="I2886" s="14"/>
      <c r="J2886" s="14"/>
    </row>
    <row r="2887" spans="1:10" x14ac:dyDescent="0.25">
      <c r="A2887" s="148"/>
      <c r="C2887" s="230"/>
      <c r="I2887" s="14"/>
      <c r="J2887" s="14"/>
    </row>
    <row r="2888" spans="1:10" x14ac:dyDescent="0.25">
      <c r="A2888" s="148"/>
      <c r="C2888" s="230"/>
      <c r="I2888" s="14"/>
      <c r="J2888" s="14"/>
    </row>
    <row r="2889" spans="1:10" x14ac:dyDescent="0.25">
      <c r="A2889" s="148"/>
      <c r="C2889" s="230"/>
      <c r="I2889" s="14"/>
      <c r="J2889" s="14"/>
    </row>
    <row r="2890" spans="1:10" x14ac:dyDescent="0.25">
      <c r="A2890" s="148"/>
      <c r="C2890" s="230"/>
      <c r="I2890" s="14"/>
      <c r="J2890" s="14"/>
    </row>
    <row r="2891" spans="1:10" x14ac:dyDescent="0.25">
      <c r="A2891" s="148"/>
      <c r="C2891" s="230"/>
      <c r="I2891" s="14"/>
      <c r="J2891" s="14"/>
    </row>
    <row r="2892" spans="1:10" x14ac:dyDescent="0.25">
      <c r="A2892" s="148"/>
      <c r="C2892" s="230"/>
      <c r="I2892" s="14"/>
      <c r="J2892" s="14"/>
    </row>
    <row r="2893" spans="1:10" x14ac:dyDescent="0.25">
      <c r="A2893" s="148"/>
      <c r="C2893" s="230"/>
      <c r="I2893" s="14"/>
      <c r="J2893" s="14"/>
    </row>
    <row r="2894" spans="1:10" x14ac:dyDescent="0.25">
      <c r="A2894" s="148"/>
      <c r="C2894" s="230"/>
      <c r="I2894" s="14"/>
      <c r="J2894" s="14"/>
    </row>
    <row r="2895" spans="1:10" x14ac:dyDescent="0.25">
      <c r="A2895" s="148"/>
      <c r="C2895" s="230"/>
      <c r="I2895" s="14"/>
      <c r="J2895" s="14"/>
    </row>
    <row r="2896" spans="1:10" x14ac:dyDescent="0.25">
      <c r="A2896" s="148"/>
      <c r="C2896" s="230"/>
      <c r="I2896" s="14"/>
      <c r="J2896" s="14"/>
    </row>
    <row r="2897" spans="1:10" x14ac:dyDescent="0.25">
      <c r="A2897" s="148"/>
      <c r="C2897" s="230"/>
      <c r="I2897" s="14"/>
      <c r="J2897" s="14"/>
    </row>
    <row r="2898" spans="1:10" x14ac:dyDescent="0.25">
      <c r="A2898" s="148"/>
      <c r="C2898" s="230"/>
      <c r="I2898" s="14"/>
      <c r="J2898" s="14"/>
    </row>
    <row r="2899" spans="1:10" x14ac:dyDescent="0.25">
      <c r="A2899" s="148"/>
      <c r="C2899" s="230"/>
      <c r="I2899" s="14"/>
      <c r="J2899" s="14"/>
    </row>
    <row r="2900" spans="1:10" x14ac:dyDescent="0.25">
      <c r="A2900" s="148"/>
      <c r="C2900" s="230"/>
      <c r="I2900" s="14"/>
      <c r="J2900" s="14"/>
    </row>
    <row r="2901" spans="1:10" x14ac:dyDescent="0.25">
      <c r="A2901" s="148"/>
      <c r="C2901" s="230"/>
      <c r="I2901" s="14"/>
      <c r="J2901" s="14"/>
    </row>
    <row r="2902" spans="1:10" x14ac:dyDescent="0.25">
      <c r="A2902" s="148"/>
      <c r="C2902" s="230"/>
      <c r="I2902" s="14"/>
      <c r="J2902" s="14"/>
    </row>
    <row r="2903" spans="1:10" x14ac:dyDescent="0.25">
      <c r="A2903" s="148"/>
      <c r="C2903" s="230"/>
      <c r="I2903" s="14"/>
      <c r="J2903" s="14"/>
    </row>
    <row r="2904" spans="1:10" x14ac:dyDescent="0.25">
      <c r="A2904" s="148"/>
      <c r="C2904" s="230"/>
      <c r="I2904" s="14"/>
      <c r="J2904" s="14"/>
    </row>
    <row r="2905" spans="1:10" x14ac:dyDescent="0.25">
      <c r="A2905" s="148"/>
      <c r="C2905" s="230"/>
      <c r="I2905" s="14"/>
      <c r="J2905" s="14"/>
    </row>
    <row r="2906" spans="1:10" x14ac:dyDescent="0.25">
      <c r="A2906" s="148"/>
      <c r="C2906" s="230"/>
      <c r="I2906" s="14"/>
      <c r="J2906" s="14"/>
    </row>
    <row r="2907" spans="1:10" x14ac:dyDescent="0.25">
      <c r="A2907" s="148"/>
      <c r="C2907" s="230"/>
      <c r="I2907" s="14"/>
      <c r="J2907" s="14"/>
    </row>
    <row r="2908" spans="1:10" x14ac:dyDescent="0.25">
      <c r="A2908" s="148"/>
      <c r="C2908" s="230"/>
      <c r="I2908" s="14"/>
      <c r="J2908" s="14"/>
    </row>
    <row r="2909" spans="1:10" x14ac:dyDescent="0.25">
      <c r="A2909" s="148"/>
      <c r="C2909" s="230"/>
      <c r="I2909" s="14"/>
      <c r="J2909" s="14"/>
    </row>
    <row r="2910" spans="1:10" x14ac:dyDescent="0.25">
      <c r="A2910" s="148"/>
      <c r="C2910" s="230"/>
      <c r="I2910" s="14"/>
      <c r="J2910" s="14"/>
    </row>
    <row r="2911" spans="1:10" x14ac:dyDescent="0.25">
      <c r="A2911" s="148"/>
      <c r="C2911" s="230"/>
      <c r="I2911" s="14"/>
      <c r="J2911" s="14"/>
    </row>
    <row r="2912" spans="1:10" x14ac:dyDescent="0.25">
      <c r="A2912" s="148"/>
      <c r="C2912" s="230"/>
      <c r="I2912" s="14"/>
      <c r="J2912" s="14"/>
    </row>
    <row r="2913" spans="1:10" x14ac:dyDescent="0.25">
      <c r="A2913" s="148"/>
      <c r="C2913" s="230"/>
      <c r="I2913" s="14"/>
      <c r="J2913" s="14"/>
    </row>
    <row r="2914" spans="1:10" x14ac:dyDescent="0.25">
      <c r="A2914" s="148"/>
      <c r="C2914" s="230"/>
      <c r="I2914" s="14"/>
      <c r="J2914" s="14"/>
    </row>
    <row r="2915" spans="1:10" x14ac:dyDescent="0.25">
      <c r="A2915" s="148"/>
      <c r="C2915" s="230"/>
      <c r="I2915" s="14"/>
      <c r="J2915" s="14"/>
    </row>
    <row r="2916" spans="1:10" x14ac:dyDescent="0.25">
      <c r="A2916" s="148"/>
      <c r="C2916" s="230"/>
      <c r="I2916" s="14"/>
      <c r="J2916" s="14"/>
    </row>
    <row r="2917" spans="1:10" x14ac:dyDescent="0.25">
      <c r="A2917" s="148"/>
      <c r="C2917" s="230"/>
      <c r="I2917" s="14"/>
      <c r="J2917" s="14"/>
    </row>
    <row r="2918" spans="1:10" x14ac:dyDescent="0.25">
      <c r="A2918" s="148"/>
      <c r="C2918" s="230"/>
      <c r="I2918" s="14"/>
      <c r="J2918" s="14"/>
    </row>
    <row r="2919" spans="1:10" x14ac:dyDescent="0.25">
      <c r="A2919" s="148"/>
      <c r="C2919" s="230"/>
      <c r="I2919" s="14"/>
      <c r="J2919" s="14"/>
    </row>
    <row r="2920" spans="1:10" x14ac:dyDescent="0.25">
      <c r="A2920" s="148"/>
      <c r="C2920" s="230"/>
      <c r="I2920" s="14"/>
      <c r="J2920" s="14"/>
    </row>
    <row r="2921" spans="1:10" x14ac:dyDescent="0.25">
      <c r="A2921" s="148"/>
      <c r="C2921" s="230"/>
      <c r="I2921" s="14"/>
      <c r="J2921" s="14"/>
    </row>
    <row r="2922" spans="1:10" x14ac:dyDescent="0.25">
      <c r="A2922" s="148"/>
      <c r="C2922" s="230"/>
      <c r="I2922" s="14"/>
      <c r="J2922" s="14"/>
    </row>
    <row r="2923" spans="1:10" x14ac:dyDescent="0.25">
      <c r="A2923" s="148"/>
      <c r="C2923" s="230"/>
      <c r="I2923" s="14"/>
      <c r="J2923" s="14"/>
    </row>
    <row r="2924" spans="1:10" x14ac:dyDescent="0.25">
      <c r="A2924" s="148"/>
      <c r="C2924" s="230"/>
      <c r="I2924" s="14"/>
      <c r="J2924" s="14"/>
    </row>
    <row r="2925" spans="1:10" x14ac:dyDescent="0.25">
      <c r="A2925" s="148"/>
      <c r="C2925" s="230"/>
      <c r="I2925" s="14"/>
      <c r="J2925" s="14"/>
    </row>
    <row r="2926" spans="1:10" x14ac:dyDescent="0.25">
      <c r="A2926" s="148"/>
      <c r="C2926" s="230"/>
      <c r="I2926" s="14"/>
      <c r="J2926" s="14"/>
    </row>
    <row r="2927" spans="1:10" x14ac:dyDescent="0.25">
      <c r="A2927" s="148"/>
      <c r="C2927" s="230"/>
      <c r="I2927" s="14"/>
      <c r="J2927" s="14"/>
    </row>
    <row r="2928" spans="1:10" x14ac:dyDescent="0.25">
      <c r="A2928" s="148"/>
      <c r="C2928" s="230"/>
      <c r="I2928" s="14"/>
      <c r="J2928" s="14"/>
    </row>
    <row r="2929" spans="1:10" x14ac:dyDescent="0.25">
      <c r="A2929" s="148"/>
      <c r="C2929" s="230"/>
      <c r="I2929" s="14"/>
      <c r="J2929" s="14"/>
    </row>
    <row r="2930" spans="1:10" x14ac:dyDescent="0.25">
      <c r="A2930" s="148"/>
      <c r="C2930" s="230"/>
      <c r="I2930" s="14"/>
      <c r="J2930" s="14"/>
    </row>
    <row r="2931" spans="1:10" x14ac:dyDescent="0.25">
      <c r="A2931" s="148"/>
      <c r="C2931" s="230"/>
      <c r="I2931" s="14"/>
      <c r="J2931" s="14"/>
    </row>
    <row r="2932" spans="1:10" x14ac:dyDescent="0.25">
      <c r="A2932" s="148"/>
      <c r="C2932" s="230"/>
      <c r="I2932" s="14"/>
      <c r="J2932" s="14"/>
    </row>
    <row r="2933" spans="1:10" x14ac:dyDescent="0.25">
      <c r="A2933" s="148"/>
      <c r="C2933" s="230"/>
      <c r="I2933" s="14"/>
      <c r="J2933" s="14"/>
    </row>
    <row r="2934" spans="1:10" x14ac:dyDescent="0.25">
      <c r="A2934" s="148"/>
      <c r="C2934" s="230"/>
      <c r="I2934" s="14"/>
      <c r="J2934" s="14"/>
    </row>
    <row r="2935" spans="1:10" x14ac:dyDescent="0.25">
      <c r="A2935" s="148"/>
      <c r="C2935" s="230"/>
      <c r="I2935" s="14"/>
      <c r="J2935" s="14"/>
    </row>
    <row r="2936" spans="1:10" x14ac:dyDescent="0.25">
      <c r="A2936" s="148"/>
      <c r="C2936" s="230"/>
      <c r="I2936" s="14"/>
      <c r="J2936" s="14"/>
    </row>
    <row r="2937" spans="1:10" x14ac:dyDescent="0.25">
      <c r="A2937" s="148"/>
      <c r="C2937" s="230"/>
      <c r="I2937" s="14"/>
      <c r="J2937" s="14"/>
    </row>
    <row r="2938" spans="1:10" x14ac:dyDescent="0.25">
      <c r="A2938" s="148"/>
      <c r="C2938" s="230"/>
      <c r="I2938" s="14"/>
      <c r="J2938" s="14"/>
    </row>
    <row r="2939" spans="1:10" x14ac:dyDescent="0.25">
      <c r="A2939" s="148"/>
      <c r="C2939" s="230"/>
      <c r="I2939" s="14"/>
      <c r="J2939" s="14"/>
    </row>
    <row r="2940" spans="1:10" x14ac:dyDescent="0.25">
      <c r="A2940" s="148"/>
      <c r="C2940" s="230"/>
      <c r="I2940" s="14"/>
      <c r="J2940" s="14"/>
    </row>
    <row r="2941" spans="1:10" x14ac:dyDescent="0.25">
      <c r="A2941" s="148"/>
      <c r="C2941" s="230"/>
      <c r="I2941" s="14"/>
      <c r="J2941" s="14"/>
    </row>
    <row r="2942" spans="1:10" x14ac:dyDescent="0.25">
      <c r="A2942" s="148"/>
      <c r="C2942" s="230"/>
      <c r="I2942" s="14"/>
      <c r="J2942" s="14"/>
    </row>
    <row r="2943" spans="1:10" x14ac:dyDescent="0.25">
      <c r="A2943" s="148"/>
      <c r="C2943" s="230"/>
      <c r="I2943" s="14"/>
      <c r="J2943" s="14"/>
    </row>
    <row r="2944" spans="1:10" x14ac:dyDescent="0.25">
      <c r="A2944" s="148"/>
      <c r="C2944" s="230"/>
      <c r="I2944" s="14"/>
      <c r="J2944" s="14"/>
    </row>
    <row r="2945" spans="1:10" x14ac:dyDescent="0.25">
      <c r="A2945" s="148"/>
      <c r="C2945" s="230"/>
      <c r="I2945" s="14"/>
      <c r="J2945" s="14"/>
    </row>
    <row r="2946" spans="1:10" x14ac:dyDescent="0.25">
      <c r="A2946" s="148"/>
      <c r="C2946" s="230"/>
      <c r="I2946" s="14"/>
      <c r="J2946" s="14"/>
    </row>
    <row r="2947" spans="1:10" x14ac:dyDescent="0.25">
      <c r="A2947" s="148"/>
      <c r="C2947" s="230"/>
      <c r="I2947" s="14"/>
      <c r="J2947" s="14"/>
    </row>
    <row r="2948" spans="1:10" x14ac:dyDescent="0.25">
      <c r="A2948" s="148"/>
      <c r="C2948" s="230"/>
      <c r="I2948" s="14"/>
      <c r="J2948" s="14"/>
    </row>
    <row r="2949" spans="1:10" x14ac:dyDescent="0.25">
      <c r="A2949" s="148"/>
      <c r="C2949" s="230"/>
      <c r="I2949" s="14"/>
      <c r="J2949" s="14"/>
    </row>
    <row r="2950" spans="1:10" x14ac:dyDescent="0.25">
      <c r="A2950" s="148"/>
      <c r="C2950" s="230"/>
      <c r="I2950" s="14"/>
      <c r="J2950" s="14"/>
    </row>
    <row r="2951" spans="1:10" x14ac:dyDescent="0.25">
      <c r="A2951" s="148"/>
      <c r="C2951" s="230"/>
      <c r="I2951" s="14"/>
      <c r="J2951" s="14"/>
    </row>
    <row r="2952" spans="1:10" x14ac:dyDescent="0.25">
      <c r="A2952" s="148"/>
      <c r="C2952" s="230"/>
      <c r="I2952" s="14"/>
      <c r="J2952" s="14"/>
    </row>
    <row r="2953" spans="1:10" x14ac:dyDescent="0.25">
      <c r="A2953" s="148"/>
      <c r="C2953" s="230"/>
      <c r="I2953" s="14"/>
      <c r="J2953" s="14"/>
    </row>
    <row r="2954" spans="1:10" x14ac:dyDescent="0.25">
      <c r="A2954" s="148"/>
      <c r="C2954" s="230"/>
      <c r="I2954" s="14"/>
      <c r="J2954" s="14"/>
    </row>
    <row r="2955" spans="1:10" x14ac:dyDescent="0.25">
      <c r="A2955" s="148"/>
      <c r="C2955" s="230"/>
      <c r="I2955" s="14"/>
      <c r="J2955" s="14"/>
    </row>
    <row r="2956" spans="1:10" x14ac:dyDescent="0.25">
      <c r="A2956" s="148"/>
      <c r="C2956" s="230"/>
      <c r="I2956" s="14"/>
      <c r="J2956" s="14"/>
    </row>
    <row r="2957" spans="1:10" x14ac:dyDescent="0.25">
      <c r="A2957" s="148"/>
      <c r="C2957" s="230"/>
      <c r="I2957" s="14"/>
      <c r="J2957" s="14"/>
    </row>
    <row r="2958" spans="1:10" x14ac:dyDescent="0.25">
      <c r="A2958" s="148"/>
      <c r="C2958" s="230"/>
      <c r="I2958" s="14"/>
      <c r="J2958" s="14"/>
    </row>
    <row r="2959" spans="1:10" x14ac:dyDescent="0.25">
      <c r="A2959" s="148"/>
      <c r="C2959" s="230"/>
      <c r="I2959" s="14"/>
      <c r="J2959" s="14"/>
    </row>
    <row r="2960" spans="1:10" x14ac:dyDescent="0.25">
      <c r="A2960" s="148"/>
      <c r="C2960" s="230"/>
      <c r="I2960" s="14"/>
      <c r="J2960" s="14"/>
    </row>
    <row r="2961" spans="1:10" x14ac:dyDescent="0.25">
      <c r="A2961" s="148"/>
      <c r="C2961" s="230"/>
      <c r="I2961" s="14"/>
      <c r="J2961" s="14"/>
    </row>
    <row r="2962" spans="1:10" x14ac:dyDescent="0.25">
      <c r="A2962" s="148"/>
      <c r="C2962" s="230"/>
      <c r="I2962" s="14"/>
      <c r="J2962" s="14"/>
    </row>
    <row r="2963" spans="1:10" x14ac:dyDescent="0.25">
      <c r="A2963" s="148"/>
      <c r="C2963" s="230"/>
      <c r="I2963" s="14"/>
      <c r="J2963" s="14"/>
    </row>
    <row r="2964" spans="1:10" x14ac:dyDescent="0.25">
      <c r="A2964" s="148"/>
      <c r="C2964" s="230"/>
      <c r="I2964" s="14"/>
      <c r="J2964" s="14"/>
    </row>
    <row r="2965" spans="1:10" x14ac:dyDescent="0.25">
      <c r="A2965" s="148"/>
      <c r="C2965" s="230"/>
      <c r="I2965" s="14"/>
      <c r="J2965" s="14"/>
    </row>
    <row r="2966" spans="1:10" x14ac:dyDescent="0.25">
      <c r="A2966" s="148"/>
      <c r="C2966" s="230"/>
      <c r="I2966" s="14"/>
      <c r="J2966" s="14"/>
    </row>
    <row r="2967" spans="1:10" x14ac:dyDescent="0.25">
      <c r="A2967" s="148"/>
      <c r="C2967" s="230"/>
      <c r="I2967" s="14"/>
      <c r="J2967" s="14"/>
    </row>
    <row r="2968" spans="1:10" x14ac:dyDescent="0.25">
      <c r="A2968" s="148"/>
      <c r="C2968" s="230"/>
      <c r="I2968" s="14"/>
      <c r="J2968" s="14"/>
    </row>
    <row r="2969" spans="1:10" x14ac:dyDescent="0.25">
      <c r="A2969" s="148"/>
      <c r="C2969" s="230"/>
      <c r="I2969" s="14"/>
      <c r="J2969" s="14"/>
    </row>
    <row r="2970" spans="1:10" x14ac:dyDescent="0.25">
      <c r="A2970" s="148"/>
      <c r="C2970" s="230"/>
      <c r="I2970" s="14"/>
      <c r="J2970" s="14"/>
    </row>
    <row r="2971" spans="1:10" x14ac:dyDescent="0.25">
      <c r="A2971" s="148"/>
      <c r="C2971" s="230"/>
      <c r="I2971" s="14"/>
      <c r="J2971" s="14"/>
    </row>
    <row r="2972" spans="1:10" x14ac:dyDescent="0.25">
      <c r="A2972" s="148"/>
      <c r="C2972" s="230"/>
      <c r="I2972" s="14"/>
      <c r="J2972" s="14"/>
    </row>
    <row r="2973" spans="1:10" x14ac:dyDescent="0.25">
      <c r="A2973" s="148"/>
      <c r="C2973" s="230"/>
      <c r="I2973" s="14"/>
      <c r="J2973" s="14"/>
    </row>
    <row r="2974" spans="1:10" x14ac:dyDescent="0.25">
      <c r="A2974" s="148"/>
      <c r="C2974" s="230"/>
      <c r="I2974" s="14"/>
      <c r="J2974" s="14"/>
    </row>
    <row r="2975" spans="1:10" x14ac:dyDescent="0.25">
      <c r="A2975" s="148"/>
      <c r="C2975" s="230"/>
      <c r="I2975" s="14"/>
      <c r="J2975" s="14"/>
    </row>
    <row r="2976" spans="1:10" x14ac:dyDescent="0.25">
      <c r="A2976" s="148"/>
      <c r="C2976" s="230"/>
      <c r="I2976" s="14"/>
      <c r="J2976" s="14"/>
    </row>
    <row r="2977" spans="1:10" x14ac:dyDescent="0.25">
      <c r="A2977" s="148"/>
      <c r="C2977" s="230"/>
      <c r="I2977" s="14"/>
      <c r="J2977" s="14"/>
    </row>
    <row r="2978" spans="1:10" x14ac:dyDescent="0.25">
      <c r="A2978" s="148"/>
      <c r="C2978" s="230"/>
      <c r="I2978" s="14"/>
      <c r="J2978" s="14"/>
    </row>
    <row r="2979" spans="1:10" x14ac:dyDescent="0.25">
      <c r="A2979" s="148"/>
      <c r="C2979" s="230"/>
      <c r="I2979" s="14"/>
      <c r="J2979" s="14"/>
    </row>
    <row r="2980" spans="1:10" x14ac:dyDescent="0.25">
      <c r="A2980" s="148"/>
      <c r="C2980" s="230"/>
      <c r="I2980" s="14"/>
      <c r="J2980" s="14"/>
    </row>
    <row r="2981" spans="1:10" x14ac:dyDescent="0.25">
      <c r="A2981" s="148"/>
      <c r="C2981" s="230"/>
      <c r="I2981" s="14"/>
      <c r="J2981" s="14"/>
    </row>
    <row r="2982" spans="1:10" x14ac:dyDescent="0.25">
      <c r="A2982" s="148"/>
      <c r="C2982" s="230"/>
      <c r="I2982" s="14"/>
      <c r="J2982" s="14"/>
    </row>
    <row r="2983" spans="1:10" x14ac:dyDescent="0.25">
      <c r="A2983" s="148"/>
      <c r="C2983" s="230"/>
      <c r="I2983" s="14"/>
      <c r="J2983" s="14"/>
    </row>
    <row r="2984" spans="1:10" x14ac:dyDescent="0.25">
      <c r="A2984" s="148"/>
      <c r="C2984" s="230"/>
      <c r="I2984" s="14"/>
      <c r="J2984" s="14"/>
    </row>
    <row r="2985" spans="1:10" x14ac:dyDescent="0.25">
      <c r="A2985" s="148"/>
      <c r="C2985" s="230"/>
      <c r="I2985" s="14"/>
      <c r="J2985" s="14"/>
    </row>
    <row r="2986" spans="1:10" x14ac:dyDescent="0.25">
      <c r="A2986" s="148"/>
      <c r="C2986" s="230"/>
      <c r="I2986" s="14"/>
      <c r="J2986" s="14"/>
    </row>
    <row r="2987" spans="1:10" x14ac:dyDescent="0.25">
      <c r="A2987" s="148"/>
      <c r="C2987" s="230"/>
      <c r="I2987" s="14"/>
      <c r="J2987" s="14"/>
    </row>
    <row r="2988" spans="1:10" x14ac:dyDescent="0.25">
      <c r="A2988" s="148"/>
      <c r="C2988" s="230"/>
      <c r="I2988" s="14"/>
      <c r="J2988" s="14"/>
    </row>
    <row r="2989" spans="1:10" x14ac:dyDescent="0.25">
      <c r="A2989" s="148"/>
      <c r="C2989" s="230"/>
      <c r="I2989" s="14"/>
      <c r="J2989" s="14"/>
    </row>
    <row r="2990" spans="1:10" x14ac:dyDescent="0.25">
      <c r="A2990" s="148"/>
      <c r="C2990" s="230"/>
      <c r="I2990" s="14"/>
      <c r="J2990" s="14"/>
    </row>
    <row r="2991" spans="1:10" x14ac:dyDescent="0.25">
      <c r="A2991" s="148"/>
      <c r="C2991" s="230"/>
      <c r="I2991" s="14"/>
      <c r="J2991" s="14"/>
    </row>
    <row r="2992" spans="1:10" x14ac:dyDescent="0.25">
      <c r="A2992" s="148"/>
      <c r="C2992" s="230"/>
      <c r="I2992" s="14"/>
      <c r="J2992" s="14"/>
    </row>
    <row r="2993" spans="1:10" x14ac:dyDescent="0.25">
      <c r="A2993" s="148"/>
      <c r="C2993" s="230"/>
      <c r="I2993" s="14"/>
      <c r="J2993" s="14"/>
    </row>
    <row r="2994" spans="1:10" x14ac:dyDescent="0.25">
      <c r="A2994" s="148"/>
      <c r="C2994" s="230"/>
      <c r="I2994" s="14"/>
      <c r="J2994" s="14"/>
    </row>
    <row r="2995" spans="1:10" x14ac:dyDescent="0.25">
      <c r="A2995" s="148"/>
      <c r="C2995" s="230"/>
      <c r="I2995" s="14"/>
      <c r="J2995" s="14"/>
    </row>
    <row r="2996" spans="1:10" x14ac:dyDescent="0.25">
      <c r="A2996" s="148"/>
      <c r="C2996" s="230"/>
      <c r="I2996" s="14"/>
      <c r="J2996" s="14"/>
    </row>
    <row r="2997" spans="1:10" x14ac:dyDescent="0.25">
      <c r="A2997" s="148"/>
      <c r="C2997" s="230"/>
      <c r="I2997" s="14"/>
      <c r="J2997" s="14"/>
    </row>
    <row r="2998" spans="1:10" x14ac:dyDescent="0.25">
      <c r="A2998" s="148"/>
      <c r="C2998" s="230"/>
      <c r="I2998" s="14"/>
      <c r="J2998" s="14"/>
    </row>
    <row r="2999" spans="1:10" x14ac:dyDescent="0.25">
      <c r="A2999" s="148"/>
      <c r="C2999" s="230"/>
      <c r="I2999" s="14"/>
      <c r="J2999" s="14"/>
    </row>
    <row r="3000" spans="1:10" x14ac:dyDescent="0.25">
      <c r="A3000" s="148"/>
      <c r="C3000" s="230"/>
      <c r="I3000" s="14"/>
      <c r="J3000" s="14"/>
    </row>
    <row r="3001" spans="1:10" x14ac:dyDescent="0.25">
      <c r="A3001" s="148"/>
      <c r="C3001" s="230"/>
      <c r="I3001" s="14"/>
      <c r="J3001" s="14"/>
    </row>
    <row r="3002" spans="1:10" x14ac:dyDescent="0.25">
      <c r="A3002" s="148"/>
      <c r="C3002" s="230"/>
      <c r="I3002" s="14"/>
      <c r="J3002" s="14"/>
    </row>
    <row r="3003" spans="1:10" x14ac:dyDescent="0.25">
      <c r="A3003" s="148"/>
      <c r="C3003" s="230"/>
      <c r="I3003" s="14"/>
      <c r="J3003" s="14"/>
    </row>
    <row r="3004" spans="1:10" x14ac:dyDescent="0.25">
      <c r="A3004" s="148"/>
      <c r="C3004" s="230"/>
      <c r="I3004" s="14"/>
      <c r="J3004" s="14"/>
    </row>
    <row r="3005" spans="1:10" x14ac:dyDescent="0.25">
      <c r="A3005" s="148"/>
      <c r="C3005" s="230"/>
      <c r="I3005" s="14"/>
      <c r="J3005" s="14"/>
    </row>
    <row r="3006" spans="1:10" x14ac:dyDescent="0.25">
      <c r="A3006" s="148"/>
      <c r="C3006" s="230"/>
      <c r="I3006" s="14"/>
      <c r="J3006" s="14"/>
    </row>
    <row r="3007" spans="1:10" x14ac:dyDescent="0.25">
      <c r="A3007" s="148"/>
      <c r="C3007" s="230"/>
      <c r="I3007" s="14"/>
      <c r="J3007" s="14"/>
    </row>
    <row r="3008" spans="1:10" x14ac:dyDescent="0.25">
      <c r="A3008" s="148"/>
      <c r="C3008" s="230"/>
      <c r="I3008" s="14"/>
      <c r="J3008" s="14"/>
    </row>
    <row r="3009" spans="1:10" x14ac:dyDescent="0.25">
      <c r="A3009" s="148"/>
      <c r="C3009" s="230"/>
      <c r="I3009" s="14"/>
      <c r="J3009" s="14"/>
    </row>
    <row r="3010" spans="1:10" x14ac:dyDescent="0.25">
      <c r="A3010" s="148"/>
      <c r="C3010" s="230"/>
      <c r="I3010" s="14"/>
      <c r="J3010" s="14"/>
    </row>
    <row r="3011" spans="1:10" x14ac:dyDescent="0.25">
      <c r="A3011" s="148"/>
      <c r="C3011" s="230"/>
      <c r="I3011" s="14"/>
      <c r="J3011" s="14"/>
    </row>
    <row r="3012" spans="1:10" x14ac:dyDescent="0.25">
      <c r="A3012" s="148"/>
      <c r="C3012" s="230"/>
      <c r="I3012" s="14"/>
      <c r="J3012" s="14"/>
    </row>
    <row r="3013" spans="1:10" x14ac:dyDescent="0.25">
      <c r="A3013" s="148"/>
      <c r="C3013" s="230"/>
      <c r="I3013" s="14"/>
      <c r="J3013" s="14"/>
    </row>
    <row r="3014" spans="1:10" x14ac:dyDescent="0.25">
      <c r="A3014" s="148"/>
      <c r="C3014" s="230"/>
      <c r="I3014" s="14"/>
      <c r="J3014" s="14"/>
    </row>
    <row r="3015" spans="1:10" x14ac:dyDescent="0.25">
      <c r="A3015" s="148"/>
      <c r="C3015" s="230"/>
      <c r="I3015" s="14"/>
      <c r="J3015" s="14"/>
    </row>
    <row r="3016" spans="1:10" x14ac:dyDescent="0.25">
      <c r="A3016" s="148"/>
      <c r="C3016" s="230"/>
      <c r="I3016" s="14"/>
      <c r="J3016" s="14"/>
    </row>
    <row r="3017" spans="1:10" x14ac:dyDescent="0.25">
      <c r="A3017" s="148"/>
      <c r="C3017" s="230"/>
      <c r="I3017" s="14"/>
      <c r="J3017" s="14"/>
    </row>
    <row r="3018" spans="1:10" x14ac:dyDescent="0.25">
      <c r="A3018" s="148"/>
      <c r="C3018" s="230"/>
      <c r="I3018" s="14"/>
      <c r="J3018" s="14"/>
    </row>
    <row r="3019" spans="1:10" x14ac:dyDescent="0.25">
      <c r="A3019" s="148"/>
      <c r="C3019" s="230"/>
      <c r="I3019" s="14"/>
      <c r="J3019" s="14"/>
    </row>
    <row r="3020" spans="1:10" x14ac:dyDescent="0.25">
      <c r="A3020" s="148"/>
      <c r="C3020" s="230"/>
      <c r="I3020" s="14"/>
      <c r="J3020" s="14"/>
    </row>
    <row r="3021" spans="1:10" x14ac:dyDescent="0.25">
      <c r="A3021" s="148"/>
      <c r="C3021" s="230"/>
      <c r="I3021" s="14"/>
      <c r="J3021" s="14"/>
    </row>
    <row r="3022" spans="1:10" x14ac:dyDescent="0.25">
      <c r="A3022" s="148"/>
      <c r="C3022" s="230"/>
      <c r="I3022" s="14"/>
      <c r="J3022" s="14"/>
    </row>
    <row r="3023" spans="1:10" x14ac:dyDescent="0.25">
      <c r="A3023" s="148"/>
      <c r="C3023" s="230"/>
      <c r="I3023" s="14"/>
      <c r="J3023" s="14"/>
    </row>
    <row r="3024" spans="1:10" x14ac:dyDescent="0.25">
      <c r="A3024" s="148"/>
      <c r="C3024" s="230"/>
      <c r="I3024" s="14"/>
      <c r="J3024" s="14"/>
    </row>
    <row r="3025" spans="1:10" x14ac:dyDescent="0.25">
      <c r="A3025" s="148"/>
      <c r="C3025" s="230"/>
      <c r="I3025" s="14"/>
      <c r="J3025" s="14"/>
    </row>
    <row r="3026" spans="1:10" x14ac:dyDescent="0.25">
      <c r="A3026" s="148"/>
      <c r="C3026" s="230"/>
      <c r="I3026" s="14"/>
      <c r="J3026" s="14"/>
    </row>
    <row r="3027" spans="1:10" x14ac:dyDescent="0.25">
      <c r="A3027" s="148"/>
      <c r="C3027" s="230"/>
      <c r="I3027" s="14"/>
      <c r="J3027" s="14"/>
    </row>
    <row r="3028" spans="1:10" x14ac:dyDescent="0.25">
      <c r="A3028" s="148"/>
      <c r="C3028" s="230"/>
      <c r="I3028" s="14"/>
      <c r="J3028" s="14"/>
    </row>
    <row r="3029" spans="1:10" x14ac:dyDescent="0.25">
      <c r="A3029" s="148"/>
      <c r="C3029" s="230"/>
      <c r="I3029" s="14"/>
      <c r="J3029" s="14"/>
    </row>
    <row r="3030" spans="1:10" x14ac:dyDescent="0.25">
      <c r="A3030" s="148"/>
      <c r="C3030" s="230"/>
      <c r="I3030" s="14"/>
      <c r="J3030" s="14"/>
    </row>
    <row r="3031" spans="1:10" x14ac:dyDescent="0.25">
      <c r="A3031" s="148"/>
      <c r="C3031" s="230"/>
      <c r="I3031" s="14"/>
      <c r="J3031" s="14"/>
    </row>
    <row r="3032" spans="1:10" x14ac:dyDescent="0.25">
      <c r="A3032" s="148"/>
      <c r="C3032" s="230"/>
      <c r="I3032" s="14"/>
      <c r="J3032" s="14"/>
    </row>
    <row r="3033" spans="1:10" x14ac:dyDescent="0.25">
      <c r="A3033" s="148"/>
      <c r="C3033" s="230"/>
      <c r="I3033" s="14"/>
      <c r="J3033" s="14"/>
    </row>
    <row r="3034" spans="1:10" x14ac:dyDescent="0.25">
      <c r="A3034" s="148"/>
      <c r="C3034" s="230"/>
      <c r="I3034" s="14"/>
      <c r="J3034" s="14"/>
    </row>
    <row r="3035" spans="1:10" x14ac:dyDescent="0.25">
      <c r="A3035" s="148"/>
      <c r="C3035" s="230"/>
      <c r="I3035" s="14"/>
      <c r="J3035" s="14"/>
    </row>
    <row r="3036" spans="1:10" x14ac:dyDescent="0.25">
      <c r="A3036" s="148"/>
      <c r="C3036" s="230"/>
      <c r="I3036" s="14"/>
      <c r="J3036" s="14"/>
    </row>
    <row r="3037" spans="1:10" x14ac:dyDescent="0.25">
      <c r="A3037" s="148"/>
      <c r="C3037" s="230"/>
      <c r="I3037" s="14"/>
      <c r="J3037" s="14"/>
    </row>
    <row r="3038" spans="1:10" x14ac:dyDescent="0.25">
      <c r="A3038" s="148"/>
      <c r="C3038" s="230"/>
      <c r="I3038" s="14"/>
      <c r="J3038" s="14"/>
    </row>
    <row r="3039" spans="1:10" x14ac:dyDescent="0.25">
      <c r="A3039" s="148"/>
      <c r="C3039" s="230"/>
      <c r="I3039" s="14"/>
      <c r="J3039" s="14"/>
    </row>
    <row r="3040" spans="1:10" x14ac:dyDescent="0.25">
      <c r="A3040" s="148"/>
      <c r="C3040" s="230"/>
      <c r="I3040" s="14"/>
      <c r="J3040" s="14"/>
    </row>
    <row r="3041" spans="1:10" x14ac:dyDescent="0.25">
      <c r="A3041" s="148"/>
      <c r="C3041" s="230"/>
      <c r="I3041" s="14"/>
      <c r="J3041" s="14"/>
    </row>
    <row r="3042" spans="1:10" x14ac:dyDescent="0.25">
      <c r="A3042" s="148"/>
      <c r="C3042" s="230"/>
      <c r="I3042" s="14"/>
      <c r="J3042" s="14"/>
    </row>
    <row r="3043" spans="1:10" x14ac:dyDescent="0.25">
      <c r="A3043" s="148"/>
      <c r="C3043" s="230"/>
      <c r="I3043" s="14"/>
      <c r="J3043" s="14"/>
    </row>
    <row r="3044" spans="1:10" x14ac:dyDescent="0.25">
      <c r="A3044" s="148"/>
      <c r="C3044" s="230"/>
      <c r="I3044" s="14"/>
      <c r="J3044" s="14"/>
    </row>
    <row r="3045" spans="1:10" x14ac:dyDescent="0.25">
      <c r="A3045" s="148"/>
      <c r="C3045" s="230"/>
      <c r="I3045" s="14"/>
      <c r="J3045" s="14"/>
    </row>
    <row r="3046" spans="1:10" x14ac:dyDescent="0.25">
      <c r="A3046" s="148"/>
      <c r="C3046" s="230"/>
      <c r="I3046" s="14"/>
      <c r="J3046" s="14"/>
    </row>
    <row r="3047" spans="1:10" x14ac:dyDescent="0.25">
      <c r="A3047" s="148"/>
      <c r="C3047" s="230"/>
      <c r="I3047" s="14"/>
      <c r="J3047" s="14"/>
    </row>
    <row r="3048" spans="1:10" x14ac:dyDescent="0.25">
      <c r="A3048" s="148"/>
      <c r="C3048" s="230"/>
      <c r="I3048" s="14"/>
      <c r="J3048" s="14"/>
    </row>
    <row r="3049" spans="1:10" x14ac:dyDescent="0.25">
      <c r="A3049" s="148"/>
      <c r="C3049" s="230"/>
      <c r="I3049" s="14"/>
      <c r="J3049" s="14"/>
    </row>
    <row r="3050" spans="1:10" x14ac:dyDescent="0.25">
      <c r="A3050" s="148"/>
      <c r="C3050" s="230"/>
      <c r="I3050" s="14"/>
      <c r="J3050" s="14"/>
    </row>
    <row r="3051" spans="1:10" x14ac:dyDescent="0.25">
      <c r="A3051" s="148"/>
      <c r="C3051" s="230"/>
      <c r="I3051" s="14"/>
      <c r="J3051" s="14"/>
    </row>
    <row r="3052" spans="1:10" x14ac:dyDescent="0.25">
      <c r="A3052" s="148"/>
      <c r="C3052" s="230"/>
      <c r="I3052" s="14"/>
      <c r="J3052" s="14"/>
    </row>
    <row r="3053" spans="1:10" x14ac:dyDescent="0.25">
      <c r="A3053" s="148"/>
      <c r="C3053" s="230"/>
      <c r="I3053" s="14"/>
      <c r="J3053" s="14"/>
    </row>
    <row r="3054" spans="1:10" x14ac:dyDescent="0.25">
      <c r="A3054" s="148"/>
      <c r="C3054" s="230"/>
      <c r="I3054" s="14"/>
      <c r="J3054" s="14"/>
    </row>
    <row r="3055" spans="1:10" x14ac:dyDescent="0.25">
      <c r="A3055" s="148"/>
      <c r="C3055" s="230"/>
      <c r="I3055" s="14"/>
      <c r="J3055" s="14"/>
    </row>
    <row r="3056" spans="1:10" x14ac:dyDescent="0.25">
      <c r="A3056" s="148"/>
      <c r="C3056" s="230"/>
      <c r="I3056" s="14"/>
      <c r="J3056" s="14"/>
    </row>
    <row r="3057" spans="1:10" x14ac:dyDescent="0.25">
      <c r="A3057" s="148"/>
      <c r="C3057" s="230"/>
      <c r="I3057" s="14"/>
      <c r="J3057" s="14"/>
    </row>
    <row r="3058" spans="1:10" x14ac:dyDescent="0.25">
      <c r="A3058" s="148"/>
      <c r="C3058" s="230"/>
      <c r="I3058" s="14"/>
      <c r="J3058" s="14"/>
    </row>
    <row r="3059" spans="1:10" x14ac:dyDescent="0.25">
      <c r="A3059" s="148"/>
      <c r="C3059" s="230"/>
      <c r="I3059" s="14"/>
      <c r="J3059" s="14"/>
    </row>
    <row r="3060" spans="1:10" x14ac:dyDescent="0.25">
      <c r="A3060" s="148"/>
      <c r="C3060" s="230"/>
      <c r="I3060" s="14"/>
      <c r="J3060" s="14"/>
    </row>
    <row r="3061" spans="1:10" x14ac:dyDescent="0.25">
      <c r="A3061" s="148"/>
      <c r="C3061" s="230"/>
      <c r="I3061" s="14"/>
      <c r="J3061" s="14"/>
    </row>
    <row r="3062" spans="1:10" x14ac:dyDescent="0.25">
      <c r="A3062" s="148"/>
      <c r="C3062" s="230"/>
      <c r="I3062" s="14"/>
      <c r="J3062" s="14"/>
    </row>
    <row r="3063" spans="1:10" x14ac:dyDescent="0.25">
      <c r="A3063" s="148"/>
      <c r="C3063" s="230"/>
      <c r="I3063" s="14"/>
      <c r="J3063" s="14"/>
    </row>
    <row r="3064" spans="1:10" x14ac:dyDescent="0.25">
      <c r="A3064" s="148"/>
      <c r="C3064" s="230"/>
      <c r="I3064" s="14"/>
      <c r="J3064" s="14"/>
    </row>
    <row r="3065" spans="1:10" x14ac:dyDescent="0.25">
      <c r="A3065" s="148"/>
      <c r="C3065" s="230"/>
      <c r="I3065" s="14"/>
      <c r="J3065" s="14"/>
    </row>
    <row r="3066" spans="1:10" x14ac:dyDescent="0.25">
      <c r="A3066" s="148"/>
      <c r="C3066" s="230"/>
      <c r="I3066" s="14"/>
      <c r="J3066" s="14"/>
    </row>
    <row r="3067" spans="1:10" x14ac:dyDescent="0.25">
      <c r="A3067" s="148"/>
      <c r="C3067" s="230"/>
      <c r="I3067" s="14"/>
      <c r="J3067" s="14"/>
    </row>
    <row r="3068" spans="1:10" x14ac:dyDescent="0.25">
      <c r="A3068" s="148"/>
      <c r="C3068" s="230"/>
      <c r="I3068" s="14"/>
      <c r="J3068" s="14"/>
    </row>
    <row r="3069" spans="1:10" x14ac:dyDescent="0.25">
      <c r="A3069" s="148"/>
      <c r="C3069" s="230"/>
      <c r="I3069" s="14"/>
      <c r="J3069" s="14"/>
    </row>
    <row r="3070" spans="1:10" x14ac:dyDescent="0.25">
      <c r="A3070" s="148"/>
      <c r="C3070" s="230"/>
      <c r="I3070" s="14"/>
      <c r="J3070" s="14"/>
    </row>
    <row r="3071" spans="1:10" x14ac:dyDescent="0.25">
      <c r="A3071" s="148"/>
      <c r="C3071" s="230"/>
      <c r="I3071" s="14"/>
      <c r="J3071" s="14"/>
    </row>
    <row r="3072" spans="1:10" x14ac:dyDescent="0.25">
      <c r="A3072" s="148"/>
      <c r="C3072" s="230"/>
      <c r="I3072" s="14"/>
      <c r="J3072" s="14"/>
    </row>
    <row r="3073" spans="1:10" x14ac:dyDescent="0.25">
      <c r="A3073" s="148"/>
      <c r="C3073" s="230"/>
      <c r="I3073" s="14"/>
      <c r="J3073" s="14"/>
    </row>
    <row r="3074" spans="1:10" x14ac:dyDescent="0.25">
      <c r="A3074" s="148"/>
      <c r="C3074" s="230"/>
      <c r="I3074" s="14"/>
      <c r="J3074" s="14"/>
    </row>
    <row r="3075" spans="1:10" x14ac:dyDescent="0.25">
      <c r="A3075" s="148"/>
      <c r="C3075" s="230"/>
      <c r="I3075" s="14"/>
      <c r="J3075" s="14"/>
    </row>
    <row r="3076" spans="1:10" x14ac:dyDescent="0.25">
      <c r="A3076" s="148"/>
      <c r="C3076" s="230"/>
      <c r="I3076" s="14"/>
      <c r="J3076" s="14"/>
    </row>
    <row r="3077" spans="1:10" x14ac:dyDescent="0.25">
      <c r="A3077" s="148"/>
      <c r="C3077" s="230"/>
      <c r="I3077" s="14"/>
      <c r="J3077" s="14"/>
    </row>
    <row r="3078" spans="1:10" x14ac:dyDescent="0.25">
      <c r="A3078" s="148"/>
      <c r="C3078" s="230"/>
      <c r="I3078" s="14"/>
      <c r="J3078" s="14"/>
    </row>
    <row r="3079" spans="1:10" x14ac:dyDescent="0.25">
      <c r="A3079" s="148"/>
      <c r="C3079" s="230"/>
      <c r="I3079" s="14"/>
      <c r="J3079" s="14"/>
    </row>
    <row r="3080" spans="1:10" x14ac:dyDescent="0.25">
      <c r="A3080" s="148"/>
      <c r="C3080" s="230"/>
      <c r="I3080" s="14"/>
      <c r="J3080" s="14"/>
    </row>
    <row r="3081" spans="1:10" x14ac:dyDescent="0.25">
      <c r="A3081" s="148"/>
      <c r="C3081" s="230"/>
      <c r="I3081" s="14"/>
      <c r="J3081" s="14"/>
    </row>
    <row r="3082" spans="1:10" x14ac:dyDescent="0.25">
      <c r="A3082" s="148"/>
      <c r="C3082" s="230"/>
      <c r="I3082" s="14"/>
      <c r="J3082" s="14"/>
    </row>
    <row r="3083" spans="1:10" x14ac:dyDescent="0.25">
      <c r="A3083" s="148"/>
      <c r="C3083" s="230"/>
      <c r="I3083" s="14"/>
      <c r="J3083" s="14"/>
    </row>
    <row r="3084" spans="1:10" x14ac:dyDescent="0.25">
      <c r="A3084" s="148"/>
      <c r="C3084" s="230"/>
      <c r="I3084" s="14"/>
      <c r="J3084" s="14"/>
    </row>
    <row r="3085" spans="1:10" x14ac:dyDescent="0.25">
      <c r="A3085" s="148"/>
      <c r="C3085" s="230"/>
      <c r="I3085" s="14"/>
      <c r="J3085" s="14"/>
    </row>
    <row r="3086" spans="1:10" x14ac:dyDescent="0.25">
      <c r="A3086" s="148"/>
      <c r="C3086" s="230"/>
      <c r="I3086" s="14"/>
      <c r="J3086" s="14"/>
    </row>
    <row r="3087" spans="1:10" x14ac:dyDescent="0.25">
      <c r="A3087" s="148"/>
      <c r="C3087" s="230"/>
      <c r="I3087" s="14"/>
      <c r="J3087" s="14"/>
    </row>
    <row r="3088" spans="1:10" x14ac:dyDescent="0.25">
      <c r="A3088" s="148"/>
      <c r="C3088" s="230"/>
      <c r="I3088" s="14"/>
      <c r="J3088" s="14"/>
    </row>
    <row r="3089" spans="1:10" x14ac:dyDescent="0.25">
      <c r="A3089" s="148"/>
      <c r="C3089" s="230"/>
      <c r="I3089" s="14"/>
      <c r="J3089" s="14"/>
    </row>
    <row r="3090" spans="1:10" x14ac:dyDescent="0.25">
      <c r="A3090" s="148"/>
      <c r="C3090" s="230"/>
      <c r="I3090" s="14"/>
      <c r="J3090" s="14"/>
    </row>
    <row r="3091" spans="1:10" x14ac:dyDescent="0.25">
      <c r="A3091" s="148"/>
      <c r="C3091" s="230"/>
      <c r="I3091" s="14"/>
      <c r="J3091" s="14"/>
    </row>
    <row r="3092" spans="1:10" x14ac:dyDescent="0.25">
      <c r="A3092" s="148"/>
      <c r="C3092" s="230"/>
      <c r="I3092" s="14"/>
      <c r="J3092" s="14"/>
    </row>
    <row r="3093" spans="1:10" x14ac:dyDescent="0.25">
      <c r="A3093" s="148"/>
      <c r="C3093" s="230"/>
      <c r="I3093" s="14"/>
      <c r="J3093" s="14"/>
    </row>
    <row r="3094" spans="1:10" x14ac:dyDescent="0.25">
      <c r="A3094" s="148"/>
      <c r="C3094" s="230"/>
      <c r="I3094" s="14"/>
      <c r="J3094" s="14"/>
    </row>
    <row r="3095" spans="1:10" x14ac:dyDescent="0.25">
      <c r="A3095" s="148"/>
      <c r="C3095" s="230"/>
      <c r="I3095" s="14"/>
      <c r="J3095" s="14"/>
    </row>
    <row r="3096" spans="1:10" x14ac:dyDescent="0.25">
      <c r="A3096" s="148"/>
      <c r="C3096" s="230"/>
      <c r="I3096" s="14"/>
      <c r="J3096" s="14"/>
    </row>
    <row r="3097" spans="1:10" x14ac:dyDescent="0.25">
      <c r="A3097" s="148"/>
      <c r="C3097" s="230"/>
      <c r="I3097" s="14"/>
      <c r="J3097" s="14"/>
    </row>
    <row r="3098" spans="1:10" x14ac:dyDescent="0.25">
      <c r="A3098" s="148"/>
      <c r="C3098" s="230"/>
      <c r="I3098" s="14"/>
      <c r="J3098" s="14"/>
    </row>
    <row r="3099" spans="1:10" x14ac:dyDescent="0.25">
      <c r="A3099" s="148"/>
      <c r="C3099" s="230"/>
      <c r="I3099" s="14"/>
      <c r="J3099" s="14"/>
    </row>
    <row r="3100" spans="1:10" x14ac:dyDescent="0.25">
      <c r="A3100" s="148"/>
      <c r="C3100" s="230"/>
      <c r="I3100" s="14"/>
      <c r="J3100" s="14"/>
    </row>
    <row r="3101" spans="1:10" x14ac:dyDescent="0.25">
      <c r="A3101" s="148"/>
      <c r="C3101" s="230"/>
      <c r="I3101" s="14"/>
      <c r="J3101" s="14"/>
    </row>
    <row r="3102" spans="1:10" x14ac:dyDescent="0.25">
      <c r="A3102" s="148"/>
      <c r="C3102" s="230"/>
      <c r="I3102" s="14"/>
      <c r="J3102" s="14"/>
    </row>
    <row r="3103" spans="1:10" x14ac:dyDescent="0.25">
      <c r="A3103" s="148"/>
      <c r="C3103" s="230"/>
      <c r="I3103" s="14"/>
      <c r="J3103" s="14"/>
    </row>
    <row r="3104" spans="1:10" x14ac:dyDescent="0.25">
      <c r="A3104" s="148"/>
      <c r="C3104" s="230"/>
      <c r="I3104" s="14"/>
      <c r="J3104" s="14"/>
    </row>
    <row r="3105" spans="1:10" x14ac:dyDescent="0.25">
      <c r="A3105" s="148"/>
      <c r="C3105" s="230"/>
      <c r="I3105" s="14"/>
      <c r="J3105" s="14"/>
    </row>
    <row r="3106" spans="1:10" x14ac:dyDescent="0.25">
      <c r="A3106" s="148"/>
      <c r="C3106" s="230"/>
      <c r="I3106" s="14"/>
      <c r="J3106" s="14"/>
    </row>
    <row r="3107" spans="1:10" x14ac:dyDescent="0.25">
      <c r="A3107" s="148"/>
      <c r="C3107" s="230"/>
      <c r="I3107" s="14"/>
      <c r="J3107" s="14"/>
    </row>
    <row r="3108" spans="1:10" x14ac:dyDescent="0.25">
      <c r="A3108" s="148"/>
      <c r="C3108" s="230"/>
      <c r="I3108" s="14"/>
      <c r="J3108" s="14"/>
    </row>
    <row r="3109" spans="1:10" x14ac:dyDescent="0.25">
      <c r="A3109" s="148"/>
      <c r="C3109" s="230"/>
      <c r="I3109" s="14"/>
      <c r="J3109" s="14"/>
    </row>
    <row r="3110" spans="1:10" x14ac:dyDescent="0.25">
      <c r="A3110" s="148"/>
      <c r="C3110" s="230"/>
      <c r="I3110" s="14"/>
      <c r="J3110" s="14"/>
    </row>
    <row r="3111" spans="1:10" x14ac:dyDescent="0.25">
      <c r="A3111" s="148"/>
      <c r="C3111" s="230"/>
      <c r="I3111" s="14"/>
      <c r="J3111" s="14"/>
    </row>
    <row r="3112" spans="1:10" x14ac:dyDescent="0.25">
      <c r="A3112" s="148"/>
      <c r="C3112" s="230"/>
      <c r="I3112" s="14"/>
      <c r="J3112" s="14"/>
    </row>
    <row r="3113" spans="1:10" x14ac:dyDescent="0.25">
      <c r="A3113" s="148"/>
      <c r="C3113" s="230"/>
      <c r="I3113" s="14"/>
      <c r="J3113" s="14"/>
    </row>
    <row r="3114" spans="1:10" x14ac:dyDescent="0.25">
      <c r="A3114" s="148"/>
      <c r="C3114" s="230"/>
      <c r="I3114" s="14"/>
      <c r="J3114" s="14"/>
    </row>
    <row r="3115" spans="1:10" x14ac:dyDescent="0.25">
      <c r="A3115" s="148"/>
      <c r="C3115" s="230"/>
      <c r="I3115" s="14"/>
      <c r="J3115" s="14"/>
    </row>
    <row r="3116" spans="1:10" x14ac:dyDescent="0.25">
      <c r="A3116" s="148"/>
      <c r="C3116" s="230"/>
      <c r="I3116" s="14"/>
      <c r="J3116" s="14"/>
    </row>
    <row r="3117" spans="1:10" x14ac:dyDescent="0.25">
      <c r="A3117" s="148"/>
      <c r="C3117" s="230"/>
      <c r="I3117" s="14"/>
      <c r="J3117" s="14"/>
    </row>
    <row r="3118" spans="1:10" x14ac:dyDescent="0.25">
      <c r="A3118" s="148"/>
      <c r="C3118" s="230"/>
      <c r="I3118" s="14"/>
      <c r="J3118" s="14"/>
    </row>
    <row r="3119" spans="1:10" x14ac:dyDescent="0.25">
      <c r="A3119" s="148"/>
      <c r="C3119" s="230"/>
      <c r="I3119" s="14"/>
      <c r="J3119" s="14"/>
    </row>
    <row r="3120" spans="1:10" x14ac:dyDescent="0.25">
      <c r="A3120" s="148"/>
      <c r="C3120" s="230"/>
      <c r="I3120" s="14"/>
      <c r="J3120" s="14"/>
    </row>
    <row r="3121" spans="1:10" x14ac:dyDescent="0.25">
      <c r="A3121" s="148"/>
      <c r="C3121" s="230"/>
      <c r="I3121" s="14"/>
      <c r="J3121" s="14"/>
    </row>
    <row r="3122" spans="1:10" x14ac:dyDescent="0.25">
      <c r="A3122" s="148"/>
      <c r="C3122" s="230"/>
      <c r="I3122" s="14"/>
      <c r="J3122" s="14"/>
    </row>
    <row r="3123" spans="1:10" x14ac:dyDescent="0.25">
      <c r="A3123" s="148"/>
      <c r="C3123" s="230"/>
      <c r="I3123" s="14"/>
      <c r="J3123" s="14"/>
    </row>
    <row r="3124" spans="1:10" x14ac:dyDescent="0.25">
      <c r="A3124" s="148"/>
      <c r="C3124" s="230"/>
      <c r="I3124" s="14"/>
      <c r="J3124" s="14"/>
    </row>
    <row r="3125" spans="1:10" x14ac:dyDescent="0.25">
      <c r="A3125" s="148"/>
      <c r="C3125" s="230"/>
      <c r="I3125" s="14"/>
      <c r="J3125" s="14"/>
    </row>
    <row r="3126" spans="1:10" x14ac:dyDescent="0.25">
      <c r="A3126" s="148"/>
      <c r="C3126" s="230"/>
      <c r="I3126" s="14"/>
      <c r="J3126" s="14"/>
    </row>
    <row r="3127" spans="1:10" x14ac:dyDescent="0.25">
      <c r="A3127" s="148"/>
      <c r="C3127" s="230"/>
      <c r="I3127" s="14"/>
      <c r="J3127" s="14"/>
    </row>
    <row r="3128" spans="1:10" x14ac:dyDescent="0.25">
      <c r="A3128" s="148"/>
      <c r="C3128" s="230"/>
      <c r="I3128" s="14"/>
      <c r="J3128" s="14"/>
    </row>
    <row r="3129" spans="1:10" x14ac:dyDescent="0.25">
      <c r="A3129" s="148"/>
      <c r="C3129" s="230"/>
      <c r="I3129" s="14"/>
      <c r="J3129" s="14"/>
    </row>
    <row r="3130" spans="1:10" x14ac:dyDescent="0.25">
      <c r="A3130" s="148"/>
      <c r="C3130" s="230"/>
      <c r="I3130" s="14"/>
      <c r="J3130" s="14"/>
    </row>
    <row r="3131" spans="1:10" x14ac:dyDescent="0.25">
      <c r="A3131" s="148"/>
      <c r="C3131" s="230"/>
      <c r="I3131" s="14"/>
      <c r="J3131" s="14"/>
    </row>
    <row r="3132" spans="1:10" x14ac:dyDescent="0.25">
      <c r="A3132" s="148"/>
      <c r="C3132" s="230"/>
      <c r="I3132" s="14"/>
      <c r="J3132" s="14"/>
    </row>
    <row r="3133" spans="1:10" x14ac:dyDescent="0.25">
      <c r="A3133" s="148"/>
      <c r="C3133" s="230"/>
      <c r="I3133" s="14"/>
      <c r="J3133" s="14"/>
    </row>
    <row r="3134" spans="1:10" x14ac:dyDescent="0.25">
      <c r="A3134" s="148"/>
      <c r="C3134" s="230"/>
      <c r="I3134" s="14"/>
      <c r="J3134" s="14"/>
    </row>
    <row r="3135" spans="1:10" x14ac:dyDescent="0.25">
      <c r="A3135" s="148"/>
      <c r="C3135" s="230"/>
      <c r="I3135" s="14"/>
      <c r="J3135" s="14"/>
    </row>
    <row r="3136" spans="1:10" x14ac:dyDescent="0.25">
      <c r="A3136" s="148"/>
      <c r="C3136" s="230"/>
      <c r="I3136" s="14"/>
      <c r="J3136" s="14"/>
    </row>
    <row r="3137" spans="1:10" x14ac:dyDescent="0.25">
      <c r="A3137" s="148"/>
      <c r="C3137" s="230"/>
      <c r="I3137" s="14"/>
      <c r="J3137" s="14"/>
    </row>
    <row r="3138" spans="1:10" x14ac:dyDescent="0.25">
      <c r="A3138" s="148"/>
      <c r="C3138" s="230"/>
      <c r="I3138" s="14"/>
      <c r="J3138" s="14"/>
    </row>
    <row r="3139" spans="1:10" x14ac:dyDescent="0.25">
      <c r="A3139" s="148"/>
      <c r="C3139" s="230"/>
      <c r="I3139" s="14"/>
      <c r="J3139" s="14"/>
    </row>
    <row r="3140" spans="1:10" x14ac:dyDescent="0.25">
      <c r="A3140" s="148"/>
      <c r="C3140" s="230"/>
      <c r="I3140" s="14"/>
      <c r="J3140" s="14"/>
    </row>
    <row r="3141" spans="1:10" x14ac:dyDescent="0.25">
      <c r="A3141" s="148"/>
      <c r="C3141" s="230"/>
      <c r="I3141" s="14"/>
      <c r="J3141" s="14"/>
    </row>
    <row r="3142" spans="1:10" x14ac:dyDescent="0.25">
      <c r="A3142" s="148"/>
      <c r="C3142" s="230"/>
      <c r="I3142" s="14"/>
      <c r="J3142" s="14"/>
    </row>
    <row r="3143" spans="1:10" x14ac:dyDescent="0.25">
      <c r="A3143" s="148"/>
      <c r="C3143" s="230"/>
      <c r="I3143" s="14"/>
      <c r="J3143" s="14"/>
    </row>
    <row r="3144" spans="1:10" x14ac:dyDescent="0.25">
      <c r="A3144" s="148"/>
      <c r="C3144" s="230"/>
      <c r="I3144" s="14"/>
      <c r="J3144" s="14"/>
    </row>
    <row r="3145" spans="1:10" x14ac:dyDescent="0.25">
      <c r="A3145" s="148"/>
      <c r="C3145" s="230"/>
      <c r="I3145" s="14"/>
      <c r="J3145" s="14"/>
    </row>
    <row r="3146" spans="1:10" x14ac:dyDescent="0.25">
      <c r="A3146" s="148"/>
      <c r="C3146" s="230"/>
      <c r="I3146" s="14"/>
      <c r="J3146" s="14"/>
    </row>
    <row r="3147" spans="1:10" x14ac:dyDescent="0.25">
      <c r="A3147" s="148"/>
      <c r="C3147" s="230"/>
      <c r="I3147" s="14"/>
      <c r="J3147" s="14"/>
    </row>
    <row r="3148" spans="1:10" x14ac:dyDescent="0.25">
      <c r="A3148" s="148"/>
      <c r="C3148" s="230"/>
      <c r="I3148" s="14"/>
      <c r="J3148" s="14"/>
    </row>
    <row r="3149" spans="1:10" x14ac:dyDescent="0.25">
      <c r="A3149" s="148"/>
      <c r="C3149" s="230"/>
      <c r="I3149" s="14"/>
      <c r="J3149" s="14"/>
    </row>
    <row r="3150" spans="1:10" x14ac:dyDescent="0.25">
      <c r="A3150" s="148"/>
      <c r="C3150" s="230"/>
      <c r="I3150" s="14"/>
      <c r="J3150" s="14"/>
    </row>
    <row r="3151" spans="1:10" x14ac:dyDescent="0.25">
      <c r="A3151" s="148"/>
      <c r="C3151" s="230"/>
      <c r="I3151" s="14"/>
      <c r="J3151" s="14"/>
    </row>
    <row r="3152" spans="1:10" x14ac:dyDescent="0.25">
      <c r="A3152" s="148"/>
      <c r="C3152" s="230"/>
      <c r="I3152" s="14"/>
      <c r="J3152" s="14"/>
    </row>
    <row r="3153" spans="1:10" x14ac:dyDescent="0.25">
      <c r="A3153" s="148"/>
      <c r="C3153" s="230"/>
      <c r="I3153" s="14"/>
      <c r="J3153" s="14"/>
    </row>
    <row r="3154" spans="1:10" x14ac:dyDescent="0.25">
      <c r="A3154" s="148"/>
      <c r="C3154" s="230"/>
      <c r="I3154" s="14"/>
      <c r="J3154" s="14"/>
    </row>
    <row r="3155" spans="1:10" x14ac:dyDescent="0.25">
      <c r="A3155" s="148"/>
      <c r="C3155" s="230"/>
      <c r="I3155" s="14"/>
      <c r="J3155" s="14"/>
    </row>
    <row r="3156" spans="1:10" x14ac:dyDescent="0.25">
      <c r="A3156" s="148"/>
      <c r="C3156" s="230"/>
      <c r="I3156" s="14"/>
      <c r="J3156" s="14"/>
    </row>
    <row r="3157" spans="1:10" x14ac:dyDescent="0.25">
      <c r="A3157" s="148"/>
      <c r="C3157" s="230"/>
      <c r="I3157" s="14"/>
      <c r="J3157" s="14"/>
    </row>
    <row r="3158" spans="1:10" x14ac:dyDescent="0.25">
      <c r="A3158" s="148"/>
      <c r="C3158" s="230"/>
      <c r="I3158" s="14"/>
      <c r="J3158" s="14"/>
    </row>
    <row r="3159" spans="1:10" x14ac:dyDescent="0.25">
      <c r="A3159" s="148"/>
      <c r="C3159" s="230"/>
      <c r="I3159" s="14"/>
      <c r="J3159" s="14"/>
    </row>
    <row r="3160" spans="1:10" x14ac:dyDescent="0.25">
      <c r="A3160" s="148"/>
      <c r="C3160" s="230"/>
      <c r="I3160" s="14"/>
      <c r="J3160" s="14"/>
    </row>
    <row r="3161" spans="1:10" x14ac:dyDescent="0.25">
      <c r="A3161" s="148"/>
      <c r="C3161" s="230"/>
      <c r="I3161" s="14"/>
      <c r="J3161" s="14"/>
    </row>
    <row r="3162" spans="1:10" x14ac:dyDescent="0.25">
      <c r="A3162" s="148"/>
      <c r="C3162" s="230"/>
      <c r="I3162" s="14"/>
      <c r="J3162" s="14"/>
    </row>
    <row r="3163" spans="1:10" x14ac:dyDescent="0.25">
      <c r="A3163" s="148"/>
      <c r="C3163" s="230"/>
      <c r="I3163" s="14"/>
      <c r="J3163" s="14"/>
    </row>
    <row r="3164" spans="1:10" x14ac:dyDescent="0.25">
      <c r="A3164" s="148"/>
      <c r="C3164" s="230"/>
      <c r="I3164" s="14"/>
      <c r="J3164" s="14"/>
    </row>
    <row r="3165" spans="1:10" x14ac:dyDescent="0.25">
      <c r="A3165" s="148"/>
      <c r="C3165" s="230"/>
      <c r="I3165" s="14"/>
      <c r="J3165" s="14"/>
    </row>
    <row r="3166" spans="1:10" x14ac:dyDescent="0.25">
      <c r="A3166" s="148"/>
      <c r="C3166" s="230"/>
      <c r="I3166" s="14"/>
      <c r="J3166" s="14"/>
    </row>
    <row r="3167" spans="1:10" x14ac:dyDescent="0.25">
      <c r="A3167" s="148"/>
      <c r="C3167" s="230"/>
      <c r="I3167" s="14"/>
      <c r="J3167" s="14"/>
    </row>
    <row r="3168" spans="1:10" x14ac:dyDescent="0.25">
      <c r="A3168" s="148"/>
      <c r="C3168" s="230"/>
      <c r="I3168" s="14"/>
      <c r="J3168" s="14"/>
    </row>
    <row r="3169" spans="1:10" x14ac:dyDescent="0.25">
      <c r="A3169" s="148"/>
      <c r="C3169" s="230"/>
      <c r="I3169" s="14"/>
      <c r="J3169" s="14"/>
    </row>
    <row r="3170" spans="1:10" x14ac:dyDescent="0.25">
      <c r="A3170" s="148"/>
      <c r="C3170" s="230"/>
      <c r="I3170" s="14"/>
      <c r="J3170" s="14"/>
    </row>
    <row r="3171" spans="1:10" x14ac:dyDescent="0.25">
      <c r="A3171" s="148"/>
      <c r="C3171" s="230"/>
      <c r="I3171" s="14"/>
      <c r="J3171" s="14"/>
    </row>
    <row r="3172" spans="1:10" x14ac:dyDescent="0.25">
      <c r="A3172" s="148"/>
      <c r="C3172" s="230"/>
      <c r="I3172" s="14"/>
      <c r="J3172" s="14"/>
    </row>
    <row r="3173" spans="1:10" x14ac:dyDescent="0.25">
      <c r="A3173" s="148"/>
      <c r="C3173" s="230"/>
      <c r="I3173" s="14"/>
      <c r="J3173" s="14"/>
    </row>
    <row r="3174" spans="1:10" x14ac:dyDescent="0.25">
      <c r="A3174" s="148"/>
      <c r="C3174" s="230"/>
      <c r="I3174" s="14"/>
      <c r="J3174" s="14"/>
    </row>
    <row r="3175" spans="1:10" x14ac:dyDescent="0.25">
      <c r="A3175" s="148"/>
      <c r="C3175" s="230"/>
      <c r="I3175" s="14"/>
      <c r="J3175" s="14"/>
    </row>
    <row r="3176" spans="1:10" x14ac:dyDescent="0.25">
      <c r="A3176" s="148"/>
      <c r="C3176" s="230"/>
      <c r="I3176" s="14"/>
      <c r="J3176" s="14"/>
    </row>
    <row r="3177" spans="1:10" x14ac:dyDescent="0.25">
      <c r="A3177" s="148"/>
      <c r="C3177" s="230"/>
      <c r="I3177" s="14"/>
      <c r="J3177" s="14"/>
    </row>
    <row r="3178" spans="1:10" x14ac:dyDescent="0.25">
      <c r="A3178" s="148"/>
      <c r="C3178" s="230"/>
      <c r="I3178" s="14"/>
      <c r="J3178" s="14"/>
    </row>
    <row r="3179" spans="1:10" x14ac:dyDescent="0.25">
      <c r="A3179" s="148"/>
      <c r="C3179" s="230"/>
      <c r="I3179" s="14"/>
      <c r="J3179" s="14"/>
    </row>
    <row r="3180" spans="1:10" x14ac:dyDescent="0.25">
      <c r="A3180" s="148"/>
      <c r="C3180" s="230"/>
      <c r="I3180" s="14"/>
      <c r="J3180" s="14"/>
    </row>
    <row r="3181" spans="1:10" x14ac:dyDescent="0.25">
      <c r="A3181" s="148"/>
      <c r="C3181" s="230"/>
      <c r="I3181" s="14"/>
      <c r="J3181" s="14"/>
    </row>
    <row r="3182" spans="1:10" x14ac:dyDescent="0.25">
      <c r="A3182" s="148"/>
      <c r="C3182" s="230"/>
      <c r="I3182" s="14"/>
      <c r="J3182" s="14"/>
    </row>
    <row r="3183" spans="1:10" x14ac:dyDescent="0.25">
      <c r="A3183" s="148"/>
      <c r="C3183" s="230"/>
      <c r="I3183" s="14"/>
      <c r="J3183" s="14"/>
    </row>
    <row r="3184" spans="1:10" x14ac:dyDescent="0.25">
      <c r="A3184" s="148"/>
      <c r="C3184" s="230"/>
      <c r="I3184" s="14"/>
      <c r="J3184" s="14"/>
    </row>
    <row r="3185" spans="1:10" x14ac:dyDescent="0.25">
      <c r="A3185" s="148"/>
      <c r="C3185" s="230"/>
      <c r="I3185" s="14"/>
      <c r="J3185" s="14"/>
    </row>
    <row r="3186" spans="1:10" x14ac:dyDescent="0.25">
      <c r="A3186" s="148"/>
      <c r="C3186" s="230"/>
      <c r="I3186" s="14"/>
      <c r="J3186" s="14"/>
    </row>
    <row r="3187" spans="1:10" x14ac:dyDescent="0.25">
      <c r="A3187" s="148"/>
      <c r="C3187" s="230"/>
      <c r="I3187" s="14"/>
      <c r="J3187" s="14"/>
    </row>
    <row r="3188" spans="1:10" x14ac:dyDescent="0.25">
      <c r="A3188" s="148"/>
      <c r="C3188" s="230"/>
      <c r="I3188" s="14"/>
      <c r="J3188" s="14"/>
    </row>
    <row r="3189" spans="1:10" x14ac:dyDescent="0.25">
      <c r="A3189" s="148"/>
      <c r="C3189" s="230"/>
      <c r="I3189" s="14"/>
      <c r="J3189" s="14"/>
    </row>
    <row r="3190" spans="1:10" x14ac:dyDescent="0.25">
      <c r="A3190" s="148"/>
      <c r="C3190" s="230"/>
      <c r="I3190" s="14"/>
      <c r="J3190" s="14"/>
    </row>
    <row r="3191" spans="1:10" x14ac:dyDescent="0.25">
      <c r="A3191" s="148"/>
      <c r="C3191" s="230"/>
      <c r="I3191" s="14"/>
      <c r="J3191" s="14"/>
    </row>
    <row r="3192" spans="1:10" x14ac:dyDescent="0.25">
      <c r="A3192" s="148"/>
      <c r="C3192" s="230"/>
      <c r="I3192" s="14"/>
      <c r="J3192" s="14"/>
    </row>
    <row r="3193" spans="1:10" x14ac:dyDescent="0.25">
      <c r="A3193" s="148"/>
      <c r="C3193" s="230"/>
      <c r="I3193" s="14"/>
      <c r="J3193" s="14"/>
    </row>
    <row r="3194" spans="1:10" x14ac:dyDescent="0.25">
      <c r="A3194" s="148"/>
      <c r="C3194" s="230"/>
      <c r="I3194" s="14"/>
      <c r="J3194" s="14"/>
    </row>
    <row r="3195" spans="1:10" x14ac:dyDescent="0.25">
      <c r="A3195" s="148"/>
      <c r="C3195" s="230"/>
      <c r="I3195" s="14"/>
      <c r="J3195" s="14"/>
    </row>
    <row r="3196" spans="1:10" x14ac:dyDescent="0.25">
      <c r="A3196" s="148"/>
      <c r="C3196" s="230"/>
      <c r="I3196" s="14"/>
      <c r="J3196" s="14"/>
    </row>
    <row r="3197" spans="1:10" x14ac:dyDescent="0.25">
      <c r="A3197" s="148"/>
      <c r="C3197" s="230"/>
      <c r="I3197" s="14"/>
      <c r="J3197" s="14"/>
    </row>
    <row r="3198" spans="1:10" x14ac:dyDescent="0.25">
      <c r="A3198" s="148"/>
      <c r="C3198" s="230"/>
      <c r="I3198" s="14"/>
      <c r="J3198" s="14"/>
    </row>
    <row r="3199" spans="1:10" x14ac:dyDescent="0.25">
      <c r="A3199" s="148"/>
      <c r="C3199" s="230"/>
      <c r="I3199" s="14"/>
      <c r="J3199" s="14"/>
    </row>
    <row r="3200" spans="1:10" x14ac:dyDescent="0.25">
      <c r="A3200" s="148"/>
      <c r="C3200" s="230"/>
      <c r="I3200" s="14"/>
      <c r="J3200" s="14"/>
    </row>
    <row r="3201" spans="1:10" x14ac:dyDescent="0.25">
      <c r="A3201" s="148"/>
      <c r="C3201" s="230"/>
      <c r="I3201" s="14"/>
      <c r="J3201" s="14"/>
    </row>
    <row r="3202" spans="1:10" x14ac:dyDescent="0.25">
      <c r="A3202" s="148"/>
      <c r="C3202" s="230"/>
      <c r="I3202" s="14"/>
      <c r="J3202" s="14"/>
    </row>
    <row r="3203" spans="1:10" x14ac:dyDescent="0.25">
      <c r="A3203" s="148"/>
      <c r="C3203" s="230"/>
      <c r="I3203" s="14"/>
      <c r="J3203" s="14"/>
    </row>
    <row r="3204" spans="1:10" x14ac:dyDescent="0.25">
      <c r="A3204" s="148"/>
      <c r="C3204" s="230"/>
      <c r="I3204" s="14"/>
      <c r="J3204" s="14"/>
    </row>
    <row r="3205" spans="1:10" x14ac:dyDescent="0.25">
      <c r="A3205" s="148"/>
      <c r="C3205" s="230"/>
      <c r="I3205" s="14"/>
      <c r="J3205" s="14"/>
    </row>
    <row r="3206" spans="1:10" x14ac:dyDescent="0.25">
      <c r="A3206" s="148"/>
      <c r="C3206" s="230"/>
      <c r="I3206" s="14"/>
      <c r="J3206" s="14"/>
    </row>
    <row r="3207" spans="1:10" x14ac:dyDescent="0.25">
      <c r="A3207" s="148"/>
      <c r="C3207" s="230"/>
      <c r="I3207" s="14"/>
      <c r="J3207" s="14"/>
    </row>
    <row r="3208" spans="1:10" x14ac:dyDescent="0.25">
      <c r="A3208" s="148"/>
      <c r="C3208" s="230"/>
      <c r="I3208" s="14"/>
      <c r="J3208" s="14"/>
    </row>
    <row r="3209" spans="1:10" x14ac:dyDescent="0.25">
      <c r="A3209" s="148"/>
      <c r="C3209" s="230"/>
      <c r="I3209" s="14"/>
      <c r="J3209" s="14"/>
    </row>
    <row r="3210" spans="1:10" x14ac:dyDescent="0.25">
      <c r="A3210" s="148"/>
      <c r="C3210" s="230"/>
      <c r="I3210" s="14"/>
      <c r="J3210" s="14"/>
    </row>
    <row r="3211" spans="1:10" x14ac:dyDescent="0.25">
      <c r="A3211" s="148"/>
      <c r="C3211" s="230"/>
      <c r="I3211" s="14"/>
      <c r="J3211" s="14"/>
    </row>
    <row r="3212" spans="1:10" x14ac:dyDescent="0.25">
      <c r="A3212" s="148"/>
      <c r="C3212" s="230"/>
      <c r="I3212" s="14"/>
      <c r="J3212" s="14"/>
    </row>
    <row r="3213" spans="1:10" x14ac:dyDescent="0.25">
      <c r="A3213" s="148"/>
      <c r="C3213" s="230"/>
      <c r="I3213" s="14"/>
      <c r="J3213" s="14"/>
    </row>
    <row r="3214" spans="1:10" x14ac:dyDescent="0.25">
      <c r="A3214" s="148"/>
      <c r="C3214" s="230"/>
      <c r="I3214" s="14"/>
      <c r="J3214" s="14"/>
    </row>
    <row r="3215" spans="1:10" x14ac:dyDescent="0.25">
      <c r="A3215" s="148"/>
      <c r="C3215" s="230"/>
      <c r="I3215" s="14"/>
      <c r="J3215" s="14"/>
    </row>
    <row r="3216" spans="1:10" x14ac:dyDescent="0.25">
      <c r="A3216" s="148"/>
      <c r="C3216" s="230"/>
      <c r="I3216" s="14"/>
      <c r="J3216" s="14"/>
    </row>
    <row r="3217" spans="1:10" x14ac:dyDescent="0.25">
      <c r="A3217" s="148"/>
      <c r="C3217" s="230"/>
      <c r="I3217" s="14"/>
      <c r="J3217" s="14"/>
    </row>
    <row r="3218" spans="1:10" x14ac:dyDescent="0.25">
      <c r="A3218" s="148"/>
      <c r="C3218" s="230"/>
      <c r="I3218" s="14"/>
      <c r="J3218" s="14"/>
    </row>
    <row r="3219" spans="1:10" x14ac:dyDescent="0.25">
      <c r="A3219" s="148"/>
      <c r="C3219" s="230"/>
      <c r="I3219" s="14"/>
      <c r="J3219" s="14"/>
    </row>
    <row r="3220" spans="1:10" x14ac:dyDescent="0.25">
      <c r="A3220" s="148"/>
      <c r="C3220" s="230"/>
      <c r="I3220" s="14"/>
      <c r="J3220" s="14"/>
    </row>
    <row r="3221" spans="1:10" x14ac:dyDescent="0.25">
      <c r="A3221" s="148"/>
      <c r="C3221" s="230"/>
      <c r="I3221" s="14"/>
      <c r="J3221" s="14"/>
    </row>
    <row r="3222" spans="1:10" x14ac:dyDescent="0.25">
      <c r="A3222" s="148"/>
      <c r="C3222" s="230"/>
      <c r="I3222" s="14"/>
      <c r="J3222" s="14"/>
    </row>
    <row r="3223" spans="1:10" x14ac:dyDescent="0.25">
      <c r="A3223" s="148"/>
      <c r="C3223" s="230"/>
      <c r="I3223" s="14"/>
      <c r="J3223" s="14"/>
    </row>
    <row r="3224" spans="1:10" x14ac:dyDescent="0.25">
      <c r="A3224" s="148"/>
      <c r="C3224" s="230"/>
      <c r="I3224" s="14"/>
      <c r="J3224" s="14"/>
    </row>
    <row r="3225" spans="1:10" x14ac:dyDescent="0.25">
      <c r="A3225" s="148"/>
      <c r="C3225" s="230"/>
      <c r="I3225" s="14"/>
      <c r="J3225" s="14"/>
    </row>
    <row r="3226" spans="1:10" x14ac:dyDescent="0.25">
      <c r="A3226" s="148"/>
      <c r="C3226" s="230"/>
      <c r="I3226" s="14"/>
      <c r="J3226" s="14"/>
    </row>
    <row r="3227" spans="1:10" x14ac:dyDescent="0.25">
      <c r="A3227" s="148"/>
      <c r="C3227" s="230"/>
      <c r="I3227" s="14"/>
      <c r="J3227" s="14"/>
    </row>
    <row r="3228" spans="1:10" x14ac:dyDescent="0.25">
      <c r="A3228" s="148"/>
      <c r="C3228" s="230"/>
      <c r="I3228" s="14"/>
      <c r="J3228" s="14"/>
    </row>
    <row r="3229" spans="1:10" x14ac:dyDescent="0.25">
      <c r="A3229" s="148"/>
      <c r="C3229" s="230"/>
      <c r="I3229" s="14"/>
      <c r="J3229" s="14"/>
    </row>
    <row r="3230" spans="1:10" x14ac:dyDescent="0.25">
      <c r="A3230" s="148"/>
      <c r="C3230" s="230"/>
      <c r="I3230" s="14"/>
      <c r="J3230" s="14"/>
    </row>
    <row r="3231" spans="1:10" x14ac:dyDescent="0.25">
      <c r="A3231" s="148"/>
      <c r="C3231" s="230"/>
      <c r="I3231" s="14"/>
      <c r="J3231" s="14"/>
    </row>
    <row r="3232" spans="1:10" x14ac:dyDescent="0.25">
      <c r="A3232" s="148"/>
      <c r="C3232" s="230"/>
      <c r="I3232" s="14"/>
      <c r="J3232" s="14"/>
    </row>
    <row r="3233" spans="1:10" x14ac:dyDescent="0.25">
      <c r="A3233" s="148"/>
      <c r="C3233" s="230"/>
      <c r="I3233" s="14"/>
      <c r="J3233" s="14"/>
    </row>
    <row r="3234" spans="1:10" x14ac:dyDescent="0.25">
      <c r="A3234" s="148"/>
      <c r="C3234" s="230"/>
      <c r="I3234" s="14"/>
      <c r="J3234" s="14"/>
    </row>
    <row r="3235" spans="1:10" x14ac:dyDescent="0.25">
      <c r="A3235" s="148"/>
      <c r="C3235" s="230"/>
      <c r="I3235" s="14"/>
      <c r="J3235" s="14"/>
    </row>
    <row r="3236" spans="1:10" x14ac:dyDescent="0.25">
      <c r="A3236" s="148"/>
      <c r="C3236" s="230"/>
      <c r="I3236" s="14"/>
      <c r="J3236" s="14"/>
    </row>
    <row r="3237" spans="1:10" x14ac:dyDescent="0.25">
      <c r="A3237" s="148"/>
      <c r="C3237" s="230"/>
      <c r="I3237" s="14"/>
      <c r="J3237" s="14"/>
    </row>
    <row r="3238" spans="1:10" x14ac:dyDescent="0.25">
      <c r="A3238" s="148"/>
      <c r="C3238" s="230"/>
      <c r="I3238" s="14"/>
      <c r="J3238" s="14"/>
    </row>
    <row r="3239" spans="1:10" x14ac:dyDescent="0.25">
      <c r="A3239" s="148"/>
      <c r="C3239" s="230"/>
      <c r="I3239" s="14"/>
      <c r="J3239" s="14"/>
    </row>
    <row r="3240" spans="1:10" x14ac:dyDescent="0.25">
      <c r="A3240" s="148"/>
      <c r="C3240" s="230"/>
      <c r="I3240" s="14"/>
      <c r="J3240" s="14"/>
    </row>
    <row r="3241" spans="1:10" x14ac:dyDescent="0.25">
      <c r="A3241" s="148"/>
      <c r="C3241" s="230"/>
      <c r="I3241" s="14"/>
      <c r="J3241" s="14"/>
    </row>
    <row r="3242" spans="1:10" x14ac:dyDescent="0.25">
      <c r="A3242" s="148"/>
      <c r="C3242" s="230"/>
      <c r="I3242" s="14"/>
      <c r="J3242" s="14"/>
    </row>
    <row r="3243" spans="1:10" x14ac:dyDescent="0.25">
      <c r="A3243" s="148"/>
      <c r="C3243" s="230"/>
      <c r="I3243" s="14"/>
      <c r="J3243" s="14"/>
    </row>
    <row r="3244" spans="1:10" x14ac:dyDescent="0.25">
      <c r="A3244" s="148"/>
      <c r="C3244" s="230"/>
      <c r="I3244" s="14"/>
      <c r="J3244" s="14"/>
    </row>
    <row r="3245" spans="1:10" x14ac:dyDescent="0.25">
      <c r="A3245" s="148"/>
      <c r="C3245" s="230"/>
      <c r="I3245" s="14"/>
      <c r="J3245" s="14"/>
    </row>
    <row r="3246" spans="1:10" x14ac:dyDescent="0.25">
      <c r="A3246" s="148"/>
      <c r="C3246" s="230"/>
      <c r="I3246" s="14"/>
      <c r="J3246" s="14"/>
    </row>
    <row r="3247" spans="1:10" x14ac:dyDescent="0.25">
      <c r="A3247" s="148"/>
      <c r="C3247" s="230"/>
      <c r="I3247" s="14"/>
      <c r="J3247" s="14"/>
    </row>
    <row r="3248" spans="1:10" x14ac:dyDescent="0.25">
      <c r="A3248" s="148"/>
      <c r="C3248" s="230"/>
      <c r="I3248" s="14"/>
      <c r="J3248" s="14"/>
    </row>
    <row r="3249" spans="1:10" x14ac:dyDescent="0.25">
      <c r="A3249" s="148"/>
      <c r="C3249" s="230"/>
      <c r="I3249" s="14"/>
      <c r="J3249" s="14"/>
    </row>
    <row r="3250" spans="1:10" x14ac:dyDescent="0.25">
      <c r="A3250" s="148"/>
      <c r="C3250" s="230"/>
      <c r="I3250" s="14"/>
      <c r="J3250" s="14"/>
    </row>
    <row r="3251" spans="1:10" x14ac:dyDescent="0.25">
      <c r="A3251" s="148"/>
      <c r="C3251" s="230"/>
      <c r="I3251" s="14"/>
      <c r="J3251" s="14"/>
    </row>
    <row r="3252" spans="1:10" x14ac:dyDescent="0.25">
      <c r="A3252" s="148"/>
      <c r="C3252" s="230"/>
      <c r="I3252" s="14"/>
      <c r="J3252" s="14"/>
    </row>
    <row r="3253" spans="1:10" x14ac:dyDescent="0.25">
      <c r="A3253" s="148"/>
      <c r="C3253" s="230"/>
      <c r="I3253" s="14"/>
      <c r="J3253" s="14"/>
    </row>
    <row r="3254" spans="1:10" x14ac:dyDescent="0.25">
      <c r="A3254" s="148"/>
      <c r="C3254" s="230"/>
      <c r="I3254" s="14"/>
      <c r="J3254" s="14"/>
    </row>
    <row r="3255" spans="1:10" x14ac:dyDescent="0.25">
      <c r="A3255" s="148"/>
      <c r="C3255" s="230"/>
      <c r="I3255" s="14"/>
      <c r="J3255" s="14"/>
    </row>
    <row r="3256" spans="1:10" x14ac:dyDescent="0.25">
      <c r="A3256" s="148"/>
      <c r="C3256" s="230"/>
      <c r="I3256" s="14"/>
      <c r="J3256" s="14"/>
    </row>
    <row r="3257" spans="1:10" x14ac:dyDescent="0.25">
      <c r="A3257" s="148"/>
      <c r="C3257" s="230"/>
      <c r="I3257" s="14"/>
      <c r="J3257" s="14"/>
    </row>
    <row r="3258" spans="1:10" x14ac:dyDescent="0.25">
      <c r="A3258" s="148"/>
      <c r="C3258" s="230"/>
      <c r="I3258" s="14"/>
      <c r="J3258" s="14"/>
    </row>
    <row r="3259" spans="1:10" x14ac:dyDescent="0.25">
      <c r="A3259" s="148"/>
      <c r="C3259" s="230"/>
      <c r="I3259" s="14"/>
      <c r="J3259" s="14"/>
    </row>
    <row r="3260" spans="1:10" x14ac:dyDescent="0.25">
      <c r="A3260" s="148"/>
      <c r="C3260" s="230"/>
      <c r="I3260" s="14"/>
      <c r="J3260" s="14"/>
    </row>
    <row r="3261" spans="1:10" x14ac:dyDescent="0.25">
      <c r="A3261" s="148"/>
      <c r="C3261" s="230"/>
      <c r="I3261" s="14"/>
      <c r="J3261" s="14"/>
    </row>
    <row r="3262" spans="1:10" x14ac:dyDescent="0.25">
      <c r="A3262" s="148"/>
      <c r="C3262" s="230"/>
      <c r="I3262" s="14"/>
      <c r="J3262" s="14"/>
    </row>
    <row r="3263" spans="1:10" x14ac:dyDescent="0.25">
      <c r="A3263" s="148"/>
      <c r="C3263" s="230"/>
      <c r="I3263" s="14"/>
      <c r="J3263" s="14"/>
    </row>
    <row r="3264" spans="1:10" x14ac:dyDescent="0.25">
      <c r="A3264" s="148"/>
      <c r="C3264" s="230"/>
      <c r="I3264" s="14"/>
      <c r="J3264" s="14"/>
    </row>
    <row r="3265" spans="1:10" x14ac:dyDescent="0.25">
      <c r="A3265" s="148"/>
      <c r="C3265" s="230"/>
      <c r="I3265" s="14"/>
      <c r="J3265" s="14"/>
    </row>
    <row r="3266" spans="1:10" x14ac:dyDescent="0.25">
      <c r="A3266" s="148"/>
      <c r="C3266" s="230"/>
      <c r="I3266" s="14"/>
      <c r="J3266" s="14"/>
    </row>
    <row r="3267" spans="1:10" x14ac:dyDescent="0.25">
      <c r="A3267" s="148"/>
      <c r="C3267" s="230"/>
      <c r="I3267" s="14"/>
      <c r="J3267" s="14"/>
    </row>
    <row r="3268" spans="1:10" x14ac:dyDescent="0.25">
      <c r="A3268" s="148"/>
      <c r="C3268" s="230"/>
      <c r="I3268" s="14"/>
      <c r="J3268" s="14"/>
    </row>
    <row r="3269" spans="1:10" x14ac:dyDescent="0.25">
      <c r="A3269" s="148"/>
      <c r="C3269" s="230"/>
      <c r="I3269" s="14"/>
      <c r="J3269" s="14"/>
    </row>
    <row r="3270" spans="1:10" x14ac:dyDescent="0.25">
      <c r="A3270" s="148"/>
      <c r="C3270" s="230"/>
      <c r="I3270" s="14"/>
      <c r="J3270" s="14"/>
    </row>
    <row r="3271" spans="1:10" x14ac:dyDescent="0.25">
      <c r="A3271" s="148"/>
      <c r="C3271" s="230"/>
      <c r="I3271" s="14"/>
      <c r="J3271" s="14"/>
    </row>
    <row r="3272" spans="1:10" x14ac:dyDescent="0.25">
      <c r="A3272" s="148"/>
      <c r="C3272" s="230"/>
      <c r="I3272" s="14"/>
      <c r="J3272" s="14"/>
    </row>
    <row r="3273" spans="1:10" x14ac:dyDescent="0.25">
      <c r="A3273" s="148"/>
      <c r="C3273" s="230"/>
      <c r="I3273" s="14"/>
      <c r="J3273" s="14"/>
    </row>
    <row r="3274" spans="1:10" x14ac:dyDescent="0.25">
      <c r="A3274" s="148"/>
      <c r="C3274" s="230"/>
      <c r="I3274" s="14"/>
      <c r="J3274" s="14"/>
    </row>
    <row r="3275" spans="1:10" x14ac:dyDescent="0.25">
      <c r="A3275" s="148"/>
      <c r="C3275" s="230"/>
      <c r="I3275" s="14"/>
      <c r="J3275" s="14"/>
    </row>
    <row r="3276" spans="1:10" x14ac:dyDescent="0.25">
      <c r="A3276" s="148"/>
      <c r="C3276" s="230"/>
      <c r="I3276" s="14"/>
      <c r="J3276" s="14"/>
    </row>
    <row r="3277" spans="1:10" x14ac:dyDescent="0.25">
      <c r="A3277" s="148"/>
      <c r="C3277" s="230"/>
      <c r="I3277" s="14"/>
      <c r="J3277" s="14"/>
    </row>
    <row r="3278" spans="1:10" x14ac:dyDescent="0.25">
      <c r="A3278" s="148"/>
      <c r="C3278" s="230"/>
      <c r="I3278" s="14"/>
      <c r="J3278" s="14"/>
    </row>
    <row r="3279" spans="1:10" x14ac:dyDescent="0.25">
      <c r="A3279" s="148"/>
      <c r="C3279" s="230"/>
      <c r="I3279" s="14"/>
      <c r="J3279" s="14"/>
    </row>
    <row r="3280" spans="1:10" x14ac:dyDescent="0.25">
      <c r="A3280" s="148"/>
      <c r="C3280" s="230"/>
      <c r="I3280" s="14"/>
      <c r="J3280" s="14"/>
    </row>
    <row r="3281" spans="1:10" x14ac:dyDescent="0.25">
      <c r="A3281" s="148"/>
      <c r="C3281" s="230"/>
      <c r="I3281" s="14"/>
      <c r="J3281" s="14"/>
    </row>
    <row r="3282" spans="1:10" x14ac:dyDescent="0.25">
      <c r="A3282" s="148"/>
      <c r="C3282" s="230"/>
      <c r="I3282" s="14"/>
      <c r="J3282" s="14"/>
    </row>
    <row r="3283" spans="1:10" x14ac:dyDescent="0.25">
      <c r="A3283" s="148"/>
      <c r="C3283" s="230"/>
      <c r="I3283" s="14"/>
      <c r="J3283" s="14"/>
    </row>
    <row r="3284" spans="1:10" x14ac:dyDescent="0.25">
      <c r="A3284" s="148"/>
      <c r="C3284" s="230"/>
      <c r="I3284" s="14"/>
      <c r="J3284" s="14"/>
    </row>
    <row r="3285" spans="1:10" x14ac:dyDescent="0.25">
      <c r="A3285" s="148"/>
      <c r="C3285" s="230"/>
      <c r="I3285" s="14"/>
      <c r="J3285" s="14"/>
    </row>
    <row r="3286" spans="1:10" x14ac:dyDescent="0.25">
      <c r="A3286" s="148"/>
      <c r="C3286" s="230"/>
      <c r="I3286" s="14"/>
      <c r="J3286" s="14"/>
    </row>
    <row r="3287" spans="1:10" x14ac:dyDescent="0.25">
      <c r="A3287" s="148"/>
      <c r="C3287" s="230"/>
      <c r="I3287" s="14"/>
      <c r="J3287" s="14"/>
    </row>
    <row r="3288" spans="1:10" x14ac:dyDescent="0.25">
      <c r="A3288" s="148"/>
      <c r="C3288" s="230"/>
      <c r="I3288" s="14"/>
      <c r="J3288" s="14"/>
    </row>
    <row r="3289" spans="1:10" x14ac:dyDescent="0.25">
      <c r="A3289" s="148"/>
      <c r="C3289" s="230"/>
      <c r="I3289" s="14"/>
      <c r="J3289" s="14"/>
    </row>
    <row r="3290" spans="1:10" x14ac:dyDescent="0.25">
      <c r="A3290" s="148"/>
      <c r="C3290" s="230"/>
      <c r="I3290" s="14"/>
      <c r="J3290" s="14"/>
    </row>
    <row r="3291" spans="1:10" x14ac:dyDescent="0.25">
      <c r="A3291" s="148"/>
      <c r="C3291" s="230"/>
      <c r="I3291" s="14"/>
      <c r="J3291" s="14"/>
    </row>
    <row r="3292" spans="1:10" x14ac:dyDescent="0.25">
      <c r="A3292" s="148"/>
      <c r="C3292" s="230"/>
      <c r="I3292" s="14"/>
      <c r="J3292" s="14"/>
    </row>
    <row r="3293" spans="1:10" x14ac:dyDescent="0.25">
      <c r="A3293" s="148"/>
      <c r="C3293" s="230"/>
      <c r="I3293" s="14"/>
      <c r="J3293" s="14"/>
    </row>
    <row r="3294" spans="1:10" x14ac:dyDescent="0.25">
      <c r="A3294" s="148"/>
      <c r="C3294" s="230"/>
      <c r="I3294" s="14"/>
      <c r="J3294" s="14"/>
    </row>
    <row r="3295" spans="1:10" x14ac:dyDescent="0.25">
      <c r="A3295" s="148"/>
      <c r="C3295" s="230"/>
      <c r="I3295" s="14"/>
      <c r="J3295" s="14"/>
    </row>
    <row r="3296" spans="1:10" x14ac:dyDescent="0.25">
      <c r="A3296" s="148"/>
      <c r="C3296" s="230"/>
      <c r="I3296" s="14"/>
      <c r="J3296" s="14"/>
    </row>
    <row r="3297" spans="1:10" x14ac:dyDescent="0.25">
      <c r="A3297" s="148"/>
      <c r="C3297" s="230"/>
      <c r="I3297" s="14"/>
      <c r="J3297" s="14"/>
    </row>
    <row r="3298" spans="1:10" x14ac:dyDescent="0.25">
      <c r="A3298" s="148"/>
      <c r="C3298" s="230"/>
      <c r="I3298" s="14"/>
      <c r="J3298" s="14"/>
    </row>
    <row r="3299" spans="1:10" x14ac:dyDescent="0.25">
      <c r="A3299" s="148"/>
      <c r="C3299" s="230"/>
      <c r="I3299" s="14"/>
      <c r="J3299" s="14"/>
    </row>
    <row r="3300" spans="1:10" x14ac:dyDescent="0.25">
      <c r="A3300" s="148"/>
      <c r="C3300" s="230"/>
      <c r="I3300" s="14"/>
      <c r="J3300" s="14"/>
    </row>
    <row r="3301" spans="1:10" x14ac:dyDescent="0.25">
      <c r="A3301" s="148"/>
      <c r="C3301" s="230"/>
      <c r="I3301" s="14"/>
      <c r="J3301" s="14"/>
    </row>
    <row r="3302" spans="1:10" x14ac:dyDescent="0.25">
      <c r="A3302" s="148"/>
      <c r="C3302" s="230"/>
      <c r="I3302" s="14"/>
      <c r="J3302" s="14"/>
    </row>
    <row r="3303" spans="1:10" x14ac:dyDescent="0.25">
      <c r="A3303" s="148"/>
      <c r="C3303" s="230"/>
      <c r="I3303" s="14"/>
      <c r="J3303" s="14"/>
    </row>
    <row r="3304" spans="1:10" x14ac:dyDescent="0.25">
      <c r="A3304" s="148"/>
      <c r="C3304" s="230"/>
      <c r="I3304" s="14"/>
      <c r="J3304" s="14"/>
    </row>
    <row r="3305" spans="1:10" x14ac:dyDescent="0.25">
      <c r="A3305" s="148"/>
      <c r="C3305" s="230"/>
      <c r="I3305" s="14"/>
      <c r="J3305" s="14"/>
    </row>
    <row r="3306" spans="1:10" x14ac:dyDescent="0.25">
      <c r="A3306" s="148"/>
      <c r="C3306" s="230"/>
      <c r="I3306" s="14"/>
      <c r="J3306" s="14"/>
    </row>
    <row r="3307" spans="1:10" x14ac:dyDescent="0.25">
      <c r="A3307" s="148"/>
      <c r="C3307" s="230"/>
      <c r="I3307" s="14"/>
      <c r="J3307" s="14"/>
    </row>
    <row r="3308" spans="1:10" x14ac:dyDescent="0.25">
      <c r="A3308" s="148"/>
      <c r="C3308" s="230"/>
      <c r="I3308" s="14"/>
      <c r="J3308" s="14"/>
    </row>
    <row r="3309" spans="1:10" x14ac:dyDescent="0.25">
      <c r="A3309" s="148"/>
      <c r="C3309" s="230"/>
      <c r="I3309" s="14"/>
      <c r="J3309" s="14"/>
    </row>
    <row r="3310" spans="1:10" x14ac:dyDescent="0.25">
      <c r="A3310" s="148"/>
      <c r="C3310" s="230"/>
      <c r="I3310" s="14"/>
      <c r="J3310" s="14"/>
    </row>
    <row r="3311" spans="1:10" x14ac:dyDescent="0.25">
      <c r="A3311" s="148"/>
      <c r="C3311" s="230"/>
      <c r="I3311" s="14"/>
      <c r="J3311" s="14"/>
    </row>
    <row r="3312" spans="1:10" x14ac:dyDescent="0.25">
      <c r="A3312" s="148"/>
      <c r="C3312" s="230"/>
      <c r="I3312" s="14"/>
      <c r="J3312" s="14"/>
    </row>
    <row r="3313" spans="1:10" x14ac:dyDescent="0.25">
      <c r="A3313" s="148"/>
      <c r="C3313" s="230"/>
      <c r="I3313" s="14"/>
      <c r="J3313" s="14"/>
    </row>
    <row r="3314" spans="1:10" x14ac:dyDescent="0.25">
      <c r="A3314" s="148"/>
      <c r="C3314" s="230"/>
      <c r="I3314" s="14"/>
      <c r="J3314" s="14"/>
    </row>
    <row r="3315" spans="1:10" x14ac:dyDescent="0.25">
      <c r="A3315" s="148"/>
      <c r="C3315" s="230"/>
      <c r="I3315" s="14"/>
      <c r="J3315" s="14"/>
    </row>
    <row r="3316" spans="1:10" x14ac:dyDescent="0.25">
      <c r="A3316" s="148"/>
      <c r="C3316" s="230"/>
      <c r="I3316" s="14"/>
      <c r="J3316" s="14"/>
    </row>
    <row r="3317" spans="1:10" x14ac:dyDescent="0.25">
      <c r="A3317" s="148"/>
      <c r="C3317" s="230"/>
      <c r="I3317" s="14"/>
      <c r="J3317" s="14"/>
    </row>
    <row r="3318" spans="1:10" x14ac:dyDescent="0.25">
      <c r="A3318" s="148"/>
      <c r="C3318" s="230"/>
      <c r="I3318" s="14"/>
      <c r="J3318" s="14"/>
    </row>
    <row r="3319" spans="1:10" x14ac:dyDescent="0.25">
      <c r="A3319" s="148"/>
      <c r="C3319" s="230"/>
      <c r="I3319" s="14"/>
      <c r="J3319" s="14"/>
    </row>
    <row r="3320" spans="1:10" x14ac:dyDescent="0.25">
      <c r="A3320" s="148"/>
      <c r="C3320" s="230"/>
      <c r="I3320" s="14"/>
      <c r="J3320" s="14"/>
    </row>
    <row r="3321" spans="1:10" x14ac:dyDescent="0.25">
      <c r="A3321" s="148"/>
      <c r="C3321" s="230"/>
      <c r="I3321" s="14"/>
      <c r="J3321" s="14"/>
    </row>
    <row r="3322" spans="1:10" x14ac:dyDescent="0.25">
      <c r="A3322" s="148"/>
      <c r="C3322" s="230"/>
      <c r="I3322" s="14"/>
      <c r="J3322" s="14"/>
    </row>
    <row r="3323" spans="1:10" x14ac:dyDescent="0.25">
      <c r="A3323" s="148"/>
      <c r="C3323" s="230"/>
      <c r="I3323" s="14"/>
      <c r="J3323" s="14"/>
    </row>
    <row r="3324" spans="1:10" x14ac:dyDescent="0.25">
      <c r="A3324" s="148"/>
      <c r="C3324" s="230"/>
      <c r="I3324" s="14"/>
      <c r="J3324" s="14"/>
    </row>
    <row r="3325" spans="1:10" x14ac:dyDescent="0.25">
      <c r="A3325" s="148"/>
      <c r="C3325" s="230"/>
      <c r="I3325" s="14"/>
      <c r="J3325" s="14"/>
    </row>
    <row r="3326" spans="1:10" x14ac:dyDescent="0.25">
      <c r="A3326" s="148"/>
      <c r="C3326" s="230"/>
      <c r="I3326" s="14"/>
      <c r="J3326" s="14"/>
    </row>
    <row r="3327" spans="1:10" x14ac:dyDescent="0.25">
      <c r="A3327" s="148"/>
      <c r="C3327" s="230"/>
      <c r="I3327" s="14"/>
      <c r="J3327" s="14"/>
    </row>
    <row r="3328" spans="1:10" x14ac:dyDescent="0.25">
      <c r="A3328" s="148"/>
      <c r="C3328" s="230"/>
      <c r="I3328" s="14"/>
      <c r="J3328" s="14"/>
    </row>
    <row r="3329" spans="1:10" x14ac:dyDescent="0.25">
      <c r="A3329" s="148"/>
      <c r="C3329" s="230"/>
      <c r="I3329" s="14"/>
      <c r="J3329" s="14"/>
    </row>
    <row r="3330" spans="1:10" x14ac:dyDescent="0.25">
      <c r="A3330" s="148"/>
      <c r="C3330" s="230"/>
      <c r="I3330" s="14"/>
      <c r="J3330" s="14"/>
    </row>
    <row r="3331" spans="1:10" x14ac:dyDescent="0.25">
      <c r="A3331" s="148"/>
      <c r="C3331" s="230"/>
      <c r="I3331" s="14"/>
      <c r="J3331" s="14"/>
    </row>
    <row r="3332" spans="1:10" x14ac:dyDescent="0.25">
      <c r="A3332" s="148"/>
      <c r="C3332" s="230"/>
      <c r="I3332" s="14"/>
      <c r="J3332" s="14"/>
    </row>
    <row r="3333" spans="1:10" x14ac:dyDescent="0.25">
      <c r="A3333" s="148"/>
      <c r="C3333" s="230"/>
      <c r="I3333" s="14"/>
      <c r="J3333" s="14"/>
    </row>
    <row r="3334" spans="1:10" x14ac:dyDescent="0.25">
      <c r="A3334" s="148"/>
      <c r="C3334" s="230"/>
      <c r="I3334" s="14"/>
      <c r="J3334" s="14"/>
    </row>
    <row r="3335" spans="1:10" x14ac:dyDescent="0.25">
      <c r="A3335" s="148"/>
      <c r="C3335" s="230"/>
      <c r="I3335" s="14"/>
      <c r="J3335" s="14"/>
    </row>
    <row r="3336" spans="1:10" x14ac:dyDescent="0.25">
      <c r="A3336" s="148"/>
      <c r="C3336" s="230"/>
      <c r="I3336" s="14"/>
      <c r="J3336" s="14"/>
    </row>
    <row r="3337" spans="1:10" x14ac:dyDescent="0.25">
      <c r="A3337" s="148"/>
      <c r="C3337" s="230"/>
      <c r="I3337" s="14"/>
      <c r="J3337" s="14"/>
    </row>
    <row r="3338" spans="1:10" x14ac:dyDescent="0.25">
      <c r="A3338" s="148"/>
      <c r="C3338" s="230"/>
      <c r="I3338" s="14"/>
      <c r="J3338" s="14"/>
    </row>
    <row r="3339" spans="1:10" x14ac:dyDescent="0.25">
      <c r="A3339" s="148"/>
      <c r="C3339" s="230"/>
      <c r="I3339" s="14"/>
      <c r="J3339" s="14"/>
    </row>
    <row r="3340" spans="1:10" x14ac:dyDescent="0.25">
      <c r="A3340" s="148"/>
      <c r="C3340" s="230"/>
      <c r="I3340" s="14"/>
      <c r="J3340" s="14"/>
    </row>
    <row r="3341" spans="1:10" x14ac:dyDescent="0.25">
      <c r="A3341" s="148"/>
      <c r="C3341" s="230"/>
      <c r="I3341" s="14"/>
      <c r="J3341" s="14"/>
    </row>
    <row r="3342" spans="1:10" x14ac:dyDescent="0.25">
      <c r="A3342" s="148"/>
      <c r="C3342" s="230"/>
      <c r="I3342" s="14"/>
      <c r="J3342" s="14"/>
    </row>
    <row r="3343" spans="1:10" x14ac:dyDescent="0.25">
      <c r="A3343" s="148"/>
      <c r="C3343" s="230"/>
      <c r="I3343" s="14"/>
      <c r="J3343" s="14"/>
    </row>
    <row r="3344" spans="1:10" x14ac:dyDescent="0.25">
      <c r="A3344" s="148"/>
      <c r="C3344" s="230"/>
      <c r="I3344" s="14"/>
      <c r="J3344" s="14"/>
    </row>
    <row r="3345" spans="1:10" x14ac:dyDescent="0.25">
      <c r="A3345" s="148"/>
      <c r="C3345" s="230"/>
      <c r="I3345" s="14"/>
      <c r="J3345" s="14"/>
    </row>
    <row r="3346" spans="1:10" x14ac:dyDescent="0.25">
      <c r="A3346" s="148"/>
      <c r="C3346" s="230"/>
      <c r="I3346" s="14"/>
      <c r="J3346" s="14"/>
    </row>
    <row r="3347" spans="1:10" x14ac:dyDescent="0.25">
      <c r="A3347" s="148"/>
      <c r="C3347" s="230"/>
      <c r="I3347" s="14"/>
      <c r="J3347" s="14"/>
    </row>
    <row r="3348" spans="1:10" x14ac:dyDescent="0.25">
      <c r="A3348" s="148"/>
      <c r="C3348" s="230"/>
      <c r="I3348" s="14"/>
      <c r="J3348" s="14"/>
    </row>
    <row r="3349" spans="1:10" x14ac:dyDescent="0.25">
      <c r="A3349" s="148"/>
      <c r="C3349" s="230"/>
      <c r="I3349" s="14"/>
      <c r="J3349" s="14"/>
    </row>
    <row r="3350" spans="1:10" x14ac:dyDescent="0.25">
      <c r="A3350" s="148"/>
      <c r="C3350" s="230"/>
      <c r="I3350" s="14"/>
      <c r="J3350" s="14"/>
    </row>
    <row r="3351" spans="1:10" x14ac:dyDescent="0.25">
      <c r="A3351" s="148"/>
      <c r="C3351" s="230"/>
      <c r="I3351" s="14"/>
      <c r="J3351" s="14"/>
    </row>
    <row r="3352" spans="1:10" x14ac:dyDescent="0.25">
      <c r="A3352" s="148"/>
      <c r="C3352" s="230"/>
      <c r="I3352" s="14"/>
      <c r="J3352" s="14"/>
    </row>
    <row r="3353" spans="1:10" x14ac:dyDescent="0.25">
      <c r="A3353" s="148"/>
      <c r="C3353" s="230"/>
      <c r="I3353" s="14"/>
      <c r="J3353" s="14"/>
    </row>
    <row r="3354" spans="1:10" x14ac:dyDescent="0.25">
      <c r="A3354" s="148"/>
      <c r="C3354" s="230"/>
      <c r="I3354" s="14"/>
      <c r="J3354" s="14"/>
    </row>
    <row r="3355" spans="1:10" x14ac:dyDescent="0.25">
      <c r="A3355" s="148"/>
      <c r="C3355" s="230"/>
      <c r="I3355" s="14"/>
      <c r="J3355" s="14"/>
    </row>
    <row r="3356" spans="1:10" x14ac:dyDescent="0.25">
      <c r="A3356" s="148"/>
      <c r="C3356" s="230"/>
      <c r="I3356" s="14"/>
      <c r="J3356" s="14"/>
    </row>
    <row r="3357" spans="1:10" x14ac:dyDescent="0.25">
      <c r="A3357" s="148"/>
      <c r="C3357" s="230"/>
      <c r="I3357" s="14"/>
      <c r="J3357" s="14"/>
    </row>
    <row r="3358" spans="1:10" x14ac:dyDescent="0.25">
      <c r="A3358" s="148"/>
      <c r="C3358" s="230"/>
      <c r="I3358" s="14"/>
      <c r="J3358" s="14"/>
    </row>
    <row r="3359" spans="1:10" x14ac:dyDescent="0.25">
      <c r="A3359" s="148"/>
      <c r="C3359" s="230"/>
      <c r="I3359" s="14"/>
      <c r="J3359" s="14"/>
    </row>
    <row r="3360" spans="1:10" x14ac:dyDescent="0.25">
      <c r="A3360" s="148"/>
      <c r="C3360" s="230"/>
      <c r="I3360" s="14"/>
      <c r="J3360" s="14"/>
    </row>
    <row r="3361" spans="1:10" x14ac:dyDescent="0.25">
      <c r="A3361" s="148"/>
      <c r="C3361" s="230"/>
      <c r="I3361" s="14"/>
      <c r="J3361" s="14"/>
    </row>
    <row r="3362" spans="1:10" x14ac:dyDescent="0.25">
      <c r="A3362" s="148"/>
      <c r="C3362" s="230"/>
      <c r="I3362" s="14"/>
      <c r="J3362" s="14"/>
    </row>
    <row r="3363" spans="1:10" x14ac:dyDescent="0.25">
      <c r="A3363" s="148"/>
      <c r="C3363" s="230"/>
      <c r="I3363" s="14"/>
      <c r="J3363" s="14"/>
    </row>
    <row r="3364" spans="1:10" x14ac:dyDescent="0.25">
      <c r="A3364" s="148"/>
      <c r="C3364" s="230"/>
      <c r="I3364" s="14"/>
      <c r="J3364" s="14"/>
    </row>
    <row r="3365" spans="1:10" x14ac:dyDescent="0.25">
      <c r="A3365" s="148"/>
      <c r="C3365" s="230"/>
      <c r="I3365" s="14"/>
      <c r="J3365" s="14"/>
    </row>
    <row r="3366" spans="1:10" x14ac:dyDescent="0.25">
      <c r="A3366" s="148"/>
      <c r="C3366" s="230"/>
      <c r="I3366" s="14"/>
      <c r="J3366" s="14"/>
    </row>
    <row r="3367" spans="1:10" x14ac:dyDescent="0.25">
      <c r="A3367" s="148"/>
      <c r="C3367" s="230"/>
      <c r="I3367" s="14"/>
      <c r="J3367" s="14"/>
    </row>
    <row r="3368" spans="1:10" x14ac:dyDescent="0.25">
      <c r="A3368" s="148"/>
      <c r="C3368" s="230"/>
      <c r="I3368" s="14"/>
      <c r="J3368" s="14"/>
    </row>
    <row r="3369" spans="1:10" x14ac:dyDescent="0.25">
      <c r="A3369" s="148"/>
      <c r="C3369" s="230"/>
      <c r="I3369" s="14"/>
      <c r="J3369" s="14"/>
    </row>
    <row r="3370" spans="1:10" x14ac:dyDescent="0.25">
      <c r="A3370" s="148"/>
      <c r="C3370" s="230"/>
      <c r="I3370" s="14"/>
      <c r="J3370" s="14"/>
    </row>
    <row r="3371" spans="1:10" x14ac:dyDescent="0.25">
      <c r="A3371" s="148"/>
      <c r="C3371" s="230"/>
      <c r="I3371" s="14"/>
      <c r="J3371" s="14"/>
    </row>
    <row r="3372" spans="1:10" x14ac:dyDescent="0.25">
      <c r="A3372" s="148"/>
      <c r="C3372" s="230"/>
      <c r="I3372" s="14"/>
      <c r="J3372" s="14"/>
    </row>
    <row r="3373" spans="1:10" x14ac:dyDescent="0.25">
      <c r="A3373" s="148"/>
      <c r="C3373" s="230"/>
      <c r="I3373" s="14"/>
      <c r="J3373" s="14"/>
    </row>
    <row r="3374" spans="1:10" x14ac:dyDescent="0.25">
      <c r="A3374" s="148"/>
      <c r="C3374" s="230"/>
      <c r="I3374" s="14"/>
      <c r="J3374" s="14"/>
    </row>
    <row r="3375" spans="1:10" x14ac:dyDescent="0.25">
      <c r="A3375" s="148"/>
      <c r="C3375" s="230"/>
      <c r="I3375" s="14"/>
      <c r="J3375" s="14"/>
    </row>
    <row r="3376" spans="1:10" x14ac:dyDescent="0.25">
      <c r="A3376" s="148"/>
      <c r="C3376" s="230"/>
      <c r="I3376" s="14"/>
      <c r="J3376" s="14"/>
    </row>
    <row r="3377" spans="1:10" x14ac:dyDescent="0.25">
      <c r="A3377" s="148"/>
      <c r="C3377" s="230"/>
      <c r="I3377" s="14"/>
      <c r="J3377" s="14"/>
    </row>
    <row r="3378" spans="1:10" x14ac:dyDescent="0.25">
      <c r="A3378" s="148"/>
      <c r="C3378" s="230"/>
      <c r="I3378" s="14"/>
      <c r="J3378" s="14"/>
    </row>
    <row r="3379" spans="1:10" x14ac:dyDescent="0.25">
      <c r="A3379" s="148"/>
      <c r="C3379" s="230"/>
      <c r="I3379" s="14"/>
      <c r="J3379" s="14"/>
    </row>
    <row r="3380" spans="1:10" x14ac:dyDescent="0.25">
      <c r="A3380" s="148"/>
      <c r="C3380" s="230"/>
      <c r="I3380" s="14"/>
      <c r="J3380" s="14"/>
    </row>
    <row r="3381" spans="1:10" x14ac:dyDescent="0.25">
      <c r="A3381" s="148"/>
      <c r="C3381" s="230"/>
      <c r="I3381" s="14"/>
      <c r="J3381" s="14"/>
    </row>
    <row r="3382" spans="1:10" x14ac:dyDescent="0.25">
      <c r="A3382" s="148"/>
      <c r="C3382" s="230"/>
      <c r="I3382" s="14"/>
      <c r="J3382" s="14"/>
    </row>
    <row r="3383" spans="1:10" x14ac:dyDescent="0.25">
      <c r="A3383" s="148"/>
      <c r="C3383" s="230"/>
      <c r="I3383" s="14"/>
      <c r="J3383" s="14"/>
    </row>
    <row r="3384" spans="1:10" x14ac:dyDescent="0.25">
      <c r="A3384" s="148"/>
      <c r="C3384" s="230"/>
      <c r="I3384" s="14"/>
      <c r="J3384" s="14"/>
    </row>
    <row r="3385" spans="1:10" x14ac:dyDescent="0.25">
      <c r="A3385" s="148"/>
      <c r="C3385" s="230"/>
      <c r="I3385" s="14"/>
      <c r="J3385" s="14"/>
    </row>
    <row r="3386" spans="1:10" x14ac:dyDescent="0.25">
      <c r="A3386" s="148"/>
      <c r="C3386" s="230"/>
      <c r="I3386" s="14"/>
      <c r="J3386" s="14"/>
    </row>
    <row r="3387" spans="1:10" x14ac:dyDescent="0.25">
      <c r="A3387" s="148"/>
      <c r="C3387" s="230"/>
      <c r="I3387" s="14"/>
      <c r="J3387" s="14"/>
    </row>
    <row r="3388" spans="1:10" x14ac:dyDescent="0.25">
      <c r="A3388" s="148"/>
      <c r="C3388" s="230"/>
      <c r="I3388" s="14"/>
      <c r="J3388" s="14"/>
    </row>
    <row r="3389" spans="1:10" x14ac:dyDescent="0.25">
      <c r="A3389" s="148"/>
      <c r="C3389" s="230"/>
      <c r="I3389" s="14"/>
      <c r="J3389" s="14"/>
    </row>
    <row r="3390" spans="1:10" x14ac:dyDescent="0.25">
      <c r="A3390" s="148"/>
      <c r="C3390" s="230"/>
      <c r="I3390" s="14"/>
      <c r="J3390" s="14"/>
    </row>
    <row r="3391" spans="1:10" x14ac:dyDescent="0.25">
      <c r="A3391" s="148"/>
      <c r="C3391" s="230"/>
      <c r="I3391" s="14"/>
      <c r="J3391" s="14"/>
    </row>
    <row r="3392" spans="1:10" x14ac:dyDescent="0.25">
      <c r="A3392" s="148"/>
      <c r="C3392" s="230"/>
      <c r="I3392" s="14"/>
      <c r="J3392" s="14"/>
    </row>
    <row r="3393" spans="1:10" x14ac:dyDescent="0.25">
      <c r="A3393" s="148"/>
      <c r="C3393" s="230"/>
      <c r="I3393" s="14"/>
      <c r="J3393" s="14"/>
    </row>
    <row r="3394" spans="1:10" x14ac:dyDescent="0.25">
      <c r="A3394" s="148"/>
      <c r="C3394" s="230"/>
      <c r="I3394" s="14"/>
      <c r="J3394" s="14"/>
    </row>
    <row r="3395" spans="1:10" x14ac:dyDescent="0.25">
      <c r="A3395" s="148"/>
      <c r="C3395" s="230"/>
      <c r="I3395" s="14"/>
      <c r="J3395" s="14"/>
    </row>
    <row r="3396" spans="1:10" x14ac:dyDescent="0.25">
      <c r="A3396" s="148"/>
      <c r="C3396" s="230"/>
      <c r="I3396" s="14"/>
      <c r="J3396" s="14"/>
    </row>
    <row r="3397" spans="1:10" x14ac:dyDescent="0.25">
      <c r="A3397" s="148"/>
      <c r="C3397" s="230"/>
      <c r="I3397" s="14"/>
      <c r="J3397" s="14"/>
    </row>
    <row r="3398" spans="1:10" x14ac:dyDescent="0.25">
      <c r="A3398" s="148"/>
      <c r="C3398" s="230"/>
      <c r="I3398" s="14"/>
      <c r="J3398" s="14"/>
    </row>
    <row r="3399" spans="1:10" x14ac:dyDescent="0.25">
      <c r="A3399" s="148"/>
      <c r="C3399" s="230"/>
      <c r="I3399" s="14"/>
      <c r="J3399" s="14"/>
    </row>
    <row r="3400" spans="1:10" x14ac:dyDescent="0.25">
      <c r="A3400" s="148"/>
      <c r="C3400" s="230"/>
      <c r="I3400" s="14"/>
      <c r="J3400" s="14"/>
    </row>
    <row r="3401" spans="1:10" x14ac:dyDescent="0.25">
      <c r="A3401" s="148"/>
      <c r="C3401" s="230"/>
      <c r="I3401" s="14"/>
      <c r="J3401" s="14"/>
    </row>
    <row r="3402" spans="1:10" x14ac:dyDescent="0.25">
      <c r="A3402" s="148"/>
      <c r="C3402" s="230"/>
      <c r="I3402" s="14"/>
      <c r="J3402" s="14"/>
    </row>
    <row r="3403" spans="1:10" x14ac:dyDescent="0.25">
      <c r="A3403" s="148"/>
      <c r="C3403" s="230"/>
      <c r="I3403" s="14"/>
      <c r="J3403" s="14"/>
    </row>
    <row r="3404" spans="1:10" x14ac:dyDescent="0.25">
      <c r="A3404" s="148"/>
      <c r="C3404" s="230"/>
      <c r="I3404" s="14"/>
      <c r="J3404" s="14"/>
    </row>
    <row r="3405" spans="1:10" x14ac:dyDescent="0.25">
      <c r="A3405" s="148"/>
      <c r="C3405" s="230"/>
      <c r="I3405" s="14"/>
      <c r="J3405" s="14"/>
    </row>
    <row r="3406" spans="1:10" x14ac:dyDescent="0.25">
      <c r="A3406" s="148"/>
      <c r="C3406" s="230"/>
      <c r="I3406" s="14"/>
      <c r="J3406" s="14"/>
    </row>
    <row r="3407" spans="1:10" x14ac:dyDescent="0.25">
      <c r="A3407" s="148"/>
      <c r="C3407" s="230"/>
      <c r="I3407" s="14"/>
      <c r="J3407" s="14"/>
    </row>
    <row r="3408" spans="1:10" x14ac:dyDescent="0.25">
      <c r="A3408" s="148"/>
      <c r="C3408" s="230"/>
      <c r="I3408" s="14"/>
      <c r="J3408" s="14"/>
    </row>
    <row r="3409" spans="1:10" x14ac:dyDescent="0.25">
      <c r="A3409" s="148"/>
      <c r="C3409" s="230"/>
      <c r="I3409" s="14"/>
      <c r="J3409" s="14"/>
    </row>
    <row r="3410" spans="1:10" x14ac:dyDescent="0.25">
      <c r="A3410" s="148"/>
      <c r="C3410" s="230"/>
      <c r="I3410" s="14"/>
      <c r="J3410" s="14"/>
    </row>
    <row r="3411" spans="1:10" x14ac:dyDescent="0.25">
      <c r="A3411" s="148"/>
      <c r="C3411" s="230"/>
      <c r="I3411" s="14"/>
      <c r="J3411" s="14"/>
    </row>
    <row r="3412" spans="1:10" x14ac:dyDescent="0.25">
      <c r="A3412" s="148"/>
      <c r="C3412" s="230"/>
      <c r="I3412" s="14"/>
      <c r="J3412" s="14"/>
    </row>
    <row r="3413" spans="1:10" x14ac:dyDescent="0.25">
      <c r="A3413" s="148"/>
      <c r="C3413" s="230"/>
      <c r="I3413" s="14"/>
      <c r="J3413" s="14"/>
    </row>
    <row r="3414" spans="1:10" x14ac:dyDescent="0.25">
      <c r="A3414" s="148"/>
      <c r="C3414" s="230"/>
      <c r="I3414" s="14"/>
      <c r="J3414" s="14"/>
    </row>
    <row r="3415" spans="1:10" x14ac:dyDescent="0.25">
      <c r="A3415" s="148"/>
      <c r="C3415" s="230"/>
      <c r="I3415" s="14"/>
      <c r="J3415" s="14"/>
    </row>
    <row r="3416" spans="1:10" x14ac:dyDescent="0.25">
      <c r="A3416" s="148"/>
      <c r="C3416" s="230"/>
      <c r="I3416" s="14"/>
      <c r="J3416" s="14"/>
    </row>
    <row r="3417" spans="1:10" x14ac:dyDescent="0.25">
      <c r="A3417" s="148"/>
      <c r="C3417" s="230"/>
      <c r="I3417" s="14"/>
      <c r="J3417" s="14"/>
    </row>
    <row r="3418" spans="1:10" x14ac:dyDescent="0.25">
      <c r="A3418" s="148"/>
      <c r="C3418" s="230"/>
      <c r="I3418" s="14"/>
      <c r="J3418" s="14"/>
    </row>
    <row r="3419" spans="1:10" x14ac:dyDescent="0.25">
      <c r="A3419" s="148"/>
      <c r="C3419" s="230"/>
      <c r="I3419" s="14"/>
      <c r="J3419" s="14"/>
    </row>
    <row r="3420" spans="1:10" x14ac:dyDescent="0.25">
      <c r="A3420" s="148"/>
      <c r="C3420" s="230"/>
      <c r="I3420" s="14"/>
      <c r="J3420" s="14"/>
    </row>
    <row r="3421" spans="1:10" x14ac:dyDescent="0.25">
      <c r="A3421" s="148"/>
      <c r="C3421" s="230"/>
      <c r="I3421" s="14"/>
      <c r="J3421" s="14"/>
    </row>
    <row r="3422" spans="1:10" x14ac:dyDescent="0.25">
      <c r="A3422" s="148"/>
      <c r="C3422" s="230"/>
      <c r="I3422" s="14"/>
      <c r="J3422" s="14"/>
    </row>
    <row r="3423" spans="1:10" x14ac:dyDescent="0.25">
      <c r="A3423" s="148"/>
      <c r="C3423" s="230"/>
      <c r="I3423" s="14"/>
      <c r="J3423" s="14"/>
    </row>
    <row r="3424" spans="1:10" x14ac:dyDescent="0.25">
      <c r="A3424" s="148"/>
      <c r="C3424" s="230"/>
      <c r="I3424" s="14"/>
      <c r="J3424" s="14"/>
    </row>
    <row r="3425" spans="1:10" x14ac:dyDescent="0.25">
      <c r="A3425" s="148"/>
      <c r="C3425" s="230"/>
      <c r="I3425" s="14"/>
      <c r="J3425" s="14"/>
    </row>
    <row r="3426" spans="1:10" x14ac:dyDescent="0.25">
      <c r="A3426" s="148"/>
      <c r="C3426" s="230"/>
      <c r="I3426" s="14"/>
      <c r="J3426" s="14"/>
    </row>
    <row r="3427" spans="1:10" x14ac:dyDescent="0.25">
      <c r="A3427" s="148"/>
      <c r="C3427" s="230"/>
      <c r="I3427" s="14"/>
      <c r="J3427" s="14"/>
    </row>
    <row r="3428" spans="1:10" x14ac:dyDescent="0.25">
      <c r="A3428" s="148"/>
      <c r="C3428" s="230"/>
      <c r="I3428" s="14"/>
      <c r="J3428" s="14"/>
    </row>
    <row r="3429" spans="1:10" x14ac:dyDescent="0.25">
      <c r="A3429" s="148"/>
      <c r="C3429" s="230"/>
      <c r="I3429" s="14"/>
      <c r="J3429" s="14"/>
    </row>
    <row r="3430" spans="1:10" x14ac:dyDescent="0.25">
      <c r="A3430" s="148"/>
      <c r="C3430" s="230"/>
      <c r="I3430" s="14"/>
      <c r="J3430" s="14"/>
    </row>
    <row r="3431" spans="1:10" x14ac:dyDescent="0.25">
      <c r="A3431" s="148"/>
      <c r="C3431" s="230"/>
      <c r="I3431" s="14"/>
      <c r="J3431" s="14"/>
    </row>
    <row r="3432" spans="1:10" x14ac:dyDescent="0.25">
      <c r="A3432" s="148"/>
      <c r="C3432" s="230"/>
      <c r="I3432" s="14"/>
      <c r="J3432" s="14"/>
    </row>
    <row r="3433" spans="1:10" x14ac:dyDescent="0.25">
      <c r="A3433" s="148"/>
      <c r="C3433" s="230"/>
      <c r="I3433" s="14"/>
      <c r="J3433" s="14"/>
    </row>
    <row r="3434" spans="1:10" x14ac:dyDescent="0.25">
      <c r="A3434" s="148"/>
      <c r="C3434" s="230"/>
      <c r="I3434" s="14"/>
      <c r="J3434" s="14"/>
    </row>
    <row r="3435" spans="1:10" x14ac:dyDescent="0.25">
      <c r="A3435" s="148"/>
      <c r="C3435" s="230"/>
      <c r="I3435" s="14"/>
      <c r="J3435" s="14"/>
    </row>
    <row r="3436" spans="1:10" x14ac:dyDescent="0.25">
      <c r="A3436" s="148"/>
      <c r="C3436" s="230"/>
      <c r="I3436" s="14"/>
      <c r="J3436" s="14"/>
    </row>
    <row r="3437" spans="1:10" x14ac:dyDescent="0.25">
      <c r="A3437" s="148"/>
      <c r="C3437" s="230"/>
      <c r="I3437" s="14"/>
      <c r="J3437" s="14"/>
    </row>
    <row r="3438" spans="1:10" x14ac:dyDescent="0.25">
      <c r="A3438" s="148"/>
      <c r="C3438" s="230"/>
      <c r="I3438" s="14"/>
      <c r="J3438" s="14"/>
    </row>
    <row r="3439" spans="1:10" x14ac:dyDescent="0.25">
      <c r="A3439" s="148"/>
      <c r="C3439" s="230"/>
      <c r="I3439" s="14"/>
      <c r="J3439" s="14"/>
    </row>
    <row r="3440" spans="1:10" x14ac:dyDescent="0.25">
      <c r="A3440" s="148"/>
      <c r="C3440" s="230"/>
      <c r="I3440" s="14"/>
      <c r="J3440" s="14"/>
    </row>
    <row r="3441" spans="1:10" x14ac:dyDescent="0.25">
      <c r="A3441" s="148"/>
      <c r="C3441" s="230"/>
      <c r="I3441" s="14"/>
      <c r="J3441" s="14"/>
    </row>
    <row r="3442" spans="1:10" x14ac:dyDescent="0.25">
      <c r="A3442" s="148"/>
      <c r="C3442" s="230"/>
      <c r="I3442" s="14"/>
      <c r="J3442" s="14"/>
    </row>
    <row r="3443" spans="1:10" x14ac:dyDescent="0.25">
      <c r="A3443" s="148"/>
      <c r="C3443" s="230"/>
      <c r="I3443" s="14"/>
      <c r="J3443" s="14"/>
    </row>
    <row r="3444" spans="1:10" x14ac:dyDescent="0.25">
      <c r="A3444" s="148"/>
      <c r="C3444" s="230"/>
      <c r="I3444" s="14"/>
      <c r="J3444" s="14"/>
    </row>
    <row r="3445" spans="1:10" x14ac:dyDescent="0.25">
      <c r="A3445" s="148"/>
      <c r="C3445" s="230"/>
      <c r="I3445" s="14"/>
      <c r="J3445" s="14"/>
    </row>
    <row r="3446" spans="1:10" x14ac:dyDescent="0.25">
      <c r="A3446" s="148"/>
      <c r="C3446" s="230"/>
      <c r="I3446" s="14"/>
      <c r="J3446" s="14"/>
    </row>
    <row r="3447" spans="1:10" x14ac:dyDescent="0.25">
      <c r="A3447" s="148"/>
      <c r="C3447" s="230"/>
      <c r="I3447" s="14"/>
      <c r="J3447" s="14"/>
    </row>
    <row r="3448" spans="1:10" x14ac:dyDescent="0.25">
      <c r="A3448" s="148"/>
      <c r="C3448" s="230"/>
      <c r="I3448" s="14"/>
      <c r="J3448" s="14"/>
    </row>
    <row r="3449" spans="1:10" x14ac:dyDescent="0.25">
      <c r="A3449" s="148"/>
      <c r="C3449" s="230"/>
      <c r="I3449" s="14"/>
      <c r="J3449" s="14"/>
    </row>
    <row r="3450" spans="1:10" x14ac:dyDescent="0.25">
      <c r="A3450" s="148"/>
      <c r="C3450" s="230"/>
      <c r="I3450" s="14"/>
      <c r="J3450" s="14"/>
    </row>
    <row r="3451" spans="1:10" x14ac:dyDescent="0.25">
      <c r="A3451" s="148"/>
      <c r="C3451" s="230"/>
      <c r="I3451" s="14"/>
      <c r="J3451" s="14"/>
    </row>
    <row r="3452" spans="1:10" x14ac:dyDescent="0.25">
      <c r="A3452" s="148"/>
      <c r="C3452" s="230"/>
      <c r="I3452" s="14"/>
      <c r="J3452" s="14"/>
    </row>
    <row r="3453" spans="1:10" x14ac:dyDescent="0.25">
      <c r="A3453" s="148"/>
      <c r="C3453" s="230"/>
      <c r="I3453" s="14"/>
      <c r="J3453" s="14"/>
    </row>
    <row r="3454" spans="1:10" x14ac:dyDescent="0.25">
      <c r="A3454" s="148"/>
      <c r="C3454" s="230"/>
      <c r="I3454" s="14"/>
      <c r="J3454" s="14"/>
    </row>
    <row r="3455" spans="1:10" x14ac:dyDescent="0.25">
      <c r="A3455" s="148"/>
      <c r="C3455" s="230"/>
      <c r="I3455" s="14"/>
      <c r="J3455" s="14"/>
    </row>
    <row r="3456" spans="1:10" x14ac:dyDescent="0.25">
      <c r="A3456" s="148"/>
      <c r="C3456" s="230"/>
      <c r="I3456" s="14"/>
      <c r="J3456" s="14"/>
    </row>
    <row r="3457" spans="1:10" x14ac:dyDescent="0.25">
      <c r="A3457" s="148"/>
      <c r="C3457" s="230"/>
      <c r="I3457" s="14"/>
      <c r="J3457" s="14"/>
    </row>
    <row r="3458" spans="1:10" x14ac:dyDescent="0.25">
      <c r="A3458" s="148"/>
      <c r="C3458" s="230"/>
      <c r="I3458" s="14"/>
      <c r="J3458" s="14"/>
    </row>
    <row r="3459" spans="1:10" x14ac:dyDescent="0.25">
      <c r="A3459" s="148"/>
      <c r="C3459" s="230"/>
      <c r="I3459" s="14"/>
      <c r="J3459" s="14"/>
    </row>
    <row r="3460" spans="1:10" x14ac:dyDescent="0.25">
      <c r="A3460" s="148"/>
      <c r="C3460" s="230"/>
      <c r="I3460" s="14"/>
      <c r="J3460" s="14"/>
    </row>
    <row r="3461" spans="1:10" x14ac:dyDescent="0.25">
      <c r="A3461" s="148"/>
      <c r="C3461" s="230"/>
      <c r="I3461" s="14"/>
      <c r="J3461" s="14"/>
    </row>
    <row r="3462" spans="1:10" x14ac:dyDescent="0.25">
      <c r="A3462" s="148"/>
      <c r="C3462" s="230"/>
      <c r="I3462" s="14"/>
      <c r="J3462" s="14"/>
    </row>
    <row r="3463" spans="1:10" x14ac:dyDescent="0.25">
      <c r="A3463" s="148"/>
      <c r="C3463" s="230"/>
      <c r="I3463" s="14"/>
      <c r="J3463" s="14"/>
    </row>
    <row r="3464" spans="1:10" x14ac:dyDescent="0.25">
      <c r="A3464" s="148"/>
      <c r="C3464" s="230"/>
      <c r="I3464" s="14"/>
      <c r="J3464" s="14"/>
    </row>
    <row r="3465" spans="1:10" x14ac:dyDescent="0.25">
      <c r="A3465" s="148"/>
      <c r="C3465" s="230"/>
      <c r="I3465" s="14"/>
      <c r="J3465" s="14"/>
    </row>
    <row r="3466" spans="1:10" x14ac:dyDescent="0.25">
      <c r="A3466" s="148"/>
      <c r="C3466" s="230"/>
      <c r="I3466" s="14"/>
      <c r="J3466" s="14"/>
    </row>
    <row r="3467" spans="1:10" x14ac:dyDescent="0.25">
      <c r="A3467" s="148"/>
      <c r="C3467" s="230"/>
      <c r="I3467" s="14"/>
      <c r="J3467" s="14"/>
    </row>
    <row r="3468" spans="1:10" x14ac:dyDescent="0.25">
      <c r="A3468" s="148"/>
      <c r="C3468" s="230"/>
      <c r="I3468" s="14"/>
      <c r="J3468" s="14"/>
    </row>
    <row r="3469" spans="1:10" x14ac:dyDescent="0.25">
      <c r="A3469" s="148"/>
      <c r="C3469" s="230"/>
      <c r="I3469" s="14"/>
      <c r="J3469" s="14"/>
    </row>
    <row r="3470" spans="1:10" x14ac:dyDescent="0.25">
      <c r="A3470" s="148"/>
      <c r="C3470" s="230"/>
      <c r="I3470" s="14"/>
      <c r="J3470" s="14"/>
    </row>
    <row r="3471" spans="1:10" x14ac:dyDescent="0.25">
      <c r="A3471" s="148"/>
      <c r="C3471" s="230"/>
      <c r="I3471" s="14"/>
      <c r="J3471" s="14"/>
    </row>
    <row r="3472" spans="1:10" x14ac:dyDescent="0.25">
      <c r="A3472" s="148"/>
      <c r="C3472" s="230"/>
      <c r="I3472" s="14"/>
      <c r="J3472" s="14"/>
    </row>
    <row r="3473" spans="1:10" x14ac:dyDescent="0.25">
      <c r="A3473" s="148"/>
      <c r="C3473" s="230"/>
      <c r="I3473" s="14"/>
      <c r="J3473" s="14"/>
    </row>
    <row r="3474" spans="1:10" x14ac:dyDescent="0.25">
      <c r="A3474" s="148"/>
      <c r="C3474" s="230"/>
      <c r="I3474" s="14"/>
      <c r="J3474" s="14"/>
    </row>
    <row r="3475" spans="1:10" x14ac:dyDescent="0.25">
      <c r="A3475" s="148"/>
      <c r="C3475" s="230"/>
      <c r="I3475" s="14"/>
      <c r="J3475" s="14"/>
    </row>
    <row r="3476" spans="1:10" x14ac:dyDescent="0.25">
      <c r="A3476" s="148"/>
      <c r="C3476" s="230"/>
      <c r="I3476" s="14"/>
      <c r="J3476" s="14"/>
    </row>
    <row r="3477" spans="1:10" x14ac:dyDescent="0.25">
      <c r="A3477" s="148"/>
      <c r="C3477" s="230"/>
      <c r="I3477" s="14"/>
      <c r="J3477" s="14"/>
    </row>
    <row r="3478" spans="1:10" x14ac:dyDescent="0.25">
      <c r="A3478" s="148"/>
      <c r="C3478" s="230"/>
      <c r="I3478" s="14"/>
      <c r="J3478" s="14"/>
    </row>
    <row r="3479" spans="1:10" x14ac:dyDescent="0.25">
      <c r="A3479" s="148"/>
      <c r="C3479" s="230"/>
      <c r="I3479" s="14"/>
      <c r="J3479" s="14"/>
    </row>
    <row r="3480" spans="1:10" x14ac:dyDescent="0.25">
      <c r="A3480" s="148"/>
      <c r="C3480" s="230"/>
      <c r="I3480" s="14"/>
      <c r="J3480" s="14"/>
    </row>
    <row r="3481" spans="1:10" x14ac:dyDescent="0.25">
      <c r="A3481" s="148"/>
      <c r="C3481" s="230"/>
      <c r="I3481" s="14"/>
      <c r="J3481" s="14"/>
    </row>
    <row r="3482" spans="1:10" x14ac:dyDescent="0.25">
      <c r="A3482" s="148"/>
      <c r="C3482" s="230"/>
      <c r="I3482" s="14"/>
      <c r="J3482" s="14"/>
    </row>
    <row r="3483" spans="1:10" x14ac:dyDescent="0.25">
      <c r="A3483" s="148"/>
      <c r="C3483" s="230"/>
      <c r="I3483" s="14"/>
      <c r="J3483" s="14"/>
    </row>
    <row r="3484" spans="1:10" x14ac:dyDescent="0.25">
      <c r="A3484" s="148"/>
      <c r="C3484" s="230"/>
      <c r="I3484" s="14"/>
      <c r="J3484" s="14"/>
    </row>
    <row r="3485" spans="1:10" x14ac:dyDescent="0.25">
      <c r="A3485" s="148"/>
      <c r="C3485" s="230"/>
      <c r="I3485" s="14"/>
      <c r="J3485" s="14"/>
    </row>
    <row r="3486" spans="1:10" x14ac:dyDescent="0.25">
      <c r="A3486" s="148"/>
      <c r="C3486" s="230"/>
      <c r="I3486" s="14"/>
      <c r="J3486" s="14"/>
    </row>
    <row r="3487" spans="1:10" x14ac:dyDescent="0.25">
      <c r="A3487" s="148"/>
      <c r="C3487" s="230"/>
      <c r="I3487" s="14"/>
      <c r="J3487" s="14"/>
    </row>
    <row r="3488" spans="1:10" x14ac:dyDescent="0.25">
      <c r="A3488" s="148"/>
      <c r="C3488" s="230"/>
      <c r="I3488" s="14"/>
      <c r="J3488" s="14"/>
    </row>
    <row r="3489" spans="1:10" x14ac:dyDescent="0.25">
      <c r="A3489" s="148"/>
      <c r="C3489" s="230"/>
      <c r="I3489" s="14"/>
      <c r="J3489" s="14"/>
    </row>
    <row r="3490" spans="1:10" x14ac:dyDescent="0.25">
      <c r="A3490" s="148"/>
      <c r="C3490" s="230"/>
      <c r="I3490" s="14"/>
      <c r="J3490" s="14"/>
    </row>
    <row r="3491" spans="1:10" x14ac:dyDescent="0.25">
      <c r="A3491" s="148"/>
      <c r="C3491" s="230"/>
      <c r="I3491" s="14"/>
      <c r="J3491" s="14"/>
    </row>
    <row r="3492" spans="1:10" x14ac:dyDescent="0.25">
      <c r="A3492" s="148"/>
      <c r="C3492" s="230"/>
      <c r="I3492" s="14"/>
      <c r="J3492" s="14"/>
    </row>
    <row r="3493" spans="1:10" x14ac:dyDescent="0.25">
      <c r="A3493" s="148"/>
      <c r="C3493" s="230"/>
      <c r="I3493" s="14"/>
      <c r="J3493" s="14"/>
    </row>
    <row r="3494" spans="1:10" x14ac:dyDescent="0.25">
      <c r="A3494" s="148"/>
      <c r="C3494" s="230"/>
      <c r="I3494" s="14"/>
      <c r="J3494" s="14"/>
    </row>
    <row r="3495" spans="1:10" x14ac:dyDescent="0.25">
      <c r="A3495" s="148"/>
      <c r="C3495" s="230"/>
      <c r="I3495" s="14"/>
      <c r="J3495" s="14"/>
    </row>
    <row r="3496" spans="1:10" x14ac:dyDescent="0.25">
      <c r="A3496" s="148"/>
      <c r="C3496" s="230"/>
      <c r="I3496" s="14"/>
      <c r="J3496" s="14"/>
    </row>
    <row r="3497" spans="1:10" x14ac:dyDescent="0.25">
      <c r="A3497" s="148"/>
      <c r="C3497" s="230"/>
      <c r="I3497" s="14"/>
      <c r="J3497" s="14"/>
    </row>
    <row r="3498" spans="1:10" x14ac:dyDescent="0.25">
      <c r="A3498" s="148"/>
      <c r="C3498" s="230"/>
      <c r="I3498" s="14"/>
      <c r="J3498" s="14"/>
    </row>
    <row r="3499" spans="1:10" x14ac:dyDescent="0.25">
      <c r="A3499" s="148"/>
      <c r="C3499" s="230"/>
      <c r="I3499" s="14"/>
      <c r="J3499" s="14"/>
    </row>
    <row r="3500" spans="1:10" x14ac:dyDescent="0.25">
      <c r="A3500" s="148"/>
      <c r="C3500" s="230"/>
      <c r="I3500" s="14"/>
      <c r="J3500" s="14"/>
    </row>
    <row r="3501" spans="1:10" x14ac:dyDescent="0.25">
      <c r="A3501" s="148"/>
      <c r="C3501" s="230"/>
      <c r="I3501" s="14"/>
      <c r="J3501" s="14"/>
    </row>
    <row r="3502" spans="1:10" x14ac:dyDescent="0.25">
      <c r="A3502" s="148"/>
      <c r="C3502" s="230"/>
      <c r="I3502" s="14"/>
      <c r="J3502" s="14"/>
    </row>
    <row r="3503" spans="1:10" x14ac:dyDescent="0.25">
      <c r="A3503" s="148"/>
      <c r="C3503" s="230"/>
      <c r="I3503" s="14"/>
      <c r="J3503" s="14"/>
    </row>
    <row r="3504" spans="1:10" x14ac:dyDescent="0.25">
      <c r="A3504" s="148"/>
      <c r="C3504" s="230"/>
      <c r="I3504" s="14"/>
      <c r="J3504" s="14"/>
    </row>
    <row r="3505" spans="1:10" x14ac:dyDescent="0.25">
      <c r="A3505" s="148"/>
      <c r="C3505" s="230"/>
      <c r="I3505" s="14"/>
      <c r="J3505" s="14"/>
    </row>
    <row r="3506" spans="1:10" x14ac:dyDescent="0.25">
      <c r="A3506" s="148"/>
      <c r="C3506" s="230"/>
      <c r="I3506" s="14"/>
      <c r="J3506" s="14"/>
    </row>
    <row r="3507" spans="1:10" x14ac:dyDescent="0.25">
      <c r="A3507" s="148"/>
      <c r="C3507" s="230"/>
      <c r="I3507" s="14"/>
      <c r="J3507" s="14"/>
    </row>
    <row r="3508" spans="1:10" x14ac:dyDescent="0.25">
      <c r="A3508" s="148"/>
      <c r="C3508" s="230"/>
      <c r="I3508" s="14"/>
      <c r="J3508" s="14"/>
    </row>
    <row r="3509" spans="1:10" x14ac:dyDescent="0.25">
      <c r="A3509" s="148"/>
      <c r="C3509" s="230"/>
      <c r="I3509" s="14"/>
      <c r="J3509" s="14"/>
    </row>
    <row r="3510" spans="1:10" x14ac:dyDescent="0.25">
      <c r="A3510" s="148"/>
      <c r="C3510" s="230"/>
      <c r="I3510" s="14"/>
      <c r="J3510" s="14"/>
    </row>
    <row r="3511" spans="1:10" x14ac:dyDescent="0.25">
      <c r="A3511" s="148"/>
      <c r="C3511" s="230"/>
      <c r="I3511" s="14"/>
      <c r="J3511" s="14"/>
    </row>
    <row r="3512" spans="1:10" x14ac:dyDescent="0.25">
      <c r="A3512" s="148"/>
      <c r="C3512" s="230"/>
      <c r="I3512" s="14"/>
      <c r="J3512" s="14"/>
    </row>
    <row r="3513" spans="1:10" x14ac:dyDescent="0.25">
      <c r="A3513" s="148"/>
      <c r="C3513" s="230"/>
      <c r="I3513" s="14"/>
      <c r="J3513" s="14"/>
    </row>
    <row r="3514" spans="1:10" x14ac:dyDescent="0.25">
      <c r="A3514" s="148"/>
      <c r="C3514" s="230"/>
      <c r="I3514" s="14"/>
      <c r="J3514" s="14"/>
    </row>
    <row r="3515" spans="1:10" x14ac:dyDescent="0.25">
      <c r="A3515" s="148"/>
      <c r="C3515" s="230"/>
      <c r="I3515" s="14"/>
      <c r="J3515" s="14"/>
    </row>
    <row r="3516" spans="1:10" x14ac:dyDescent="0.25">
      <c r="A3516" s="148"/>
      <c r="C3516" s="230"/>
      <c r="I3516" s="14"/>
      <c r="J3516" s="14"/>
    </row>
    <row r="3517" spans="1:10" x14ac:dyDescent="0.25">
      <c r="A3517" s="148"/>
      <c r="C3517" s="230"/>
      <c r="I3517" s="14"/>
      <c r="J3517" s="14"/>
    </row>
    <row r="3518" spans="1:10" x14ac:dyDescent="0.25">
      <c r="A3518" s="148"/>
      <c r="C3518" s="230"/>
      <c r="I3518" s="14"/>
      <c r="J3518" s="14"/>
    </row>
    <row r="3519" spans="1:10" x14ac:dyDescent="0.25">
      <c r="A3519" s="148"/>
      <c r="C3519" s="230"/>
      <c r="I3519" s="14"/>
      <c r="J3519" s="14"/>
    </row>
    <row r="3520" spans="1:10" x14ac:dyDescent="0.25">
      <c r="A3520" s="148"/>
      <c r="C3520" s="230"/>
      <c r="I3520" s="14"/>
      <c r="J3520" s="14"/>
    </row>
    <row r="3521" spans="1:10" x14ac:dyDescent="0.25">
      <c r="A3521" s="148"/>
      <c r="C3521" s="230"/>
      <c r="I3521" s="14"/>
      <c r="J3521" s="14"/>
    </row>
    <row r="3522" spans="1:10" x14ac:dyDescent="0.25">
      <c r="A3522" s="148"/>
      <c r="C3522" s="230"/>
      <c r="I3522" s="14"/>
      <c r="J3522" s="14"/>
    </row>
    <row r="3523" spans="1:10" x14ac:dyDescent="0.25">
      <c r="A3523" s="148"/>
      <c r="C3523" s="230"/>
      <c r="I3523" s="14"/>
      <c r="J3523" s="14"/>
    </row>
    <row r="3524" spans="1:10" x14ac:dyDescent="0.25">
      <c r="A3524" s="148"/>
      <c r="C3524" s="230"/>
      <c r="I3524" s="14"/>
      <c r="J3524" s="14"/>
    </row>
    <row r="3525" spans="1:10" x14ac:dyDescent="0.25">
      <c r="A3525" s="148"/>
      <c r="C3525" s="230"/>
      <c r="I3525" s="14"/>
      <c r="J3525" s="14"/>
    </row>
    <row r="3526" spans="1:10" x14ac:dyDescent="0.25">
      <c r="A3526" s="148"/>
      <c r="C3526" s="230"/>
      <c r="I3526" s="14"/>
      <c r="J3526" s="14"/>
    </row>
    <row r="3527" spans="1:10" x14ac:dyDescent="0.25">
      <c r="A3527" s="148"/>
      <c r="C3527" s="230"/>
      <c r="I3527" s="14"/>
      <c r="J3527" s="14"/>
    </row>
    <row r="3528" spans="1:10" x14ac:dyDescent="0.25">
      <c r="A3528" s="148"/>
      <c r="C3528" s="230"/>
      <c r="I3528" s="14"/>
      <c r="J3528" s="14"/>
    </row>
    <row r="3529" spans="1:10" x14ac:dyDescent="0.25">
      <c r="A3529" s="148"/>
      <c r="C3529" s="230"/>
      <c r="I3529" s="14"/>
      <c r="J3529" s="14"/>
    </row>
    <row r="3530" spans="1:10" x14ac:dyDescent="0.25">
      <c r="A3530" s="148"/>
      <c r="C3530" s="230"/>
      <c r="I3530" s="14"/>
      <c r="J3530" s="14"/>
    </row>
    <row r="3531" spans="1:10" x14ac:dyDescent="0.25">
      <c r="A3531" s="148"/>
      <c r="C3531" s="230"/>
      <c r="I3531" s="14"/>
      <c r="J3531" s="14"/>
    </row>
    <row r="3532" spans="1:10" x14ac:dyDescent="0.25">
      <c r="A3532" s="148"/>
      <c r="C3532" s="230"/>
      <c r="I3532" s="14"/>
      <c r="J3532" s="14"/>
    </row>
    <row r="3533" spans="1:10" x14ac:dyDescent="0.25">
      <c r="A3533" s="148"/>
      <c r="C3533" s="230"/>
      <c r="I3533" s="14"/>
      <c r="J3533" s="14"/>
    </row>
    <row r="3534" spans="1:10" x14ac:dyDescent="0.25">
      <c r="A3534" s="148"/>
      <c r="C3534" s="230"/>
      <c r="I3534" s="14"/>
      <c r="J3534" s="14"/>
    </row>
    <row r="3535" spans="1:10" x14ac:dyDescent="0.25">
      <c r="A3535" s="148"/>
      <c r="C3535" s="230"/>
      <c r="I3535" s="14"/>
      <c r="J3535" s="14"/>
    </row>
    <row r="3536" spans="1:10" x14ac:dyDescent="0.25">
      <c r="A3536" s="148"/>
      <c r="C3536" s="230"/>
      <c r="I3536" s="14"/>
      <c r="J3536" s="14"/>
    </row>
    <row r="3537" spans="1:10" x14ac:dyDescent="0.25">
      <c r="A3537" s="148"/>
      <c r="C3537" s="230"/>
      <c r="I3537" s="14"/>
      <c r="J3537" s="14"/>
    </row>
    <row r="3538" spans="1:10" x14ac:dyDescent="0.25">
      <c r="A3538" s="148"/>
      <c r="C3538" s="230"/>
      <c r="I3538" s="14"/>
      <c r="J3538" s="14"/>
    </row>
    <row r="3539" spans="1:10" x14ac:dyDescent="0.25">
      <c r="A3539" s="148"/>
      <c r="C3539" s="230"/>
      <c r="I3539" s="14"/>
      <c r="J3539" s="14"/>
    </row>
    <row r="3540" spans="1:10" x14ac:dyDescent="0.25">
      <c r="A3540" s="148"/>
      <c r="C3540" s="230"/>
      <c r="I3540" s="14"/>
      <c r="J3540" s="14"/>
    </row>
    <row r="3541" spans="1:10" x14ac:dyDescent="0.25">
      <c r="A3541" s="148"/>
      <c r="C3541" s="230"/>
      <c r="I3541" s="14"/>
      <c r="J3541" s="14"/>
    </row>
    <row r="3542" spans="1:10" x14ac:dyDescent="0.25">
      <c r="A3542" s="148"/>
      <c r="C3542" s="230"/>
      <c r="I3542" s="14"/>
      <c r="J3542" s="14"/>
    </row>
    <row r="3543" spans="1:10" x14ac:dyDescent="0.25">
      <c r="A3543" s="148"/>
      <c r="C3543" s="230"/>
      <c r="I3543" s="14"/>
      <c r="J3543" s="14"/>
    </row>
    <row r="3544" spans="1:10" x14ac:dyDescent="0.25">
      <c r="A3544" s="148"/>
      <c r="C3544" s="230"/>
      <c r="I3544" s="14"/>
      <c r="J3544" s="14"/>
    </row>
    <row r="3545" spans="1:10" x14ac:dyDescent="0.25">
      <c r="A3545" s="148"/>
      <c r="C3545" s="230"/>
      <c r="I3545" s="14"/>
      <c r="J3545" s="14"/>
    </row>
    <row r="3546" spans="1:10" x14ac:dyDescent="0.25">
      <c r="A3546" s="148"/>
      <c r="C3546" s="230"/>
      <c r="I3546" s="14"/>
      <c r="J3546" s="14"/>
    </row>
    <row r="3547" spans="1:10" x14ac:dyDescent="0.25">
      <c r="A3547" s="148"/>
      <c r="C3547" s="230"/>
      <c r="I3547" s="14"/>
      <c r="J3547" s="14"/>
    </row>
    <row r="3548" spans="1:10" x14ac:dyDescent="0.25">
      <c r="A3548" s="148"/>
      <c r="C3548" s="230"/>
      <c r="I3548" s="14"/>
      <c r="J3548" s="14"/>
    </row>
    <row r="3549" spans="1:10" x14ac:dyDescent="0.25">
      <c r="A3549" s="148"/>
      <c r="C3549" s="230"/>
      <c r="I3549" s="14"/>
      <c r="J3549" s="14"/>
    </row>
    <row r="3550" spans="1:10" x14ac:dyDescent="0.25">
      <c r="A3550" s="148"/>
      <c r="C3550" s="230"/>
      <c r="I3550" s="14"/>
      <c r="J3550" s="14"/>
    </row>
    <row r="3551" spans="1:10" x14ac:dyDescent="0.25">
      <c r="A3551" s="148"/>
      <c r="C3551" s="230"/>
      <c r="I3551" s="14"/>
      <c r="J3551" s="14"/>
    </row>
    <row r="3552" spans="1:10" x14ac:dyDescent="0.25">
      <c r="A3552" s="148"/>
      <c r="C3552" s="230"/>
      <c r="I3552" s="14"/>
      <c r="J3552" s="14"/>
    </row>
    <row r="3553" spans="1:10" x14ac:dyDescent="0.25">
      <c r="A3553" s="148"/>
      <c r="C3553" s="230"/>
      <c r="I3553" s="14"/>
      <c r="J3553" s="14"/>
    </row>
    <row r="3554" spans="1:10" x14ac:dyDescent="0.25">
      <c r="A3554" s="148"/>
      <c r="C3554" s="230"/>
      <c r="I3554" s="14"/>
      <c r="J3554" s="14"/>
    </row>
    <row r="3555" spans="1:10" x14ac:dyDescent="0.25">
      <c r="A3555" s="148"/>
      <c r="C3555" s="230"/>
      <c r="I3555" s="14"/>
      <c r="J3555" s="14"/>
    </row>
    <row r="3556" spans="1:10" x14ac:dyDescent="0.25">
      <c r="A3556" s="148"/>
      <c r="C3556" s="230"/>
      <c r="I3556" s="14"/>
      <c r="J3556" s="14"/>
    </row>
    <row r="3557" spans="1:10" x14ac:dyDescent="0.25">
      <c r="A3557" s="148"/>
      <c r="C3557" s="230"/>
      <c r="I3557" s="14"/>
      <c r="J3557" s="14"/>
    </row>
    <row r="3558" spans="1:10" x14ac:dyDescent="0.25">
      <c r="A3558" s="148"/>
      <c r="C3558" s="230"/>
      <c r="I3558" s="14"/>
      <c r="J3558" s="14"/>
    </row>
    <row r="3559" spans="1:10" x14ac:dyDescent="0.25">
      <c r="A3559" s="148"/>
      <c r="C3559" s="230"/>
      <c r="I3559" s="14"/>
      <c r="J3559" s="14"/>
    </row>
    <row r="3560" spans="1:10" x14ac:dyDescent="0.25">
      <c r="A3560" s="148"/>
      <c r="C3560" s="230"/>
      <c r="I3560" s="14"/>
      <c r="J3560" s="14"/>
    </row>
    <row r="3561" spans="1:10" x14ac:dyDescent="0.25">
      <c r="A3561" s="148"/>
      <c r="C3561" s="230"/>
      <c r="I3561" s="14"/>
      <c r="J3561" s="14"/>
    </row>
    <row r="3562" spans="1:10" x14ac:dyDescent="0.25">
      <c r="A3562" s="148"/>
      <c r="C3562" s="230"/>
      <c r="I3562" s="14"/>
      <c r="J3562" s="14"/>
    </row>
    <row r="3563" spans="1:10" x14ac:dyDescent="0.25">
      <c r="A3563" s="148"/>
      <c r="C3563" s="230"/>
      <c r="I3563" s="14"/>
      <c r="J3563" s="14"/>
    </row>
    <row r="3564" spans="1:10" x14ac:dyDescent="0.25">
      <c r="A3564" s="148"/>
      <c r="C3564" s="230"/>
      <c r="I3564" s="14"/>
      <c r="J3564" s="14"/>
    </row>
    <row r="3565" spans="1:10" x14ac:dyDescent="0.25">
      <c r="A3565" s="148"/>
      <c r="C3565" s="230"/>
      <c r="I3565" s="14"/>
      <c r="J3565" s="14"/>
    </row>
    <row r="3566" spans="1:10" x14ac:dyDescent="0.25">
      <c r="A3566" s="148"/>
      <c r="C3566" s="230"/>
      <c r="I3566" s="14"/>
      <c r="J3566" s="14"/>
    </row>
    <row r="3567" spans="1:10" x14ac:dyDescent="0.25">
      <c r="A3567" s="148"/>
      <c r="C3567" s="230"/>
      <c r="I3567" s="14"/>
      <c r="J3567" s="14"/>
    </row>
    <row r="3568" spans="1:10" x14ac:dyDescent="0.25">
      <c r="A3568" s="148"/>
      <c r="C3568" s="230"/>
      <c r="I3568" s="14"/>
      <c r="J3568" s="14"/>
    </row>
    <row r="3569" spans="1:10" x14ac:dyDescent="0.25">
      <c r="A3569" s="148"/>
      <c r="C3569" s="230"/>
      <c r="I3569" s="14"/>
      <c r="J3569" s="14"/>
    </row>
    <row r="3570" spans="1:10" x14ac:dyDescent="0.25">
      <c r="A3570" s="148"/>
      <c r="C3570" s="230"/>
      <c r="I3570" s="14"/>
      <c r="J3570" s="14"/>
    </row>
    <row r="3571" spans="1:10" x14ac:dyDescent="0.25">
      <c r="A3571" s="148"/>
      <c r="C3571" s="230"/>
      <c r="I3571" s="14"/>
      <c r="J3571" s="14"/>
    </row>
    <row r="3572" spans="1:10" x14ac:dyDescent="0.25">
      <c r="A3572" s="148"/>
      <c r="C3572" s="230"/>
      <c r="I3572" s="14"/>
      <c r="J3572" s="14"/>
    </row>
    <row r="3573" spans="1:10" x14ac:dyDescent="0.25">
      <c r="A3573" s="148"/>
      <c r="C3573" s="230"/>
      <c r="I3573" s="14"/>
      <c r="J3573" s="14"/>
    </row>
    <row r="3574" spans="1:10" x14ac:dyDescent="0.25">
      <c r="A3574" s="148"/>
      <c r="C3574" s="230"/>
      <c r="I3574" s="14"/>
      <c r="J3574" s="14"/>
    </row>
    <row r="3575" spans="1:10" x14ac:dyDescent="0.25">
      <c r="A3575" s="148"/>
      <c r="C3575" s="230"/>
      <c r="I3575" s="14"/>
      <c r="J3575" s="14"/>
    </row>
    <row r="3576" spans="1:10" x14ac:dyDescent="0.25">
      <c r="A3576" s="148"/>
      <c r="C3576" s="230"/>
      <c r="I3576" s="14"/>
      <c r="J3576" s="14"/>
    </row>
    <row r="3577" spans="1:10" x14ac:dyDescent="0.25">
      <c r="A3577" s="148"/>
      <c r="C3577" s="230"/>
      <c r="I3577" s="14"/>
      <c r="J3577" s="14"/>
    </row>
    <row r="3578" spans="1:10" x14ac:dyDescent="0.25">
      <c r="A3578" s="148"/>
      <c r="C3578" s="230"/>
      <c r="I3578" s="14"/>
      <c r="J3578" s="14"/>
    </row>
    <row r="3579" spans="1:10" x14ac:dyDescent="0.25">
      <c r="A3579" s="148"/>
      <c r="C3579" s="230"/>
      <c r="I3579" s="14"/>
      <c r="J3579" s="14"/>
    </row>
    <row r="3580" spans="1:10" x14ac:dyDescent="0.25">
      <c r="A3580" s="148"/>
      <c r="C3580" s="230"/>
      <c r="I3580" s="14"/>
      <c r="J3580" s="14"/>
    </row>
    <row r="3581" spans="1:10" x14ac:dyDescent="0.25">
      <c r="A3581" s="148"/>
      <c r="C3581" s="230"/>
      <c r="I3581" s="14"/>
      <c r="J3581" s="14"/>
    </row>
    <row r="3582" spans="1:10" x14ac:dyDescent="0.25">
      <c r="A3582" s="148"/>
      <c r="C3582" s="230"/>
      <c r="I3582" s="14"/>
      <c r="J3582" s="14"/>
    </row>
    <row r="3583" spans="1:10" x14ac:dyDescent="0.25">
      <c r="A3583" s="148"/>
      <c r="C3583" s="230"/>
      <c r="I3583" s="14"/>
      <c r="J3583" s="14"/>
    </row>
    <row r="3584" spans="1:10" x14ac:dyDescent="0.25">
      <c r="A3584" s="148"/>
      <c r="C3584" s="230"/>
      <c r="I3584" s="14"/>
      <c r="J3584" s="14"/>
    </row>
    <row r="3585" spans="1:10" x14ac:dyDescent="0.25">
      <c r="A3585" s="148"/>
      <c r="C3585" s="230"/>
      <c r="I3585" s="14"/>
      <c r="J3585" s="14"/>
    </row>
    <row r="3586" spans="1:10" x14ac:dyDescent="0.25">
      <c r="A3586" s="148"/>
      <c r="C3586" s="230"/>
      <c r="I3586" s="14"/>
      <c r="J3586" s="14"/>
    </row>
    <row r="3587" spans="1:10" x14ac:dyDescent="0.25">
      <c r="A3587" s="148"/>
      <c r="C3587" s="230"/>
      <c r="I3587" s="14"/>
      <c r="J3587" s="14"/>
    </row>
    <row r="3588" spans="1:10" x14ac:dyDescent="0.25">
      <c r="A3588" s="148"/>
      <c r="C3588" s="230"/>
      <c r="I3588" s="14"/>
      <c r="J3588" s="14"/>
    </row>
    <row r="3589" spans="1:10" x14ac:dyDescent="0.25">
      <c r="A3589" s="148"/>
      <c r="C3589" s="230"/>
      <c r="I3589" s="14"/>
      <c r="J3589" s="14"/>
    </row>
    <row r="3590" spans="1:10" x14ac:dyDescent="0.25">
      <c r="A3590" s="148"/>
      <c r="C3590" s="230"/>
      <c r="I3590" s="14"/>
      <c r="J3590" s="14"/>
    </row>
    <row r="3591" spans="1:10" x14ac:dyDescent="0.25">
      <c r="A3591" s="148"/>
      <c r="C3591" s="230"/>
      <c r="I3591" s="14"/>
      <c r="J3591" s="14"/>
    </row>
    <row r="3592" spans="1:10" x14ac:dyDescent="0.25">
      <c r="A3592" s="148"/>
      <c r="C3592" s="230"/>
      <c r="I3592" s="14"/>
      <c r="J3592" s="14"/>
    </row>
    <row r="3593" spans="1:10" x14ac:dyDescent="0.25">
      <c r="A3593" s="148"/>
      <c r="C3593" s="230"/>
      <c r="I3593" s="14"/>
      <c r="J3593" s="14"/>
    </row>
    <row r="3594" spans="1:10" x14ac:dyDescent="0.25">
      <c r="A3594" s="148"/>
      <c r="C3594" s="230"/>
      <c r="I3594" s="14"/>
      <c r="J3594" s="14"/>
    </row>
    <row r="3595" spans="1:10" x14ac:dyDescent="0.25">
      <c r="A3595" s="148"/>
      <c r="C3595" s="230"/>
      <c r="I3595" s="14"/>
      <c r="J3595" s="14"/>
    </row>
    <row r="3596" spans="1:10" x14ac:dyDescent="0.25">
      <c r="A3596" s="148"/>
      <c r="C3596" s="230"/>
      <c r="I3596" s="14"/>
      <c r="J3596" s="14"/>
    </row>
    <row r="3597" spans="1:10" x14ac:dyDescent="0.25">
      <c r="A3597" s="148"/>
      <c r="C3597" s="230"/>
      <c r="I3597" s="14"/>
      <c r="J3597" s="14"/>
    </row>
    <row r="3598" spans="1:10" x14ac:dyDescent="0.25">
      <c r="A3598" s="148"/>
      <c r="C3598" s="230"/>
      <c r="I3598" s="14"/>
      <c r="J3598" s="14"/>
    </row>
    <row r="3599" spans="1:10" x14ac:dyDescent="0.25">
      <c r="A3599" s="148"/>
      <c r="C3599" s="230"/>
      <c r="I3599" s="14"/>
      <c r="J3599" s="14"/>
    </row>
    <row r="3600" spans="1:10" x14ac:dyDescent="0.25">
      <c r="A3600" s="148"/>
      <c r="C3600" s="230"/>
      <c r="I3600" s="14"/>
      <c r="J3600" s="14"/>
    </row>
    <row r="3601" spans="1:10" x14ac:dyDescent="0.25">
      <c r="A3601" s="148"/>
      <c r="C3601" s="230"/>
      <c r="I3601" s="14"/>
      <c r="J3601" s="14"/>
    </row>
    <row r="3602" spans="1:10" x14ac:dyDescent="0.25">
      <c r="A3602" s="148"/>
      <c r="C3602" s="230"/>
      <c r="I3602" s="14"/>
      <c r="J3602" s="14"/>
    </row>
    <row r="3603" spans="1:10" x14ac:dyDescent="0.25">
      <c r="A3603" s="148"/>
      <c r="C3603" s="230"/>
      <c r="I3603" s="14"/>
      <c r="J3603" s="14"/>
    </row>
    <row r="3604" spans="1:10" x14ac:dyDescent="0.25">
      <c r="A3604" s="148"/>
      <c r="C3604" s="230"/>
      <c r="I3604" s="14"/>
      <c r="J3604" s="14"/>
    </row>
    <row r="3605" spans="1:10" x14ac:dyDescent="0.25">
      <c r="A3605" s="148"/>
      <c r="C3605" s="230"/>
      <c r="I3605" s="14"/>
      <c r="J3605" s="14"/>
    </row>
    <row r="3606" spans="1:10" x14ac:dyDescent="0.25">
      <c r="A3606" s="148"/>
      <c r="C3606" s="230"/>
      <c r="I3606" s="14"/>
      <c r="J3606" s="14"/>
    </row>
    <row r="3607" spans="1:10" x14ac:dyDescent="0.25">
      <c r="A3607" s="148"/>
      <c r="C3607" s="230"/>
      <c r="I3607" s="14"/>
      <c r="J3607" s="14"/>
    </row>
    <row r="3608" spans="1:10" x14ac:dyDescent="0.25">
      <c r="A3608" s="148"/>
      <c r="C3608" s="230"/>
      <c r="I3608" s="14"/>
      <c r="J3608" s="14"/>
    </row>
    <row r="3609" spans="1:10" x14ac:dyDescent="0.25">
      <c r="A3609" s="148"/>
      <c r="C3609" s="230"/>
      <c r="I3609" s="14"/>
      <c r="J3609" s="14"/>
    </row>
    <row r="3610" spans="1:10" x14ac:dyDescent="0.25">
      <c r="A3610" s="148"/>
      <c r="C3610" s="230"/>
      <c r="I3610" s="14"/>
      <c r="J3610" s="14"/>
    </row>
    <row r="3611" spans="1:10" x14ac:dyDescent="0.25">
      <c r="A3611" s="148"/>
      <c r="C3611" s="230"/>
      <c r="I3611" s="14"/>
      <c r="J3611" s="14"/>
    </row>
    <row r="3612" spans="1:10" x14ac:dyDescent="0.25">
      <c r="A3612" s="148"/>
      <c r="C3612" s="230"/>
      <c r="I3612" s="14"/>
      <c r="J3612" s="14"/>
    </row>
    <row r="3613" spans="1:10" x14ac:dyDescent="0.25">
      <c r="A3613" s="148"/>
      <c r="C3613" s="230"/>
      <c r="I3613" s="14"/>
      <c r="J3613" s="14"/>
    </row>
    <row r="3614" spans="1:10" x14ac:dyDescent="0.25">
      <c r="A3614" s="148"/>
      <c r="C3614" s="230"/>
      <c r="I3614" s="14"/>
      <c r="J3614" s="14"/>
    </row>
    <row r="3615" spans="1:10" x14ac:dyDescent="0.25">
      <c r="A3615" s="148"/>
      <c r="C3615" s="230"/>
      <c r="I3615" s="14"/>
      <c r="J3615" s="14"/>
    </row>
    <row r="3616" spans="1:10" x14ac:dyDescent="0.25">
      <c r="A3616" s="148"/>
      <c r="C3616" s="230"/>
      <c r="I3616" s="14"/>
      <c r="J3616" s="14"/>
    </row>
    <row r="3617" spans="1:10" x14ac:dyDescent="0.25">
      <c r="A3617" s="148"/>
      <c r="C3617" s="230"/>
      <c r="I3617" s="14"/>
      <c r="J3617" s="14"/>
    </row>
    <row r="3618" spans="1:10" x14ac:dyDescent="0.25">
      <c r="A3618" s="148"/>
      <c r="C3618" s="230"/>
      <c r="I3618" s="14"/>
      <c r="J3618" s="14"/>
    </row>
    <row r="3619" spans="1:10" x14ac:dyDescent="0.25">
      <c r="A3619" s="148"/>
      <c r="C3619" s="230"/>
      <c r="I3619" s="14"/>
      <c r="J3619" s="14"/>
    </row>
    <row r="3620" spans="1:10" x14ac:dyDescent="0.25">
      <c r="A3620" s="148"/>
      <c r="C3620" s="230"/>
      <c r="I3620" s="14"/>
      <c r="J3620" s="14"/>
    </row>
    <row r="3621" spans="1:10" x14ac:dyDescent="0.25">
      <c r="A3621" s="148"/>
      <c r="C3621" s="230"/>
      <c r="I3621" s="14"/>
      <c r="J3621" s="14"/>
    </row>
    <row r="3622" spans="1:10" x14ac:dyDescent="0.25">
      <c r="A3622" s="148"/>
      <c r="C3622" s="230"/>
      <c r="I3622" s="14"/>
      <c r="J3622" s="14"/>
    </row>
    <row r="3623" spans="1:10" x14ac:dyDescent="0.25">
      <c r="A3623" s="148"/>
      <c r="C3623" s="230"/>
      <c r="I3623" s="14"/>
      <c r="J3623" s="14"/>
    </row>
    <row r="3624" spans="1:10" x14ac:dyDescent="0.25">
      <c r="A3624" s="148"/>
      <c r="C3624" s="230"/>
      <c r="I3624" s="14"/>
      <c r="J3624" s="14"/>
    </row>
    <row r="3625" spans="1:10" x14ac:dyDescent="0.25">
      <c r="A3625" s="148"/>
      <c r="C3625" s="230"/>
      <c r="I3625" s="14"/>
      <c r="J3625" s="14"/>
    </row>
    <row r="3626" spans="1:10" x14ac:dyDescent="0.25">
      <c r="A3626" s="148"/>
      <c r="C3626" s="230"/>
      <c r="I3626" s="14"/>
      <c r="J3626" s="14"/>
    </row>
    <row r="3627" spans="1:10" x14ac:dyDescent="0.25">
      <c r="A3627" s="148"/>
      <c r="C3627" s="230"/>
      <c r="I3627" s="14"/>
      <c r="J3627" s="14"/>
    </row>
    <row r="3628" spans="1:10" x14ac:dyDescent="0.25">
      <c r="A3628" s="148"/>
      <c r="C3628" s="230"/>
      <c r="I3628" s="14"/>
      <c r="J3628" s="14"/>
    </row>
    <row r="3629" spans="1:10" x14ac:dyDescent="0.25">
      <c r="A3629" s="148"/>
      <c r="C3629" s="230"/>
      <c r="I3629" s="14"/>
      <c r="J3629" s="14"/>
    </row>
    <row r="3630" spans="1:10" x14ac:dyDescent="0.25">
      <c r="A3630" s="148"/>
      <c r="C3630" s="230"/>
      <c r="I3630" s="14"/>
      <c r="J3630" s="14"/>
    </row>
    <row r="3631" spans="1:10" x14ac:dyDescent="0.25">
      <c r="A3631" s="148"/>
      <c r="C3631" s="230"/>
      <c r="I3631" s="14"/>
      <c r="J3631" s="14"/>
    </row>
    <row r="3632" spans="1:10" x14ac:dyDescent="0.25">
      <c r="A3632" s="148"/>
      <c r="C3632" s="230"/>
      <c r="I3632" s="14"/>
      <c r="J3632" s="14"/>
    </row>
    <row r="3633" spans="1:10" x14ac:dyDescent="0.25">
      <c r="A3633" s="148"/>
      <c r="C3633" s="230"/>
      <c r="I3633" s="14"/>
      <c r="J3633" s="14"/>
    </row>
    <row r="3634" spans="1:10" x14ac:dyDescent="0.25">
      <c r="A3634" s="148"/>
      <c r="C3634" s="230"/>
      <c r="I3634" s="14"/>
      <c r="J3634" s="14"/>
    </row>
    <row r="3635" spans="1:10" x14ac:dyDescent="0.25">
      <c r="A3635" s="148"/>
      <c r="C3635" s="230"/>
      <c r="I3635" s="14"/>
      <c r="J3635" s="14"/>
    </row>
    <row r="3636" spans="1:10" x14ac:dyDescent="0.25">
      <c r="A3636" s="148"/>
      <c r="C3636" s="230"/>
      <c r="I3636" s="14"/>
      <c r="J3636" s="14"/>
    </row>
    <row r="3637" spans="1:10" x14ac:dyDescent="0.25">
      <c r="A3637" s="148"/>
      <c r="C3637" s="230"/>
      <c r="I3637" s="14"/>
      <c r="J3637" s="14"/>
    </row>
    <row r="3638" spans="1:10" x14ac:dyDescent="0.25">
      <c r="A3638" s="148"/>
      <c r="C3638" s="230"/>
      <c r="I3638" s="14"/>
      <c r="J3638" s="14"/>
    </row>
    <row r="3639" spans="1:10" x14ac:dyDescent="0.25">
      <c r="A3639" s="148"/>
      <c r="C3639" s="230"/>
      <c r="I3639" s="14"/>
      <c r="J3639" s="14"/>
    </row>
    <row r="3640" spans="1:10" x14ac:dyDescent="0.25">
      <c r="A3640" s="148"/>
      <c r="C3640" s="230"/>
      <c r="I3640" s="14"/>
      <c r="J3640" s="14"/>
    </row>
    <row r="3641" spans="1:10" x14ac:dyDescent="0.25">
      <c r="A3641" s="148"/>
      <c r="C3641" s="230"/>
      <c r="I3641" s="14"/>
      <c r="J3641" s="14"/>
    </row>
    <row r="3642" spans="1:10" x14ac:dyDescent="0.25">
      <c r="A3642" s="148"/>
      <c r="C3642" s="230"/>
      <c r="I3642" s="14"/>
      <c r="J3642" s="14"/>
    </row>
    <row r="3643" spans="1:10" x14ac:dyDescent="0.25">
      <c r="A3643" s="148"/>
      <c r="C3643" s="230"/>
      <c r="I3643" s="14"/>
      <c r="J3643" s="14"/>
    </row>
    <row r="3644" spans="1:10" x14ac:dyDescent="0.25">
      <c r="A3644" s="148"/>
      <c r="C3644" s="230"/>
      <c r="I3644" s="14"/>
      <c r="J3644" s="14"/>
    </row>
    <row r="3645" spans="1:10" x14ac:dyDescent="0.25">
      <c r="A3645" s="148"/>
      <c r="C3645" s="230"/>
      <c r="I3645" s="14"/>
      <c r="J3645" s="14"/>
    </row>
    <row r="3646" spans="1:10" x14ac:dyDescent="0.25">
      <c r="A3646" s="148"/>
      <c r="C3646" s="230"/>
      <c r="I3646" s="14"/>
      <c r="J3646" s="14"/>
    </row>
    <row r="3647" spans="1:10" x14ac:dyDescent="0.25">
      <c r="A3647" s="148"/>
      <c r="C3647" s="230"/>
      <c r="I3647" s="14"/>
      <c r="J3647" s="14"/>
    </row>
    <row r="3648" spans="1:10" x14ac:dyDescent="0.25">
      <c r="A3648" s="148"/>
      <c r="C3648" s="230"/>
      <c r="I3648" s="14"/>
      <c r="J3648" s="14"/>
    </row>
    <row r="3649" spans="1:10" x14ac:dyDescent="0.25">
      <c r="A3649" s="148"/>
      <c r="C3649" s="230"/>
      <c r="I3649" s="14"/>
      <c r="J3649" s="14"/>
    </row>
    <row r="3650" spans="1:10" x14ac:dyDescent="0.25">
      <c r="A3650" s="148"/>
      <c r="C3650" s="230"/>
      <c r="I3650" s="14"/>
      <c r="J3650" s="14"/>
    </row>
    <row r="3651" spans="1:10" x14ac:dyDescent="0.25">
      <c r="A3651" s="148"/>
      <c r="C3651" s="230"/>
      <c r="I3651" s="14"/>
      <c r="J3651" s="14"/>
    </row>
    <row r="3652" spans="1:10" x14ac:dyDescent="0.25">
      <c r="A3652" s="148"/>
      <c r="C3652" s="230"/>
      <c r="I3652" s="14"/>
      <c r="J3652" s="14"/>
    </row>
    <row r="3653" spans="1:10" x14ac:dyDescent="0.25">
      <c r="A3653" s="148"/>
      <c r="C3653" s="230"/>
      <c r="I3653" s="14"/>
      <c r="J3653" s="14"/>
    </row>
    <row r="3654" spans="1:10" x14ac:dyDescent="0.25">
      <c r="A3654" s="148"/>
      <c r="C3654" s="230"/>
      <c r="I3654" s="14"/>
      <c r="J3654" s="14"/>
    </row>
    <row r="3655" spans="1:10" x14ac:dyDescent="0.25">
      <c r="A3655" s="148"/>
      <c r="C3655" s="230"/>
      <c r="I3655" s="14"/>
      <c r="J3655" s="14"/>
    </row>
    <row r="3656" spans="1:10" x14ac:dyDescent="0.25">
      <c r="A3656" s="148"/>
      <c r="C3656" s="230"/>
      <c r="I3656" s="14"/>
      <c r="J3656" s="14"/>
    </row>
    <row r="3657" spans="1:10" x14ac:dyDescent="0.25">
      <c r="A3657" s="148"/>
      <c r="C3657" s="230"/>
      <c r="I3657" s="14"/>
      <c r="J3657" s="14"/>
    </row>
    <row r="3658" spans="1:10" x14ac:dyDescent="0.25">
      <c r="A3658" s="148"/>
      <c r="C3658" s="230"/>
      <c r="I3658" s="14"/>
      <c r="J3658" s="14"/>
    </row>
    <row r="3659" spans="1:10" x14ac:dyDescent="0.25">
      <c r="A3659" s="148"/>
      <c r="C3659" s="230"/>
      <c r="I3659" s="14"/>
      <c r="J3659" s="14"/>
    </row>
    <row r="3660" spans="1:10" x14ac:dyDescent="0.25">
      <c r="A3660" s="148"/>
      <c r="C3660" s="230"/>
      <c r="I3660" s="14"/>
      <c r="J3660" s="14"/>
    </row>
    <row r="3661" spans="1:10" x14ac:dyDescent="0.25">
      <c r="A3661" s="148"/>
      <c r="C3661" s="230"/>
      <c r="I3661" s="14"/>
      <c r="J3661" s="14"/>
    </row>
    <row r="3662" spans="1:10" x14ac:dyDescent="0.25">
      <c r="A3662" s="148"/>
      <c r="C3662" s="230"/>
      <c r="I3662" s="14"/>
      <c r="J3662" s="14"/>
    </row>
    <row r="3663" spans="1:10" x14ac:dyDescent="0.25">
      <c r="A3663" s="148"/>
      <c r="C3663" s="230"/>
      <c r="I3663" s="14"/>
      <c r="J3663" s="14"/>
    </row>
    <row r="3664" spans="1:10" x14ac:dyDescent="0.25">
      <c r="A3664" s="148"/>
      <c r="C3664" s="230"/>
      <c r="I3664" s="14"/>
      <c r="J3664" s="14"/>
    </row>
    <row r="3665" spans="1:10" x14ac:dyDescent="0.25">
      <c r="A3665" s="148"/>
      <c r="C3665" s="230"/>
      <c r="I3665" s="14"/>
      <c r="J3665" s="14"/>
    </row>
    <row r="3666" spans="1:10" x14ac:dyDescent="0.25">
      <c r="A3666" s="148"/>
      <c r="C3666" s="230"/>
      <c r="I3666" s="14"/>
      <c r="J3666" s="14"/>
    </row>
    <row r="3667" spans="1:10" x14ac:dyDescent="0.25">
      <c r="A3667" s="148"/>
      <c r="C3667" s="230"/>
      <c r="I3667" s="14"/>
      <c r="J3667" s="14"/>
    </row>
    <row r="3668" spans="1:10" x14ac:dyDescent="0.25">
      <c r="A3668" s="148"/>
      <c r="C3668" s="230"/>
      <c r="I3668" s="14"/>
      <c r="J3668" s="14"/>
    </row>
    <row r="3669" spans="1:10" x14ac:dyDescent="0.25">
      <c r="A3669" s="148"/>
      <c r="C3669" s="230"/>
      <c r="I3669" s="14"/>
      <c r="J3669" s="14"/>
    </row>
    <row r="3670" spans="1:10" x14ac:dyDescent="0.25">
      <c r="A3670" s="148"/>
      <c r="C3670" s="230"/>
      <c r="I3670" s="14"/>
      <c r="J3670" s="14"/>
    </row>
    <row r="3671" spans="1:10" x14ac:dyDescent="0.25">
      <c r="A3671" s="148"/>
      <c r="C3671" s="230"/>
      <c r="I3671" s="14"/>
      <c r="J3671" s="14"/>
    </row>
    <row r="3672" spans="1:10" x14ac:dyDescent="0.25">
      <c r="A3672" s="148"/>
      <c r="C3672" s="230"/>
      <c r="I3672" s="14"/>
      <c r="J3672" s="14"/>
    </row>
    <row r="3673" spans="1:10" x14ac:dyDescent="0.25">
      <c r="A3673" s="148"/>
      <c r="C3673" s="230"/>
      <c r="I3673" s="14"/>
      <c r="J3673" s="14"/>
    </row>
    <row r="3674" spans="1:10" x14ac:dyDescent="0.25">
      <c r="A3674" s="148"/>
      <c r="C3674" s="230"/>
      <c r="I3674" s="14"/>
      <c r="J3674" s="14"/>
    </row>
    <row r="3675" spans="1:10" x14ac:dyDescent="0.25">
      <c r="A3675" s="148"/>
      <c r="C3675" s="230"/>
      <c r="I3675" s="14"/>
      <c r="J3675" s="14"/>
    </row>
    <row r="3676" spans="1:10" x14ac:dyDescent="0.25">
      <c r="A3676" s="148"/>
      <c r="C3676" s="230"/>
      <c r="I3676" s="14"/>
      <c r="J3676" s="14"/>
    </row>
    <row r="3677" spans="1:10" x14ac:dyDescent="0.25">
      <c r="A3677" s="148"/>
      <c r="C3677" s="230"/>
      <c r="I3677" s="14"/>
      <c r="J3677" s="14"/>
    </row>
    <row r="3678" spans="1:10" x14ac:dyDescent="0.25">
      <c r="A3678" s="148"/>
      <c r="C3678" s="230"/>
      <c r="I3678" s="14"/>
      <c r="J3678" s="14"/>
    </row>
    <row r="3679" spans="1:10" x14ac:dyDescent="0.25">
      <c r="A3679" s="148"/>
      <c r="C3679" s="230"/>
      <c r="I3679" s="14"/>
      <c r="J3679" s="14"/>
    </row>
    <row r="3680" spans="1:10" x14ac:dyDescent="0.25">
      <c r="A3680" s="148"/>
      <c r="C3680" s="230"/>
      <c r="I3680" s="14"/>
      <c r="J3680" s="14"/>
    </row>
    <row r="3681" spans="1:10" x14ac:dyDescent="0.25">
      <c r="A3681" s="148"/>
      <c r="C3681" s="230"/>
      <c r="I3681" s="14"/>
      <c r="J3681" s="14"/>
    </row>
    <row r="3682" spans="1:10" x14ac:dyDescent="0.25">
      <c r="A3682" s="148"/>
      <c r="C3682" s="230"/>
      <c r="I3682" s="14"/>
      <c r="J3682" s="14"/>
    </row>
    <row r="3683" spans="1:10" x14ac:dyDescent="0.25">
      <c r="A3683" s="148"/>
      <c r="C3683" s="230"/>
      <c r="I3683" s="14"/>
      <c r="J3683" s="14"/>
    </row>
    <row r="3684" spans="1:10" x14ac:dyDescent="0.25">
      <c r="A3684" s="148"/>
      <c r="C3684" s="230"/>
      <c r="I3684" s="14"/>
      <c r="J3684" s="14"/>
    </row>
    <row r="3685" spans="1:10" x14ac:dyDescent="0.25">
      <c r="A3685" s="148"/>
      <c r="C3685" s="230"/>
      <c r="I3685" s="14"/>
      <c r="J3685" s="14"/>
    </row>
    <row r="3686" spans="1:10" x14ac:dyDescent="0.25">
      <c r="A3686" s="148"/>
      <c r="C3686" s="230"/>
      <c r="I3686" s="14"/>
      <c r="J3686" s="14"/>
    </row>
    <row r="3687" spans="1:10" x14ac:dyDescent="0.25">
      <c r="A3687" s="148"/>
      <c r="C3687" s="230"/>
      <c r="I3687" s="14"/>
      <c r="J3687" s="14"/>
    </row>
    <row r="3688" spans="1:10" x14ac:dyDescent="0.25">
      <c r="A3688" s="148"/>
      <c r="C3688" s="230"/>
      <c r="I3688" s="14"/>
      <c r="J3688" s="14"/>
    </row>
    <row r="3689" spans="1:10" x14ac:dyDescent="0.25">
      <c r="A3689" s="148"/>
      <c r="C3689" s="230"/>
      <c r="I3689" s="14"/>
      <c r="J3689" s="14"/>
    </row>
    <row r="3690" spans="1:10" x14ac:dyDescent="0.25">
      <c r="A3690" s="148"/>
      <c r="C3690" s="230"/>
      <c r="I3690" s="14"/>
      <c r="J3690" s="14"/>
    </row>
    <row r="3691" spans="1:10" x14ac:dyDescent="0.25">
      <c r="A3691" s="148"/>
      <c r="C3691" s="230"/>
      <c r="I3691" s="14"/>
      <c r="J3691" s="14"/>
    </row>
    <row r="3692" spans="1:10" x14ac:dyDescent="0.25">
      <c r="A3692" s="148"/>
      <c r="C3692" s="230"/>
      <c r="I3692" s="14"/>
      <c r="J3692" s="14"/>
    </row>
    <row r="3693" spans="1:10" x14ac:dyDescent="0.25">
      <c r="A3693" s="148"/>
      <c r="C3693" s="230"/>
      <c r="I3693" s="14"/>
      <c r="J3693" s="14"/>
    </row>
    <row r="3694" spans="1:10" x14ac:dyDescent="0.25">
      <c r="A3694" s="148"/>
      <c r="C3694" s="230"/>
      <c r="I3694" s="14"/>
      <c r="J3694" s="14"/>
    </row>
    <row r="3695" spans="1:10" x14ac:dyDescent="0.25">
      <c r="A3695" s="148"/>
      <c r="C3695" s="230"/>
      <c r="I3695" s="14"/>
      <c r="J3695" s="14"/>
    </row>
    <row r="3696" spans="1:10" x14ac:dyDescent="0.25">
      <c r="A3696" s="148"/>
      <c r="C3696" s="230"/>
      <c r="I3696" s="14"/>
      <c r="J3696" s="14"/>
    </row>
    <row r="3697" spans="1:10" x14ac:dyDescent="0.25">
      <c r="A3697" s="148"/>
      <c r="C3697" s="230"/>
      <c r="I3697" s="14"/>
      <c r="J3697" s="14"/>
    </row>
    <row r="3698" spans="1:10" x14ac:dyDescent="0.25">
      <c r="A3698" s="148"/>
      <c r="C3698" s="230"/>
      <c r="I3698" s="14"/>
      <c r="J3698" s="14"/>
    </row>
    <row r="3699" spans="1:10" x14ac:dyDescent="0.25">
      <c r="A3699" s="148"/>
      <c r="C3699" s="230"/>
      <c r="I3699" s="14"/>
      <c r="J3699" s="14"/>
    </row>
    <row r="3700" spans="1:10" x14ac:dyDescent="0.25">
      <c r="A3700" s="148"/>
      <c r="C3700" s="230"/>
      <c r="I3700" s="14"/>
      <c r="J3700" s="14"/>
    </row>
    <row r="3701" spans="1:10" x14ac:dyDescent="0.25">
      <c r="A3701" s="148"/>
      <c r="C3701" s="230"/>
      <c r="I3701" s="14"/>
      <c r="J3701" s="14"/>
    </row>
    <row r="3702" spans="1:10" x14ac:dyDescent="0.25">
      <c r="A3702" s="148"/>
      <c r="C3702" s="230"/>
      <c r="I3702" s="14"/>
      <c r="J3702" s="14"/>
    </row>
    <row r="3703" spans="1:10" x14ac:dyDescent="0.25">
      <c r="A3703" s="148"/>
      <c r="C3703" s="230"/>
      <c r="I3703" s="14"/>
      <c r="J3703" s="14"/>
    </row>
    <row r="3704" spans="1:10" x14ac:dyDescent="0.25">
      <c r="A3704" s="148"/>
      <c r="C3704" s="230"/>
      <c r="I3704" s="14"/>
      <c r="J3704" s="14"/>
    </row>
    <row r="3705" spans="1:10" x14ac:dyDescent="0.25">
      <c r="A3705" s="148"/>
      <c r="C3705" s="230"/>
      <c r="I3705" s="14"/>
      <c r="J3705" s="14"/>
    </row>
    <row r="3706" spans="1:10" x14ac:dyDescent="0.25">
      <c r="A3706" s="148"/>
      <c r="C3706" s="230"/>
      <c r="I3706" s="14"/>
      <c r="J3706" s="14"/>
    </row>
    <row r="3707" spans="1:10" x14ac:dyDescent="0.25">
      <c r="A3707" s="148"/>
      <c r="C3707" s="230"/>
      <c r="I3707" s="14"/>
      <c r="J3707" s="14"/>
    </row>
    <row r="3708" spans="1:10" x14ac:dyDescent="0.25">
      <c r="A3708" s="148"/>
      <c r="C3708" s="230"/>
      <c r="I3708" s="14"/>
      <c r="J3708" s="14"/>
    </row>
    <row r="3709" spans="1:10" x14ac:dyDescent="0.25">
      <c r="A3709" s="148"/>
      <c r="C3709" s="230"/>
      <c r="I3709" s="14"/>
      <c r="J3709" s="14"/>
    </row>
    <row r="3710" spans="1:10" x14ac:dyDescent="0.25">
      <c r="A3710" s="148"/>
      <c r="C3710" s="230"/>
      <c r="I3710" s="14"/>
      <c r="J3710" s="14"/>
    </row>
    <row r="3711" spans="1:10" x14ac:dyDescent="0.25">
      <c r="A3711" s="148"/>
      <c r="C3711" s="230"/>
      <c r="I3711" s="14"/>
      <c r="J3711" s="14"/>
    </row>
    <row r="3712" spans="1:10" x14ac:dyDescent="0.25">
      <c r="A3712" s="148"/>
      <c r="C3712" s="230"/>
      <c r="I3712" s="14"/>
      <c r="J3712" s="14"/>
    </row>
    <row r="3713" spans="1:10" x14ac:dyDescent="0.25">
      <c r="A3713" s="148"/>
      <c r="C3713" s="230"/>
      <c r="I3713" s="14"/>
      <c r="J3713" s="14"/>
    </row>
    <row r="3714" spans="1:10" x14ac:dyDescent="0.25">
      <c r="A3714" s="148"/>
      <c r="C3714" s="230"/>
      <c r="I3714" s="14"/>
      <c r="J3714" s="14"/>
    </row>
    <row r="3715" spans="1:10" x14ac:dyDescent="0.25">
      <c r="A3715" s="148"/>
      <c r="C3715" s="230"/>
      <c r="I3715" s="14"/>
      <c r="J3715" s="14"/>
    </row>
    <row r="3716" spans="1:10" x14ac:dyDescent="0.25">
      <c r="A3716" s="148"/>
      <c r="C3716" s="230"/>
      <c r="I3716" s="14"/>
      <c r="J3716" s="14"/>
    </row>
    <row r="3717" spans="1:10" x14ac:dyDescent="0.25">
      <c r="A3717" s="148"/>
      <c r="C3717" s="230"/>
      <c r="I3717" s="14"/>
      <c r="J3717" s="14"/>
    </row>
    <row r="3718" spans="1:10" x14ac:dyDescent="0.25">
      <c r="A3718" s="148"/>
      <c r="C3718" s="230"/>
      <c r="I3718" s="14"/>
      <c r="J3718" s="14"/>
    </row>
    <row r="3719" spans="1:10" x14ac:dyDescent="0.25">
      <c r="A3719" s="148"/>
      <c r="C3719" s="230"/>
      <c r="I3719" s="14"/>
      <c r="J3719" s="14"/>
    </row>
    <row r="3720" spans="1:10" x14ac:dyDescent="0.25">
      <c r="A3720" s="148"/>
      <c r="C3720" s="230"/>
      <c r="I3720" s="14"/>
      <c r="J3720" s="14"/>
    </row>
    <row r="3721" spans="1:10" x14ac:dyDescent="0.25">
      <c r="A3721" s="148"/>
      <c r="C3721" s="230"/>
      <c r="I3721" s="14"/>
      <c r="J3721" s="14"/>
    </row>
    <row r="3722" spans="1:10" x14ac:dyDescent="0.25">
      <c r="A3722" s="148"/>
      <c r="C3722" s="230"/>
      <c r="I3722" s="14"/>
      <c r="J3722" s="14"/>
    </row>
    <row r="3723" spans="1:10" x14ac:dyDescent="0.25">
      <c r="A3723" s="148"/>
      <c r="C3723" s="230"/>
      <c r="I3723" s="14"/>
      <c r="J3723" s="14"/>
    </row>
    <row r="3724" spans="1:10" x14ac:dyDescent="0.25">
      <c r="A3724" s="148"/>
      <c r="C3724" s="230"/>
      <c r="I3724" s="14"/>
      <c r="J3724" s="14"/>
    </row>
    <row r="3725" spans="1:10" x14ac:dyDescent="0.25">
      <c r="A3725" s="148"/>
      <c r="C3725" s="230"/>
      <c r="I3725" s="14"/>
      <c r="J3725" s="14"/>
    </row>
    <row r="3726" spans="1:10" x14ac:dyDescent="0.25">
      <c r="A3726" s="148"/>
      <c r="C3726" s="230"/>
      <c r="I3726" s="14"/>
      <c r="J3726" s="14"/>
    </row>
    <row r="3727" spans="1:10" x14ac:dyDescent="0.25">
      <c r="A3727" s="148"/>
      <c r="C3727" s="230"/>
      <c r="I3727" s="14"/>
      <c r="J3727" s="14"/>
    </row>
    <row r="3728" spans="1:10" x14ac:dyDescent="0.25">
      <c r="A3728" s="148"/>
      <c r="C3728" s="230"/>
      <c r="I3728" s="14"/>
      <c r="J3728" s="14"/>
    </row>
    <row r="3729" spans="1:10" x14ac:dyDescent="0.25">
      <c r="A3729" s="148"/>
      <c r="C3729" s="230"/>
      <c r="I3729" s="14"/>
      <c r="J3729" s="14"/>
    </row>
    <row r="3730" spans="1:10" x14ac:dyDescent="0.25">
      <c r="A3730" s="148"/>
      <c r="C3730" s="230"/>
      <c r="I3730" s="14"/>
      <c r="J3730" s="14"/>
    </row>
    <row r="3731" spans="1:10" x14ac:dyDescent="0.25">
      <c r="A3731" s="148"/>
      <c r="C3731" s="230"/>
      <c r="I3731" s="14"/>
      <c r="J3731" s="14"/>
    </row>
    <row r="3732" spans="1:10" x14ac:dyDescent="0.25">
      <c r="A3732" s="148"/>
      <c r="C3732" s="230"/>
      <c r="I3732" s="14"/>
      <c r="J3732" s="14"/>
    </row>
    <row r="3733" spans="1:10" x14ac:dyDescent="0.25">
      <c r="A3733" s="148"/>
      <c r="C3733" s="230"/>
      <c r="I3733" s="14"/>
      <c r="J3733" s="14"/>
    </row>
    <row r="3734" spans="1:10" x14ac:dyDescent="0.25">
      <c r="A3734" s="148"/>
      <c r="C3734" s="230"/>
      <c r="I3734" s="14"/>
      <c r="J3734" s="14"/>
    </row>
    <row r="3735" spans="1:10" x14ac:dyDescent="0.25">
      <c r="A3735" s="148"/>
      <c r="C3735" s="230"/>
      <c r="I3735" s="14"/>
      <c r="J3735" s="14"/>
    </row>
    <row r="3736" spans="1:10" x14ac:dyDescent="0.25">
      <c r="A3736" s="148"/>
      <c r="C3736" s="230"/>
      <c r="I3736" s="14"/>
      <c r="J3736" s="14"/>
    </row>
    <row r="3737" spans="1:10" x14ac:dyDescent="0.25">
      <c r="A3737" s="148"/>
      <c r="C3737" s="230"/>
      <c r="I3737" s="14"/>
      <c r="J3737" s="14"/>
    </row>
    <row r="3738" spans="1:10" x14ac:dyDescent="0.25">
      <c r="A3738" s="148"/>
      <c r="C3738" s="230"/>
      <c r="I3738" s="14"/>
      <c r="J3738" s="14"/>
    </row>
    <row r="3739" spans="1:10" x14ac:dyDescent="0.25">
      <c r="A3739" s="148"/>
      <c r="C3739" s="230"/>
      <c r="I3739" s="14"/>
      <c r="J3739" s="14"/>
    </row>
    <row r="3740" spans="1:10" x14ac:dyDescent="0.25">
      <c r="A3740" s="148"/>
      <c r="C3740" s="230"/>
      <c r="I3740" s="14"/>
      <c r="J3740" s="14"/>
    </row>
    <row r="3741" spans="1:10" x14ac:dyDescent="0.25">
      <c r="A3741" s="148"/>
      <c r="C3741" s="230"/>
      <c r="I3741" s="14"/>
      <c r="J3741" s="14"/>
    </row>
    <row r="3742" spans="1:10" x14ac:dyDescent="0.25">
      <c r="A3742" s="148"/>
      <c r="C3742" s="230"/>
      <c r="I3742" s="14"/>
      <c r="J3742" s="14"/>
    </row>
    <row r="3743" spans="1:10" x14ac:dyDescent="0.25">
      <c r="A3743" s="148"/>
      <c r="C3743" s="230"/>
      <c r="I3743" s="14"/>
      <c r="J3743" s="14"/>
    </row>
    <row r="3744" spans="1:10" x14ac:dyDescent="0.25">
      <c r="A3744" s="148"/>
      <c r="C3744" s="230"/>
      <c r="I3744" s="14"/>
      <c r="J3744" s="14"/>
    </row>
    <row r="3745" spans="1:10" x14ac:dyDescent="0.25">
      <c r="A3745" s="148"/>
      <c r="C3745" s="230"/>
      <c r="I3745" s="14"/>
      <c r="J3745" s="14"/>
    </row>
    <row r="3746" spans="1:10" x14ac:dyDescent="0.25">
      <c r="A3746" s="148"/>
      <c r="C3746" s="230"/>
      <c r="I3746" s="14"/>
      <c r="J3746" s="14"/>
    </row>
    <row r="3747" spans="1:10" x14ac:dyDescent="0.25">
      <c r="A3747" s="148"/>
      <c r="C3747" s="230"/>
      <c r="I3747" s="14"/>
      <c r="J3747" s="14"/>
    </row>
    <row r="3748" spans="1:10" x14ac:dyDescent="0.25">
      <c r="A3748" s="148"/>
      <c r="C3748" s="230"/>
      <c r="I3748" s="14"/>
      <c r="J3748" s="14"/>
    </row>
    <row r="3749" spans="1:10" x14ac:dyDescent="0.25">
      <c r="A3749" s="148"/>
      <c r="C3749" s="230"/>
      <c r="I3749" s="14"/>
      <c r="J3749" s="14"/>
    </row>
    <row r="3750" spans="1:10" x14ac:dyDescent="0.25">
      <c r="A3750" s="148"/>
      <c r="C3750" s="230"/>
      <c r="I3750" s="14"/>
      <c r="J3750" s="14"/>
    </row>
    <row r="3751" spans="1:10" x14ac:dyDescent="0.25">
      <c r="A3751" s="148"/>
      <c r="C3751" s="230"/>
      <c r="I3751" s="14"/>
      <c r="J3751" s="14"/>
    </row>
    <row r="3752" spans="1:10" x14ac:dyDescent="0.25">
      <c r="A3752" s="148"/>
      <c r="C3752" s="230"/>
      <c r="I3752" s="14"/>
      <c r="J3752" s="14"/>
    </row>
    <row r="3753" spans="1:10" x14ac:dyDescent="0.25">
      <c r="A3753" s="148"/>
      <c r="C3753" s="230"/>
      <c r="I3753" s="14"/>
      <c r="J3753" s="14"/>
    </row>
    <row r="3754" spans="1:10" x14ac:dyDescent="0.25">
      <c r="A3754" s="148"/>
      <c r="C3754" s="230"/>
      <c r="I3754" s="14"/>
      <c r="J3754" s="14"/>
    </row>
    <row r="3755" spans="1:10" x14ac:dyDescent="0.25">
      <c r="A3755" s="148"/>
      <c r="C3755" s="230"/>
      <c r="I3755" s="14"/>
      <c r="J3755" s="14"/>
    </row>
    <row r="3756" spans="1:10" x14ac:dyDescent="0.25">
      <c r="A3756" s="148"/>
      <c r="C3756" s="230"/>
      <c r="I3756" s="14"/>
      <c r="J3756" s="14"/>
    </row>
    <row r="3757" spans="1:10" x14ac:dyDescent="0.25">
      <c r="A3757" s="148"/>
      <c r="C3757" s="230"/>
      <c r="I3757" s="14"/>
      <c r="J3757" s="14"/>
    </row>
    <row r="3758" spans="1:10" x14ac:dyDescent="0.25">
      <c r="A3758" s="148"/>
      <c r="C3758" s="230"/>
      <c r="I3758" s="14"/>
      <c r="J3758" s="14"/>
    </row>
    <row r="3759" spans="1:10" x14ac:dyDescent="0.25">
      <c r="A3759" s="148"/>
      <c r="C3759" s="230"/>
      <c r="I3759" s="14"/>
      <c r="J3759" s="14"/>
    </row>
    <row r="3760" spans="1:10" x14ac:dyDescent="0.25">
      <c r="A3760" s="148"/>
      <c r="C3760" s="230"/>
      <c r="I3760" s="14"/>
      <c r="J3760" s="14"/>
    </row>
    <row r="3761" spans="1:10" x14ac:dyDescent="0.25">
      <c r="A3761" s="148"/>
      <c r="C3761" s="230"/>
      <c r="I3761" s="14"/>
      <c r="J3761" s="14"/>
    </row>
    <row r="3762" spans="1:10" x14ac:dyDescent="0.25">
      <c r="A3762" s="148"/>
      <c r="C3762" s="230"/>
      <c r="I3762" s="14"/>
      <c r="J3762" s="14"/>
    </row>
    <row r="3763" spans="1:10" x14ac:dyDescent="0.25">
      <c r="A3763" s="148"/>
      <c r="C3763" s="230"/>
      <c r="I3763" s="14"/>
      <c r="J3763" s="14"/>
    </row>
    <row r="3764" spans="1:10" x14ac:dyDescent="0.25">
      <c r="A3764" s="148"/>
      <c r="C3764" s="230"/>
      <c r="I3764" s="14"/>
      <c r="J3764" s="14"/>
    </row>
    <row r="3765" spans="1:10" x14ac:dyDescent="0.25">
      <c r="A3765" s="148"/>
      <c r="C3765" s="230"/>
      <c r="I3765" s="14"/>
      <c r="J3765" s="14"/>
    </row>
    <row r="3766" spans="1:10" x14ac:dyDescent="0.25">
      <c r="A3766" s="148"/>
      <c r="C3766" s="230"/>
      <c r="I3766" s="14"/>
      <c r="J3766" s="14"/>
    </row>
    <row r="3767" spans="1:10" x14ac:dyDescent="0.25">
      <c r="A3767" s="148"/>
      <c r="C3767" s="230"/>
      <c r="I3767" s="14"/>
      <c r="J3767" s="14"/>
    </row>
    <row r="3768" spans="1:10" x14ac:dyDescent="0.25">
      <c r="A3768" s="148"/>
      <c r="C3768" s="230"/>
      <c r="I3768" s="14"/>
      <c r="J3768" s="14"/>
    </row>
    <row r="3769" spans="1:10" x14ac:dyDescent="0.25">
      <c r="A3769" s="148"/>
      <c r="C3769" s="230"/>
      <c r="I3769" s="14"/>
      <c r="J3769" s="14"/>
    </row>
    <row r="3770" spans="1:10" x14ac:dyDescent="0.25">
      <c r="A3770" s="148"/>
      <c r="C3770" s="230"/>
      <c r="I3770" s="14"/>
      <c r="J3770" s="14"/>
    </row>
    <row r="3771" spans="1:10" x14ac:dyDescent="0.25">
      <c r="A3771" s="148"/>
      <c r="C3771" s="230"/>
      <c r="I3771" s="14"/>
      <c r="J3771" s="14"/>
    </row>
    <row r="3772" spans="1:10" x14ac:dyDescent="0.25">
      <c r="A3772" s="148"/>
      <c r="C3772" s="230"/>
      <c r="I3772" s="14"/>
      <c r="J3772" s="14"/>
    </row>
    <row r="3773" spans="1:10" x14ac:dyDescent="0.25">
      <c r="A3773" s="148"/>
      <c r="C3773" s="230"/>
      <c r="I3773" s="14"/>
      <c r="J3773" s="14"/>
    </row>
    <row r="3774" spans="1:10" x14ac:dyDescent="0.25">
      <c r="A3774" s="148"/>
      <c r="C3774" s="230"/>
      <c r="I3774" s="14"/>
      <c r="J3774" s="14"/>
    </row>
    <row r="3775" spans="1:10" x14ac:dyDescent="0.25">
      <c r="A3775" s="148"/>
      <c r="C3775" s="230"/>
      <c r="I3775" s="14"/>
      <c r="J3775" s="14"/>
    </row>
    <row r="3776" spans="1:10" x14ac:dyDescent="0.25">
      <c r="A3776" s="148"/>
      <c r="C3776" s="230"/>
      <c r="I3776" s="14"/>
      <c r="J3776" s="14"/>
    </row>
    <row r="3777" spans="1:10" x14ac:dyDescent="0.25">
      <c r="A3777" s="148"/>
      <c r="C3777" s="230"/>
      <c r="I3777" s="14"/>
      <c r="J3777" s="14"/>
    </row>
    <row r="3778" spans="1:10" x14ac:dyDescent="0.25">
      <c r="A3778" s="148"/>
      <c r="C3778" s="230"/>
      <c r="I3778" s="14"/>
      <c r="J3778" s="14"/>
    </row>
    <row r="3779" spans="1:10" x14ac:dyDescent="0.25">
      <c r="A3779" s="148"/>
      <c r="C3779" s="230"/>
      <c r="I3779" s="14"/>
      <c r="J3779" s="14"/>
    </row>
    <row r="3780" spans="1:10" x14ac:dyDescent="0.25">
      <c r="A3780" s="148"/>
      <c r="C3780" s="230"/>
      <c r="I3780" s="14"/>
      <c r="J3780" s="14"/>
    </row>
    <row r="3781" spans="1:10" x14ac:dyDescent="0.25">
      <c r="A3781" s="148"/>
      <c r="C3781" s="230"/>
      <c r="I3781" s="14"/>
      <c r="J3781" s="14"/>
    </row>
    <row r="3782" spans="1:10" x14ac:dyDescent="0.25">
      <c r="A3782" s="148"/>
      <c r="C3782" s="230"/>
      <c r="I3782" s="14"/>
      <c r="J3782" s="14"/>
    </row>
    <row r="3783" spans="1:10" x14ac:dyDescent="0.25">
      <c r="A3783" s="148"/>
      <c r="C3783" s="230"/>
      <c r="I3783" s="14"/>
      <c r="J3783" s="14"/>
    </row>
    <row r="3784" spans="1:10" x14ac:dyDescent="0.25">
      <c r="A3784" s="148"/>
      <c r="C3784" s="230"/>
      <c r="I3784" s="14"/>
      <c r="J3784" s="14"/>
    </row>
    <row r="3785" spans="1:10" x14ac:dyDescent="0.25">
      <c r="A3785" s="148"/>
      <c r="C3785" s="230"/>
      <c r="I3785" s="14"/>
      <c r="J3785" s="14"/>
    </row>
    <row r="3786" spans="1:10" x14ac:dyDescent="0.25">
      <c r="A3786" s="148"/>
      <c r="C3786" s="230"/>
      <c r="I3786" s="14"/>
      <c r="J3786" s="14"/>
    </row>
    <row r="3787" spans="1:10" x14ac:dyDescent="0.25">
      <c r="A3787" s="148"/>
      <c r="C3787" s="230"/>
      <c r="I3787" s="14"/>
      <c r="J3787" s="14"/>
    </row>
    <row r="3788" spans="1:10" x14ac:dyDescent="0.25">
      <c r="A3788" s="148"/>
      <c r="C3788" s="230"/>
      <c r="I3788" s="14"/>
      <c r="J3788" s="14"/>
    </row>
    <row r="3789" spans="1:10" x14ac:dyDescent="0.25">
      <c r="A3789" s="148"/>
      <c r="C3789" s="230"/>
      <c r="I3789" s="14"/>
      <c r="J3789" s="14"/>
    </row>
    <row r="3790" spans="1:10" x14ac:dyDescent="0.25">
      <c r="A3790" s="148"/>
      <c r="C3790" s="230"/>
      <c r="I3790" s="14"/>
      <c r="J3790" s="14"/>
    </row>
    <row r="3791" spans="1:10" x14ac:dyDescent="0.25">
      <c r="A3791" s="148"/>
      <c r="C3791" s="230"/>
      <c r="I3791" s="14"/>
      <c r="J3791" s="14"/>
    </row>
    <row r="3792" spans="1:10" x14ac:dyDescent="0.25">
      <c r="A3792" s="148"/>
      <c r="C3792" s="230"/>
      <c r="I3792" s="14"/>
      <c r="J3792" s="14"/>
    </row>
    <row r="3793" spans="1:10" x14ac:dyDescent="0.25">
      <c r="A3793" s="148"/>
      <c r="C3793" s="230"/>
      <c r="I3793" s="14"/>
      <c r="J3793" s="14"/>
    </row>
    <row r="3794" spans="1:10" x14ac:dyDescent="0.25">
      <c r="A3794" s="148"/>
      <c r="C3794" s="230"/>
      <c r="I3794" s="14"/>
      <c r="J3794" s="14"/>
    </row>
    <row r="3795" spans="1:10" x14ac:dyDescent="0.25">
      <c r="A3795" s="148"/>
      <c r="C3795" s="230"/>
      <c r="I3795" s="14"/>
      <c r="J3795" s="14"/>
    </row>
    <row r="3796" spans="1:10" x14ac:dyDescent="0.25">
      <c r="A3796" s="148"/>
      <c r="C3796" s="230"/>
      <c r="I3796" s="14"/>
      <c r="J3796" s="14"/>
    </row>
    <row r="3797" spans="1:10" x14ac:dyDescent="0.25">
      <c r="A3797" s="148"/>
      <c r="C3797" s="230"/>
      <c r="I3797" s="14"/>
      <c r="J3797" s="14"/>
    </row>
    <row r="3798" spans="1:10" x14ac:dyDescent="0.25">
      <c r="A3798" s="148"/>
      <c r="C3798" s="230"/>
      <c r="I3798" s="14"/>
      <c r="J3798" s="14"/>
    </row>
    <row r="3799" spans="1:10" x14ac:dyDescent="0.25">
      <c r="A3799" s="148"/>
      <c r="C3799" s="230"/>
      <c r="I3799" s="14"/>
      <c r="J3799" s="14"/>
    </row>
    <row r="3800" spans="1:10" x14ac:dyDescent="0.25">
      <c r="A3800" s="148"/>
      <c r="C3800" s="230"/>
      <c r="I3800" s="14"/>
      <c r="J3800" s="14"/>
    </row>
    <row r="3801" spans="1:10" x14ac:dyDescent="0.25">
      <c r="A3801" s="148"/>
      <c r="C3801" s="230"/>
      <c r="I3801" s="14"/>
      <c r="J3801" s="14"/>
    </row>
    <row r="3802" spans="1:10" x14ac:dyDescent="0.25">
      <c r="A3802" s="148"/>
      <c r="C3802" s="230"/>
      <c r="I3802" s="14"/>
      <c r="J3802" s="14"/>
    </row>
    <row r="3803" spans="1:10" x14ac:dyDescent="0.25">
      <c r="A3803" s="148"/>
      <c r="C3803" s="230"/>
      <c r="I3803" s="14"/>
      <c r="J3803" s="14"/>
    </row>
    <row r="3804" spans="1:10" x14ac:dyDescent="0.25">
      <c r="A3804" s="148"/>
      <c r="C3804" s="230"/>
      <c r="I3804" s="14"/>
      <c r="J3804" s="14"/>
    </row>
    <row r="3805" spans="1:10" x14ac:dyDescent="0.25">
      <c r="A3805" s="148"/>
      <c r="C3805" s="230"/>
      <c r="I3805" s="14"/>
      <c r="J3805" s="14"/>
    </row>
    <row r="3806" spans="1:10" x14ac:dyDescent="0.25">
      <c r="A3806" s="148"/>
      <c r="C3806" s="230"/>
      <c r="I3806" s="14"/>
      <c r="J3806" s="14"/>
    </row>
    <row r="3807" spans="1:10" x14ac:dyDescent="0.25">
      <c r="A3807" s="148"/>
      <c r="C3807" s="230"/>
      <c r="I3807" s="14"/>
      <c r="J3807" s="14"/>
    </row>
    <row r="3808" spans="1:10" x14ac:dyDescent="0.25">
      <c r="A3808" s="148"/>
      <c r="C3808" s="230"/>
      <c r="I3808" s="14"/>
      <c r="J3808" s="14"/>
    </row>
    <row r="3809" spans="1:10" x14ac:dyDescent="0.25">
      <c r="A3809" s="148"/>
      <c r="C3809" s="230"/>
      <c r="I3809" s="14"/>
      <c r="J3809" s="14"/>
    </row>
    <row r="3810" spans="1:10" x14ac:dyDescent="0.25">
      <c r="A3810" s="148"/>
      <c r="C3810" s="230"/>
      <c r="I3810" s="14"/>
      <c r="J3810" s="14"/>
    </row>
    <row r="3811" spans="1:10" x14ac:dyDescent="0.25">
      <c r="A3811" s="148"/>
      <c r="C3811" s="230"/>
      <c r="I3811" s="14"/>
      <c r="J3811" s="14"/>
    </row>
    <row r="3812" spans="1:10" x14ac:dyDescent="0.25">
      <c r="A3812" s="148"/>
      <c r="C3812" s="230"/>
      <c r="I3812" s="14"/>
      <c r="J3812" s="14"/>
    </row>
    <row r="3813" spans="1:10" x14ac:dyDescent="0.25">
      <c r="A3813" s="148"/>
      <c r="C3813" s="230"/>
      <c r="I3813" s="14"/>
      <c r="J3813" s="14"/>
    </row>
    <row r="3814" spans="1:10" x14ac:dyDescent="0.25">
      <c r="A3814" s="148"/>
      <c r="C3814" s="230"/>
      <c r="I3814" s="14"/>
      <c r="J3814" s="14"/>
    </row>
    <row r="3815" spans="1:10" x14ac:dyDescent="0.25">
      <c r="A3815" s="148"/>
      <c r="C3815" s="230"/>
      <c r="I3815" s="14"/>
      <c r="J3815" s="14"/>
    </row>
    <row r="3816" spans="1:10" x14ac:dyDescent="0.25">
      <c r="A3816" s="148"/>
      <c r="C3816" s="230"/>
      <c r="I3816" s="14"/>
      <c r="J3816" s="14"/>
    </row>
    <row r="3817" spans="1:10" x14ac:dyDescent="0.25">
      <c r="A3817" s="148"/>
      <c r="C3817" s="230"/>
      <c r="I3817" s="14"/>
      <c r="J3817" s="14"/>
    </row>
    <row r="3818" spans="1:10" x14ac:dyDescent="0.25">
      <c r="A3818" s="148"/>
      <c r="C3818" s="230"/>
      <c r="I3818" s="14"/>
      <c r="J3818" s="14"/>
    </row>
    <row r="3819" spans="1:10" x14ac:dyDescent="0.25">
      <c r="A3819" s="148"/>
      <c r="C3819" s="230"/>
      <c r="I3819" s="14"/>
      <c r="J3819" s="14"/>
    </row>
    <row r="3820" spans="1:10" x14ac:dyDescent="0.25">
      <c r="A3820" s="148"/>
      <c r="C3820" s="230"/>
      <c r="I3820" s="14"/>
      <c r="J3820" s="14"/>
    </row>
    <row r="3821" spans="1:10" x14ac:dyDescent="0.25">
      <c r="A3821" s="148"/>
      <c r="C3821" s="230"/>
      <c r="I3821" s="14"/>
      <c r="J3821" s="14"/>
    </row>
    <row r="3822" spans="1:10" x14ac:dyDescent="0.25">
      <c r="A3822" s="148"/>
      <c r="C3822" s="230"/>
      <c r="I3822" s="14"/>
      <c r="J3822" s="14"/>
    </row>
    <row r="3823" spans="1:10" x14ac:dyDescent="0.25">
      <c r="A3823" s="148"/>
      <c r="C3823" s="230"/>
      <c r="I3823" s="14"/>
      <c r="J3823" s="14"/>
    </row>
    <row r="3824" spans="1:10" x14ac:dyDescent="0.25">
      <c r="A3824" s="148"/>
      <c r="C3824" s="230"/>
      <c r="I3824" s="14"/>
      <c r="J3824" s="14"/>
    </row>
    <row r="3825" spans="1:10" x14ac:dyDescent="0.25">
      <c r="A3825" s="148"/>
      <c r="C3825" s="230"/>
      <c r="I3825" s="14"/>
      <c r="J3825" s="14"/>
    </row>
    <row r="3826" spans="1:10" x14ac:dyDescent="0.25">
      <c r="A3826" s="148"/>
      <c r="C3826" s="230"/>
      <c r="I3826" s="14"/>
      <c r="J3826" s="14"/>
    </row>
    <row r="3827" spans="1:10" x14ac:dyDescent="0.25">
      <c r="A3827" s="148"/>
      <c r="C3827" s="230"/>
      <c r="I3827" s="14"/>
      <c r="J3827" s="14"/>
    </row>
    <row r="3828" spans="1:10" x14ac:dyDescent="0.25">
      <c r="A3828" s="148"/>
      <c r="C3828" s="230"/>
      <c r="I3828" s="14"/>
      <c r="J3828" s="14"/>
    </row>
    <row r="3829" spans="1:10" x14ac:dyDescent="0.25">
      <c r="A3829" s="148"/>
      <c r="C3829" s="230"/>
      <c r="I3829" s="14"/>
      <c r="J3829" s="14"/>
    </row>
    <row r="3830" spans="1:10" x14ac:dyDescent="0.25">
      <c r="A3830" s="148"/>
      <c r="C3830" s="230"/>
      <c r="I3830" s="14"/>
      <c r="J3830" s="14"/>
    </row>
    <row r="3831" spans="1:10" x14ac:dyDescent="0.25">
      <c r="A3831" s="148"/>
      <c r="C3831" s="230"/>
      <c r="I3831" s="14"/>
      <c r="J3831" s="14"/>
    </row>
    <row r="3832" spans="1:10" x14ac:dyDescent="0.25">
      <c r="A3832" s="148"/>
      <c r="C3832" s="230"/>
      <c r="I3832" s="14"/>
      <c r="J3832" s="14"/>
    </row>
    <row r="3833" spans="1:10" x14ac:dyDescent="0.25">
      <c r="A3833" s="148"/>
      <c r="C3833" s="230"/>
      <c r="I3833" s="14"/>
      <c r="J3833" s="14"/>
    </row>
    <row r="3834" spans="1:10" x14ac:dyDescent="0.25">
      <c r="A3834" s="148"/>
      <c r="C3834" s="230"/>
      <c r="I3834" s="14"/>
      <c r="J3834" s="14"/>
    </row>
    <row r="3835" spans="1:10" x14ac:dyDescent="0.25">
      <c r="A3835" s="148"/>
      <c r="C3835" s="230"/>
      <c r="I3835" s="14"/>
      <c r="J3835" s="14"/>
    </row>
    <row r="3836" spans="1:10" x14ac:dyDescent="0.25">
      <c r="A3836" s="148"/>
      <c r="C3836" s="230"/>
      <c r="I3836" s="14"/>
      <c r="J3836" s="14"/>
    </row>
    <row r="3837" spans="1:10" x14ac:dyDescent="0.25">
      <c r="A3837" s="148"/>
      <c r="C3837" s="230"/>
      <c r="I3837" s="14"/>
      <c r="J3837" s="14"/>
    </row>
    <row r="3838" spans="1:10" x14ac:dyDescent="0.25">
      <c r="A3838" s="148"/>
      <c r="C3838" s="230"/>
      <c r="I3838" s="14"/>
      <c r="J3838" s="14"/>
    </row>
    <row r="3839" spans="1:10" x14ac:dyDescent="0.25">
      <c r="A3839" s="148"/>
      <c r="C3839" s="230"/>
      <c r="I3839" s="14"/>
      <c r="J3839" s="14"/>
    </row>
    <row r="3840" spans="1:10" x14ac:dyDescent="0.25">
      <c r="A3840" s="148"/>
      <c r="C3840" s="230"/>
      <c r="I3840" s="14"/>
      <c r="J3840" s="14"/>
    </row>
    <row r="3841" spans="1:10" x14ac:dyDescent="0.25">
      <c r="A3841" s="148"/>
      <c r="C3841" s="230"/>
      <c r="I3841" s="14"/>
      <c r="J3841" s="14"/>
    </row>
    <row r="3842" spans="1:10" x14ac:dyDescent="0.25">
      <c r="A3842" s="148"/>
      <c r="C3842" s="230"/>
      <c r="I3842" s="14"/>
      <c r="J3842" s="14"/>
    </row>
    <row r="3843" spans="1:10" x14ac:dyDescent="0.25">
      <c r="A3843" s="148"/>
      <c r="C3843" s="230"/>
      <c r="I3843" s="14"/>
      <c r="J3843" s="14"/>
    </row>
    <row r="3844" spans="1:10" x14ac:dyDescent="0.25">
      <c r="A3844" s="148"/>
      <c r="C3844" s="230"/>
      <c r="I3844" s="14"/>
      <c r="J3844" s="14"/>
    </row>
    <row r="3845" spans="1:10" x14ac:dyDescent="0.25">
      <c r="A3845" s="148"/>
      <c r="C3845" s="230"/>
      <c r="I3845" s="14"/>
      <c r="J3845" s="14"/>
    </row>
    <row r="3846" spans="1:10" x14ac:dyDescent="0.25">
      <c r="A3846" s="148"/>
      <c r="C3846" s="230"/>
      <c r="I3846" s="14"/>
      <c r="J3846" s="14"/>
    </row>
    <row r="3847" spans="1:10" x14ac:dyDescent="0.25">
      <c r="A3847" s="148"/>
      <c r="C3847" s="230"/>
      <c r="I3847" s="14"/>
      <c r="J3847" s="14"/>
    </row>
    <row r="3848" spans="1:10" x14ac:dyDescent="0.25">
      <c r="A3848" s="148"/>
      <c r="C3848" s="230"/>
      <c r="I3848" s="14"/>
      <c r="J3848" s="14"/>
    </row>
    <row r="3849" spans="1:10" x14ac:dyDescent="0.25">
      <c r="A3849" s="148"/>
      <c r="C3849" s="230"/>
      <c r="I3849" s="14"/>
      <c r="J3849" s="14"/>
    </row>
    <row r="3850" spans="1:10" x14ac:dyDescent="0.25">
      <c r="A3850" s="148"/>
      <c r="C3850" s="230"/>
      <c r="I3850" s="14"/>
      <c r="J3850" s="14"/>
    </row>
    <row r="3851" spans="1:10" x14ac:dyDescent="0.25">
      <c r="A3851" s="148"/>
      <c r="C3851" s="230"/>
      <c r="I3851" s="14"/>
      <c r="J3851" s="14"/>
    </row>
    <row r="3852" spans="1:10" x14ac:dyDescent="0.25">
      <c r="A3852" s="148"/>
      <c r="C3852" s="230"/>
      <c r="I3852" s="14"/>
      <c r="J3852" s="14"/>
    </row>
    <row r="3853" spans="1:10" x14ac:dyDescent="0.25">
      <c r="A3853" s="148"/>
      <c r="C3853" s="230"/>
      <c r="I3853" s="14"/>
      <c r="J3853" s="14"/>
    </row>
    <row r="3854" spans="1:10" x14ac:dyDescent="0.25">
      <c r="A3854" s="148"/>
      <c r="C3854" s="230"/>
      <c r="I3854" s="14"/>
      <c r="J3854" s="14"/>
    </row>
    <row r="3855" spans="1:10" x14ac:dyDescent="0.25">
      <c r="A3855" s="148"/>
      <c r="C3855" s="230"/>
      <c r="I3855" s="14"/>
      <c r="J3855" s="14"/>
    </row>
    <row r="3856" spans="1:10" x14ac:dyDescent="0.25">
      <c r="A3856" s="148"/>
      <c r="C3856" s="230"/>
      <c r="I3856" s="14"/>
      <c r="J3856" s="14"/>
    </row>
    <row r="3857" spans="1:10" x14ac:dyDescent="0.25">
      <c r="A3857" s="148"/>
      <c r="C3857" s="230"/>
      <c r="I3857" s="14"/>
      <c r="J3857" s="14"/>
    </row>
    <row r="3858" spans="1:10" x14ac:dyDescent="0.25">
      <c r="A3858" s="148"/>
      <c r="C3858" s="230"/>
      <c r="I3858" s="14"/>
      <c r="J3858" s="14"/>
    </row>
    <row r="3859" spans="1:10" x14ac:dyDescent="0.25">
      <c r="A3859" s="148"/>
      <c r="C3859" s="230"/>
      <c r="I3859" s="14"/>
      <c r="J3859" s="14"/>
    </row>
    <row r="3860" spans="1:10" x14ac:dyDescent="0.25">
      <c r="A3860" s="148"/>
      <c r="C3860" s="230"/>
      <c r="I3860" s="14"/>
      <c r="J3860" s="14"/>
    </row>
    <row r="3861" spans="1:10" x14ac:dyDescent="0.25">
      <c r="A3861" s="148"/>
      <c r="C3861" s="230"/>
      <c r="I3861" s="14"/>
      <c r="J3861" s="14"/>
    </row>
    <row r="3862" spans="1:10" x14ac:dyDescent="0.25">
      <c r="A3862" s="148"/>
      <c r="C3862" s="230"/>
      <c r="I3862" s="14"/>
      <c r="J3862" s="14"/>
    </row>
    <row r="3863" spans="1:10" x14ac:dyDescent="0.25">
      <c r="A3863" s="148"/>
      <c r="C3863" s="230"/>
      <c r="I3863" s="14"/>
      <c r="J3863" s="14"/>
    </row>
    <row r="3864" spans="1:10" x14ac:dyDescent="0.25">
      <c r="A3864" s="148"/>
      <c r="C3864" s="230"/>
      <c r="I3864" s="14"/>
      <c r="J3864" s="14"/>
    </row>
    <row r="3865" spans="1:10" x14ac:dyDescent="0.25">
      <c r="A3865" s="148"/>
      <c r="C3865" s="230"/>
      <c r="I3865" s="14"/>
      <c r="J3865" s="14"/>
    </row>
    <row r="3866" spans="1:10" x14ac:dyDescent="0.25">
      <c r="A3866" s="148"/>
      <c r="C3866" s="230"/>
      <c r="I3866" s="14"/>
      <c r="J3866" s="14"/>
    </row>
    <row r="3867" spans="1:10" x14ac:dyDescent="0.25">
      <c r="A3867" s="148"/>
      <c r="C3867" s="230"/>
      <c r="I3867" s="14"/>
      <c r="J3867" s="14"/>
    </row>
    <row r="3868" spans="1:10" x14ac:dyDescent="0.25">
      <c r="A3868" s="148"/>
      <c r="C3868" s="230"/>
      <c r="I3868" s="14"/>
      <c r="J3868" s="14"/>
    </row>
    <row r="3869" spans="1:10" x14ac:dyDescent="0.25">
      <c r="A3869" s="148"/>
      <c r="C3869" s="230"/>
      <c r="I3869" s="14"/>
      <c r="J3869" s="14"/>
    </row>
    <row r="3870" spans="1:10" x14ac:dyDescent="0.25">
      <c r="A3870" s="148"/>
      <c r="C3870" s="230"/>
      <c r="I3870" s="14"/>
      <c r="J3870" s="14"/>
    </row>
    <row r="3871" spans="1:10" x14ac:dyDescent="0.25">
      <c r="A3871" s="148"/>
      <c r="C3871" s="230"/>
      <c r="I3871" s="14"/>
      <c r="J3871" s="14"/>
    </row>
    <row r="3872" spans="1:10" x14ac:dyDescent="0.25">
      <c r="A3872" s="148"/>
      <c r="C3872" s="230"/>
      <c r="I3872" s="14"/>
      <c r="J3872" s="14"/>
    </row>
    <row r="3873" spans="1:10" x14ac:dyDescent="0.25">
      <c r="A3873" s="148"/>
      <c r="C3873" s="230"/>
      <c r="I3873" s="14"/>
      <c r="J3873" s="14"/>
    </row>
    <row r="3874" spans="1:10" x14ac:dyDescent="0.25">
      <c r="A3874" s="148"/>
      <c r="C3874" s="230"/>
      <c r="I3874" s="14"/>
      <c r="J3874" s="14"/>
    </row>
    <row r="3875" spans="1:10" x14ac:dyDescent="0.25">
      <c r="A3875" s="148"/>
      <c r="C3875" s="230"/>
      <c r="I3875" s="14"/>
      <c r="J3875" s="14"/>
    </row>
    <row r="3876" spans="1:10" x14ac:dyDescent="0.25">
      <c r="A3876" s="148"/>
      <c r="C3876" s="230"/>
      <c r="I3876" s="14"/>
      <c r="J3876" s="14"/>
    </row>
    <row r="3877" spans="1:10" x14ac:dyDescent="0.25">
      <c r="A3877" s="148"/>
      <c r="C3877" s="230"/>
      <c r="I3877" s="14"/>
      <c r="J3877" s="14"/>
    </row>
    <row r="3878" spans="1:10" x14ac:dyDescent="0.25">
      <c r="A3878" s="148"/>
      <c r="C3878" s="230"/>
      <c r="I3878" s="14"/>
      <c r="J3878" s="14"/>
    </row>
    <row r="3879" spans="1:10" x14ac:dyDescent="0.25">
      <c r="A3879" s="148"/>
      <c r="C3879" s="230"/>
      <c r="I3879" s="14"/>
      <c r="J3879" s="14"/>
    </row>
    <row r="3880" spans="1:10" x14ac:dyDescent="0.25">
      <c r="A3880" s="148"/>
      <c r="C3880" s="230"/>
      <c r="I3880" s="14"/>
      <c r="J3880" s="14"/>
    </row>
    <row r="3881" spans="1:10" x14ac:dyDescent="0.25">
      <c r="A3881" s="148"/>
      <c r="C3881" s="230"/>
      <c r="I3881" s="14"/>
      <c r="J3881" s="14"/>
    </row>
    <row r="3882" spans="1:10" x14ac:dyDescent="0.25">
      <c r="A3882" s="148"/>
      <c r="C3882" s="230"/>
      <c r="I3882" s="14"/>
      <c r="J3882" s="14"/>
    </row>
    <row r="3883" spans="1:10" x14ac:dyDescent="0.25">
      <c r="A3883" s="148"/>
      <c r="C3883" s="230"/>
      <c r="I3883" s="14"/>
      <c r="J3883" s="14"/>
    </row>
    <row r="3884" spans="1:10" x14ac:dyDescent="0.25">
      <c r="A3884" s="148"/>
      <c r="C3884" s="230"/>
      <c r="I3884" s="14"/>
      <c r="J3884" s="14"/>
    </row>
    <row r="3885" spans="1:10" x14ac:dyDescent="0.25">
      <c r="A3885" s="148"/>
      <c r="C3885" s="230"/>
      <c r="I3885" s="14"/>
      <c r="J3885" s="14"/>
    </row>
    <row r="3886" spans="1:10" x14ac:dyDescent="0.25">
      <c r="A3886" s="148"/>
      <c r="C3886" s="230"/>
      <c r="I3886" s="14"/>
      <c r="J3886" s="14"/>
    </row>
    <row r="3887" spans="1:10" x14ac:dyDescent="0.25">
      <c r="A3887" s="148"/>
      <c r="C3887" s="230"/>
      <c r="I3887" s="14"/>
      <c r="J3887" s="14"/>
    </row>
    <row r="3888" spans="1:10" x14ac:dyDescent="0.25">
      <c r="A3888" s="148"/>
      <c r="C3888" s="230"/>
      <c r="I3888" s="14"/>
      <c r="J3888" s="14"/>
    </row>
    <row r="3889" spans="1:10" x14ac:dyDescent="0.25">
      <c r="A3889" s="148"/>
      <c r="C3889" s="230"/>
      <c r="I3889" s="14"/>
      <c r="J3889" s="14"/>
    </row>
    <row r="3890" spans="1:10" x14ac:dyDescent="0.25">
      <c r="A3890" s="148"/>
      <c r="C3890" s="230"/>
      <c r="I3890" s="14"/>
      <c r="J3890" s="14"/>
    </row>
    <row r="3891" spans="1:10" x14ac:dyDescent="0.25">
      <c r="A3891" s="148"/>
      <c r="C3891" s="230"/>
      <c r="I3891" s="14"/>
      <c r="J3891" s="14"/>
    </row>
    <row r="3892" spans="1:10" x14ac:dyDescent="0.25">
      <c r="A3892" s="148"/>
      <c r="C3892" s="230"/>
      <c r="I3892" s="14"/>
      <c r="J3892" s="14"/>
    </row>
    <row r="3893" spans="1:10" x14ac:dyDescent="0.25">
      <c r="A3893" s="148"/>
      <c r="C3893" s="230"/>
      <c r="I3893" s="14"/>
      <c r="J3893" s="14"/>
    </row>
    <row r="3894" spans="1:10" x14ac:dyDescent="0.25">
      <c r="A3894" s="148"/>
      <c r="C3894" s="230"/>
      <c r="I3894" s="14"/>
      <c r="J3894" s="14"/>
    </row>
    <row r="3895" spans="1:10" x14ac:dyDescent="0.25">
      <c r="A3895" s="148"/>
      <c r="C3895" s="230"/>
      <c r="I3895" s="14"/>
      <c r="J3895" s="14"/>
    </row>
    <row r="3896" spans="1:10" x14ac:dyDescent="0.25">
      <c r="A3896" s="148"/>
      <c r="C3896" s="230"/>
      <c r="I3896" s="14"/>
      <c r="J3896" s="14"/>
    </row>
    <row r="3897" spans="1:10" x14ac:dyDescent="0.25">
      <c r="A3897" s="148"/>
      <c r="C3897" s="230"/>
      <c r="I3897" s="14"/>
      <c r="J3897" s="14"/>
    </row>
    <row r="3898" spans="1:10" x14ac:dyDescent="0.25">
      <c r="A3898" s="148"/>
      <c r="C3898" s="230"/>
      <c r="I3898" s="14"/>
      <c r="J3898" s="14"/>
    </row>
    <row r="3899" spans="1:10" x14ac:dyDescent="0.25">
      <c r="A3899" s="148"/>
      <c r="C3899" s="230"/>
      <c r="I3899" s="14"/>
      <c r="J3899" s="14"/>
    </row>
    <row r="3900" spans="1:10" x14ac:dyDescent="0.25">
      <c r="A3900" s="148"/>
      <c r="C3900" s="230"/>
      <c r="I3900" s="14"/>
      <c r="J3900" s="14"/>
    </row>
    <row r="3901" spans="1:10" x14ac:dyDescent="0.25">
      <c r="A3901" s="148"/>
      <c r="C3901" s="230"/>
      <c r="I3901" s="14"/>
      <c r="J3901" s="14"/>
    </row>
    <row r="3902" spans="1:10" x14ac:dyDescent="0.25">
      <c r="A3902" s="148"/>
      <c r="C3902" s="230"/>
      <c r="I3902" s="14"/>
      <c r="J3902" s="14"/>
    </row>
    <row r="3903" spans="1:10" x14ac:dyDescent="0.25">
      <c r="A3903" s="148"/>
      <c r="C3903" s="230"/>
      <c r="I3903" s="14"/>
      <c r="J3903" s="14"/>
    </row>
    <row r="3904" spans="1:10" x14ac:dyDescent="0.25">
      <c r="A3904" s="148"/>
      <c r="C3904" s="230"/>
      <c r="I3904" s="14"/>
      <c r="J3904" s="14"/>
    </row>
    <row r="3905" spans="1:10" x14ac:dyDescent="0.25">
      <c r="A3905" s="148"/>
      <c r="C3905" s="230"/>
      <c r="I3905" s="14"/>
      <c r="J3905" s="14"/>
    </row>
    <row r="3906" spans="1:10" x14ac:dyDescent="0.25">
      <c r="A3906" s="148"/>
      <c r="C3906" s="230"/>
      <c r="I3906" s="14"/>
      <c r="J3906" s="14"/>
    </row>
    <row r="3907" spans="1:10" x14ac:dyDescent="0.25">
      <c r="A3907" s="148"/>
      <c r="C3907" s="230"/>
      <c r="I3907" s="14"/>
      <c r="J3907" s="14"/>
    </row>
    <row r="3908" spans="1:10" x14ac:dyDescent="0.25">
      <c r="A3908" s="148"/>
      <c r="C3908" s="230"/>
      <c r="I3908" s="14"/>
      <c r="J3908" s="14"/>
    </row>
    <row r="3909" spans="1:10" x14ac:dyDescent="0.25">
      <c r="A3909" s="148"/>
      <c r="C3909" s="230"/>
      <c r="I3909" s="14"/>
      <c r="J3909" s="14"/>
    </row>
    <row r="3910" spans="1:10" x14ac:dyDescent="0.25">
      <c r="A3910" s="148"/>
      <c r="C3910" s="230"/>
      <c r="I3910" s="14"/>
      <c r="J3910" s="14"/>
    </row>
    <row r="3911" spans="1:10" x14ac:dyDescent="0.25">
      <c r="A3911" s="148"/>
      <c r="C3911" s="230"/>
      <c r="I3911" s="14"/>
      <c r="J3911" s="14"/>
    </row>
    <row r="3912" spans="1:10" x14ac:dyDescent="0.25">
      <c r="A3912" s="148"/>
      <c r="C3912" s="230"/>
      <c r="I3912" s="14"/>
      <c r="J3912" s="14"/>
    </row>
    <row r="3913" spans="1:10" x14ac:dyDescent="0.25">
      <c r="A3913" s="148"/>
      <c r="C3913" s="230"/>
      <c r="I3913" s="14"/>
      <c r="J3913" s="14"/>
    </row>
    <row r="3914" spans="1:10" x14ac:dyDescent="0.25">
      <c r="A3914" s="148"/>
      <c r="C3914" s="230"/>
      <c r="I3914" s="14"/>
      <c r="J3914" s="14"/>
    </row>
    <row r="3915" spans="1:10" x14ac:dyDescent="0.25">
      <c r="A3915" s="148"/>
      <c r="C3915" s="230"/>
      <c r="I3915" s="14"/>
      <c r="J3915" s="14"/>
    </row>
    <row r="3916" spans="1:10" x14ac:dyDescent="0.25">
      <c r="A3916" s="148"/>
      <c r="C3916" s="230"/>
      <c r="I3916" s="14"/>
      <c r="J3916" s="14"/>
    </row>
    <row r="3917" spans="1:10" x14ac:dyDescent="0.25">
      <c r="A3917" s="148"/>
      <c r="C3917" s="230"/>
      <c r="I3917" s="14"/>
      <c r="J3917" s="14"/>
    </row>
    <row r="3918" spans="1:10" x14ac:dyDescent="0.25">
      <c r="A3918" s="148"/>
      <c r="C3918" s="230"/>
      <c r="I3918" s="14"/>
      <c r="J3918" s="14"/>
    </row>
    <row r="3919" spans="1:10" x14ac:dyDescent="0.25">
      <c r="A3919" s="148"/>
      <c r="C3919" s="230"/>
      <c r="I3919" s="14"/>
      <c r="J3919" s="14"/>
    </row>
    <row r="3920" spans="1:10" x14ac:dyDescent="0.25">
      <c r="A3920" s="148"/>
      <c r="C3920" s="230"/>
      <c r="I3920" s="14"/>
      <c r="J3920" s="14"/>
    </row>
    <row r="3921" spans="1:10" x14ac:dyDescent="0.25">
      <c r="A3921" s="148"/>
      <c r="C3921" s="230"/>
      <c r="I3921" s="14"/>
      <c r="J3921" s="14"/>
    </row>
    <row r="3922" spans="1:10" x14ac:dyDescent="0.25">
      <c r="A3922" s="148"/>
      <c r="C3922" s="230"/>
      <c r="I3922" s="14"/>
      <c r="J3922" s="14"/>
    </row>
    <row r="3923" spans="1:10" x14ac:dyDescent="0.25">
      <c r="A3923" s="148"/>
      <c r="C3923" s="230"/>
      <c r="I3923" s="14"/>
      <c r="J3923" s="14"/>
    </row>
    <row r="3924" spans="1:10" x14ac:dyDescent="0.25">
      <c r="A3924" s="148"/>
      <c r="C3924" s="230"/>
      <c r="I3924" s="14"/>
      <c r="J3924" s="14"/>
    </row>
    <row r="3925" spans="1:10" x14ac:dyDescent="0.25">
      <c r="A3925" s="148"/>
      <c r="C3925" s="230"/>
      <c r="I3925" s="14"/>
      <c r="J3925" s="14"/>
    </row>
    <row r="3926" spans="1:10" x14ac:dyDescent="0.25">
      <c r="A3926" s="148"/>
      <c r="C3926" s="230"/>
      <c r="I3926" s="14"/>
      <c r="J3926" s="14"/>
    </row>
    <row r="3927" spans="1:10" x14ac:dyDescent="0.25">
      <c r="A3927" s="148"/>
      <c r="C3927" s="230"/>
      <c r="I3927" s="14"/>
      <c r="J3927" s="14"/>
    </row>
    <row r="3928" spans="1:10" x14ac:dyDescent="0.25">
      <c r="A3928" s="148"/>
      <c r="C3928" s="230"/>
      <c r="I3928" s="14"/>
      <c r="J3928" s="14"/>
    </row>
    <row r="3929" spans="1:10" x14ac:dyDescent="0.25">
      <c r="A3929" s="148"/>
      <c r="C3929" s="230"/>
      <c r="I3929" s="14"/>
      <c r="J3929" s="14"/>
    </row>
    <row r="3930" spans="1:10" x14ac:dyDescent="0.25">
      <c r="A3930" s="148"/>
      <c r="C3930" s="230"/>
      <c r="I3930" s="14"/>
      <c r="J3930" s="14"/>
    </row>
    <row r="3931" spans="1:10" x14ac:dyDescent="0.25">
      <c r="A3931" s="148"/>
      <c r="C3931" s="230"/>
      <c r="I3931" s="14"/>
      <c r="J3931" s="14"/>
    </row>
    <row r="3932" spans="1:10" x14ac:dyDescent="0.25">
      <c r="A3932" s="148"/>
      <c r="C3932" s="230"/>
      <c r="I3932" s="14"/>
      <c r="J3932" s="14"/>
    </row>
    <row r="3933" spans="1:10" x14ac:dyDescent="0.25">
      <c r="A3933" s="148"/>
      <c r="C3933" s="230"/>
      <c r="I3933" s="14"/>
      <c r="J3933" s="14"/>
    </row>
    <row r="3934" spans="1:10" x14ac:dyDescent="0.25">
      <c r="A3934" s="148"/>
      <c r="C3934" s="230"/>
      <c r="I3934" s="14"/>
      <c r="J3934" s="14"/>
    </row>
    <row r="3935" spans="1:10" x14ac:dyDescent="0.25">
      <c r="A3935" s="148"/>
      <c r="C3935" s="230"/>
      <c r="I3935" s="14"/>
      <c r="J3935" s="14"/>
    </row>
    <row r="3936" spans="1:10" x14ac:dyDescent="0.25">
      <c r="A3936" s="148"/>
      <c r="C3936" s="230"/>
      <c r="I3936" s="14"/>
      <c r="J3936" s="14"/>
    </row>
    <row r="3937" spans="1:10" x14ac:dyDescent="0.25">
      <c r="A3937" s="148"/>
      <c r="C3937" s="230"/>
      <c r="I3937" s="14"/>
      <c r="J3937" s="14"/>
    </row>
    <row r="3938" spans="1:10" x14ac:dyDescent="0.25">
      <c r="A3938" s="148"/>
      <c r="C3938" s="230"/>
      <c r="I3938" s="14"/>
      <c r="J3938" s="14"/>
    </row>
    <row r="3939" spans="1:10" x14ac:dyDescent="0.25">
      <c r="A3939" s="148"/>
      <c r="C3939" s="230"/>
      <c r="I3939" s="14"/>
      <c r="J3939" s="14"/>
    </row>
    <row r="3940" spans="1:10" x14ac:dyDescent="0.25">
      <c r="A3940" s="148"/>
      <c r="C3940" s="230"/>
      <c r="I3940" s="14"/>
      <c r="J3940" s="14"/>
    </row>
    <row r="3941" spans="1:10" x14ac:dyDescent="0.25">
      <c r="A3941" s="148"/>
      <c r="C3941" s="230"/>
      <c r="I3941" s="14"/>
      <c r="J3941" s="14"/>
    </row>
    <row r="3942" spans="1:10" x14ac:dyDescent="0.25">
      <c r="A3942" s="148"/>
      <c r="C3942" s="230"/>
      <c r="I3942" s="14"/>
      <c r="J3942" s="14"/>
    </row>
    <row r="3943" spans="1:10" x14ac:dyDescent="0.25">
      <c r="A3943" s="148"/>
      <c r="C3943" s="230"/>
      <c r="I3943" s="14"/>
      <c r="J3943" s="14"/>
    </row>
    <row r="3944" spans="1:10" x14ac:dyDescent="0.25">
      <c r="A3944" s="148"/>
      <c r="C3944" s="230"/>
      <c r="I3944" s="14"/>
      <c r="J3944" s="14"/>
    </row>
    <row r="3945" spans="1:10" x14ac:dyDescent="0.25">
      <c r="A3945" s="148"/>
      <c r="C3945" s="230"/>
      <c r="I3945" s="14"/>
      <c r="J3945" s="14"/>
    </row>
    <row r="3946" spans="1:10" x14ac:dyDescent="0.25">
      <c r="A3946" s="148"/>
      <c r="C3946" s="230"/>
      <c r="I3946" s="14"/>
      <c r="J3946" s="14"/>
    </row>
    <row r="3947" spans="1:10" x14ac:dyDescent="0.25">
      <c r="A3947" s="148"/>
      <c r="C3947" s="230"/>
      <c r="I3947" s="14"/>
      <c r="J3947" s="14"/>
    </row>
    <row r="3948" spans="1:10" x14ac:dyDescent="0.25">
      <c r="A3948" s="148"/>
      <c r="C3948" s="230"/>
      <c r="I3948" s="14"/>
      <c r="J3948" s="14"/>
    </row>
    <row r="3949" spans="1:10" x14ac:dyDescent="0.25">
      <c r="A3949" s="148"/>
      <c r="C3949" s="230"/>
      <c r="I3949" s="14"/>
      <c r="J3949" s="14"/>
    </row>
    <row r="3950" spans="1:10" x14ac:dyDescent="0.25">
      <c r="A3950" s="148"/>
      <c r="C3950" s="230"/>
      <c r="I3950" s="14"/>
      <c r="J3950" s="14"/>
    </row>
    <row r="3951" spans="1:10" x14ac:dyDescent="0.25">
      <c r="A3951" s="148"/>
      <c r="C3951" s="230"/>
      <c r="I3951" s="14"/>
      <c r="J3951" s="14"/>
    </row>
    <row r="3952" spans="1:10" x14ac:dyDescent="0.25">
      <c r="A3952" s="148"/>
      <c r="C3952" s="230"/>
      <c r="I3952" s="14"/>
      <c r="J3952" s="14"/>
    </row>
    <row r="3953" spans="1:10" x14ac:dyDescent="0.25">
      <c r="A3953" s="148"/>
      <c r="C3953" s="230"/>
      <c r="I3953" s="14"/>
      <c r="J3953" s="14"/>
    </row>
    <row r="3954" spans="1:10" x14ac:dyDescent="0.25">
      <c r="A3954" s="148"/>
      <c r="C3954" s="230"/>
      <c r="I3954" s="14"/>
      <c r="J3954" s="14"/>
    </row>
    <row r="3955" spans="1:10" x14ac:dyDescent="0.25">
      <c r="A3955" s="148"/>
      <c r="C3955" s="230"/>
      <c r="I3955" s="14"/>
      <c r="J3955" s="14"/>
    </row>
    <row r="3956" spans="1:10" x14ac:dyDescent="0.25">
      <c r="A3956" s="148"/>
      <c r="C3956" s="230"/>
      <c r="I3956" s="14"/>
      <c r="J3956" s="14"/>
    </row>
    <row r="3957" spans="1:10" x14ac:dyDescent="0.25">
      <c r="A3957" s="148"/>
      <c r="C3957" s="230"/>
      <c r="I3957" s="14"/>
      <c r="J3957" s="14"/>
    </row>
    <row r="3958" spans="1:10" x14ac:dyDescent="0.25">
      <c r="A3958" s="148"/>
      <c r="C3958" s="230"/>
      <c r="I3958" s="14"/>
      <c r="J3958" s="14"/>
    </row>
    <row r="3959" spans="1:10" x14ac:dyDescent="0.25">
      <c r="A3959" s="148"/>
      <c r="C3959" s="230"/>
      <c r="I3959" s="14"/>
      <c r="J3959" s="14"/>
    </row>
    <row r="3960" spans="1:10" x14ac:dyDescent="0.25">
      <c r="A3960" s="148"/>
      <c r="C3960" s="230"/>
      <c r="I3960" s="14"/>
      <c r="J3960" s="14"/>
    </row>
    <row r="3961" spans="1:10" x14ac:dyDescent="0.25">
      <c r="A3961" s="148"/>
      <c r="C3961" s="230"/>
      <c r="I3961" s="14"/>
      <c r="J3961" s="14"/>
    </row>
    <row r="3962" spans="1:10" x14ac:dyDescent="0.25">
      <c r="A3962" s="148"/>
      <c r="C3962" s="230"/>
      <c r="I3962" s="14"/>
      <c r="J3962" s="14"/>
    </row>
    <row r="3963" spans="1:10" x14ac:dyDescent="0.25">
      <c r="A3963" s="148"/>
      <c r="C3963" s="230"/>
      <c r="I3963" s="14"/>
      <c r="J3963" s="14"/>
    </row>
    <row r="3964" spans="1:10" x14ac:dyDescent="0.25">
      <c r="A3964" s="148"/>
      <c r="C3964" s="230"/>
      <c r="I3964" s="14"/>
      <c r="J3964" s="14"/>
    </row>
    <row r="3965" spans="1:10" x14ac:dyDescent="0.25">
      <c r="A3965" s="148"/>
      <c r="C3965" s="230"/>
      <c r="I3965" s="14"/>
      <c r="J3965" s="14"/>
    </row>
    <row r="3966" spans="1:10" x14ac:dyDescent="0.25">
      <c r="A3966" s="148"/>
      <c r="C3966" s="230"/>
      <c r="I3966" s="14"/>
      <c r="J3966" s="14"/>
    </row>
    <row r="3967" spans="1:10" x14ac:dyDescent="0.25">
      <c r="A3967" s="148"/>
      <c r="C3967" s="230"/>
      <c r="I3967" s="14"/>
      <c r="J3967" s="14"/>
    </row>
    <row r="3968" spans="1:10" x14ac:dyDescent="0.25">
      <c r="A3968" s="148"/>
      <c r="C3968" s="230"/>
      <c r="I3968" s="14"/>
      <c r="J3968" s="14"/>
    </row>
    <row r="3969" spans="1:10" x14ac:dyDescent="0.25">
      <c r="A3969" s="148"/>
      <c r="C3969" s="230"/>
      <c r="I3969" s="14"/>
      <c r="J3969" s="14"/>
    </row>
    <row r="3970" spans="1:10" x14ac:dyDescent="0.25">
      <c r="A3970" s="148"/>
      <c r="C3970" s="230"/>
      <c r="I3970" s="14"/>
      <c r="J3970" s="14"/>
    </row>
    <row r="3971" spans="1:10" x14ac:dyDescent="0.25">
      <c r="A3971" s="148"/>
      <c r="C3971" s="230"/>
      <c r="I3971" s="14"/>
      <c r="J3971" s="14"/>
    </row>
    <row r="3972" spans="1:10" x14ac:dyDescent="0.25">
      <c r="A3972" s="148"/>
      <c r="C3972" s="230"/>
      <c r="I3972" s="14"/>
      <c r="J3972" s="14"/>
    </row>
    <row r="3973" spans="1:10" x14ac:dyDescent="0.25">
      <c r="A3973" s="148"/>
      <c r="C3973" s="230"/>
      <c r="I3973" s="14"/>
      <c r="J3973" s="14"/>
    </row>
    <row r="3974" spans="1:10" x14ac:dyDescent="0.25">
      <c r="A3974" s="148"/>
      <c r="C3974" s="230"/>
      <c r="I3974" s="14"/>
      <c r="J3974" s="14"/>
    </row>
    <row r="3975" spans="1:10" x14ac:dyDescent="0.25">
      <c r="A3975" s="148"/>
      <c r="C3975" s="230"/>
      <c r="I3975" s="14"/>
      <c r="J3975" s="14"/>
    </row>
    <row r="3976" spans="1:10" x14ac:dyDescent="0.25">
      <c r="A3976" s="148"/>
      <c r="C3976" s="230"/>
      <c r="I3976" s="14"/>
      <c r="J3976" s="14"/>
    </row>
    <row r="3977" spans="1:10" x14ac:dyDescent="0.25">
      <c r="A3977" s="148"/>
      <c r="C3977" s="230"/>
      <c r="I3977" s="14"/>
      <c r="J3977" s="14"/>
    </row>
    <row r="3978" spans="1:10" x14ac:dyDescent="0.25">
      <c r="A3978" s="148"/>
      <c r="C3978" s="230"/>
      <c r="I3978" s="14"/>
      <c r="J3978" s="14"/>
    </row>
    <row r="3979" spans="1:10" x14ac:dyDescent="0.25">
      <c r="A3979" s="148"/>
      <c r="C3979" s="230"/>
      <c r="I3979" s="14"/>
      <c r="J3979" s="14"/>
    </row>
    <row r="3980" spans="1:10" x14ac:dyDescent="0.25">
      <c r="A3980" s="148"/>
      <c r="C3980" s="230"/>
      <c r="I3980" s="14"/>
      <c r="J3980" s="14"/>
    </row>
    <row r="3981" spans="1:10" x14ac:dyDescent="0.25">
      <c r="A3981" s="148"/>
      <c r="C3981" s="230"/>
      <c r="I3981" s="14"/>
      <c r="J3981" s="14"/>
    </row>
    <row r="3982" spans="1:10" x14ac:dyDescent="0.25">
      <c r="A3982" s="148"/>
      <c r="C3982" s="230"/>
      <c r="I3982" s="14"/>
      <c r="J3982" s="14"/>
    </row>
    <row r="3983" spans="1:10" x14ac:dyDescent="0.25">
      <c r="A3983" s="148"/>
      <c r="C3983" s="230"/>
      <c r="I3983" s="14"/>
      <c r="J3983" s="14"/>
    </row>
    <row r="3984" spans="1:10" x14ac:dyDescent="0.25">
      <c r="A3984" s="148"/>
      <c r="C3984" s="230"/>
      <c r="I3984" s="14"/>
      <c r="J3984" s="14"/>
    </row>
    <row r="3985" spans="1:10" x14ac:dyDescent="0.25">
      <c r="A3985" s="148"/>
      <c r="C3985" s="230"/>
      <c r="I3985" s="14"/>
      <c r="J3985" s="14"/>
    </row>
    <row r="3986" spans="1:10" x14ac:dyDescent="0.25">
      <c r="A3986" s="148"/>
      <c r="C3986" s="230"/>
      <c r="I3986" s="14"/>
      <c r="J3986" s="14"/>
    </row>
    <row r="3987" spans="1:10" x14ac:dyDescent="0.25">
      <c r="A3987" s="148"/>
      <c r="C3987" s="230"/>
      <c r="I3987" s="14"/>
      <c r="J3987" s="14"/>
    </row>
    <row r="3988" spans="1:10" x14ac:dyDescent="0.25">
      <c r="A3988" s="148"/>
      <c r="C3988" s="230"/>
      <c r="I3988" s="14"/>
      <c r="J3988" s="14"/>
    </row>
    <row r="3989" spans="1:10" x14ac:dyDescent="0.25">
      <c r="A3989" s="148"/>
      <c r="C3989" s="230"/>
      <c r="I3989" s="14"/>
      <c r="J3989" s="14"/>
    </row>
    <row r="3990" spans="1:10" x14ac:dyDescent="0.25">
      <c r="A3990" s="148"/>
      <c r="C3990" s="230"/>
      <c r="I3990" s="14"/>
      <c r="J3990" s="14"/>
    </row>
    <row r="3991" spans="1:10" x14ac:dyDescent="0.25">
      <c r="A3991" s="148"/>
      <c r="C3991" s="230"/>
      <c r="I3991" s="14"/>
      <c r="J3991" s="14"/>
    </row>
    <row r="3992" spans="1:10" x14ac:dyDescent="0.25">
      <c r="A3992" s="148"/>
      <c r="C3992" s="230"/>
      <c r="I3992" s="14"/>
      <c r="J3992" s="14"/>
    </row>
    <row r="3993" spans="1:10" x14ac:dyDescent="0.25">
      <c r="A3993" s="148"/>
      <c r="C3993" s="230"/>
      <c r="I3993" s="14"/>
      <c r="J3993" s="14"/>
    </row>
    <row r="3994" spans="1:10" x14ac:dyDescent="0.25">
      <c r="A3994" s="148"/>
      <c r="C3994" s="230"/>
      <c r="I3994" s="14"/>
      <c r="J3994" s="14"/>
    </row>
    <row r="3995" spans="1:10" x14ac:dyDescent="0.25">
      <c r="A3995" s="148"/>
      <c r="C3995" s="230"/>
      <c r="I3995" s="14"/>
      <c r="J3995" s="14"/>
    </row>
    <row r="3996" spans="1:10" x14ac:dyDescent="0.25">
      <c r="A3996" s="148"/>
      <c r="C3996" s="230"/>
      <c r="I3996" s="14"/>
      <c r="J3996" s="14"/>
    </row>
    <row r="3997" spans="1:10" x14ac:dyDescent="0.25">
      <c r="A3997" s="148"/>
      <c r="C3997" s="230"/>
      <c r="I3997" s="14"/>
      <c r="J3997" s="14"/>
    </row>
    <row r="3998" spans="1:10" x14ac:dyDescent="0.25">
      <c r="A3998" s="148"/>
      <c r="C3998" s="230"/>
      <c r="I3998" s="14"/>
      <c r="J3998" s="14"/>
    </row>
    <row r="3999" spans="1:10" x14ac:dyDescent="0.25">
      <c r="A3999" s="148"/>
      <c r="C3999" s="230"/>
      <c r="I3999" s="14"/>
      <c r="J3999" s="14"/>
    </row>
    <row r="4000" spans="1:10" x14ac:dyDescent="0.25">
      <c r="A4000" s="148"/>
      <c r="C4000" s="230"/>
      <c r="I4000" s="14"/>
      <c r="J4000" s="14"/>
    </row>
    <row r="4001" spans="1:10" x14ac:dyDescent="0.25">
      <c r="A4001" s="148"/>
      <c r="C4001" s="230"/>
      <c r="I4001" s="14"/>
      <c r="J4001" s="14"/>
    </row>
    <row r="4002" spans="1:10" x14ac:dyDescent="0.25">
      <c r="A4002" s="148"/>
      <c r="C4002" s="230"/>
      <c r="I4002" s="14"/>
      <c r="J4002" s="14"/>
    </row>
    <row r="4003" spans="1:10" x14ac:dyDescent="0.25">
      <c r="A4003" s="148"/>
      <c r="C4003" s="230"/>
      <c r="I4003" s="14"/>
      <c r="J4003" s="14"/>
    </row>
    <row r="4004" spans="1:10" x14ac:dyDescent="0.25">
      <c r="A4004" s="148"/>
      <c r="C4004" s="230"/>
      <c r="I4004" s="14"/>
      <c r="J4004" s="14"/>
    </row>
    <row r="4005" spans="1:10" x14ac:dyDescent="0.25">
      <c r="A4005" s="148"/>
      <c r="C4005" s="230"/>
      <c r="I4005" s="14"/>
      <c r="J4005" s="14"/>
    </row>
    <row r="4006" spans="1:10" x14ac:dyDescent="0.25">
      <c r="A4006" s="148"/>
      <c r="C4006" s="230"/>
      <c r="I4006" s="14"/>
      <c r="J4006" s="14"/>
    </row>
    <row r="4007" spans="1:10" x14ac:dyDescent="0.25">
      <c r="A4007" s="148"/>
      <c r="C4007" s="230"/>
      <c r="I4007" s="14"/>
      <c r="J4007" s="14"/>
    </row>
    <row r="4008" spans="1:10" x14ac:dyDescent="0.25">
      <c r="A4008" s="148"/>
      <c r="C4008" s="230"/>
      <c r="I4008" s="14"/>
      <c r="J4008" s="14"/>
    </row>
    <row r="4009" spans="1:10" x14ac:dyDescent="0.25">
      <c r="A4009" s="148"/>
      <c r="C4009" s="230"/>
      <c r="I4009" s="14"/>
      <c r="J4009" s="14"/>
    </row>
    <row r="4010" spans="1:10" x14ac:dyDescent="0.25">
      <c r="A4010" s="148"/>
      <c r="C4010" s="230"/>
      <c r="I4010" s="14"/>
      <c r="J4010" s="14"/>
    </row>
    <row r="4011" spans="1:10" x14ac:dyDescent="0.25">
      <c r="A4011" s="148"/>
      <c r="C4011" s="230"/>
      <c r="I4011" s="14"/>
      <c r="J4011" s="14"/>
    </row>
    <row r="4012" spans="1:10" x14ac:dyDescent="0.25">
      <c r="A4012" s="148"/>
      <c r="C4012" s="230"/>
      <c r="I4012" s="14"/>
      <c r="J4012" s="14"/>
    </row>
    <row r="4013" spans="1:10" x14ac:dyDescent="0.25">
      <c r="A4013" s="148"/>
      <c r="C4013" s="230"/>
      <c r="I4013" s="14"/>
      <c r="J4013" s="14"/>
    </row>
    <row r="4014" spans="1:10" x14ac:dyDescent="0.25">
      <c r="A4014" s="148"/>
      <c r="C4014" s="230"/>
      <c r="I4014" s="14"/>
      <c r="J4014" s="14"/>
    </row>
    <row r="4015" spans="1:10" x14ac:dyDescent="0.25">
      <c r="A4015" s="148"/>
      <c r="C4015" s="230"/>
      <c r="I4015" s="14"/>
      <c r="J4015" s="14"/>
    </row>
    <row r="4016" spans="1:10" x14ac:dyDescent="0.25">
      <c r="A4016" s="148"/>
      <c r="C4016" s="230"/>
      <c r="I4016" s="14"/>
      <c r="J4016" s="14"/>
    </row>
    <row r="4017" spans="1:10" x14ac:dyDescent="0.25">
      <c r="A4017" s="148"/>
      <c r="C4017" s="230"/>
      <c r="I4017" s="14"/>
      <c r="J4017" s="14"/>
    </row>
    <row r="4018" spans="1:10" x14ac:dyDescent="0.25">
      <c r="A4018" s="148"/>
      <c r="C4018" s="230"/>
      <c r="I4018" s="14"/>
      <c r="J4018" s="14"/>
    </row>
    <row r="4019" spans="1:10" x14ac:dyDescent="0.25">
      <c r="A4019" s="148"/>
      <c r="C4019" s="230"/>
      <c r="I4019" s="14"/>
      <c r="J4019" s="14"/>
    </row>
    <row r="4020" spans="1:10" x14ac:dyDescent="0.25">
      <c r="A4020" s="148"/>
      <c r="C4020" s="230"/>
      <c r="I4020" s="14"/>
      <c r="J4020" s="14"/>
    </row>
    <row r="4021" spans="1:10" x14ac:dyDescent="0.25">
      <c r="A4021" s="148"/>
      <c r="C4021" s="230"/>
      <c r="I4021" s="14"/>
      <c r="J4021" s="14"/>
    </row>
    <row r="4022" spans="1:10" x14ac:dyDescent="0.25">
      <c r="A4022" s="148"/>
      <c r="C4022" s="230"/>
      <c r="I4022" s="14"/>
      <c r="J4022" s="14"/>
    </row>
    <row r="4023" spans="1:10" x14ac:dyDescent="0.25">
      <c r="A4023" s="148"/>
      <c r="C4023" s="230"/>
      <c r="I4023" s="14"/>
      <c r="J4023" s="14"/>
    </row>
    <row r="4024" spans="1:10" x14ac:dyDescent="0.25">
      <c r="A4024" s="148"/>
      <c r="C4024" s="230"/>
      <c r="I4024" s="14"/>
      <c r="J4024" s="14"/>
    </row>
    <row r="4025" spans="1:10" x14ac:dyDescent="0.25">
      <c r="A4025" s="148"/>
      <c r="C4025" s="230"/>
      <c r="I4025" s="14"/>
      <c r="J4025" s="14"/>
    </row>
    <row r="4026" spans="1:10" x14ac:dyDescent="0.25">
      <c r="A4026" s="148"/>
      <c r="C4026" s="230"/>
      <c r="I4026" s="14"/>
      <c r="J4026" s="14"/>
    </row>
    <row r="4027" spans="1:10" x14ac:dyDescent="0.25">
      <c r="A4027" s="148"/>
      <c r="C4027" s="230"/>
      <c r="I4027" s="14"/>
      <c r="J4027" s="14"/>
    </row>
    <row r="4028" spans="1:10" x14ac:dyDescent="0.25">
      <c r="A4028" s="148"/>
      <c r="C4028" s="230"/>
      <c r="I4028" s="14"/>
      <c r="J4028" s="14"/>
    </row>
    <row r="4029" spans="1:10" x14ac:dyDescent="0.25">
      <c r="A4029" s="148"/>
      <c r="C4029" s="230"/>
      <c r="I4029" s="14"/>
      <c r="J4029" s="14"/>
    </row>
    <row r="4030" spans="1:10" x14ac:dyDescent="0.25">
      <c r="A4030" s="148"/>
      <c r="C4030" s="230"/>
      <c r="I4030" s="14"/>
      <c r="J4030" s="14"/>
    </row>
    <row r="4031" spans="1:10" x14ac:dyDescent="0.25">
      <c r="A4031" s="148"/>
      <c r="C4031" s="230"/>
      <c r="I4031" s="14"/>
      <c r="J4031" s="14"/>
    </row>
    <row r="4032" spans="1:10" x14ac:dyDescent="0.25">
      <c r="A4032" s="148"/>
      <c r="C4032" s="230"/>
      <c r="I4032" s="14"/>
      <c r="J4032" s="14"/>
    </row>
    <row r="4033" spans="1:10" x14ac:dyDescent="0.25">
      <c r="A4033" s="148"/>
      <c r="C4033" s="230"/>
      <c r="I4033" s="14"/>
      <c r="J4033" s="14"/>
    </row>
    <row r="4034" spans="1:10" x14ac:dyDescent="0.25">
      <c r="A4034" s="148"/>
      <c r="C4034" s="230"/>
      <c r="I4034" s="14"/>
      <c r="J4034" s="14"/>
    </row>
    <row r="4035" spans="1:10" x14ac:dyDescent="0.25">
      <c r="A4035" s="148"/>
      <c r="C4035" s="230"/>
      <c r="I4035" s="14"/>
      <c r="J4035" s="14"/>
    </row>
    <row r="4036" spans="1:10" x14ac:dyDescent="0.25">
      <c r="A4036" s="148"/>
      <c r="C4036" s="230"/>
      <c r="I4036" s="14"/>
      <c r="J4036" s="14"/>
    </row>
    <row r="4037" spans="1:10" x14ac:dyDescent="0.25">
      <c r="A4037" s="148"/>
      <c r="C4037" s="230"/>
      <c r="I4037" s="14"/>
      <c r="J4037" s="14"/>
    </row>
    <row r="4038" spans="1:10" x14ac:dyDescent="0.25">
      <c r="A4038" s="148"/>
      <c r="C4038" s="230"/>
      <c r="I4038" s="14"/>
      <c r="J4038" s="14"/>
    </row>
    <row r="4039" spans="1:10" x14ac:dyDescent="0.25">
      <c r="A4039" s="148"/>
      <c r="C4039" s="230"/>
      <c r="I4039" s="14"/>
      <c r="J4039" s="14"/>
    </row>
    <row r="4040" spans="1:10" x14ac:dyDescent="0.25">
      <c r="A4040" s="148"/>
      <c r="C4040" s="230"/>
      <c r="I4040" s="14"/>
      <c r="J4040" s="14"/>
    </row>
    <row r="4041" spans="1:10" x14ac:dyDescent="0.25">
      <c r="A4041" s="148"/>
      <c r="C4041" s="230"/>
      <c r="I4041" s="14"/>
      <c r="J4041" s="14"/>
    </row>
    <row r="4042" spans="1:10" x14ac:dyDescent="0.25">
      <c r="A4042" s="148"/>
      <c r="C4042" s="230"/>
      <c r="I4042" s="14"/>
      <c r="J4042" s="14"/>
    </row>
    <row r="4043" spans="1:10" x14ac:dyDescent="0.25">
      <c r="A4043" s="148"/>
      <c r="C4043" s="230"/>
      <c r="I4043" s="14"/>
      <c r="J4043" s="14"/>
    </row>
    <row r="4044" spans="1:10" x14ac:dyDescent="0.25">
      <c r="A4044" s="148"/>
      <c r="C4044" s="230"/>
      <c r="I4044" s="14"/>
      <c r="J4044" s="14"/>
    </row>
    <row r="4045" spans="1:10" x14ac:dyDescent="0.25">
      <c r="A4045" s="148"/>
      <c r="C4045" s="230"/>
      <c r="I4045" s="14"/>
      <c r="J4045" s="14"/>
    </row>
    <row r="4046" spans="1:10" x14ac:dyDescent="0.25">
      <c r="A4046" s="148"/>
      <c r="C4046" s="230"/>
      <c r="I4046" s="14"/>
      <c r="J4046" s="14"/>
    </row>
    <row r="4047" spans="1:10" x14ac:dyDescent="0.25">
      <c r="A4047" s="148"/>
      <c r="C4047" s="230"/>
      <c r="I4047" s="14"/>
      <c r="J4047" s="14"/>
    </row>
    <row r="4048" spans="1:10" x14ac:dyDescent="0.25">
      <c r="A4048" s="148"/>
      <c r="C4048" s="230"/>
      <c r="I4048" s="14"/>
      <c r="J4048" s="14"/>
    </row>
    <row r="4049" spans="1:10" x14ac:dyDescent="0.25">
      <c r="A4049" s="148"/>
      <c r="C4049" s="230"/>
      <c r="I4049" s="14"/>
      <c r="J4049" s="14"/>
    </row>
    <row r="4050" spans="1:10" x14ac:dyDescent="0.25">
      <c r="A4050" s="148"/>
      <c r="C4050" s="230"/>
      <c r="I4050" s="14"/>
      <c r="J4050" s="14"/>
    </row>
    <row r="4051" spans="1:10" x14ac:dyDescent="0.25">
      <c r="A4051" s="148"/>
      <c r="C4051" s="230"/>
      <c r="I4051" s="14"/>
      <c r="J4051" s="14"/>
    </row>
    <row r="4052" spans="1:10" x14ac:dyDescent="0.25">
      <c r="A4052" s="148"/>
      <c r="C4052" s="230"/>
      <c r="I4052" s="14"/>
      <c r="J4052" s="14"/>
    </row>
    <row r="4053" spans="1:10" x14ac:dyDescent="0.25">
      <c r="A4053" s="148"/>
      <c r="C4053" s="230"/>
      <c r="I4053" s="14"/>
      <c r="J4053" s="14"/>
    </row>
    <row r="4054" spans="1:10" x14ac:dyDescent="0.25">
      <c r="A4054" s="148"/>
      <c r="C4054" s="230"/>
      <c r="I4054" s="14"/>
      <c r="J4054" s="14"/>
    </row>
    <row r="4055" spans="1:10" x14ac:dyDescent="0.25">
      <c r="A4055" s="148"/>
      <c r="C4055" s="230"/>
      <c r="I4055" s="14"/>
      <c r="J4055" s="14"/>
    </row>
    <row r="4056" spans="1:10" x14ac:dyDescent="0.25">
      <c r="A4056" s="148"/>
      <c r="C4056" s="230"/>
      <c r="I4056" s="14"/>
      <c r="J4056" s="14"/>
    </row>
    <row r="4057" spans="1:10" x14ac:dyDescent="0.25">
      <c r="A4057" s="148"/>
      <c r="C4057" s="230"/>
      <c r="I4057" s="14"/>
      <c r="J4057" s="14"/>
    </row>
    <row r="4058" spans="1:10" x14ac:dyDescent="0.25">
      <c r="A4058" s="148"/>
      <c r="C4058" s="230"/>
      <c r="I4058" s="14"/>
      <c r="J4058" s="14"/>
    </row>
    <row r="4059" spans="1:10" x14ac:dyDescent="0.25">
      <c r="A4059" s="148"/>
      <c r="C4059" s="230"/>
      <c r="I4059" s="14"/>
      <c r="J4059" s="14"/>
    </row>
    <row r="4060" spans="1:10" x14ac:dyDescent="0.25">
      <c r="A4060" s="148"/>
      <c r="C4060" s="230"/>
      <c r="I4060" s="14"/>
      <c r="J4060" s="14"/>
    </row>
    <row r="4061" spans="1:10" x14ac:dyDescent="0.25">
      <c r="A4061" s="148"/>
      <c r="C4061" s="230"/>
      <c r="I4061" s="14"/>
      <c r="J4061" s="14"/>
    </row>
    <row r="4062" spans="1:10" x14ac:dyDescent="0.25">
      <c r="A4062" s="148"/>
      <c r="C4062" s="230"/>
      <c r="I4062" s="14"/>
      <c r="J4062" s="14"/>
    </row>
    <row r="4063" spans="1:10" x14ac:dyDescent="0.25">
      <c r="A4063" s="148"/>
      <c r="C4063" s="230"/>
      <c r="I4063" s="14"/>
      <c r="J4063" s="14"/>
    </row>
    <row r="4064" spans="1:10" x14ac:dyDescent="0.25">
      <c r="A4064" s="148"/>
      <c r="C4064" s="230"/>
      <c r="I4064" s="14"/>
      <c r="J4064" s="14"/>
    </row>
    <row r="4065" spans="1:10" x14ac:dyDescent="0.25">
      <c r="A4065" s="148"/>
      <c r="C4065" s="230"/>
      <c r="I4065" s="14"/>
      <c r="J4065" s="14"/>
    </row>
    <row r="4066" spans="1:10" x14ac:dyDescent="0.25">
      <c r="A4066" s="148"/>
      <c r="C4066" s="230"/>
      <c r="I4066" s="14"/>
      <c r="J4066" s="14"/>
    </row>
    <row r="4067" spans="1:10" x14ac:dyDescent="0.25">
      <c r="A4067" s="148"/>
      <c r="C4067" s="230"/>
      <c r="I4067" s="14"/>
      <c r="J4067" s="14"/>
    </row>
    <row r="4068" spans="1:10" x14ac:dyDescent="0.25">
      <c r="A4068" s="148"/>
      <c r="C4068" s="230"/>
      <c r="I4068" s="14"/>
      <c r="J4068" s="14"/>
    </row>
    <row r="4069" spans="1:10" x14ac:dyDescent="0.25">
      <c r="A4069" s="148"/>
      <c r="C4069" s="230"/>
      <c r="I4069" s="14"/>
      <c r="J4069" s="14"/>
    </row>
    <row r="4070" spans="1:10" x14ac:dyDescent="0.25">
      <c r="A4070" s="148"/>
      <c r="C4070" s="230"/>
      <c r="I4070" s="14"/>
      <c r="J4070" s="14"/>
    </row>
    <row r="4071" spans="1:10" x14ac:dyDescent="0.25">
      <c r="A4071" s="148"/>
      <c r="C4071" s="230"/>
      <c r="I4071" s="14"/>
      <c r="J4071" s="14"/>
    </row>
    <row r="4072" spans="1:10" x14ac:dyDescent="0.25">
      <c r="A4072" s="148"/>
      <c r="C4072" s="230"/>
      <c r="I4072" s="14"/>
      <c r="J4072" s="14"/>
    </row>
    <row r="4073" spans="1:10" x14ac:dyDescent="0.25">
      <c r="A4073" s="148"/>
      <c r="C4073" s="230"/>
      <c r="I4073" s="14"/>
      <c r="J4073" s="14"/>
    </row>
    <row r="4074" spans="1:10" x14ac:dyDescent="0.25">
      <c r="A4074" s="148"/>
      <c r="C4074" s="230"/>
      <c r="I4074" s="14"/>
      <c r="J4074" s="14"/>
    </row>
    <row r="4075" spans="1:10" x14ac:dyDescent="0.25">
      <c r="A4075" s="148"/>
      <c r="C4075" s="230"/>
      <c r="I4075" s="14"/>
      <c r="J4075" s="14"/>
    </row>
    <row r="4076" spans="1:10" x14ac:dyDescent="0.25">
      <c r="A4076" s="148"/>
      <c r="C4076" s="230"/>
      <c r="I4076" s="14"/>
      <c r="J4076" s="14"/>
    </row>
    <row r="4077" spans="1:10" x14ac:dyDescent="0.25">
      <c r="A4077" s="148"/>
      <c r="C4077" s="230"/>
      <c r="I4077" s="14"/>
      <c r="J4077" s="14"/>
    </row>
    <row r="4078" spans="1:10" x14ac:dyDescent="0.25">
      <c r="A4078" s="148"/>
      <c r="C4078" s="230"/>
      <c r="I4078" s="14"/>
      <c r="J4078" s="14"/>
    </row>
    <row r="4079" spans="1:10" x14ac:dyDescent="0.25">
      <c r="A4079" s="148"/>
      <c r="C4079" s="230"/>
      <c r="I4079" s="14"/>
      <c r="J4079" s="14"/>
    </row>
    <row r="4080" spans="1:10" x14ac:dyDescent="0.25">
      <c r="A4080" s="148"/>
      <c r="C4080" s="230"/>
      <c r="I4080" s="14"/>
      <c r="J4080" s="14"/>
    </row>
    <row r="4081" spans="1:10" x14ac:dyDescent="0.25">
      <c r="A4081" s="148"/>
      <c r="C4081" s="230"/>
      <c r="I4081" s="14"/>
      <c r="J4081" s="14"/>
    </row>
    <row r="4082" spans="1:10" x14ac:dyDescent="0.25">
      <c r="A4082" s="148"/>
      <c r="C4082" s="230"/>
      <c r="I4082" s="14"/>
      <c r="J4082" s="14"/>
    </row>
    <row r="4083" spans="1:10" x14ac:dyDescent="0.25">
      <c r="A4083" s="148"/>
      <c r="C4083" s="230"/>
      <c r="I4083" s="14"/>
      <c r="J4083" s="14"/>
    </row>
    <row r="4084" spans="1:10" x14ac:dyDescent="0.25">
      <c r="A4084" s="148"/>
      <c r="C4084" s="230"/>
      <c r="I4084" s="14"/>
      <c r="J4084" s="14"/>
    </row>
    <row r="4085" spans="1:10" x14ac:dyDescent="0.25">
      <c r="A4085" s="148"/>
      <c r="C4085" s="230"/>
      <c r="I4085" s="14"/>
      <c r="J4085" s="14"/>
    </row>
    <row r="4086" spans="1:10" x14ac:dyDescent="0.25">
      <c r="A4086" s="148"/>
      <c r="C4086" s="230"/>
      <c r="I4086" s="14"/>
      <c r="J4086" s="14"/>
    </row>
    <row r="4087" spans="1:10" x14ac:dyDescent="0.25">
      <c r="A4087" s="148"/>
      <c r="C4087" s="230"/>
      <c r="I4087" s="14"/>
      <c r="J4087" s="14"/>
    </row>
    <row r="4088" spans="1:10" x14ac:dyDescent="0.25">
      <c r="A4088" s="148"/>
      <c r="C4088" s="230"/>
      <c r="I4088" s="14"/>
      <c r="J4088" s="14"/>
    </row>
    <row r="4089" spans="1:10" x14ac:dyDescent="0.25">
      <c r="A4089" s="148"/>
      <c r="C4089" s="230"/>
      <c r="I4089" s="14"/>
      <c r="J4089" s="14"/>
    </row>
    <row r="4090" spans="1:10" x14ac:dyDescent="0.25">
      <c r="A4090" s="148"/>
      <c r="C4090" s="230"/>
      <c r="I4090" s="14"/>
      <c r="J4090" s="14"/>
    </row>
    <row r="4091" spans="1:10" x14ac:dyDescent="0.25">
      <c r="A4091" s="148"/>
      <c r="C4091" s="230"/>
      <c r="I4091" s="14"/>
      <c r="J4091" s="14"/>
    </row>
    <row r="4092" spans="1:10" x14ac:dyDescent="0.25">
      <c r="A4092" s="148"/>
      <c r="C4092" s="230"/>
      <c r="I4092" s="14"/>
      <c r="J4092" s="14"/>
    </row>
    <row r="4093" spans="1:10" x14ac:dyDescent="0.25">
      <c r="A4093" s="148"/>
      <c r="C4093" s="230"/>
      <c r="I4093" s="14"/>
      <c r="J4093" s="14"/>
    </row>
    <row r="4094" spans="1:10" x14ac:dyDescent="0.25">
      <c r="A4094" s="148"/>
      <c r="C4094" s="230"/>
      <c r="I4094" s="14"/>
      <c r="J4094" s="14"/>
    </row>
    <row r="4095" spans="1:10" x14ac:dyDescent="0.25">
      <c r="A4095" s="148"/>
      <c r="C4095" s="230"/>
      <c r="I4095" s="14"/>
      <c r="J4095" s="14"/>
    </row>
    <row r="4096" spans="1:10" x14ac:dyDescent="0.25">
      <c r="A4096" s="148"/>
      <c r="C4096" s="230"/>
      <c r="I4096" s="14"/>
      <c r="J4096" s="14"/>
    </row>
    <row r="4097" spans="1:10" x14ac:dyDescent="0.25">
      <c r="A4097" s="148"/>
      <c r="C4097" s="230"/>
      <c r="I4097" s="14"/>
      <c r="J4097" s="14"/>
    </row>
    <row r="4098" spans="1:10" x14ac:dyDescent="0.25">
      <c r="A4098" s="148"/>
      <c r="C4098" s="230"/>
      <c r="I4098" s="14"/>
      <c r="J4098" s="14"/>
    </row>
    <row r="4099" spans="1:10" x14ac:dyDescent="0.25">
      <c r="A4099" s="148"/>
      <c r="C4099" s="230"/>
      <c r="I4099" s="14"/>
      <c r="J4099" s="14"/>
    </row>
    <row r="4100" spans="1:10" x14ac:dyDescent="0.25">
      <c r="A4100" s="148"/>
      <c r="C4100" s="230"/>
      <c r="I4100" s="14"/>
      <c r="J4100" s="14"/>
    </row>
    <row r="4101" spans="1:10" x14ac:dyDescent="0.25">
      <c r="A4101" s="148"/>
      <c r="C4101" s="230"/>
      <c r="I4101" s="14"/>
      <c r="J4101" s="14"/>
    </row>
    <row r="4102" spans="1:10" x14ac:dyDescent="0.25">
      <c r="A4102" s="148"/>
      <c r="C4102" s="230"/>
      <c r="I4102" s="14"/>
      <c r="J4102" s="14"/>
    </row>
    <row r="4103" spans="1:10" x14ac:dyDescent="0.25">
      <c r="A4103" s="148"/>
      <c r="C4103" s="230"/>
      <c r="I4103" s="14"/>
      <c r="J4103" s="14"/>
    </row>
    <row r="4104" spans="1:10" x14ac:dyDescent="0.25">
      <c r="A4104" s="148"/>
      <c r="C4104" s="230"/>
      <c r="I4104" s="14"/>
      <c r="J4104" s="14"/>
    </row>
    <row r="4105" spans="1:10" x14ac:dyDescent="0.25">
      <c r="A4105" s="148"/>
      <c r="C4105" s="230"/>
      <c r="I4105" s="14"/>
      <c r="J4105" s="14"/>
    </row>
    <row r="4106" spans="1:10" x14ac:dyDescent="0.25">
      <c r="A4106" s="148"/>
      <c r="C4106" s="230"/>
      <c r="I4106" s="14"/>
      <c r="J4106" s="14"/>
    </row>
    <row r="4107" spans="1:10" x14ac:dyDescent="0.25">
      <c r="A4107" s="148"/>
      <c r="C4107" s="230"/>
      <c r="I4107" s="14"/>
      <c r="J4107" s="14"/>
    </row>
    <row r="4108" spans="1:10" x14ac:dyDescent="0.25">
      <c r="A4108" s="148"/>
      <c r="C4108" s="230"/>
      <c r="I4108" s="14"/>
      <c r="J4108" s="14"/>
    </row>
    <row r="4109" spans="1:10" x14ac:dyDescent="0.25">
      <c r="A4109" s="148"/>
      <c r="C4109" s="230"/>
      <c r="I4109" s="14"/>
      <c r="J4109" s="14"/>
    </row>
    <row r="4110" spans="1:10" x14ac:dyDescent="0.25">
      <c r="A4110" s="148"/>
      <c r="C4110" s="230"/>
      <c r="I4110" s="14"/>
      <c r="J4110" s="14"/>
    </row>
    <row r="4111" spans="1:10" x14ac:dyDescent="0.25">
      <c r="A4111" s="148"/>
      <c r="C4111" s="230"/>
      <c r="I4111" s="14"/>
      <c r="J4111" s="14"/>
    </row>
    <row r="4112" spans="1:10" x14ac:dyDescent="0.25">
      <c r="A4112" s="148"/>
      <c r="C4112" s="230"/>
      <c r="I4112" s="14"/>
      <c r="J4112" s="14"/>
    </row>
    <row r="4113" spans="1:10" x14ac:dyDescent="0.25">
      <c r="A4113" s="148"/>
      <c r="C4113" s="230"/>
      <c r="I4113" s="14"/>
      <c r="J4113" s="14"/>
    </row>
    <row r="4114" spans="1:10" x14ac:dyDescent="0.25">
      <c r="A4114" s="148"/>
      <c r="C4114" s="230"/>
      <c r="I4114" s="14"/>
      <c r="J4114" s="14"/>
    </row>
    <row r="4115" spans="1:10" x14ac:dyDescent="0.25">
      <c r="A4115" s="148"/>
      <c r="C4115" s="230"/>
      <c r="I4115" s="14"/>
      <c r="J4115" s="14"/>
    </row>
    <row r="4116" spans="1:10" x14ac:dyDescent="0.25">
      <c r="A4116" s="148"/>
      <c r="C4116" s="230"/>
      <c r="I4116" s="14"/>
      <c r="J4116" s="14"/>
    </row>
    <row r="4117" spans="1:10" x14ac:dyDescent="0.25">
      <c r="A4117" s="148"/>
      <c r="C4117" s="230"/>
      <c r="I4117" s="14"/>
      <c r="J4117" s="14"/>
    </row>
    <row r="4118" spans="1:10" x14ac:dyDescent="0.25">
      <c r="A4118" s="148"/>
      <c r="C4118" s="230"/>
      <c r="I4118" s="14"/>
      <c r="J4118" s="14"/>
    </row>
    <row r="4119" spans="1:10" x14ac:dyDescent="0.25">
      <c r="A4119" s="148"/>
      <c r="C4119" s="230"/>
      <c r="I4119" s="14"/>
      <c r="J4119" s="14"/>
    </row>
    <row r="4120" spans="1:10" x14ac:dyDescent="0.25">
      <c r="A4120" s="148"/>
      <c r="C4120" s="230"/>
      <c r="I4120" s="14"/>
      <c r="J4120" s="14"/>
    </row>
    <row r="4121" spans="1:10" x14ac:dyDescent="0.25">
      <c r="A4121" s="148"/>
      <c r="C4121" s="230"/>
      <c r="I4121" s="14"/>
      <c r="J4121" s="14"/>
    </row>
    <row r="4122" spans="1:10" x14ac:dyDescent="0.25">
      <c r="A4122" s="148"/>
      <c r="C4122" s="230"/>
      <c r="I4122" s="14"/>
      <c r="J4122" s="14"/>
    </row>
    <row r="4123" spans="1:10" x14ac:dyDescent="0.25">
      <c r="A4123" s="148"/>
      <c r="C4123" s="230"/>
      <c r="I4123" s="14"/>
      <c r="J4123" s="14"/>
    </row>
    <row r="4124" spans="1:10" x14ac:dyDescent="0.25">
      <c r="A4124" s="148"/>
      <c r="C4124" s="230"/>
      <c r="I4124" s="14"/>
      <c r="J4124" s="14"/>
    </row>
    <row r="4125" spans="1:10" x14ac:dyDescent="0.25">
      <c r="A4125" s="148"/>
      <c r="C4125" s="230"/>
      <c r="I4125" s="14"/>
      <c r="J4125" s="14"/>
    </row>
    <row r="4126" spans="1:10" x14ac:dyDescent="0.25">
      <c r="A4126" s="148"/>
      <c r="C4126" s="230"/>
      <c r="I4126" s="14"/>
      <c r="J4126" s="14"/>
    </row>
    <row r="4127" spans="1:10" x14ac:dyDescent="0.25">
      <c r="A4127" s="148"/>
      <c r="C4127" s="230"/>
      <c r="I4127" s="14"/>
      <c r="J4127" s="14"/>
    </row>
    <row r="4128" spans="1:10" x14ac:dyDescent="0.25">
      <c r="A4128" s="148"/>
      <c r="C4128" s="230"/>
      <c r="I4128" s="14"/>
      <c r="J4128" s="14"/>
    </row>
    <row r="4129" spans="1:10" x14ac:dyDescent="0.25">
      <c r="A4129" s="148"/>
      <c r="C4129" s="230"/>
      <c r="I4129" s="14"/>
      <c r="J4129" s="14"/>
    </row>
    <row r="4130" spans="1:10" x14ac:dyDescent="0.25">
      <c r="A4130" s="148"/>
      <c r="C4130" s="230"/>
      <c r="I4130" s="14"/>
      <c r="J4130" s="14"/>
    </row>
    <row r="4131" spans="1:10" x14ac:dyDescent="0.25">
      <c r="A4131" s="148"/>
      <c r="C4131" s="230"/>
      <c r="I4131" s="14"/>
      <c r="J4131" s="14"/>
    </row>
    <row r="4132" spans="1:10" x14ac:dyDescent="0.25">
      <c r="A4132" s="148"/>
      <c r="C4132" s="230"/>
      <c r="I4132" s="14"/>
      <c r="J4132" s="14"/>
    </row>
    <row r="4133" spans="1:10" x14ac:dyDescent="0.25">
      <c r="A4133" s="148"/>
      <c r="C4133" s="230"/>
      <c r="I4133" s="14"/>
      <c r="J4133" s="14"/>
    </row>
    <row r="4134" spans="1:10" x14ac:dyDescent="0.25">
      <c r="A4134" s="148"/>
      <c r="C4134" s="230"/>
      <c r="I4134" s="14"/>
      <c r="J4134" s="14"/>
    </row>
    <row r="4135" spans="1:10" x14ac:dyDescent="0.25">
      <c r="A4135" s="148"/>
      <c r="C4135" s="230"/>
      <c r="I4135" s="14"/>
      <c r="J4135" s="14"/>
    </row>
    <row r="4136" spans="1:10" x14ac:dyDescent="0.25">
      <c r="A4136" s="148"/>
      <c r="C4136" s="230"/>
      <c r="I4136" s="14"/>
      <c r="J4136" s="14"/>
    </row>
    <row r="4137" spans="1:10" x14ac:dyDescent="0.25">
      <c r="A4137" s="148"/>
      <c r="C4137" s="230"/>
      <c r="I4137" s="14"/>
      <c r="J4137" s="14"/>
    </row>
    <row r="4138" spans="1:10" x14ac:dyDescent="0.25">
      <c r="A4138" s="148"/>
      <c r="C4138" s="230"/>
      <c r="I4138" s="14"/>
      <c r="J4138" s="14"/>
    </row>
    <row r="4139" spans="1:10" x14ac:dyDescent="0.25">
      <c r="A4139" s="148"/>
      <c r="C4139" s="230"/>
      <c r="I4139" s="14"/>
      <c r="J4139" s="14"/>
    </row>
    <row r="4140" spans="1:10" x14ac:dyDescent="0.25">
      <c r="A4140" s="148"/>
      <c r="C4140" s="230"/>
      <c r="I4140" s="14"/>
      <c r="J4140" s="14"/>
    </row>
    <row r="4141" spans="1:10" x14ac:dyDescent="0.25">
      <c r="A4141" s="148"/>
      <c r="C4141" s="230"/>
      <c r="I4141" s="14"/>
      <c r="J4141" s="14"/>
    </row>
    <row r="4142" spans="1:10" x14ac:dyDescent="0.25">
      <c r="A4142" s="148"/>
      <c r="C4142" s="230"/>
      <c r="I4142" s="14"/>
      <c r="J4142" s="14"/>
    </row>
    <row r="4143" spans="1:10" x14ac:dyDescent="0.25">
      <c r="A4143" s="148"/>
      <c r="C4143" s="230"/>
      <c r="I4143" s="14"/>
      <c r="J4143" s="14"/>
    </row>
    <row r="4144" spans="1:10" x14ac:dyDescent="0.25">
      <c r="A4144" s="148"/>
      <c r="C4144" s="230"/>
      <c r="I4144" s="14"/>
      <c r="J4144" s="14"/>
    </row>
    <row r="4145" spans="1:10" x14ac:dyDescent="0.25">
      <c r="A4145" s="148"/>
      <c r="C4145" s="230"/>
      <c r="I4145" s="14"/>
      <c r="J4145" s="14"/>
    </row>
    <row r="4146" spans="1:10" x14ac:dyDescent="0.25">
      <c r="A4146" s="148"/>
      <c r="C4146" s="230"/>
      <c r="I4146" s="14"/>
      <c r="J4146" s="14"/>
    </row>
    <row r="4147" spans="1:10" x14ac:dyDescent="0.25">
      <c r="A4147" s="148"/>
      <c r="C4147" s="230"/>
      <c r="I4147" s="14"/>
      <c r="J4147" s="14"/>
    </row>
    <row r="4148" spans="1:10" x14ac:dyDescent="0.25">
      <c r="A4148" s="148"/>
      <c r="C4148" s="230"/>
      <c r="I4148" s="14"/>
      <c r="J4148" s="14"/>
    </row>
    <row r="4149" spans="1:10" x14ac:dyDescent="0.25">
      <c r="A4149" s="148"/>
      <c r="C4149" s="230"/>
      <c r="I4149" s="14"/>
      <c r="J4149" s="14"/>
    </row>
    <row r="4150" spans="1:10" x14ac:dyDescent="0.25">
      <c r="A4150" s="148"/>
      <c r="C4150" s="230"/>
      <c r="I4150" s="14"/>
      <c r="J4150" s="14"/>
    </row>
    <row r="4151" spans="1:10" x14ac:dyDescent="0.25">
      <c r="A4151" s="148"/>
      <c r="C4151" s="230"/>
      <c r="I4151" s="14"/>
      <c r="J4151" s="14"/>
    </row>
    <row r="4152" spans="1:10" x14ac:dyDescent="0.25">
      <c r="A4152" s="148"/>
      <c r="C4152" s="230"/>
      <c r="I4152" s="14"/>
      <c r="J4152" s="14"/>
    </row>
    <row r="4153" spans="1:10" x14ac:dyDescent="0.25">
      <c r="A4153" s="148"/>
      <c r="C4153" s="230"/>
      <c r="I4153" s="14"/>
      <c r="J4153" s="14"/>
    </row>
    <row r="4154" spans="1:10" x14ac:dyDescent="0.25">
      <c r="A4154" s="148"/>
      <c r="C4154" s="230"/>
      <c r="I4154" s="14"/>
      <c r="J4154" s="14"/>
    </row>
    <row r="4155" spans="1:10" x14ac:dyDescent="0.25">
      <c r="A4155" s="148"/>
      <c r="C4155" s="230"/>
      <c r="I4155" s="14"/>
      <c r="J4155" s="14"/>
    </row>
    <row r="4156" spans="1:10" x14ac:dyDescent="0.25">
      <c r="A4156" s="148"/>
      <c r="C4156" s="230"/>
      <c r="I4156" s="14"/>
      <c r="J4156" s="14"/>
    </row>
    <row r="4157" spans="1:10" x14ac:dyDescent="0.25">
      <c r="A4157" s="148"/>
      <c r="C4157" s="230"/>
      <c r="I4157" s="14"/>
      <c r="J4157" s="14"/>
    </row>
    <row r="4158" spans="1:10" x14ac:dyDescent="0.25">
      <c r="A4158" s="148"/>
      <c r="C4158" s="230"/>
      <c r="I4158" s="14"/>
      <c r="J4158" s="14"/>
    </row>
    <row r="4159" spans="1:10" x14ac:dyDescent="0.25">
      <c r="A4159" s="148"/>
      <c r="C4159" s="230"/>
      <c r="I4159" s="14"/>
      <c r="J4159" s="14"/>
    </row>
    <row r="4160" spans="1:10" x14ac:dyDescent="0.25">
      <c r="A4160" s="148"/>
      <c r="C4160" s="230"/>
      <c r="I4160" s="14"/>
      <c r="J4160" s="14"/>
    </row>
    <row r="4161" spans="1:10" x14ac:dyDescent="0.25">
      <c r="A4161" s="148"/>
      <c r="C4161" s="230"/>
      <c r="I4161" s="14"/>
      <c r="J4161" s="14"/>
    </row>
    <row r="4162" spans="1:10" x14ac:dyDescent="0.25">
      <c r="A4162" s="148"/>
      <c r="C4162" s="230"/>
      <c r="I4162" s="14"/>
      <c r="J4162" s="14"/>
    </row>
    <row r="4163" spans="1:10" x14ac:dyDescent="0.25">
      <c r="A4163" s="148"/>
      <c r="C4163" s="230"/>
      <c r="I4163" s="14"/>
      <c r="J4163" s="14"/>
    </row>
    <row r="4164" spans="1:10" x14ac:dyDescent="0.25">
      <c r="A4164" s="148"/>
      <c r="C4164" s="230"/>
      <c r="I4164" s="14"/>
      <c r="J4164" s="14"/>
    </row>
    <row r="4165" spans="1:10" x14ac:dyDescent="0.25">
      <c r="A4165" s="148"/>
      <c r="C4165" s="230"/>
      <c r="I4165" s="14"/>
      <c r="J4165" s="14"/>
    </row>
    <row r="4166" spans="1:10" x14ac:dyDescent="0.25">
      <c r="A4166" s="148"/>
      <c r="C4166" s="230"/>
      <c r="I4166" s="14"/>
      <c r="J4166" s="14"/>
    </row>
    <row r="4167" spans="1:10" x14ac:dyDescent="0.25">
      <c r="A4167" s="148"/>
      <c r="C4167" s="230"/>
      <c r="I4167" s="14"/>
      <c r="J4167" s="14"/>
    </row>
    <row r="4168" spans="1:10" x14ac:dyDescent="0.25">
      <c r="A4168" s="148"/>
      <c r="C4168" s="230"/>
      <c r="I4168" s="14"/>
      <c r="J4168" s="14"/>
    </row>
    <row r="4169" spans="1:10" x14ac:dyDescent="0.25">
      <c r="A4169" s="148"/>
      <c r="C4169" s="230"/>
      <c r="I4169" s="14"/>
      <c r="J4169" s="14"/>
    </row>
    <row r="4170" spans="1:10" x14ac:dyDescent="0.25">
      <c r="A4170" s="148"/>
      <c r="C4170" s="230"/>
      <c r="I4170" s="14"/>
      <c r="J4170" s="14"/>
    </row>
    <row r="4171" spans="1:10" x14ac:dyDescent="0.25">
      <c r="A4171" s="148"/>
      <c r="C4171" s="230"/>
      <c r="I4171" s="14"/>
      <c r="J4171" s="14"/>
    </row>
    <row r="4172" spans="1:10" x14ac:dyDescent="0.25">
      <c r="A4172" s="148"/>
      <c r="C4172" s="230"/>
      <c r="I4172" s="14"/>
      <c r="J4172" s="14"/>
    </row>
    <row r="4173" spans="1:10" x14ac:dyDescent="0.25">
      <c r="A4173" s="148"/>
      <c r="C4173" s="230"/>
      <c r="I4173" s="14"/>
      <c r="J4173" s="14"/>
    </row>
    <row r="4174" spans="1:10" x14ac:dyDescent="0.25">
      <c r="A4174" s="148"/>
      <c r="C4174" s="230"/>
      <c r="I4174" s="14"/>
      <c r="J4174" s="14"/>
    </row>
    <row r="4175" spans="1:10" x14ac:dyDescent="0.25">
      <c r="A4175" s="148"/>
      <c r="C4175" s="230"/>
      <c r="I4175" s="14"/>
      <c r="J4175" s="14"/>
    </row>
    <row r="4176" spans="1:10" x14ac:dyDescent="0.25">
      <c r="A4176" s="148"/>
      <c r="C4176" s="230"/>
      <c r="I4176" s="14"/>
      <c r="J4176" s="14"/>
    </row>
    <row r="4177" spans="1:10" x14ac:dyDescent="0.25">
      <c r="A4177" s="148"/>
      <c r="C4177" s="230"/>
      <c r="I4177" s="14"/>
      <c r="J4177" s="14"/>
    </row>
    <row r="4178" spans="1:10" x14ac:dyDescent="0.25">
      <c r="A4178" s="148"/>
      <c r="C4178" s="230"/>
      <c r="I4178" s="14"/>
      <c r="J4178" s="14"/>
    </row>
    <row r="4179" spans="1:10" x14ac:dyDescent="0.25">
      <c r="A4179" s="148"/>
      <c r="C4179" s="230"/>
      <c r="I4179" s="14"/>
      <c r="J4179" s="14"/>
    </row>
    <row r="4180" spans="1:10" x14ac:dyDescent="0.25">
      <c r="A4180" s="148"/>
      <c r="C4180" s="230"/>
      <c r="I4180" s="14"/>
      <c r="J4180" s="14"/>
    </row>
    <row r="4181" spans="1:10" x14ac:dyDescent="0.25">
      <c r="A4181" s="148"/>
      <c r="C4181" s="230"/>
      <c r="I4181" s="14"/>
      <c r="J4181" s="14"/>
    </row>
    <row r="4182" spans="1:10" x14ac:dyDescent="0.25">
      <c r="A4182" s="148"/>
      <c r="C4182" s="230"/>
      <c r="I4182" s="14"/>
      <c r="J4182" s="14"/>
    </row>
    <row r="4183" spans="1:10" x14ac:dyDescent="0.25">
      <c r="A4183" s="148"/>
      <c r="C4183" s="230"/>
      <c r="I4183" s="14"/>
      <c r="J4183" s="14"/>
    </row>
    <row r="4184" spans="1:10" x14ac:dyDescent="0.25">
      <c r="A4184" s="148"/>
      <c r="C4184" s="230"/>
      <c r="I4184" s="14"/>
      <c r="J4184" s="14"/>
    </row>
    <row r="4185" spans="1:10" x14ac:dyDescent="0.25">
      <c r="A4185" s="148"/>
      <c r="C4185" s="230"/>
      <c r="I4185" s="14"/>
      <c r="J4185" s="14"/>
    </row>
    <row r="4186" spans="1:10" x14ac:dyDescent="0.25">
      <c r="A4186" s="148"/>
      <c r="C4186" s="230"/>
      <c r="I4186" s="14"/>
      <c r="J4186" s="14"/>
    </row>
    <row r="4187" spans="1:10" x14ac:dyDescent="0.25">
      <c r="A4187" s="148"/>
      <c r="C4187" s="230"/>
      <c r="I4187" s="14"/>
      <c r="J4187" s="14"/>
    </row>
    <row r="4188" spans="1:10" x14ac:dyDescent="0.25">
      <c r="A4188" s="148"/>
      <c r="C4188" s="230"/>
      <c r="I4188" s="14"/>
      <c r="J4188" s="14"/>
    </row>
    <row r="4189" spans="1:10" x14ac:dyDescent="0.25">
      <c r="A4189" s="148"/>
      <c r="C4189" s="230"/>
      <c r="I4189" s="14"/>
      <c r="J4189" s="14"/>
    </row>
    <row r="4190" spans="1:10" x14ac:dyDescent="0.25">
      <c r="A4190" s="148"/>
      <c r="C4190" s="230"/>
      <c r="I4190" s="14"/>
      <c r="J4190" s="14"/>
    </row>
    <row r="4191" spans="1:10" x14ac:dyDescent="0.25">
      <c r="A4191" s="148"/>
      <c r="C4191" s="230"/>
      <c r="I4191" s="14"/>
      <c r="J4191" s="14"/>
    </row>
    <row r="4192" spans="1:10" x14ac:dyDescent="0.25">
      <c r="A4192" s="148"/>
      <c r="C4192" s="230"/>
      <c r="I4192" s="14"/>
      <c r="J4192" s="14"/>
    </row>
    <row r="4193" spans="1:10" x14ac:dyDescent="0.25">
      <c r="A4193" s="148"/>
      <c r="C4193" s="230"/>
      <c r="I4193" s="14"/>
      <c r="J4193" s="14"/>
    </row>
    <row r="4194" spans="1:10" x14ac:dyDescent="0.25">
      <c r="A4194" s="148"/>
      <c r="C4194" s="230"/>
      <c r="I4194" s="14"/>
      <c r="J4194" s="14"/>
    </row>
    <row r="4195" spans="1:10" x14ac:dyDescent="0.25">
      <c r="A4195" s="148"/>
      <c r="C4195" s="230"/>
      <c r="I4195" s="14"/>
      <c r="J4195" s="14"/>
    </row>
    <row r="4196" spans="1:10" x14ac:dyDescent="0.25">
      <c r="A4196" s="148"/>
      <c r="C4196" s="230"/>
      <c r="I4196" s="14"/>
      <c r="J4196" s="14"/>
    </row>
    <row r="4197" spans="1:10" x14ac:dyDescent="0.25">
      <c r="A4197" s="148"/>
      <c r="C4197" s="230"/>
      <c r="I4197" s="14"/>
      <c r="J4197" s="14"/>
    </row>
    <row r="4198" spans="1:10" x14ac:dyDescent="0.25">
      <c r="A4198" s="148"/>
      <c r="C4198" s="230"/>
      <c r="I4198" s="14"/>
      <c r="J4198" s="14"/>
    </row>
    <row r="4199" spans="1:10" x14ac:dyDescent="0.25">
      <c r="A4199" s="148"/>
      <c r="C4199" s="230"/>
      <c r="I4199" s="14"/>
      <c r="J4199" s="14"/>
    </row>
    <row r="4200" spans="1:10" x14ac:dyDescent="0.25">
      <c r="A4200" s="148"/>
      <c r="C4200" s="230"/>
      <c r="I4200" s="14"/>
      <c r="J4200" s="14"/>
    </row>
    <row r="4201" spans="1:10" x14ac:dyDescent="0.25">
      <c r="A4201" s="148"/>
      <c r="C4201" s="230"/>
      <c r="I4201" s="14"/>
      <c r="J4201" s="14"/>
    </row>
    <row r="4202" spans="1:10" x14ac:dyDescent="0.25">
      <c r="A4202" s="148"/>
      <c r="C4202" s="230"/>
      <c r="I4202" s="14"/>
      <c r="J4202" s="14"/>
    </row>
    <row r="4203" spans="1:10" x14ac:dyDescent="0.25">
      <c r="A4203" s="148"/>
      <c r="C4203" s="230"/>
      <c r="I4203" s="14"/>
      <c r="J4203" s="14"/>
    </row>
    <row r="4204" spans="1:10" x14ac:dyDescent="0.25">
      <c r="A4204" s="148"/>
      <c r="C4204" s="230"/>
      <c r="I4204" s="14"/>
      <c r="J4204" s="14"/>
    </row>
    <row r="4205" spans="1:10" x14ac:dyDescent="0.25">
      <c r="A4205" s="148"/>
      <c r="C4205" s="230"/>
      <c r="I4205" s="14"/>
      <c r="J4205" s="14"/>
    </row>
    <row r="4206" spans="1:10" x14ac:dyDescent="0.25">
      <c r="A4206" s="148"/>
      <c r="C4206" s="230"/>
      <c r="I4206" s="14"/>
      <c r="J4206" s="14"/>
    </row>
    <row r="4207" spans="1:10" x14ac:dyDescent="0.25">
      <c r="A4207" s="148"/>
      <c r="C4207" s="230"/>
      <c r="I4207" s="14"/>
      <c r="J4207" s="14"/>
    </row>
    <row r="4208" spans="1:10" x14ac:dyDescent="0.25">
      <c r="A4208" s="148"/>
      <c r="C4208" s="230"/>
      <c r="I4208" s="14"/>
      <c r="J4208" s="14"/>
    </row>
    <row r="4209" spans="1:10" x14ac:dyDescent="0.25">
      <c r="A4209" s="148"/>
      <c r="C4209" s="230"/>
      <c r="I4209" s="14"/>
      <c r="J4209" s="14"/>
    </row>
    <row r="4210" spans="1:10" x14ac:dyDescent="0.25">
      <c r="A4210" s="148"/>
      <c r="C4210" s="230"/>
      <c r="I4210" s="14"/>
      <c r="J4210" s="14"/>
    </row>
    <row r="4211" spans="1:10" x14ac:dyDescent="0.25">
      <c r="A4211" s="148"/>
      <c r="C4211" s="230"/>
      <c r="I4211" s="14"/>
      <c r="J4211" s="14"/>
    </row>
    <row r="4212" spans="1:10" x14ac:dyDescent="0.25">
      <c r="A4212" s="148"/>
      <c r="C4212" s="230"/>
      <c r="I4212" s="14"/>
      <c r="J4212" s="14"/>
    </row>
    <row r="4213" spans="1:10" x14ac:dyDescent="0.25">
      <c r="A4213" s="148"/>
      <c r="C4213" s="230"/>
      <c r="I4213" s="14"/>
      <c r="J4213" s="14"/>
    </row>
    <row r="4214" spans="1:10" x14ac:dyDescent="0.25">
      <c r="A4214" s="148"/>
      <c r="C4214" s="230"/>
      <c r="I4214" s="14"/>
      <c r="J4214" s="14"/>
    </row>
    <row r="4215" spans="1:10" x14ac:dyDescent="0.25">
      <c r="A4215" s="148"/>
      <c r="C4215" s="230"/>
      <c r="I4215" s="14"/>
      <c r="J4215" s="14"/>
    </row>
    <row r="4216" spans="1:10" x14ac:dyDescent="0.25">
      <c r="A4216" s="148"/>
      <c r="C4216" s="230"/>
      <c r="I4216" s="14"/>
      <c r="J4216" s="14"/>
    </row>
    <row r="4217" spans="1:10" x14ac:dyDescent="0.25">
      <c r="A4217" s="148"/>
      <c r="C4217" s="230"/>
      <c r="I4217" s="14"/>
      <c r="J4217" s="14"/>
    </row>
    <row r="4218" spans="1:10" x14ac:dyDescent="0.25">
      <c r="A4218" s="148"/>
      <c r="C4218" s="230"/>
      <c r="I4218" s="14"/>
      <c r="J4218" s="14"/>
    </row>
    <row r="4219" spans="1:10" x14ac:dyDescent="0.25">
      <c r="A4219" s="148"/>
      <c r="C4219" s="230"/>
      <c r="I4219" s="14"/>
      <c r="J4219" s="14"/>
    </row>
    <row r="4220" spans="1:10" x14ac:dyDescent="0.25">
      <c r="A4220" s="148"/>
      <c r="C4220" s="230"/>
      <c r="I4220" s="14"/>
      <c r="J4220" s="14"/>
    </row>
    <row r="4221" spans="1:10" x14ac:dyDescent="0.25">
      <c r="A4221" s="148"/>
      <c r="C4221" s="230"/>
      <c r="I4221" s="14"/>
      <c r="J4221" s="14"/>
    </row>
    <row r="4222" spans="1:10" x14ac:dyDescent="0.25">
      <c r="A4222" s="148"/>
      <c r="C4222" s="230"/>
      <c r="I4222" s="14"/>
      <c r="J4222" s="14"/>
    </row>
    <row r="4223" spans="1:10" x14ac:dyDescent="0.25">
      <c r="A4223" s="148"/>
      <c r="C4223" s="230"/>
      <c r="I4223" s="14"/>
      <c r="J4223" s="14"/>
    </row>
    <row r="4224" spans="1:10" x14ac:dyDescent="0.25">
      <c r="A4224" s="148"/>
      <c r="C4224" s="230"/>
      <c r="I4224" s="14"/>
      <c r="J4224" s="14"/>
    </row>
    <row r="4225" spans="1:10" x14ac:dyDescent="0.25">
      <c r="A4225" s="148"/>
      <c r="C4225" s="230"/>
      <c r="I4225" s="14"/>
      <c r="J4225" s="14"/>
    </row>
    <row r="4226" spans="1:10" x14ac:dyDescent="0.25">
      <c r="A4226" s="148"/>
      <c r="C4226" s="230"/>
      <c r="I4226" s="14"/>
      <c r="J4226" s="14"/>
    </row>
    <row r="4227" spans="1:10" x14ac:dyDescent="0.25">
      <c r="A4227" s="148"/>
      <c r="C4227" s="230"/>
      <c r="I4227" s="14"/>
      <c r="J4227" s="14"/>
    </row>
    <row r="4228" spans="1:10" x14ac:dyDescent="0.25">
      <c r="A4228" s="148"/>
      <c r="C4228" s="230"/>
      <c r="I4228" s="14"/>
      <c r="J4228" s="14"/>
    </row>
    <row r="4229" spans="1:10" x14ac:dyDescent="0.25">
      <c r="A4229" s="148"/>
      <c r="C4229" s="230"/>
      <c r="I4229" s="14"/>
      <c r="J4229" s="14"/>
    </row>
    <row r="4230" spans="1:10" x14ac:dyDescent="0.25">
      <c r="A4230" s="148"/>
      <c r="C4230" s="230"/>
      <c r="I4230" s="14"/>
      <c r="J4230" s="14"/>
    </row>
    <row r="4231" spans="1:10" x14ac:dyDescent="0.25">
      <c r="A4231" s="148"/>
      <c r="C4231" s="230"/>
      <c r="I4231" s="14"/>
      <c r="J4231" s="14"/>
    </row>
    <row r="4232" spans="1:10" x14ac:dyDescent="0.25">
      <c r="A4232" s="148"/>
      <c r="C4232" s="230"/>
      <c r="I4232" s="14"/>
      <c r="J4232" s="14"/>
    </row>
    <row r="4233" spans="1:10" x14ac:dyDescent="0.25">
      <c r="A4233" s="148"/>
      <c r="C4233" s="230"/>
      <c r="I4233" s="14"/>
      <c r="J4233" s="14"/>
    </row>
    <row r="4234" spans="1:10" x14ac:dyDescent="0.25">
      <c r="A4234" s="148"/>
      <c r="C4234" s="230"/>
      <c r="I4234" s="14"/>
      <c r="J4234" s="14"/>
    </row>
    <row r="4235" spans="1:10" x14ac:dyDescent="0.25">
      <c r="A4235" s="148"/>
      <c r="C4235" s="230"/>
      <c r="I4235" s="14"/>
      <c r="J4235" s="14"/>
    </row>
    <row r="4236" spans="1:10" x14ac:dyDescent="0.25">
      <c r="A4236" s="148"/>
      <c r="C4236" s="230"/>
      <c r="I4236" s="14"/>
      <c r="J4236" s="14"/>
    </row>
    <row r="4237" spans="1:10" x14ac:dyDescent="0.25">
      <c r="A4237" s="148"/>
      <c r="C4237" s="230"/>
      <c r="I4237" s="14"/>
      <c r="J4237" s="14"/>
    </row>
    <row r="4238" spans="1:10" x14ac:dyDescent="0.25">
      <c r="A4238" s="148"/>
      <c r="C4238" s="230"/>
      <c r="I4238" s="14"/>
      <c r="J4238" s="14"/>
    </row>
    <row r="4239" spans="1:10" x14ac:dyDescent="0.25">
      <c r="A4239" s="148"/>
      <c r="C4239" s="230"/>
      <c r="I4239" s="14"/>
      <c r="J4239" s="14"/>
    </row>
    <row r="4240" spans="1:10" x14ac:dyDescent="0.25">
      <c r="A4240" s="148"/>
      <c r="C4240" s="230"/>
      <c r="I4240" s="14"/>
      <c r="J4240" s="14"/>
    </row>
    <row r="4241" spans="1:10" x14ac:dyDescent="0.25">
      <c r="A4241" s="148"/>
      <c r="C4241" s="230"/>
      <c r="I4241" s="14"/>
      <c r="J4241" s="14"/>
    </row>
    <row r="4242" spans="1:10" x14ac:dyDescent="0.25">
      <c r="A4242" s="148"/>
      <c r="C4242" s="230"/>
      <c r="I4242" s="14"/>
      <c r="J4242" s="14"/>
    </row>
    <row r="4243" spans="1:10" x14ac:dyDescent="0.25">
      <c r="A4243" s="148"/>
      <c r="C4243" s="230"/>
      <c r="I4243" s="14"/>
      <c r="J4243" s="14"/>
    </row>
    <row r="4244" spans="1:10" x14ac:dyDescent="0.25">
      <c r="A4244" s="148"/>
      <c r="C4244" s="230"/>
      <c r="I4244" s="14"/>
      <c r="J4244" s="14"/>
    </row>
    <row r="4245" spans="1:10" x14ac:dyDescent="0.25">
      <c r="A4245" s="148"/>
      <c r="C4245" s="230"/>
      <c r="I4245" s="14"/>
      <c r="J4245" s="14"/>
    </row>
    <row r="4246" spans="1:10" x14ac:dyDescent="0.25">
      <c r="A4246" s="148"/>
      <c r="C4246" s="230"/>
      <c r="I4246" s="14"/>
      <c r="J4246" s="14"/>
    </row>
    <row r="4247" spans="1:10" x14ac:dyDescent="0.25">
      <c r="A4247" s="148"/>
      <c r="C4247" s="230"/>
      <c r="I4247" s="14"/>
      <c r="J4247" s="14"/>
    </row>
    <row r="4248" spans="1:10" x14ac:dyDescent="0.25">
      <c r="A4248" s="148"/>
      <c r="C4248" s="230"/>
      <c r="I4248" s="14"/>
      <c r="J4248" s="14"/>
    </row>
    <row r="4249" spans="1:10" x14ac:dyDescent="0.25">
      <c r="A4249" s="148"/>
      <c r="C4249" s="230"/>
      <c r="I4249" s="14"/>
      <c r="J4249" s="14"/>
    </row>
    <row r="4250" spans="1:10" x14ac:dyDescent="0.25">
      <c r="A4250" s="148"/>
      <c r="C4250" s="230"/>
      <c r="I4250" s="14"/>
      <c r="J4250" s="14"/>
    </row>
    <row r="4251" spans="1:10" x14ac:dyDescent="0.25">
      <c r="A4251" s="148"/>
      <c r="C4251" s="230"/>
      <c r="I4251" s="14"/>
      <c r="J4251" s="14"/>
    </row>
    <row r="4252" spans="1:10" x14ac:dyDescent="0.25">
      <c r="A4252" s="148"/>
      <c r="C4252" s="230"/>
      <c r="I4252" s="14"/>
      <c r="J4252" s="14"/>
    </row>
    <row r="4253" spans="1:10" x14ac:dyDescent="0.25">
      <c r="A4253" s="148"/>
      <c r="C4253" s="230"/>
      <c r="I4253" s="14"/>
      <c r="J4253" s="14"/>
    </row>
    <row r="4254" spans="1:10" x14ac:dyDescent="0.25">
      <c r="A4254" s="148"/>
      <c r="C4254" s="230"/>
      <c r="I4254" s="14"/>
      <c r="J4254" s="14"/>
    </row>
    <row r="4255" spans="1:10" x14ac:dyDescent="0.25">
      <c r="A4255" s="148"/>
      <c r="C4255" s="230"/>
      <c r="I4255" s="14"/>
      <c r="J4255" s="14"/>
    </row>
    <row r="4256" spans="1:10" x14ac:dyDescent="0.25">
      <c r="A4256" s="148"/>
      <c r="C4256" s="230"/>
      <c r="I4256" s="14"/>
      <c r="J4256" s="14"/>
    </row>
    <row r="4257" spans="1:10" x14ac:dyDescent="0.25">
      <c r="A4257" s="148"/>
      <c r="C4257" s="230"/>
      <c r="I4257" s="14"/>
      <c r="J4257" s="14"/>
    </row>
    <row r="4258" spans="1:10" x14ac:dyDescent="0.25">
      <c r="A4258" s="148"/>
      <c r="C4258" s="230"/>
      <c r="I4258" s="14"/>
      <c r="J4258" s="14"/>
    </row>
    <row r="4259" spans="1:10" x14ac:dyDescent="0.25">
      <c r="A4259" s="148"/>
      <c r="C4259" s="230"/>
      <c r="I4259" s="14"/>
      <c r="J4259" s="14"/>
    </row>
    <row r="4260" spans="1:10" x14ac:dyDescent="0.25">
      <c r="A4260" s="148"/>
      <c r="C4260" s="230"/>
      <c r="I4260" s="14"/>
      <c r="J4260" s="14"/>
    </row>
    <row r="4261" spans="1:10" x14ac:dyDescent="0.25">
      <c r="A4261" s="148"/>
      <c r="C4261" s="230"/>
      <c r="I4261" s="14"/>
      <c r="J4261" s="14"/>
    </row>
    <row r="4262" spans="1:10" x14ac:dyDescent="0.25">
      <c r="A4262" s="148"/>
      <c r="C4262" s="230"/>
      <c r="I4262" s="14"/>
      <c r="J4262" s="14"/>
    </row>
    <row r="4263" spans="1:10" x14ac:dyDescent="0.25">
      <c r="A4263" s="148"/>
      <c r="C4263" s="230"/>
      <c r="I4263" s="14"/>
      <c r="J4263" s="14"/>
    </row>
    <row r="4264" spans="1:10" x14ac:dyDescent="0.25">
      <c r="A4264" s="148"/>
      <c r="C4264" s="230"/>
      <c r="I4264" s="14"/>
      <c r="J4264" s="14"/>
    </row>
    <row r="4265" spans="1:10" x14ac:dyDescent="0.25">
      <c r="A4265" s="148"/>
      <c r="C4265" s="230"/>
      <c r="I4265" s="14"/>
      <c r="J4265" s="14"/>
    </row>
    <row r="4266" spans="1:10" x14ac:dyDescent="0.25">
      <c r="A4266" s="148"/>
      <c r="C4266" s="230"/>
      <c r="I4266" s="14"/>
      <c r="J4266" s="14"/>
    </row>
    <row r="4267" spans="1:10" x14ac:dyDescent="0.25">
      <c r="A4267" s="148"/>
      <c r="C4267" s="230"/>
      <c r="I4267" s="14"/>
      <c r="J4267" s="14"/>
    </row>
    <row r="4268" spans="1:10" x14ac:dyDescent="0.25">
      <c r="A4268" s="148"/>
      <c r="C4268" s="230"/>
      <c r="I4268" s="14"/>
      <c r="J4268" s="14"/>
    </row>
    <row r="4269" spans="1:10" x14ac:dyDescent="0.25">
      <c r="A4269" s="148"/>
      <c r="C4269" s="230"/>
      <c r="I4269" s="14"/>
      <c r="J4269" s="14"/>
    </row>
    <row r="4270" spans="1:10" x14ac:dyDescent="0.25">
      <c r="A4270" s="148"/>
      <c r="C4270" s="230"/>
      <c r="I4270" s="14"/>
      <c r="J4270" s="14"/>
    </row>
    <row r="4271" spans="1:10" x14ac:dyDescent="0.25">
      <c r="A4271" s="148"/>
      <c r="C4271" s="230"/>
      <c r="I4271" s="14"/>
      <c r="J4271" s="14"/>
    </row>
    <row r="4272" spans="1:10" x14ac:dyDescent="0.25">
      <c r="A4272" s="148"/>
      <c r="C4272" s="230"/>
      <c r="I4272" s="14"/>
      <c r="J4272" s="14"/>
    </row>
    <row r="4273" spans="1:10" x14ac:dyDescent="0.25">
      <c r="A4273" s="148"/>
      <c r="C4273" s="230"/>
      <c r="I4273" s="14"/>
      <c r="J4273" s="14"/>
    </row>
    <row r="4274" spans="1:10" x14ac:dyDescent="0.25">
      <c r="A4274" s="148"/>
      <c r="C4274" s="230"/>
      <c r="I4274" s="14"/>
      <c r="J4274" s="14"/>
    </row>
    <row r="4275" spans="1:10" x14ac:dyDescent="0.25">
      <c r="A4275" s="148"/>
      <c r="C4275" s="230"/>
      <c r="I4275" s="14"/>
      <c r="J4275" s="14"/>
    </row>
    <row r="4276" spans="1:10" x14ac:dyDescent="0.25">
      <c r="A4276" s="148"/>
      <c r="C4276" s="230"/>
      <c r="I4276" s="14"/>
      <c r="J4276" s="14"/>
    </row>
    <row r="4277" spans="1:10" x14ac:dyDescent="0.25">
      <c r="A4277" s="148"/>
      <c r="C4277" s="230"/>
      <c r="I4277" s="14"/>
      <c r="J4277" s="14"/>
    </row>
    <row r="4278" spans="1:10" x14ac:dyDescent="0.25">
      <c r="A4278" s="148"/>
      <c r="C4278" s="230"/>
      <c r="I4278" s="14"/>
      <c r="J4278" s="14"/>
    </row>
    <row r="4279" spans="1:10" x14ac:dyDescent="0.25">
      <c r="A4279" s="148"/>
      <c r="C4279" s="230"/>
      <c r="I4279" s="14"/>
      <c r="J4279" s="14"/>
    </row>
    <row r="4280" spans="1:10" x14ac:dyDescent="0.25">
      <c r="A4280" s="148"/>
      <c r="C4280" s="230"/>
      <c r="I4280" s="14"/>
      <c r="J4280" s="14"/>
    </row>
    <row r="4281" spans="1:10" x14ac:dyDescent="0.25">
      <c r="A4281" s="148"/>
      <c r="C4281" s="230"/>
      <c r="I4281" s="14"/>
      <c r="J4281" s="14"/>
    </row>
    <row r="4282" spans="1:10" x14ac:dyDescent="0.25">
      <c r="A4282" s="148"/>
      <c r="C4282" s="230"/>
      <c r="I4282" s="14"/>
      <c r="J4282" s="14"/>
    </row>
    <row r="4283" spans="1:10" x14ac:dyDescent="0.25">
      <c r="A4283" s="148"/>
      <c r="C4283" s="230"/>
      <c r="I4283" s="14"/>
      <c r="J4283" s="14"/>
    </row>
    <row r="4284" spans="1:10" x14ac:dyDescent="0.25">
      <c r="A4284" s="148"/>
      <c r="C4284" s="230"/>
      <c r="I4284" s="14"/>
      <c r="J4284" s="14"/>
    </row>
    <row r="4285" spans="1:10" x14ac:dyDescent="0.25">
      <c r="A4285" s="148"/>
      <c r="C4285" s="230"/>
      <c r="I4285" s="14"/>
      <c r="J4285" s="14"/>
    </row>
    <row r="4286" spans="1:10" x14ac:dyDescent="0.25">
      <c r="A4286" s="148"/>
      <c r="C4286" s="230"/>
      <c r="I4286" s="14"/>
      <c r="J4286" s="14"/>
    </row>
    <row r="4287" spans="1:10" x14ac:dyDescent="0.25">
      <c r="A4287" s="148"/>
      <c r="C4287" s="230"/>
      <c r="I4287" s="14"/>
      <c r="J4287" s="14"/>
    </row>
    <row r="4288" spans="1:10" x14ac:dyDescent="0.25">
      <c r="A4288" s="148"/>
      <c r="C4288" s="230"/>
      <c r="I4288" s="14"/>
      <c r="J4288" s="14"/>
    </row>
    <row r="4289" spans="1:10" x14ac:dyDescent="0.25">
      <c r="A4289" s="148"/>
      <c r="C4289" s="230"/>
      <c r="I4289" s="14"/>
      <c r="J4289" s="14"/>
    </row>
    <row r="4290" spans="1:10" x14ac:dyDescent="0.25">
      <c r="A4290" s="148"/>
      <c r="C4290" s="230"/>
      <c r="I4290" s="14"/>
      <c r="J4290" s="14"/>
    </row>
    <row r="4291" spans="1:10" x14ac:dyDescent="0.25">
      <c r="A4291" s="148"/>
      <c r="C4291" s="230"/>
      <c r="I4291" s="14"/>
      <c r="J4291" s="14"/>
    </row>
    <row r="4292" spans="1:10" x14ac:dyDescent="0.25">
      <c r="A4292" s="148"/>
      <c r="C4292" s="230"/>
      <c r="I4292" s="14"/>
      <c r="J4292" s="14"/>
    </row>
    <row r="4293" spans="1:10" x14ac:dyDescent="0.25">
      <c r="A4293" s="148"/>
      <c r="C4293" s="230"/>
      <c r="I4293" s="14"/>
      <c r="J4293" s="14"/>
    </row>
    <row r="4294" spans="1:10" x14ac:dyDescent="0.25">
      <c r="A4294" s="148"/>
      <c r="C4294" s="230"/>
      <c r="I4294" s="14"/>
      <c r="J4294" s="14"/>
    </row>
    <row r="4295" spans="1:10" x14ac:dyDescent="0.25">
      <c r="A4295" s="148"/>
      <c r="C4295" s="230"/>
      <c r="I4295" s="14"/>
      <c r="J4295" s="14"/>
    </row>
    <row r="4296" spans="1:10" x14ac:dyDescent="0.25">
      <c r="A4296" s="148"/>
      <c r="C4296" s="230"/>
      <c r="I4296" s="14"/>
      <c r="J4296" s="14"/>
    </row>
    <row r="4297" spans="1:10" x14ac:dyDescent="0.25">
      <c r="A4297" s="148"/>
      <c r="C4297" s="230"/>
      <c r="I4297" s="14"/>
      <c r="J4297" s="14"/>
    </row>
    <row r="4298" spans="1:10" x14ac:dyDescent="0.25">
      <c r="A4298" s="148"/>
      <c r="C4298" s="230"/>
      <c r="I4298" s="14"/>
      <c r="J4298" s="14"/>
    </row>
    <row r="4299" spans="1:10" x14ac:dyDescent="0.25">
      <c r="A4299" s="148"/>
      <c r="C4299" s="230"/>
      <c r="I4299" s="14"/>
      <c r="J4299" s="14"/>
    </row>
    <row r="4300" spans="1:10" x14ac:dyDescent="0.25">
      <c r="A4300" s="148"/>
      <c r="C4300" s="230"/>
      <c r="I4300" s="14"/>
      <c r="J4300" s="14"/>
    </row>
    <row r="4301" spans="1:10" x14ac:dyDescent="0.25">
      <c r="A4301" s="148"/>
      <c r="C4301" s="230"/>
      <c r="I4301" s="14"/>
      <c r="J4301" s="14"/>
    </row>
    <row r="4302" spans="1:10" x14ac:dyDescent="0.25">
      <c r="A4302" s="148"/>
      <c r="C4302" s="230"/>
      <c r="I4302" s="14"/>
      <c r="J4302" s="14"/>
    </row>
    <row r="4303" spans="1:10" x14ac:dyDescent="0.25">
      <c r="A4303" s="148"/>
      <c r="C4303" s="230"/>
      <c r="I4303" s="14"/>
      <c r="J4303" s="14"/>
    </row>
    <row r="4304" spans="1:10" x14ac:dyDescent="0.25">
      <c r="A4304" s="148"/>
      <c r="C4304" s="230"/>
      <c r="I4304" s="14"/>
      <c r="J4304" s="14"/>
    </row>
    <row r="4305" spans="1:10" x14ac:dyDescent="0.25">
      <c r="A4305" s="148"/>
      <c r="C4305" s="230"/>
      <c r="I4305" s="14"/>
      <c r="J4305" s="14"/>
    </row>
    <row r="4306" spans="1:10" x14ac:dyDescent="0.25">
      <c r="A4306" s="148"/>
      <c r="C4306" s="230"/>
      <c r="I4306" s="14"/>
      <c r="J4306" s="14"/>
    </row>
    <row r="4307" spans="1:10" x14ac:dyDescent="0.25">
      <c r="A4307" s="148"/>
      <c r="C4307" s="230"/>
      <c r="I4307" s="14"/>
      <c r="J4307" s="14"/>
    </row>
    <row r="4308" spans="1:10" x14ac:dyDescent="0.25">
      <c r="A4308" s="148"/>
      <c r="C4308" s="230"/>
      <c r="I4308" s="14"/>
      <c r="J4308" s="14"/>
    </row>
    <row r="4309" spans="1:10" x14ac:dyDescent="0.25">
      <c r="A4309" s="148"/>
      <c r="C4309" s="230"/>
      <c r="I4309" s="14"/>
      <c r="J4309" s="14"/>
    </row>
    <row r="4310" spans="1:10" x14ac:dyDescent="0.25">
      <c r="A4310" s="148"/>
      <c r="C4310" s="230"/>
      <c r="I4310" s="14"/>
      <c r="J4310" s="14"/>
    </row>
    <row r="4311" spans="1:10" x14ac:dyDescent="0.25">
      <c r="A4311" s="148"/>
      <c r="C4311" s="230"/>
      <c r="I4311" s="14"/>
      <c r="J4311" s="14"/>
    </row>
    <row r="4312" spans="1:10" x14ac:dyDescent="0.25">
      <c r="A4312" s="148"/>
      <c r="C4312" s="230"/>
      <c r="I4312" s="14"/>
      <c r="J4312" s="14"/>
    </row>
    <row r="4313" spans="1:10" x14ac:dyDescent="0.25">
      <c r="A4313" s="148"/>
      <c r="C4313" s="230"/>
      <c r="I4313" s="14"/>
      <c r="J4313" s="14"/>
    </row>
    <row r="4314" spans="1:10" x14ac:dyDescent="0.25">
      <c r="A4314" s="148"/>
      <c r="C4314" s="230"/>
      <c r="I4314" s="14"/>
      <c r="J4314" s="14"/>
    </row>
    <row r="4315" spans="1:10" x14ac:dyDescent="0.25">
      <c r="A4315" s="148"/>
      <c r="C4315" s="230"/>
      <c r="I4315" s="14"/>
      <c r="J4315" s="14"/>
    </row>
    <row r="4316" spans="1:10" x14ac:dyDescent="0.25">
      <c r="A4316" s="148"/>
      <c r="C4316" s="230"/>
      <c r="I4316" s="14"/>
      <c r="J4316" s="14"/>
    </row>
    <row r="4317" spans="1:10" x14ac:dyDescent="0.25">
      <c r="A4317" s="148"/>
      <c r="C4317" s="230"/>
      <c r="I4317" s="14"/>
      <c r="J4317" s="14"/>
    </row>
    <row r="4318" spans="1:10" x14ac:dyDescent="0.25">
      <c r="A4318" s="148"/>
      <c r="C4318" s="230"/>
      <c r="I4318" s="14"/>
      <c r="J4318" s="14"/>
    </row>
    <row r="4319" spans="1:10" x14ac:dyDescent="0.25">
      <c r="A4319" s="148"/>
      <c r="C4319" s="230"/>
      <c r="I4319" s="14"/>
      <c r="J4319" s="14"/>
    </row>
    <row r="4320" spans="1:10" x14ac:dyDescent="0.25">
      <c r="A4320" s="148"/>
      <c r="C4320" s="230"/>
      <c r="I4320" s="14"/>
      <c r="J4320" s="14"/>
    </row>
    <row r="4321" spans="1:10" x14ac:dyDescent="0.25">
      <c r="A4321" s="148"/>
      <c r="C4321" s="230"/>
      <c r="I4321" s="14"/>
      <c r="J4321" s="14"/>
    </row>
    <row r="4322" spans="1:10" x14ac:dyDescent="0.25">
      <c r="A4322" s="148"/>
      <c r="C4322" s="230"/>
      <c r="I4322" s="14"/>
      <c r="J4322" s="14"/>
    </row>
    <row r="4323" spans="1:10" x14ac:dyDescent="0.25">
      <c r="A4323" s="148"/>
      <c r="C4323" s="230"/>
      <c r="I4323" s="14"/>
      <c r="J4323" s="14"/>
    </row>
    <row r="4324" spans="1:10" x14ac:dyDescent="0.25">
      <c r="A4324" s="148"/>
      <c r="C4324" s="230"/>
      <c r="I4324" s="14"/>
      <c r="J4324" s="14"/>
    </row>
    <row r="4325" spans="1:10" x14ac:dyDescent="0.25">
      <c r="A4325" s="148"/>
      <c r="C4325" s="230"/>
      <c r="I4325" s="14"/>
      <c r="J4325" s="14"/>
    </row>
    <row r="4326" spans="1:10" x14ac:dyDescent="0.25">
      <c r="A4326" s="148"/>
      <c r="C4326" s="230"/>
      <c r="I4326" s="14"/>
      <c r="J4326" s="14"/>
    </row>
    <row r="4327" spans="1:10" x14ac:dyDescent="0.25">
      <c r="A4327" s="148"/>
      <c r="C4327" s="230"/>
      <c r="I4327" s="14"/>
      <c r="J4327" s="14"/>
    </row>
    <row r="4328" spans="1:10" x14ac:dyDescent="0.25">
      <c r="A4328" s="148"/>
      <c r="C4328" s="230"/>
      <c r="I4328" s="14"/>
      <c r="J4328" s="14"/>
    </row>
    <row r="4329" spans="1:10" x14ac:dyDescent="0.25">
      <c r="A4329" s="148"/>
      <c r="C4329" s="230"/>
      <c r="I4329" s="14"/>
      <c r="J4329" s="14"/>
    </row>
    <row r="4330" spans="1:10" x14ac:dyDescent="0.25">
      <c r="A4330" s="148"/>
      <c r="C4330" s="230"/>
      <c r="I4330" s="14"/>
      <c r="J4330" s="14"/>
    </row>
    <row r="4331" spans="1:10" x14ac:dyDescent="0.25">
      <c r="A4331" s="148"/>
      <c r="C4331" s="230"/>
      <c r="I4331" s="14"/>
      <c r="J4331" s="14"/>
    </row>
    <row r="4332" spans="1:10" x14ac:dyDescent="0.25">
      <c r="A4332" s="148"/>
      <c r="C4332" s="230"/>
      <c r="I4332" s="14"/>
      <c r="J4332" s="14"/>
    </row>
    <row r="4333" spans="1:10" x14ac:dyDescent="0.25">
      <c r="A4333" s="148"/>
      <c r="C4333" s="230"/>
      <c r="I4333" s="14"/>
      <c r="J4333" s="14"/>
    </row>
    <row r="4334" spans="1:10" x14ac:dyDescent="0.25">
      <c r="A4334" s="148"/>
      <c r="C4334" s="230"/>
      <c r="I4334" s="14"/>
      <c r="J4334" s="14"/>
    </row>
    <row r="4335" spans="1:10" x14ac:dyDescent="0.25">
      <c r="A4335" s="148"/>
      <c r="C4335" s="230"/>
      <c r="I4335" s="14"/>
      <c r="J4335" s="14"/>
    </row>
    <row r="4336" spans="1:10" x14ac:dyDescent="0.25">
      <c r="A4336" s="148"/>
      <c r="C4336" s="230"/>
      <c r="I4336" s="14"/>
      <c r="J4336" s="14"/>
    </row>
    <row r="4337" spans="1:10" x14ac:dyDescent="0.25">
      <c r="A4337" s="148"/>
      <c r="C4337" s="230"/>
      <c r="I4337" s="14"/>
      <c r="J4337" s="14"/>
    </row>
    <row r="4338" spans="1:10" x14ac:dyDescent="0.25">
      <c r="A4338" s="148"/>
      <c r="C4338" s="230"/>
      <c r="I4338" s="14"/>
      <c r="J4338" s="14"/>
    </row>
    <row r="4339" spans="1:10" x14ac:dyDescent="0.25">
      <c r="A4339" s="148"/>
      <c r="C4339" s="230"/>
      <c r="I4339" s="14"/>
      <c r="J4339" s="14"/>
    </row>
    <row r="4340" spans="1:10" x14ac:dyDescent="0.25">
      <c r="A4340" s="148"/>
      <c r="C4340" s="230"/>
      <c r="I4340" s="14"/>
      <c r="J4340" s="14"/>
    </row>
    <row r="4341" spans="1:10" x14ac:dyDescent="0.25">
      <c r="A4341" s="148"/>
      <c r="C4341" s="230"/>
      <c r="I4341" s="14"/>
      <c r="J4341" s="14"/>
    </row>
    <row r="4342" spans="1:10" x14ac:dyDescent="0.25">
      <c r="A4342" s="148"/>
      <c r="C4342" s="230"/>
      <c r="I4342" s="14"/>
      <c r="J4342" s="14"/>
    </row>
    <row r="4343" spans="1:10" x14ac:dyDescent="0.25">
      <c r="A4343" s="148"/>
      <c r="C4343" s="230"/>
      <c r="I4343" s="14"/>
      <c r="J4343" s="14"/>
    </row>
    <row r="4344" spans="1:10" x14ac:dyDescent="0.25">
      <c r="A4344" s="148"/>
      <c r="C4344" s="230"/>
      <c r="I4344" s="14"/>
      <c r="J4344" s="14"/>
    </row>
    <row r="4345" spans="1:10" x14ac:dyDescent="0.25">
      <c r="A4345" s="148"/>
      <c r="C4345" s="230"/>
      <c r="I4345" s="14"/>
      <c r="J4345" s="14"/>
    </row>
    <row r="4346" spans="1:10" x14ac:dyDescent="0.25">
      <c r="A4346" s="148"/>
      <c r="C4346" s="230"/>
      <c r="I4346" s="14"/>
      <c r="J4346" s="14"/>
    </row>
    <row r="4347" spans="1:10" x14ac:dyDescent="0.25">
      <c r="A4347" s="148"/>
      <c r="C4347" s="230"/>
      <c r="I4347" s="14"/>
      <c r="J4347" s="14"/>
    </row>
    <row r="4348" spans="1:10" x14ac:dyDescent="0.25">
      <c r="A4348" s="148"/>
      <c r="C4348" s="230"/>
      <c r="I4348" s="14"/>
      <c r="J4348" s="14"/>
    </row>
    <row r="4349" spans="1:10" x14ac:dyDescent="0.25">
      <c r="A4349" s="148"/>
      <c r="C4349" s="230"/>
      <c r="I4349" s="14"/>
      <c r="J4349" s="14"/>
    </row>
    <row r="4350" spans="1:10" x14ac:dyDescent="0.25">
      <c r="A4350" s="148"/>
      <c r="C4350" s="230"/>
      <c r="I4350" s="14"/>
      <c r="J4350" s="14"/>
    </row>
    <row r="4351" spans="1:10" x14ac:dyDescent="0.25">
      <c r="A4351" s="148"/>
      <c r="C4351" s="230"/>
      <c r="I4351" s="14"/>
      <c r="J4351" s="14"/>
    </row>
    <row r="4352" spans="1:10" x14ac:dyDescent="0.25">
      <c r="A4352" s="148"/>
      <c r="C4352" s="230"/>
      <c r="I4352" s="14"/>
      <c r="J4352" s="14"/>
    </row>
    <row r="4353" spans="1:10" x14ac:dyDescent="0.25">
      <c r="A4353" s="148"/>
      <c r="C4353" s="230"/>
      <c r="I4353" s="14"/>
      <c r="J4353" s="14"/>
    </row>
    <row r="4354" spans="1:10" x14ac:dyDescent="0.25">
      <c r="A4354" s="148"/>
      <c r="C4354" s="230"/>
      <c r="I4354" s="14"/>
      <c r="J4354" s="14"/>
    </row>
    <row r="4355" spans="1:10" x14ac:dyDescent="0.25">
      <c r="A4355" s="148"/>
      <c r="C4355" s="230"/>
      <c r="I4355" s="14"/>
      <c r="J4355" s="14"/>
    </row>
    <row r="4356" spans="1:10" x14ac:dyDescent="0.25">
      <c r="A4356" s="148"/>
      <c r="C4356" s="230"/>
      <c r="I4356" s="14"/>
      <c r="J4356" s="14"/>
    </row>
    <row r="4357" spans="1:10" x14ac:dyDescent="0.25">
      <c r="A4357" s="148"/>
      <c r="C4357" s="230"/>
      <c r="I4357" s="14"/>
      <c r="J4357" s="14"/>
    </row>
    <row r="4358" spans="1:10" x14ac:dyDescent="0.25">
      <c r="A4358" s="148"/>
      <c r="C4358" s="230"/>
      <c r="I4358" s="14"/>
      <c r="J4358" s="14"/>
    </row>
    <row r="4359" spans="1:10" x14ac:dyDescent="0.25">
      <c r="A4359" s="148"/>
      <c r="C4359" s="230"/>
      <c r="I4359" s="14"/>
      <c r="J4359" s="14"/>
    </row>
    <row r="4360" spans="1:10" x14ac:dyDescent="0.25">
      <c r="A4360" s="148"/>
      <c r="C4360" s="230"/>
      <c r="I4360" s="14"/>
      <c r="J4360" s="14"/>
    </row>
    <row r="4361" spans="1:10" x14ac:dyDescent="0.25">
      <c r="A4361" s="148"/>
      <c r="C4361" s="230"/>
      <c r="I4361" s="14"/>
      <c r="J4361" s="14"/>
    </row>
    <row r="4362" spans="1:10" x14ac:dyDescent="0.25">
      <c r="A4362" s="148"/>
      <c r="C4362" s="230"/>
      <c r="I4362" s="14"/>
      <c r="J4362" s="14"/>
    </row>
    <row r="4363" spans="1:10" x14ac:dyDescent="0.25">
      <c r="A4363" s="148"/>
      <c r="C4363" s="230"/>
      <c r="I4363" s="14"/>
      <c r="J4363" s="14"/>
    </row>
    <row r="4364" spans="1:10" x14ac:dyDescent="0.25">
      <c r="A4364" s="148"/>
      <c r="C4364" s="230"/>
      <c r="I4364" s="14"/>
      <c r="J4364" s="14"/>
    </row>
    <row r="4365" spans="1:10" x14ac:dyDescent="0.25">
      <c r="A4365" s="148"/>
      <c r="C4365" s="230"/>
      <c r="I4365" s="14"/>
      <c r="J4365" s="14"/>
    </row>
    <row r="4366" spans="1:10" x14ac:dyDescent="0.25">
      <c r="A4366" s="148"/>
      <c r="C4366" s="230"/>
      <c r="I4366" s="14"/>
      <c r="J4366" s="14"/>
    </row>
    <row r="4367" spans="1:10" x14ac:dyDescent="0.25">
      <c r="A4367" s="148"/>
      <c r="C4367" s="230"/>
      <c r="I4367" s="14"/>
      <c r="J4367" s="14"/>
    </row>
    <row r="4368" spans="1:10" x14ac:dyDescent="0.25">
      <c r="A4368" s="148"/>
      <c r="C4368" s="230"/>
      <c r="I4368" s="14"/>
      <c r="J4368" s="14"/>
    </row>
    <row r="4369" spans="1:10" x14ac:dyDescent="0.25">
      <c r="A4369" s="148"/>
      <c r="C4369" s="230"/>
      <c r="I4369" s="14"/>
      <c r="J4369" s="14"/>
    </row>
    <row r="4370" spans="1:10" x14ac:dyDescent="0.25">
      <c r="A4370" s="148"/>
      <c r="C4370" s="230"/>
      <c r="I4370" s="14"/>
      <c r="J4370" s="14"/>
    </row>
    <row r="4371" spans="1:10" x14ac:dyDescent="0.25">
      <c r="A4371" s="148"/>
      <c r="C4371" s="230"/>
      <c r="I4371" s="14"/>
      <c r="J4371" s="14"/>
    </row>
    <row r="4372" spans="1:10" x14ac:dyDescent="0.25">
      <c r="A4372" s="148"/>
      <c r="C4372" s="230"/>
      <c r="I4372" s="14"/>
      <c r="J4372" s="14"/>
    </row>
    <row r="4373" spans="1:10" x14ac:dyDescent="0.25">
      <c r="A4373" s="148"/>
      <c r="C4373" s="230"/>
      <c r="I4373" s="14"/>
      <c r="J4373" s="14"/>
    </row>
    <row r="4374" spans="1:10" x14ac:dyDescent="0.25">
      <c r="A4374" s="148"/>
      <c r="C4374" s="230"/>
      <c r="I4374" s="14"/>
      <c r="J4374" s="14"/>
    </row>
    <row r="4375" spans="1:10" x14ac:dyDescent="0.25">
      <c r="A4375" s="148"/>
      <c r="C4375" s="230"/>
      <c r="I4375" s="14"/>
      <c r="J4375" s="14"/>
    </row>
    <row r="4376" spans="1:10" x14ac:dyDescent="0.25">
      <c r="A4376" s="148"/>
      <c r="C4376" s="230"/>
      <c r="I4376" s="14"/>
      <c r="J4376" s="14"/>
    </row>
    <row r="4377" spans="1:10" x14ac:dyDescent="0.25">
      <c r="A4377" s="148"/>
      <c r="C4377" s="230"/>
      <c r="I4377" s="14"/>
      <c r="J4377" s="14"/>
    </row>
    <row r="4378" spans="1:10" x14ac:dyDescent="0.25">
      <c r="A4378" s="148"/>
      <c r="C4378" s="230"/>
      <c r="I4378" s="14"/>
      <c r="J4378" s="14"/>
    </row>
    <row r="4379" spans="1:10" x14ac:dyDescent="0.25">
      <c r="A4379" s="148"/>
      <c r="C4379" s="230"/>
      <c r="I4379" s="14"/>
      <c r="J4379" s="14"/>
    </row>
    <row r="4380" spans="1:10" x14ac:dyDescent="0.25">
      <c r="A4380" s="148"/>
      <c r="C4380" s="230"/>
      <c r="I4380" s="14"/>
      <c r="J4380" s="14"/>
    </row>
    <row r="4381" spans="1:10" x14ac:dyDescent="0.25">
      <c r="A4381" s="148"/>
      <c r="C4381" s="230"/>
      <c r="I4381" s="14"/>
      <c r="J4381" s="14"/>
    </row>
    <row r="4382" spans="1:10" x14ac:dyDescent="0.25">
      <c r="A4382" s="148"/>
      <c r="C4382" s="230"/>
      <c r="I4382" s="14"/>
      <c r="J4382" s="14"/>
    </row>
    <row r="4383" spans="1:10" x14ac:dyDescent="0.25">
      <c r="A4383" s="148"/>
      <c r="C4383" s="230"/>
      <c r="I4383" s="14"/>
      <c r="J4383" s="14"/>
    </row>
    <row r="4384" spans="1:10" x14ac:dyDescent="0.25">
      <c r="A4384" s="148"/>
      <c r="C4384" s="230"/>
      <c r="I4384" s="14"/>
      <c r="J4384" s="14"/>
    </row>
    <row r="4385" spans="1:10" x14ac:dyDescent="0.25">
      <c r="A4385" s="148"/>
      <c r="C4385" s="230"/>
      <c r="I4385" s="14"/>
      <c r="J4385" s="14"/>
    </row>
    <row r="4386" spans="1:10" x14ac:dyDescent="0.25">
      <c r="A4386" s="148"/>
      <c r="C4386" s="230"/>
      <c r="I4386" s="14"/>
      <c r="J4386" s="14"/>
    </row>
    <row r="4387" spans="1:10" x14ac:dyDescent="0.25">
      <c r="A4387" s="148"/>
      <c r="C4387" s="230"/>
      <c r="I4387" s="14"/>
      <c r="J4387" s="14"/>
    </row>
    <row r="4388" spans="1:10" x14ac:dyDescent="0.25">
      <c r="A4388" s="148"/>
      <c r="C4388" s="230"/>
      <c r="I4388" s="14"/>
      <c r="J4388" s="14"/>
    </row>
    <row r="4389" spans="1:10" x14ac:dyDescent="0.25">
      <c r="A4389" s="148"/>
      <c r="C4389" s="230"/>
      <c r="I4389" s="14"/>
      <c r="J4389" s="14"/>
    </row>
    <row r="4390" spans="1:10" x14ac:dyDescent="0.25">
      <c r="A4390" s="148"/>
      <c r="C4390" s="230"/>
      <c r="I4390" s="14"/>
      <c r="J4390" s="14"/>
    </row>
    <row r="4391" spans="1:10" x14ac:dyDescent="0.25">
      <c r="A4391" s="148"/>
      <c r="C4391" s="230"/>
      <c r="I4391" s="14"/>
      <c r="J4391" s="14"/>
    </row>
    <row r="4392" spans="1:10" x14ac:dyDescent="0.25">
      <c r="A4392" s="148"/>
      <c r="C4392" s="230"/>
      <c r="I4392" s="14"/>
      <c r="J4392" s="14"/>
    </row>
    <row r="4393" spans="1:10" x14ac:dyDescent="0.25">
      <c r="A4393" s="148"/>
      <c r="C4393" s="230"/>
      <c r="I4393" s="14"/>
      <c r="J4393" s="14"/>
    </row>
    <row r="4394" spans="1:10" x14ac:dyDescent="0.25">
      <c r="A4394" s="148"/>
      <c r="C4394" s="230"/>
      <c r="I4394" s="14"/>
      <c r="J4394" s="14"/>
    </row>
    <row r="4395" spans="1:10" x14ac:dyDescent="0.25">
      <c r="A4395" s="148"/>
      <c r="C4395" s="230"/>
      <c r="I4395" s="14"/>
      <c r="J4395" s="14"/>
    </row>
    <row r="4396" spans="1:10" x14ac:dyDescent="0.25">
      <c r="A4396" s="148"/>
      <c r="C4396" s="230"/>
      <c r="I4396" s="14"/>
      <c r="J4396" s="14"/>
    </row>
    <row r="4397" spans="1:10" x14ac:dyDescent="0.25">
      <c r="A4397" s="148"/>
      <c r="C4397" s="230"/>
      <c r="I4397" s="14"/>
      <c r="J4397" s="14"/>
    </row>
    <row r="4398" spans="1:10" x14ac:dyDescent="0.25">
      <c r="A4398" s="148"/>
      <c r="C4398" s="230"/>
      <c r="I4398" s="14"/>
      <c r="J4398" s="14"/>
    </row>
    <row r="4399" spans="1:10" x14ac:dyDescent="0.25">
      <c r="A4399" s="148"/>
      <c r="C4399" s="230"/>
      <c r="I4399" s="14"/>
      <c r="J4399" s="14"/>
    </row>
    <row r="4400" spans="1:10" x14ac:dyDescent="0.25">
      <c r="A4400" s="148"/>
      <c r="C4400" s="230"/>
      <c r="I4400" s="14"/>
      <c r="J4400" s="14"/>
    </row>
    <row r="4401" spans="1:10" x14ac:dyDescent="0.25">
      <c r="A4401" s="148"/>
      <c r="C4401" s="230"/>
      <c r="I4401" s="14"/>
      <c r="J4401" s="14"/>
    </row>
    <row r="4402" spans="1:10" x14ac:dyDescent="0.25">
      <c r="A4402" s="148"/>
      <c r="C4402" s="230"/>
      <c r="I4402" s="14"/>
      <c r="J4402" s="14"/>
    </row>
    <row r="4403" spans="1:10" x14ac:dyDescent="0.25">
      <c r="A4403" s="148"/>
      <c r="C4403" s="230"/>
      <c r="I4403" s="14"/>
      <c r="J4403" s="14"/>
    </row>
    <row r="4404" spans="1:10" x14ac:dyDescent="0.25">
      <c r="A4404" s="148"/>
      <c r="C4404" s="230"/>
      <c r="I4404" s="14"/>
      <c r="J4404" s="14"/>
    </row>
    <row r="4405" spans="1:10" x14ac:dyDescent="0.25">
      <c r="A4405" s="148"/>
      <c r="C4405" s="230"/>
      <c r="I4405" s="14"/>
      <c r="J4405" s="14"/>
    </row>
    <row r="4406" spans="1:10" x14ac:dyDescent="0.25">
      <c r="A4406" s="148"/>
      <c r="C4406" s="230"/>
      <c r="I4406" s="14"/>
      <c r="J4406" s="14"/>
    </row>
    <row r="4407" spans="1:10" x14ac:dyDescent="0.25">
      <c r="A4407" s="148"/>
      <c r="C4407" s="230"/>
      <c r="I4407" s="14"/>
      <c r="J4407" s="14"/>
    </row>
    <row r="4408" spans="1:10" x14ac:dyDescent="0.25">
      <c r="A4408" s="148"/>
      <c r="C4408" s="230"/>
      <c r="I4408" s="14"/>
      <c r="J4408" s="14"/>
    </row>
    <row r="4409" spans="1:10" x14ac:dyDescent="0.25">
      <c r="A4409" s="148"/>
      <c r="C4409" s="230"/>
      <c r="I4409" s="14"/>
      <c r="J4409" s="14"/>
    </row>
    <row r="4410" spans="1:10" x14ac:dyDescent="0.25">
      <c r="A4410" s="148"/>
      <c r="C4410" s="230"/>
      <c r="I4410" s="14"/>
      <c r="J4410" s="14"/>
    </row>
    <row r="4411" spans="1:10" x14ac:dyDescent="0.25">
      <c r="A4411" s="148"/>
      <c r="C4411" s="230"/>
      <c r="I4411" s="14"/>
      <c r="J4411" s="14"/>
    </row>
    <row r="4412" spans="1:10" x14ac:dyDescent="0.25">
      <c r="A4412" s="148"/>
      <c r="C4412" s="230"/>
      <c r="I4412" s="14"/>
      <c r="J4412" s="14"/>
    </row>
    <row r="4413" spans="1:10" x14ac:dyDescent="0.25">
      <c r="A4413" s="148"/>
      <c r="C4413" s="230"/>
      <c r="I4413" s="14"/>
      <c r="J4413" s="14"/>
    </row>
    <row r="4414" spans="1:10" x14ac:dyDescent="0.25">
      <c r="A4414" s="148"/>
      <c r="C4414" s="230"/>
      <c r="I4414" s="14"/>
      <c r="J4414" s="14"/>
    </row>
    <row r="4415" spans="1:10" x14ac:dyDescent="0.25">
      <c r="A4415" s="148"/>
      <c r="C4415" s="230"/>
      <c r="I4415" s="14"/>
      <c r="J4415" s="14"/>
    </row>
    <row r="4416" spans="1:10" x14ac:dyDescent="0.25">
      <c r="A4416" s="148"/>
      <c r="C4416" s="230"/>
      <c r="I4416" s="14"/>
      <c r="J4416" s="14"/>
    </row>
    <row r="4417" spans="1:10" x14ac:dyDescent="0.25">
      <c r="A4417" s="148"/>
      <c r="C4417" s="230"/>
      <c r="I4417" s="14"/>
      <c r="J4417" s="14"/>
    </row>
    <row r="4418" spans="1:10" x14ac:dyDescent="0.25">
      <c r="A4418" s="148"/>
      <c r="C4418" s="230"/>
      <c r="I4418" s="14"/>
      <c r="J4418" s="14"/>
    </row>
    <row r="4419" spans="1:10" x14ac:dyDescent="0.25">
      <c r="A4419" s="148"/>
      <c r="C4419" s="230"/>
      <c r="I4419" s="14"/>
      <c r="J4419" s="14"/>
    </row>
    <row r="4420" spans="1:10" x14ac:dyDescent="0.25">
      <c r="A4420" s="148"/>
      <c r="C4420" s="230"/>
      <c r="I4420" s="14"/>
      <c r="J4420" s="14"/>
    </row>
    <row r="4421" spans="1:10" x14ac:dyDescent="0.25">
      <c r="A4421" s="148"/>
      <c r="C4421" s="230"/>
      <c r="I4421" s="14"/>
      <c r="J4421" s="14"/>
    </row>
    <row r="4422" spans="1:10" x14ac:dyDescent="0.25">
      <c r="A4422" s="148"/>
      <c r="C4422" s="230"/>
      <c r="I4422" s="14"/>
      <c r="J4422" s="14"/>
    </row>
    <row r="4423" spans="1:10" x14ac:dyDescent="0.25">
      <c r="A4423" s="148"/>
      <c r="C4423" s="230"/>
      <c r="I4423" s="14"/>
      <c r="J4423" s="14"/>
    </row>
    <row r="4424" spans="1:10" x14ac:dyDescent="0.25">
      <c r="A4424" s="148"/>
      <c r="C4424" s="230"/>
      <c r="I4424" s="14"/>
      <c r="J4424" s="14"/>
    </row>
    <row r="4425" spans="1:10" x14ac:dyDescent="0.25">
      <c r="A4425" s="148"/>
      <c r="C4425" s="230"/>
      <c r="I4425" s="14"/>
      <c r="J4425" s="14"/>
    </row>
    <row r="4426" spans="1:10" x14ac:dyDescent="0.25">
      <c r="A4426" s="148"/>
      <c r="C4426" s="230"/>
      <c r="I4426" s="14"/>
      <c r="J4426" s="14"/>
    </row>
    <row r="4427" spans="1:10" x14ac:dyDescent="0.25">
      <c r="A4427" s="148"/>
      <c r="C4427" s="230"/>
      <c r="I4427" s="14"/>
      <c r="J4427" s="14"/>
    </row>
    <row r="4428" spans="1:10" x14ac:dyDescent="0.25">
      <c r="A4428" s="148"/>
      <c r="C4428" s="230"/>
      <c r="I4428" s="14"/>
      <c r="J4428" s="14"/>
    </row>
    <row r="4429" spans="1:10" x14ac:dyDescent="0.25">
      <c r="A4429" s="148"/>
      <c r="C4429" s="230"/>
      <c r="I4429" s="14"/>
      <c r="J4429" s="14"/>
    </row>
    <row r="4430" spans="1:10" x14ac:dyDescent="0.25">
      <c r="A4430" s="148"/>
      <c r="C4430" s="230"/>
      <c r="I4430" s="14"/>
      <c r="J4430" s="14"/>
    </row>
    <row r="4431" spans="1:10" x14ac:dyDescent="0.25">
      <c r="A4431" s="148"/>
      <c r="C4431" s="230"/>
      <c r="I4431" s="14"/>
      <c r="J4431" s="14"/>
    </row>
    <row r="4432" spans="1:10" x14ac:dyDescent="0.25">
      <c r="A4432" s="148"/>
      <c r="C4432" s="230"/>
      <c r="I4432" s="14"/>
      <c r="J4432" s="14"/>
    </row>
    <row r="4433" spans="1:10" x14ac:dyDescent="0.25">
      <c r="A4433" s="148"/>
      <c r="C4433" s="230"/>
      <c r="I4433" s="14"/>
      <c r="J4433" s="14"/>
    </row>
    <row r="4434" spans="1:10" x14ac:dyDescent="0.25">
      <c r="A4434" s="148"/>
      <c r="C4434" s="230"/>
      <c r="I4434" s="14"/>
      <c r="J4434" s="14"/>
    </row>
    <row r="4435" spans="1:10" x14ac:dyDescent="0.25">
      <c r="A4435" s="148"/>
      <c r="C4435" s="230"/>
      <c r="I4435" s="14"/>
      <c r="J4435" s="14"/>
    </row>
    <row r="4436" spans="1:10" x14ac:dyDescent="0.25">
      <c r="A4436" s="148"/>
      <c r="C4436" s="230"/>
      <c r="I4436" s="14"/>
      <c r="J4436" s="14"/>
    </row>
    <row r="4437" spans="1:10" x14ac:dyDescent="0.25">
      <c r="A4437" s="148"/>
      <c r="C4437" s="230"/>
      <c r="I4437" s="14"/>
      <c r="J4437" s="14"/>
    </row>
    <row r="4438" spans="1:10" x14ac:dyDescent="0.25">
      <c r="A4438" s="148"/>
      <c r="C4438" s="230"/>
      <c r="I4438" s="14"/>
      <c r="J4438" s="14"/>
    </row>
    <row r="4439" spans="1:10" x14ac:dyDescent="0.25">
      <c r="A4439" s="148"/>
      <c r="C4439" s="230"/>
      <c r="I4439" s="14"/>
      <c r="J4439" s="14"/>
    </row>
    <row r="4440" spans="1:10" x14ac:dyDescent="0.25">
      <c r="A4440" s="148"/>
      <c r="C4440" s="230"/>
      <c r="I4440" s="14"/>
      <c r="J4440" s="14"/>
    </row>
    <row r="4441" spans="1:10" x14ac:dyDescent="0.25">
      <c r="A4441" s="148"/>
      <c r="C4441" s="230"/>
      <c r="I4441" s="14"/>
      <c r="J4441" s="14"/>
    </row>
    <row r="4442" spans="1:10" x14ac:dyDescent="0.25">
      <c r="A4442" s="148"/>
      <c r="C4442" s="230"/>
      <c r="I4442" s="14"/>
      <c r="J4442" s="14"/>
    </row>
    <row r="4443" spans="1:10" x14ac:dyDescent="0.25">
      <c r="A4443" s="148"/>
      <c r="C4443" s="230"/>
      <c r="I4443" s="14"/>
      <c r="J4443" s="14"/>
    </row>
    <row r="4444" spans="1:10" x14ac:dyDescent="0.25">
      <c r="A4444" s="148"/>
      <c r="C4444" s="230"/>
      <c r="I4444" s="14"/>
      <c r="J4444" s="14"/>
    </row>
    <row r="4445" spans="1:10" x14ac:dyDescent="0.25">
      <c r="A4445" s="148"/>
      <c r="C4445" s="230"/>
      <c r="I4445" s="14"/>
      <c r="J4445" s="14"/>
    </row>
    <row r="4446" spans="1:10" x14ac:dyDescent="0.25">
      <c r="A4446" s="148"/>
      <c r="C4446" s="230"/>
      <c r="I4446" s="14"/>
      <c r="J4446" s="14"/>
    </row>
    <row r="4447" spans="1:10" x14ac:dyDescent="0.25">
      <c r="A4447" s="148"/>
      <c r="C4447" s="230"/>
      <c r="I4447" s="14"/>
      <c r="J4447" s="14"/>
    </row>
    <row r="4448" spans="1:10" x14ac:dyDescent="0.25">
      <c r="A4448" s="148"/>
      <c r="C4448" s="230"/>
      <c r="I4448" s="14"/>
      <c r="J4448" s="14"/>
    </row>
    <row r="4449" spans="1:10" x14ac:dyDescent="0.25">
      <c r="A4449" s="148"/>
      <c r="C4449" s="230"/>
      <c r="I4449" s="14"/>
      <c r="J4449" s="14"/>
    </row>
    <row r="4450" spans="1:10" x14ac:dyDescent="0.25">
      <c r="A4450" s="148"/>
      <c r="C4450" s="230"/>
      <c r="I4450" s="14"/>
      <c r="J4450" s="14"/>
    </row>
    <row r="4451" spans="1:10" x14ac:dyDescent="0.25">
      <c r="A4451" s="148"/>
      <c r="C4451" s="230"/>
      <c r="I4451" s="14"/>
      <c r="J4451" s="14"/>
    </row>
    <row r="4452" spans="1:10" x14ac:dyDescent="0.25">
      <c r="A4452" s="148"/>
      <c r="C4452" s="230"/>
      <c r="I4452" s="14"/>
      <c r="J4452" s="14"/>
    </row>
    <row r="4453" spans="1:10" x14ac:dyDescent="0.25">
      <c r="A4453" s="148"/>
      <c r="C4453" s="230"/>
      <c r="I4453" s="14"/>
      <c r="J4453" s="14"/>
    </row>
    <row r="4454" spans="1:10" x14ac:dyDescent="0.25">
      <c r="A4454" s="148"/>
      <c r="C4454" s="230"/>
      <c r="I4454" s="14"/>
      <c r="J4454" s="14"/>
    </row>
    <row r="4455" spans="1:10" x14ac:dyDescent="0.25">
      <c r="A4455" s="148"/>
      <c r="C4455" s="230"/>
      <c r="I4455" s="14"/>
      <c r="J4455" s="14"/>
    </row>
    <row r="4456" spans="1:10" x14ac:dyDescent="0.25">
      <c r="A4456" s="148"/>
      <c r="C4456" s="230"/>
      <c r="I4456" s="14"/>
      <c r="J4456" s="14"/>
    </row>
    <row r="4457" spans="1:10" x14ac:dyDescent="0.25">
      <c r="A4457" s="148"/>
      <c r="C4457" s="230"/>
      <c r="I4457" s="14"/>
      <c r="J4457" s="14"/>
    </row>
    <row r="4458" spans="1:10" x14ac:dyDescent="0.25">
      <c r="A4458" s="148"/>
      <c r="C4458" s="230"/>
      <c r="I4458" s="14"/>
      <c r="J4458" s="14"/>
    </row>
    <row r="4459" spans="1:10" x14ac:dyDescent="0.25">
      <c r="A4459" s="148"/>
      <c r="C4459" s="230"/>
      <c r="I4459" s="14"/>
      <c r="J4459" s="14"/>
    </row>
    <row r="4460" spans="1:10" x14ac:dyDescent="0.25">
      <c r="A4460" s="148"/>
      <c r="C4460" s="230"/>
      <c r="I4460" s="14"/>
      <c r="J4460" s="14"/>
    </row>
    <row r="4461" spans="1:10" x14ac:dyDescent="0.25">
      <c r="A4461" s="148"/>
      <c r="C4461" s="230"/>
      <c r="I4461" s="14"/>
      <c r="J4461" s="14"/>
    </row>
    <row r="4462" spans="1:10" x14ac:dyDescent="0.25">
      <c r="A4462" s="148"/>
      <c r="C4462" s="230"/>
      <c r="I4462" s="14"/>
      <c r="J4462" s="14"/>
    </row>
    <row r="4463" spans="1:10" x14ac:dyDescent="0.25">
      <c r="A4463" s="148"/>
      <c r="C4463" s="230"/>
      <c r="I4463" s="14"/>
      <c r="J4463" s="14"/>
    </row>
    <row r="4464" spans="1:10" x14ac:dyDescent="0.25">
      <c r="A4464" s="148"/>
      <c r="C4464" s="230"/>
      <c r="I4464" s="14"/>
      <c r="J4464" s="14"/>
    </row>
    <row r="4465" spans="1:10" x14ac:dyDescent="0.25">
      <c r="A4465" s="148"/>
      <c r="C4465" s="230"/>
      <c r="I4465" s="14"/>
      <c r="J4465" s="14"/>
    </row>
    <row r="4466" spans="1:10" x14ac:dyDescent="0.25">
      <c r="A4466" s="148"/>
      <c r="C4466" s="230"/>
      <c r="I4466" s="14"/>
      <c r="J4466" s="14"/>
    </row>
    <row r="4467" spans="1:10" x14ac:dyDescent="0.25">
      <c r="A4467" s="148"/>
      <c r="C4467" s="230"/>
      <c r="I4467" s="14"/>
      <c r="J4467" s="14"/>
    </row>
    <row r="4468" spans="1:10" x14ac:dyDescent="0.25">
      <c r="A4468" s="148"/>
      <c r="C4468" s="230"/>
      <c r="I4468" s="14"/>
      <c r="J4468" s="14"/>
    </row>
    <row r="4469" spans="1:10" x14ac:dyDescent="0.25">
      <c r="A4469" s="148"/>
      <c r="C4469" s="230"/>
      <c r="I4469" s="14"/>
      <c r="J4469" s="14"/>
    </row>
    <row r="4470" spans="1:10" x14ac:dyDescent="0.25">
      <c r="A4470" s="148"/>
      <c r="C4470" s="230"/>
      <c r="I4470" s="14"/>
      <c r="J4470" s="14"/>
    </row>
    <row r="4471" spans="1:10" x14ac:dyDescent="0.25">
      <c r="A4471" s="148"/>
      <c r="C4471" s="230"/>
      <c r="I4471" s="14"/>
      <c r="J4471" s="14"/>
    </row>
    <row r="4472" spans="1:10" x14ac:dyDescent="0.25">
      <c r="A4472" s="148"/>
      <c r="C4472" s="230"/>
      <c r="I4472" s="14"/>
      <c r="J4472" s="14"/>
    </row>
    <row r="4473" spans="1:10" x14ac:dyDescent="0.25">
      <c r="A4473" s="148"/>
      <c r="C4473" s="230"/>
      <c r="I4473" s="14"/>
      <c r="J4473" s="14"/>
    </row>
    <row r="4474" spans="1:10" x14ac:dyDescent="0.25">
      <c r="A4474" s="148"/>
      <c r="C4474" s="230"/>
      <c r="I4474" s="14"/>
      <c r="J4474" s="14"/>
    </row>
    <row r="4475" spans="1:10" x14ac:dyDescent="0.25">
      <c r="A4475" s="148"/>
      <c r="C4475" s="230"/>
      <c r="I4475" s="14"/>
      <c r="J4475" s="14"/>
    </row>
    <row r="4476" spans="1:10" x14ac:dyDescent="0.25">
      <c r="A4476" s="148"/>
      <c r="C4476" s="230"/>
      <c r="I4476" s="14"/>
      <c r="J4476" s="14"/>
    </row>
    <row r="4477" spans="1:10" x14ac:dyDescent="0.25">
      <c r="A4477" s="148"/>
      <c r="C4477" s="230"/>
      <c r="I4477" s="14"/>
      <c r="J4477" s="14"/>
    </row>
    <row r="4478" spans="1:10" x14ac:dyDescent="0.25">
      <c r="A4478" s="148"/>
      <c r="C4478" s="230"/>
      <c r="I4478" s="14"/>
      <c r="J4478" s="14"/>
    </row>
    <row r="4479" spans="1:10" x14ac:dyDescent="0.25">
      <c r="A4479" s="148"/>
      <c r="C4479" s="230"/>
      <c r="I4479" s="14"/>
      <c r="J4479" s="14"/>
    </row>
    <row r="4480" spans="1:10" x14ac:dyDescent="0.25">
      <c r="A4480" s="148"/>
      <c r="C4480" s="230"/>
      <c r="I4480" s="14"/>
      <c r="J4480" s="14"/>
    </row>
    <row r="4481" spans="1:10" x14ac:dyDescent="0.25">
      <c r="A4481" s="148"/>
      <c r="C4481" s="230"/>
      <c r="I4481" s="14"/>
      <c r="J4481" s="14"/>
    </row>
    <row r="4482" spans="1:10" x14ac:dyDescent="0.25">
      <c r="A4482" s="148"/>
      <c r="C4482" s="230"/>
      <c r="I4482" s="14"/>
      <c r="J4482" s="14"/>
    </row>
    <row r="4483" spans="1:10" x14ac:dyDescent="0.25">
      <c r="A4483" s="148"/>
      <c r="C4483" s="230"/>
      <c r="I4483" s="14"/>
      <c r="J4483" s="14"/>
    </row>
    <row r="4484" spans="1:10" x14ac:dyDescent="0.25">
      <c r="A4484" s="148"/>
      <c r="C4484" s="230"/>
      <c r="I4484" s="14"/>
      <c r="J4484" s="14"/>
    </row>
    <row r="4485" spans="1:10" x14ac:dyDescent="0.25">
      <c r="A4485" s="148"/>
      <c r="C4485" s="230"/>
      <c r="I4485" s="14"/>
      <c r="J4485" s="14"/>
    </row>
    <row r="4486" spans="1:10" x14ac:dyDescent="0.25">
      <c r="A4486" s="148"/>
      <c r="C4486" s="230"/>
      <c r="I4486" s="14"/>
      <c r="J4486" s="14"/>
    </row>
    <row r="4487" spans="1:10" x14ac:dyDescent="0.25">
      <c r="A4487" s="148"/>
      <c r="C4487" s="230"/>
      <c r="I4487" s="14"/>
      <c r="J4487" s="14"/>
    </row>
    <row r="4488" spans="1:10" x14ac:dyDescent="0.25">
      <c r="A4488" s="148"/>
      <c r="C4488" s="230"/>
      <c r="I4488" s="14"/>
      <c r="J4488" s="14"/>
    </row>
    <row r="4489" spans="1:10" x14ac:dyDescent="0.25">
      <c r="A4489" s="148"/>
      <c r="C4489" s="230"/>
      <c r="I4489" s="14"/>
      <c r="J4489" s="14"/>
    </row>
    <row r="4490" spans="1:10" x14ac:dyDescent="0.25">
      <c r="A4490" s="148"/>
      <c r="C4490" s="230"/>
      <c r="I4490" s="14"/>
      <c r="J4490" s="14"/>
    </row>
    <row r="4491" spans="1:10" x14ac:dyDescent="0.25">
      <c r="A4491" s="148"/>
      <c r="C4491" s="230"/>
      <c r="I4491" s="14"/>
      <c r="J4491" s="14"/>
    </row>
    <row r="4492" spans="1:10" x14ac:dyDescent="0.25">
      <c r="A4492" s="148"/>
      <c r="C4492" s="230"/>
      <c r="I4492" s="14"/>
      <c r="J4492" s="14"/>
    </row>
    <row r="4493" spans="1:10" x14ac:dyDescent="0.25">
      <c r="A4493" s="148"/>
      <c r="C4493" s="230"/>
      <c r="I4493" s="14"/>
      <c r="J4493" s="14"/>
    </row>
    <row r="4494" spans="1:10" x14ac:dyDescent="0.25">
      <c r="A4494" s="148"/>
      <c r="C4494" s="230"/>
      <c r="I4494" s="14"/>
      <c r="J4494" s="14"/>
    </row>
    <row r="4495" spans="1:10" x14ac:dyDescent="0.25">
      <c r="A4495" s="148"/>
      <c r="C4495" s="230"/>
      <c r="I4495" s="14"/>
      <c r="J4495" s="14"/>
    </row>
    <row r="4496" spans="1:10" x14ac:dyDescent="0.25">
      <c r="A4496" s="148"/>
      <c r="C4496" s="230"/>
      <c r="I4496" s="14"/>
      <c r="J4496" s="14"/>
    </row>
    <row r="4497" spans="1:10" x14ac:dyDescent="0.25">
      <c r="A4497" s="148"/>
      <c r="C4497" s="230"/>
      <c r="I4497" s="14"/>
      <c r="J4497" s="14"/>
    </row>
    <row r="4498" spans="1:10" x14ac:dyDescent="0.25">
      <c r="A4498" s="148"/>
      <c r="C4498" s="230"/>
      <c r="I4498" s="14"/>
      <c r="J4498" s="14"/>
    </row>
    <row r="4499" spans="1:10" x14ac:dyDescent="0.25">
      <c r="A4499" s="148"/>
      <c r="C4499" s="230"/>
      <c r="I4499" s="14"/>
      <c r="J4499" s="14"/>
    </row>
    <row r="4500" spans="1:10" x14ac:dyDescent="0.25">
      <c r="A4500" s="148"/>
      <c r="C4500" s="230"/>
      <c r="I4500" s="14"/>
      <c r="J4500" s="14"/>
    </row>
    <row r="4501" spans="1:10" x14ac:dyDescent="0.25">
      <c r="A4501" s="148"/>
      <c r="C4501" s="230"/>
      <c r="I4501" s="14"/>
      <c r="J4501" s="14"/>
    </row>
    <row r="4502" spans="1:10" x14ac:dyDescent="0.25">
      <c r="A4502" s="148"/>
      <c r="C4502" s="230"/>
      <c r="I4502" s="14"/>
      <c r="J4502" s="14"/>
    </row>
    <row r="4503" spans="1:10" x14ac:dyDescent="0.25">
      <c r="A4503" s="148"/>
      <c r="C4503" s="230"/>
      <c r="I4503" s="14"/>
      <c r="J4503" s="14"/>
    </row>
    <row r="4504" spans="1:10" x14ac:dyDescent="0.25">
      <c r="A4504" s="148"/>
      <c r="C4504" s="230"/>
      <c r="I4504" s="14"/>
      <c r="J4504" s="14"/>
    </row>
    <row r="4505" spans="1:10" x14ac:dyDescent="0.25">
      <c r="A4505" s="148"/>
      <c r="C4505" s="230"/>
      <c r="I4505" s="14"/>
      <c r="J4505" s="14"/>
    </row>
    <row r="4506" spans="1:10" x14ac:dyDescent="0.25">
      <c r="A4506" s="148"/>
      <c r="C4506" s="230"/>
      <c r="I4506" s="14"/>
      <c r="J4506" s="14"/>
    </row>
    <row r="4507" spans="1:10" x14ac:dyDescent="0.25">
      <c r="A4507" s="148"/>
      <c r="C4507" s="230"/>
      <c r="I4507" s="14"/>
      <c r="J4507" s="14"/>
    </row>
    <row r="4508" spans="1:10" x14ac:dyDescent="0.25">
      <c r="A4508" s="148"/>
      <c r="C4508" s="230"/>
      <c r="I4508" s="14"/>
      <c r="J4508" s="14"/>
    </row>
    <row r="4509" spans="1:10" x14ac:dyDescent="0.25">
      <c r="A4509" s="148"/>
      <c r="C4509" s="230"/>
      <c r="I4509" s="14"/>
      <c r="J4509" s="14"/>
    </row>
    <row r="4510" spans="1:10" x14ac:dyDescent="0.25">
      <c r="A4510" s="148"/>
      <c r="C4510" s="230"/>
      <c r="I4510" s="14"/>
      <c r="J4510" s="14"/>
    </row>
    <row r="4511" spans="1:10" x14ac:dyDescent="0.25">
      <c r="A4511" s="148"/>
      <c r="C4511" s="230"/>
      <c r="I4511" s="14"/>
      <c r="J4511" s="14"/>
    </row>
    <row r="4512" spans="1:10" x14ac:dyDescent="0.25">
      <c r="A4512" s="148"/>
      <c r="C4512" s="230"/>
      <c r="I4512" s="14"/>
      <c r="J4512" s="14"/>
    </row>
    <row r="4513" spans="1:10" x14ac:dyDescent="0.25">
      <c r="A4513" s="148"/>
      <c r="C4513" s="230"/>
      <c r="I4513" s="14"/>
      <c r="J4513" s="14"/>
    </row>
    <row r="4514" spans="1:10" x14ac:dyDescent="0.25">
      <c r="A4514" s="148"/>
      <c r="C4514" s="230"/>
      <c r="I4514" s="14"/>
      <c r="J4514" s="14"/>
    </row>
    <row r="4515" spans="1:10" x14ac:dyDescent="0.25">
      <c r="A4515" s="148"/>
      <c r="C4515" s="230"/>
      <c r="I4515" s="14"/>
      <c r="J4515" s="14"/>
    </row>
    <row r="4516" spans="1:10" x14ac:dyDescent="0.25">
      <c r="A4516" s="148"/>
      <c r="C4516" s="230"/>
      <c r="I4516" s="14"/>
      <c r="J4516" s="14"/>
    </row>
    <row r="4517" spans="1:10" x14ac:dyDescent="0.25">
      <c r="A4517" s="148"/>
      <c r="C4517" s="230"/>
      <c r="I4517" s="14"/>
      <c r="J4517" s="14"/>
    </row>
    <row r="4518" spans="1:10" x14ac:dyDescent="0.25">
      <c r="A4518" s="148"/>
      <c r="C4518" s="230"/>
      <c r="I4518" s="14"/>
      <c r="J4518" s="14"/>
    </row>
    <row r="4519" spans="1:10" x14ac:dyDescent="0.25">
      <c r="A4519" s="148"/>
      <c r="C4519" s="230"/>
      <c r="I4519" s="14"/>
      <c r="J4519" s="14"/>
    </row>
    <row r="4520" spans="1:10" x14ac:dyDescent="0.25">
      <c r="A4520" s="148"/>
      <c r="C4520" s="230"/>
      <c r="I4520" s="14"/>
      <c r="J4520" s="14"/>
    </row>
    <row r="4521" spans="1:10" x14ac:dyDescent="0.25">
      <c r="A4521" s="148"/>
      <c r="C4521" s="230"/>
      <c r="I4521" s="14"/>
      <c r="J4521" s="14"/>
    </row>
    <row r="4522" spans="1:10" x14ac:dyDescent="0.25">
      <c r="A4522" s="148"/>
      <c r="C4522" s="230"/>
      <c r="I4522" s="14"/>
      <c r="J4522" s="14"/>
    </row>
    <row r="4523" spans="1:10" x14ac:dyDescent="0.25">
      <c r="A4523" s="148"/>
      <c r="C4523" s="230"/>
      <c r="I4523" s="14"/>
      <c r="J4523" s="14"/>
    </row>
    <row r="4524" spans="1:10" x14ac:dyDescent="0.25">
      <c r="A4524" s="148"/>
      <c r="C4524" s="230"/>
      <c r="I4524" s="14"/>
      <c r="J4524" s="14"/>
    </row>
    <row r="4525" spans="1:10" x14ac:dyDescent="0.25">
      <c r="A4525" s="148"/>
      <c r="C4525" s="230"/>
      <c r="I4525" s="14"/>
      <c r="J4525" s="14"/>
    </row>
    <row r="4526" spans="1:10" x14ac:dyDescent="0.25">
      <c r="A4526" s="148"/>
      <c r="C4526" s="230"/>
      <c r="I4526" s="14"/>
      <c r="J4526" s="14"/>
    </row>
    <row r="4527" spans="1:10" x14ac:dyDescent="0.25">
      <c r="A4527" s="148"/>
      <c r="C4527" s="230"/>
      <c r="I4527" s="14"/>
      <c r="J4527" s="14"/>
    </row>
    <row r="4528" spans="1:10" x14ac:dyDescent="0.25">
      <c r="A4528" s="148"/>
      <c r="C4528" s="230"/>
      <c r="I4528" s="14"/>
      <c r="J4528" s="14"/>
    </row>
    <row r="4529" spans="1:10" x14ac:dyDescent="0.25">
      <c r="A4529" s="148"/>
      <c r="C4529" s="230"/>
      <c r="I4529" s="14"/>
      <c r="J4529" s="14"/>
    </row>
    <row r="4530" spans="1:10" x14ac:dyDescent="0.25">
      <c r="A4530" s="148"/>
      <c r="C4530" s="230"/>
      <c r="I4530" s="14"/>
      <c r="J4530" s="14"/>
    </row>
    <row r="4531" spans="1:10" x14ac:dyDescent="0.25">
      <c r="A4531" s="148"/>
      <c r="C4531" s="230"/>
      <c r="I4531" s="14"/>
      <c r="J4531" s="14"/>
    </row>
    <row r="4532" spans="1:10" x14ac:dyDescent="0.25">
      <c r="A4532" s="148"/>
      <c r="C4532" s="230"/>
      <c r="I4532" s="14"/>
      <c r="J4532" s="14"/>
    </row>
    <row r="4533" spans="1:10" x14ac:dyDescent="0.25">
      <c r="A4533" s="148"/>
      <c r="C4533" s="230"/>
      <c r="I4533" s="14"/>
      <c r="J4533" s="14"/>
    </row>
    <row r="4534" spans="1:10" x14ac:dyDescent="0.25">
      <c r="A4534" s="148"/>
      <c r="C4534" s="230"/>
      <c r="I4534" s="14"/>
      <c r="J4534" s="14"/>
    </row>
    <row r="4535" spans="1:10" x14ac:dyDescent="0.25">
      <c r="A4535" s="148"/>
      <c r="C4535" s="230"/>
      <c r="I4535" s="14"/>
      <c r="J4535" s="14"/>
    </row>
    <row r="4536" spans="1:10" x14ac:dyDescent="0.25">
      <c r="A4536" s="148"/>
      <c r="C4536" s="230"/>
      <c r="I4536" s="14"/>
      <c r="J4536" s="14"/>
    </row>
    <row r="4537" spans="1:10" x14ac:dyDescent="0.25">
      <c r="A4537" s="148"/>
      <c r="C4537" s="230"/>
      <c r="I4537" s="14"/>
      <c r="J4537" s="14"/>
    </row>
    <row r="4538" spans="1:10" x14ac:dyDescent="0.25">
      <c r="A4538" s="148"/>
      <c r="C4538" s="230"/>
      <c r="I4538" s="14"/>
      <c r="J4538" s="14"/>
    </row>
    <row r="4539" spans="1:10" x14ac:dyDescent="0.25">
      <c r="A4539" s="148"/>
      <c r="C4539" s="230"/>
      <c r="I4539" s="14"/>
      <c r="J4539" s="14"/>
    </row>
    <row r="4540" spans="1:10" x14ac:dyDescent="0.25">
      <c r="A4540" s="148"/>
      <c r="C4540" s="230"/>
      <c r="I4540" s="14"/>
      <c r="J4540" s="14"/>
    </row>
    <row r="4541" spans="1:10" x14ac:dyDescent="0.25">
      <c r="A4541" s="148"/>
      <c r="C4541" s="230"/>
      <c r="I4541" s="14"/>
      <c r="J4541" s="14"/>
    </row>
    <row r="4542" spans="1:10" x14ac:dyDescent="0.25">
      <c r="A4542" s="148"/>
      <c r="C4542" s="230"/>
      <c r="I4542" s="14"/>
      <c r="J4542" s="14"/>
    </row>
    <row r="4543" spans="1:10" x14ac:dyDescent="0.25">
      <c r="A4543" s="148"/>
      <c r="C4543" s="230"/>
      <c r="I4543" s="14"/>
      <c r="J4543" s="14"/>
    </row>
    <row r="4544" spans="1:10" x14ac:dyDescent="0.25">
      <c r="A4544" s="148"/>
      <c r="C4544" s="230"/>
      <c r="I4544" s="14"/>
      <c r="J4544" s="14"/>
    </row>
    <row r="4545" spans="1:10" x14ac:dyDescent="0.25">
      <c r="A4545" s="148"/>
      <c r="C4545" s="230"/>
      <c r="I4545" s="14"/>
      <c r="J4545" s="14"/>
    </row>
    <row r="4546" spans="1:10" x14ac:dyDescent="0.25">
      <c r="A4546" s="148"/>
      <c r="C4546" s="230"/>
      <c r="I4546" s="14"/>
      <c r="J4546" s="14"/>
    </row>
    <row r="4547" spans="1:10" x14ac:dyDescent="0.25">
      <c r="A4547" s="148"/>
      <c r="C4547" s="230"/>
      <c r="I4547" s="14"/>
      <c r="J4547" s="14"/>
    </row>
    <row r="4548" spans="1:10" x14ac:dyDescent="0.25">
      <c r="A4548" s="148"/>
      <c r="C4548" s="230"/>
      <c r="I4548" s="14"/>
      <c r="J4548" s="14"/>
    </row>
    <row r="4549" spans="1:10" x14ac:dyDescent="0.25">
      <c r="A4549" s="148"/>
      <c r="C4549" s="230"/>
      <c r="I4549" s="14"/>
      <c r="J4549" s="14"/>
    </row>
    <row r="4550" spans="1:10" x14ac:dyDescent="0.25">
      <c r="A4550" s="148"/>
      <c r="C4550" s="230"/>
      <c r="I4550" s="14"/>
      <c r="J4550" s="14"/>
    </row>
    <row r="4551" spans="1:10" x14ac:dyDescent="0.25">
      <c r="A4551" s="148"/>
      <c r="C4551" s="230"/>
      <c r="I4551" s="14"/>
      <c r="J4551" s="14"/>
    </row>
    <row r="4552" spans="1:10" x14ac:dyDescent="0.25">
      <c r="A4552" s="148"/>
      <c r="C4552" s="230"/>
      <c r="I4552" s="14"/>
      <c r="J4552" s="14"/>
    </row>
    <row r="4553" spans="1:10" x14ac:dyDescent="0.25">
      <c r="A4553" s="148"/>
      <c r="C4553" s="230"/>
      <c r="I4553" s="14"/>
      <c r="J4553" s="14"/>
    </row>
    <row r="4554" spans="1:10" x14ac:dyDescent="0.25">
      <c r="A4554" s="148"/>
      <c r="C4554" s="230"/>
      <c r="I4554" s="14"/>
      <c r="J4554" s="14"/>
    </row>
    <row r="4555" spans="1:10" x14ac:dyDescent="0.25">
      <c r="A4555" s="148"/>
      <c r="C4555" s="230"/>
      <c r="I4555" s="14"/>
      <c r="J4555" s="14"/>
    </row>
    <row r="4556" spans="1:10" x14ac:dyDescent="0.25">
      <c r="A4556" s="148"/>
      <c r="C4556" s="230"/>
      <c r="I4556" s="14"/>
      <c r="J4556" s="14"/>
    </row>
    <row r="4557" spans="1:10" x14ac:dyDescent="0.25">
      <c r="A4557" s="148"/>
      <c r="C4557" s="230"/>
      <c r="I4557" s="14"/>
      <c r="J4557" s="14"/>
    </row>
    <row r="4558" spans="1:10" x14ac:dyDescent="0.25">
      <c r="A4558" s="148"/>
      <c r="C4558" s="230"/>
      <c r="I4558" s="14"/>
      <c r="J4558" s="14"/>
    </row>
    <row r="4559" spans="1:10" x14ac:dyDescent="0.25">
      <c r="A4559" s="148"/>
      <c r="C4559" s="230"/>
      <c r="I4559" s="14"/>
      <c r="J4559" s="14"/>
    </row>
    <row r="4560" spans="1:10" x14ac:dyDescent="0.25">
      <c r="A4560" s="148"/>
      <c r="C4560" s="230"/>
      <c r="I4560" s="14"/>
      <c r="J4560" s="14"/>
    </row>
    <row r="4561" spans="1:10" x14ac:dyDescent="0.25">
      <c r="A4561" s="148"/>
      <c r="C4561" s="230"/>
      <c r="I4561" s="14"/>
      <c r="J4561" s="14"/>
    </row>
    <row r="4562" spans="1:10" x14ac:dyDescent="0.25">
      <c r="A4562" s="148"/>
      <c r="C4562" s="230"/>
      <c r="I4562" s="14"/>
      <c r="J4562" s="14"/>
    </row>
    <row r="4563" spans="1:10" x14ac:dyDescent="0.25">
      <c r="A4563" s="148"/>
      <c r="C4563" s="230"/>
      <c r="I4563" s="14"/>
      <c r="J4563" s="14"/>
    </row>
    <row r="4564" spans="1:10" x14ac:dyDescent="0.25">
      <c r="A4564" s="148"/>
      <c r="C4564" s="230"/>
      <c r="I4564" s="14"/>
      <c r="J4564" s="14"/>
    </row>
    <row r="4565" spans="1:10" x14ac:dyDescent="0.25">
      <c r="A4565" s="148"/>
      <c r="C4565" s="230"/>
      <c r="I4565" s="14"/>
      <c r="J4565" s="14"/>
    </row>
    <row r="4566" spans="1:10" x14ac:dyDescent="0.25">
      <c r="A4566" s="148"/>
      <c r="C4566" s="230"/>
      <c r="I4566" s="14"/>
      <c r="J4566" s="14"/>
    </row>
    <row r="4567" spans="1:10" x14ac:dyDescent="0.25">
      <c r="A4567" s="148"/>
      <c r="C4567" s="230"/>
      <c r="I4567" s="14"/>
      <c r="J4567" s="14"/>
    </row>
    <row r="4568" spans="1:10" x14ac:dyDescent="0.25">
      <c r="A4568" s="148"/>
      <c r="C4568" s="230"/>
      <c r="I4568" s="14"/>
      <c r="J4568" s="14"/>
    </row>
    <row r="4569" spans="1:10" x14ac:dyDescent="0.25">
      <c r="A4569" s="148"/>
      <c r="C4569" s="230"/>
      <c r="I4569" s="14"/>
      <c r="J4569" s="14"/>
    </row>
    <row r="4570" spans="1:10" x14ac:dyDescent="0.25">
      <c r="A4570" s="148"/>
      <c r="C4570" s="230"/>
      <c r="I4570" s="14"/>
      <c r="J4570" s="14"/>
    </row>
    <row r="4571" spans="1:10" x14ac:dyDescent="0.25">
      <c r="A4571" s="148"/>
      <c r="C4571" s="230"/>
      <c r="I4571" s="14"/>
      <c r="J4571" s="14"/>
    </row>
    <row r="4572" spans="1:10" x14ac:dyDescent="0.25">
      <c r="A4572" s="148"/>
      <c r="C4572" s="230"/>
      <c r="I4572" s="14"/>
      <c r="J4572" s="14"/>
    </row>
    <row r="4573" spans="1:10" x14ac:dyDescent="0.25">
      <c r="A4573" s="148"/>
      <c r="C4573" s="230"/>
      <c r="I4573" s="14"/>
      <c r="J4573" s="14"/>
    </row>
    <row r="4574" spans="1:10" x14ac:dyDescent="0.25">
      <c r="A4574" s="148"/>
      <c r="C4574" s="230"/>
      <c r="I4574" s="14"/>
      <c r="J4574" s="14"/>
    </row>
    <row r="4575" spans="1:10" x14ac:dyDescent="0.25">
      <c r="A4575" s="148"/>
      <c r="C4575" s="230"/>
      <c r="I4575" s="14"/>
      <c r="J4575" s="14"/>
    </row>
    <row r="4576" spans="1:10" x14ac:dyDescent="0.25">
      <c r="A4576" s="148"/>
      <c r="C4576" s="230"/>
      <c r="I4576" s="14"/>
      <c r="J4576" s="14"/>
    </row>
    <row r="4577" spans="1:10" x14ac:dyDescent="0.25">
      <c r="A4577" s="148"/>
      <c r="C4577" s="230"/>
      <c r="I4577" s="14"/>
      <c r="J4577" s="14"/>
    </row>
    <row r="4578" spans="1:10" x14ac:dyDescent="0.25">
      <c r="A4578" s="148"/>
      <c r="C4578" s="230"/>
      <c r="I4578" s="14"/>
      <c r="J4578" s="14"/>
    </row>
    <row r="4579" spans="1:10" x14ac:dyDescent="0.25">
      <c r="A4579" s="148"/>
      <c r="C4579" s="230"/>
      <c r="I4579" s="14"/>
      <c r="J4579" s="14"/>
    </row>
    <row r="4580" spans="1:10" x14ac:dyDescent="0.25">
      <c r="A4580" s="148"/>
      <c r="C4580" s="230"/>
      <c r="I4580" s="14"/>
      <c r="J4580" s="14"/>
    </row>
    <row r="4581" spans="1:10" x14ac:dyDescent="0.25">
      <c r="A4581" s="148"/>
      <c r="C4581" s="230"/>
      <c r="I4581" s="14"/>
      <c r="J4581" s="14"/>
    </row>
    <row r="4582" spans="1:10" x14ac:dyDescent="0.25">
      <c r="A4582" s="148"/>
      <c r="C4582" s="230"/>
      <c r="I4582" s="14"/>
      <c r="J4582" s="14"/>
    </row>
    <row r="4583" spans="1:10" x14ac:dyDescent="0.25">
      <c r="A4583" s="148"/>
      <c r="C4583" s="230"/>
      <c r="I4583" s="14"/>
      <c r="J4583" s="14"/>
    </row>
    <row r="4584" spans="1:10" x14ac:dyDescent="0.25">
      <c r="A4584" s="148"/>
      <c r="C4584" s="230"/>
      <c r="I4584" s="14"/>
      <c r="J4584" s="14"/>
    </row>
    <row r="4585" spans="1:10" x14ac:dyDescent="0.25">
      <c r="A4585" s="148"/>
      <c r="C4585" s="230"/>
      <c r="I4585" s="14"/>
      <c r="J4585" s="14"/>
    </row>
    <row r="4586" spans="1:10" x14ac:dyDescent="0.25">
      <c r="A4586" s="148"/>
      <c r="C4586" s="230"/>
      <c r="I4586" s="14"/>
      <c r="J4586" s="14"/>
    </row>
    <row r="4587" spans="1:10" x14ac:dyDescent="0.25">
      <c r="A4587" s="148"/>
      <c r="C4587" s="230"/>
      <c r="I4587" s="14"/>
      <c r="J4587" s="14"/>
    </row>
    <row r="4588" spans="1:10" x14ac:dyDescent="0.25">
      <c r="A4588" s="148"/>
      <c r="C4588" s="230"/>
      <c r="I4588" s="14"/>
      <c r="J4588" s="14"/>
    </row>
    <row r="4589" spans="1:10" x14ac:dyDescent="0.25">
      <c r="A4589" s="148"/>
      <c r="C4589" s="230"/>
      <c r="I4589" s="14"/>
      <c r="J4589" s="14"/>
    </row>
    <row r="4590" spans="1:10" x14ac:dyDescent="0.25">
      <c r="A4590" s="148"/>
      <c r="C4590" s="230"/>
      <c r="I4590" s="14"/>
      <c r="J4590" s="14"/>
    </row>
    <row r="4591" spans="1:10" x14ac:dyDescent="0.25">
      <c r="A4591" s="148"/>
      <c r="C4591" s="230"/>
      <c r="I4591" s="14"/>
      <c r="J4591" s="14"/>
    </row>
    <row r="4592" spans="1:10" x14ac:dyDescent="0.25">
      <c r="A4592" s="148"/>
      <c r="C4592" s="230"/>
      <c r="I4592" s="14"/>
      <c r="J4592" s="14"/>
    </row>
    <row r="4593" spans="1:10" x14ac:dyDescent="0.25">
      <c r="A4593" s="148"/>
      <c r="C4593" s="230"/>
      <c r="I4593" s="14"/>
      <c r="J4593" s="14"/>
    </row>
    <row r="4594" spans="1:10" x14ac:dyDescent="0.25">
      <c r="A4594" s="148"/>
      <c r="C4594" s="230"/>
      <c r="I4594" s="14"/>
      <c r="J4594" s="14"/>
    </row>
    <row r="4595" spans="1:10" x14ac:dyDescent="0.25">
      <c r="A4595" s="148"/>
      <c r="C4595" s="230"/>
      <c r="I4595" s="14"/>
      <c r="J4595" s="14"/>
    </row>
    <row r="4596" spans="1:10" x14ac:dyDescent="0.25">
      <c r="A4596" s="148"/>
      <c r="C4596" s="230"/>
      <c r="I4596" s="14"/>
      <c r="J4596" s="14"/>
    </row>
    <row r="4597" spans="1:10" x14ac:dyDescent="0.25">
      <c r="A4597" s="148"/>
      <c r="C4597" s="230"/>
      <c r="I4597" s="14"/>
      <c r="J4597" s="14"/>
    </row>
    <row r="4598" spans="1:10" x14ac:dyDescent="0.25">
      <c r="A4598" s="148"/>
      <c r="C4598" s="230"/>
      <c r="I4598" s="14"/>
      <c r="J4598" s="14"/>
    </row>
    <row r="4599" spans="1:10" x14ac:dyDescent="0.25">
      <c r="A4599" s="148"/>
      <c r="C4599" s="230"/>
      <c r="I4599" s="14"/>
      <c r="J4599" s="14"/>
    </row>
    <row r="4600" spans="1:10" x14ac:dyDescent="0.25">
      <c r="A4600" s="148"/>
      <c r="C4600" s="230"/>
      <c r="I4600" s="14"/>
      <c r="J4600" s="14"/>
    </row>
    <row r="4601" spans="1:10" x14ac:dyDescent="0.25">
      <c r="A4601" s="148"/>
      <c r="C4601" s="230"/>
      <c r="I4601" s="14"/>
      <c r="J4601" s="14"/>
    </row>
    <row r="4602" spans="1:10" x14ac:dyDescent="0.25">
      <c r="A4602" s="148"/>
      <c r="C4602" s="230"/>
      <c r="I4602" s="14"/>
      <c r="J4602" s="14"/>
    </row>
    <row r="4603" spans="1:10" x14ac:dyDescent="0.25">
      <c r="A4603" s="148"/>
      <c r="C4603" s="230"/>
      <c r="I4603" s="14"/>
      <c r="J4603" s="14"/>
    </row>
    <row r="4604" spans="1:10" x14ac:dyDescent="0.25">
      <c r="A4604" s="148"/>
      <c r="C4604" s="230"/>
      <c r="I4604" s="14"/>
      <c r="J4604" s="14"/>
    </row>
    <row r="4605" spans="1:10" x14ac:dyDescent="0.25">
      <c r="A4605" s="148"/>
      <c r="C4605" s="230"/>
      <c r="I4605" s="14"/>
      <c r="J4605" s="14"/>
    </row>
    <row r="4606" spans="1:10" x14ac:dyDescent="0.25">
      <c r="A4606" s="148"/>
      <c r="C4606" s="230"/>
      <c r="I4606" s="14"/>
      <c r="J4606" s="14"/>
    </row>
    <row r="4607" spans="1:10" x14ac:dyDescent="0.25">
      <c r="A4607" s="148"/>
      <c r="C4607" s="230"/>
      <c r="I4607" s="14"/>
      <c r="J4607" s="14"/>
    </row>
    <row r="4608" spans="1:10" x14ac:dyDescent="0.25">
      <c r="A4608" s="148"/>
      <c r="C4608" s="230"/>
      <c r="I4608" s="14"/>
      <c r="J4608" s="14"/>
    </row>
    <row r="4609" spans="1:10" x14ac:dyDescent="0.25">
      <c r="A4609" s="148"/>
      <c r="C4609" s="230"/>
      <c r="I4609" s="14"/>
      <c r="J4609" s="14"/>
    </row>
    <row r="4610" spans="1:10" x14ac:dyDescent="0.25">
      <c r="A4610" s="148"/>
      <c r="C4610" s="230"/>
      <c r="I4610" s="14"/>
      <c r="J4610" s="14"/>
    </row>
    <row r="4611" spans="1:10" x14ac:dyDescent="0.25">
      <c r="A4611" s="148"/>
      <c r="C4611" s="230"/>
      <c r="I4611" s="14"/>
      <c r="J4611" s="14"/>
    </row>
    <row r="4612" spans="1:10" x14ac:dyDescent="0.25">
      <c r="A4612" s="148"/>
      <c r="C4612" s="230"/>
      <c r="I4612" s="14"/>
      <c r="J4612" s="14"/>
    </row>
    <row r="4613" spans="1:10" x14ac:dyDescent="0.25">
      <c r="A4613" s="148"/>
      <c r="C4613" s="230"/>
      <c r="I4613" s="14"/>
      <c r="J4613" s="14"/>
    </row>
    <row r="4614" spans="1:10" x14ac:dyDescent="0.25">
      <c r="A4614" s="148"/>
      <c r="C4614" s="230"/>
      <c r="I4614" s="14"/>
      <c r="J4614" s="14"/>
    </row>
    <row r="4615" spans="1:10" x14ac:dyDescent="0.25">
      <c r="A4615" s="148"/>
      <c r="C4615" s="230"/>
      <c r="I4615" s="14"/>
      <c r="J4615" s="14"/>
    </row>
    <row r="4616" spans="1:10" x14ac:dyDescent="0.25">
      <c r="A4616" s="148"/>
      <c r="C4616" s="230"/>
      <c r="I4616" s="14"/>
      <c r="J4616" s="14"/>
    </row>
    <row r="4617" spans="1:10" x14ac:dyDescent="0.25">
      <c r="A4617" s="148"/>
      <c r="C4617" s="230"/>
      <c r="I4617" s="14"/>
      <c r="J4617" s="14"/>
    </row>
    <row r="4618" spans="1:10" x14ac:dyDescent="0.25">
      <c r="A4618" s="148"/>
      <c r="C4618" s="230"/>
      <c r="I4618" s="14"/>
      <c r="J4618" s="14"/>
    </row>
    <row r="4619" spans="1:10" x14ac:dyDescent="0.25">
      <c r="A4619" s="148"/>
      <c r="C4619" s="230"/>
      <c r="I4619" s="14"/>
      <c r="J4619" s="14"/>
    </row>
    <row r="4620" spans="1:10" x14ac:dyDescent="0.25">
      <c r="A4620" s="148"/>
      <c r="C4620" s="230"/>
      <c r="I4620" s="14"/>
      <c r="J4620" s="14"/>
    </row>
    <row r="4621" spans="1:10" x14ac:dyDescent="0.25">
      <c r="A4621" s="148"/>
      <c r="C4621" s="230"/>
      <c r="I4621" s="14"/>
      <c r="J4621" s="14"/>
    </row>
    <row r="4622" spans="1:10" x14ac:dyDescent="0.25">
      <c r="A4622" s="148"/>
      <c r="C4622" s="230"/>
      <c r="I4622" s="14"/>
      <c r="J4622" s="14"/>
    </row>
    <row r="4623" spans="1:10" x14ac:dyDescent="0.25">
      <c r="A4623" s="148"/>
      <c r="C4623" s="230"/>
      <c r="I4623" s="14"/>
      <c r="J4623" s="14"/>
    </row>
    <row r="4624" spans="1:10" x14ac:dyDescent="0.25">
      <c r="A4624" s="148"/>
      <c r="C4624" s="230"/>
      <c r="I4624" s="14"/>
      <c r="J4624" s="14"/>
    </row>
    <row r="4625" spans="1:10" x14ac:dyDescent="0.25">
      <c r="A4625" s="148"/>
      <c r="C4625" s="230"/>
      <c r="I4625" s="14"/>
      <c r="J4625" s="14"/>
    </row>
    <row r="4626" spans="1:10" x14ac:dyDescent="0.25">
      <c r="A4626" s="148"/>
      <c r="C4626" s="230"/>
      <c r="I4626" s="14"/>
      <c r="J4626" s="14"/>
    </row>
    <row r="4627" spans="1:10" x14ac:dyDescent="0.25">
      <c r="A4627" s="148"/>
      <c r="C4627" s="230"/>
      <c r="I4627" s="14"/>
      <c r="J4627" s="14"/>
    </row>
    <row r="4628" spans="1:10" x14ac:dyDescent="0.25">
      <c r="A4628" s="148"/>
      <c r="C4628" s="230"/>
      <c r="I4628" s="14"/>
      <c r="J4628" s="14"/>
    </row>
    <row r="4629" spans="1:10" x14ac:dyDescent="0.25">
      <c r="A4629" s="148"/>
      <c r="C4629" s="230"/>
      <c r="I4629" s="14"/>
      <c r="J4629" s="14"/>
    </row>
    <row r="4630" spans="1:10" x14ac:dyDescent="0.25">
      <c r="A4630" s="148"/>
      <c r="C4630" s="230"/>
      <c r="I4630" s="14"/>
      <c r="J4630" s="14"/>
    </row>
    <row r="4631" spans="1:10" x14ac:dyDescent="0.25">
      <c r="A4631" s="148"/>
      <c r="C4631" s="230"/>
      <c r="I4631" s="14"/>
      <c r="J4631" s="14"/>
    </row>
    <row r="4632" spans="1:10" x14ac:dyDescent="0.25">
      <c r="A4632" s="148"/>
      <c r="C4632" s="230"/>
      <c r="I4632" s="14"/>
      <c r="J4632" s="14"/>
    </row>
    <row r="4633" spans="1:10" x14ac:dyDescent="0.25">
      <c r="A4633" s="148"/>
      <c r="C4633" s="230"/>
      <c r="I4633" s="14"/>
      <c r="J4633" s="14"/>
    </row>
    <row r="4634" spans="1:10" x14ac:dyDescent="0.25">
      <c r="A4634" s="148"/>
      <c r="C4634" s="230"/>
      <c r="I4634" s="14"/>
      <c r="J4634" s="14"/>
    </row>
    <row r="4635" spans="1:10" x14ac:dyDescent="0.25">
      <c r="A4635" s="148"/>
      <c r="C4635" s="230"/>
      <c r="I4635" s="14"/>
      <c r="J4635" s="14"/>
    </row>
    <row r="4636" spans="1:10" x14ac:dyDescent="0.25">
      <c r="A4636" s="148"/>
      <c r="C4636" s="230"/>
      <c r="I4636" s="14"/>
      <c r="J4636" s="14"/>
    </row>
    <row r="4637" spans="1:10" x14ac:dyDescent="0.25">
      <c r="A4637" s="148"/>
      <c r="C4637" s="230"/>
      <c r="I4637" s="14"/>
      <c r="J4637" s="14"/>
    </row>
    <row r="4638" spans="1:10" x14ac:dyDescent="0.25">
      <c r="A4638" s="148"/>
      <c r="C4638" s="230"/>
      <c r="I4638" s="14"/>
      <c r="J4638" s="14"/>
    </row>
    <row r="4639" spans="1:10" x14ac:dyDescent="0.25">
      <c r="A4639" s="148"/>
      <c r="C4639" s="230"/>
      <c r="I4639" s="14"/>
      <c r="J4639" s="14"/>
    </row>
    <row r="4640" spans="1:10" x14ac:dyDescent="0.25">
      <c r="A4640" s="148"/>
      <c r="C4640" s="230"/>
      <c r="I4640" s="14"/>
      <c r="J4640" s="14"/>
    </row>
    <row r="4641" spans="1:10" x14ac:dyDescent="0.25">
      <c r="A4641" s="148"/>
      <c r="C4641" s="230"/>
      <c r="I4641" s="14"/>
      <c r="J4641" s="14"/>
    </row>
    <row r="4642" spans="1:10" x14ac:dyDescent="0.25">
      <c r="A4642" s="148"/>
      <c r="C4642" s="230"/>
      <c r="I4642" s="14"/>
      <c r="J4642" s="14"/>
    </row>
    <row r="4643" spans="1:10" x14ac:dyDescent="0.25">
      <c r="A4643" s="148"/>
      <c r="C4643" s="230"/>
      <c r="I4643" s="14"/>
      <c r="J4643" s="14"/>
    </row>
    <row r="4644" spans="1:10" x14ac:dyDescent="0.25">
      <c r="A4644" s="148"/>
      <c r="C4644" s="230"/>
      <c r="I4644" s="14"/>
      <c r="J4644" s="14"/>
    </row>
    <row r="4645" spans="1:10" x14ac:dyDescent="0.25">
      <c r="A4645" s="148"/>
      <c r="C4645" s="230"/>
      <c r="I4645" s="14"/>
      <c r="J4645" s="14"/>
    </row>
    <row r="4646" spans="1:10" x14ac:dyDescent="0.25">
      <c r="A4646" s="148"/>
      <c r="C4646" s="230"/>
      <c r="I4646" s="14"/>
      <c r="J4646" s="14"/>
    </row>
    <row r="4647" spans="1:10" x14ac:dyDescent="0.25">
      <c r="A4647" s="148"/>
      <c r="C4647" s="230"/>
      <c r="I4647" s="14"/>
      <c r="J4647" s="14"/>
    </row>
    <row r="4648" spans="1:10" x14ac:dyDescent="0.25">
      <c r="A4648" s="148"/>
      <c r="C4648" s="230"/>
      <c r="I4648" s="14"/>
      <c r="J4648" s="14"/>
    </row>
    <row r="4649" spans="1:10" x14ac:dyDescent="0.25">
      <c r="A4649" s="148"/>
      <c r="C4649" s="230"/>
      <c r="I4649" s="14"/>
      <c r="J4649" s="14"/>
    </row>
    <row r="4650" spans="1:10" x14ac:dyDescent="0.25">
      <c r="A4650" s="148"/>
      <c r="C4650" s="230"/>
      <c r="I4650" s="14"/>
      <c r="J4650" s="14"/>
    </row>
    <row r="4651" spans="1:10" x14ac:dyDescent="0.25">
      <c r="A4651" s="148"/>
      <c r="C4651" s="230"/>
      <c r="I4651" s="14"/>
      <c r="J4651" s="14"/>
    </row>
    <row r="4652" spans="1:10" x14ac:dyDescent="0.25">
      <c r="A4652" s="148"/>
      <c r="C4652" s="230"/>
      <c r="I4652" s="14"/>
      <c r="J4652" s="14"/>
    </row>
    <row r="4653" spans="1:10" x14ac:dyDescent="0.25">
      <c r="A4653" s="148"/>
      <c r="C4653" s="230"/>
      <c r="I4653" s="14"/>
      <c r="J4653" s="14"/>
    </row>
    <row r="4654" spans="1:10" x14ac:dyDescent="0.25">
      <c r="A4654" s="148"/>
      <c r="C4654" s="230"/>
      <c r="I4654" s="14"/>
      <c r="J4654" s="14"/>
    </row>
    <row r="4655" spans="1:10" x14ac:dyDescent="0.25">
      <c r="A4655" s="148"/>
      <c r="C4655" s="230"/>
      <c r="I4655" s="14"/>
      <c r="J4655" s="14"/>
    </row>
    <row r="4656" spans="1:10" x14ac:dyDescent="0.25">
      <c r="A4656" s="148"/>
      <c r="C4656" s="230"/>
      <c r="I4656" s="14"/>
      <c r="J4656" s="14"/>
    </row>
    <row r="4657" spans="1:10" x14ac:dyDescent="0.25">
      <c r="A4657" s="148"/>
      <c r="C4657" s="230"/>
      <c r="I4657" s="14"/>
      <c r="J4657" s="14"/>
    </row>
    <row r="4658" spans="1:10" x14ac:dyDescent="0.25">
      <c r="A4658" s="148"/>
      <c r="C4658" s="230"/>
      <c r="I4658" s="14"/>
      <c r="J4658" s="14"/>
    </row>
    <row r="4659" spans="1:10" x14ac:dyDescent="0.25">
      <c r="A4659" s="148"/>
      <c r="C4659" s="230"/>
      <c r="I4659" s="14"/>
      <c r="J4659" s="14"/>
    </row>
    <row r="4660" spans="1:10" x14ac:dyDescent="0.25">
      <c r="A4660" s="148"/>
      <c r="C4660" s="230"/>
      <c r="I4660" s="14"/>
      <c r="J4660" s="14"/>
    </row>
    <row r="4661" spans="1:10" x14ac:dyDescent="0.25">
      <c r="A4661" s="148"/>
      <c r="C4661" s="230"/>
      <c r="I4661" s="14"/>
      <c r="J4661" s="14"/>
    </row>
    <row r="4662" spans="1:10" x14ac:dyDescent="0.25">
      <c r="A4662" s="148"/>
      <c r="C4662" s="230"/>
      <c r="I4662" s="14"/>
      <c r="J4662" s="14"/>
    </row>
    <row r="4663" spans="1:10" x14ac:dyDescent="0.25">
      <c r="A4663" s="148"/>
      <c r="C4663" s="230"/>
      <c r="I4663" s="14"/>
      <c r="J4663" s="14"/>
    </row>
    <row r="4664" spans="1:10" x14ac:dyDescent="0.25">
      <c r="A4664" s="148"/>
      <c r="C4664" s="230"/>
      <c r="I4664" s="14"/>
      <c r="J4664" s="14"/>
    </row>
    <row r="4665" spans="1:10" x14ac:dyDescent="0.25">
      <c r="A4665" s="148"/>
      <c r="C4665" s="230"/>
      <c r="I4665" s="14"/>
      <c r="J4665" s="14"/>
    </row>
    <row r="4666" spans="1:10" x14ac:dyDescent="0.25">
      <c r="A4666" s="148"/>
      <c r="C4666" s="230"/>
      <c r="I4666" s="14"/>
      <c r="J4666" s="14"/>
    </row>
    <row r="4667" spans="1:10" x14ac:dyDescent="0.25">
      <c r="A4667" s="148"/>
      <c r="C4667" s="230"/>
      <c r="I4667" s="14"/>
      <c r="J4667" s="14"/>
    </row>
    <row r="4668" spans="1:10" x14ac:dyDescent="0.25">
      <c r="A4668" s="148"/>
      <c r="C4668" s="230"/>
      <c r="I4668" s="14"/>
      <c r="J4668" s="14"/>
    </row>
    <row r="4669" spans="1:10" x14ac:dyDescent="0.25">
      <c r="A4669" s="148"/>
      <c r="C4669" s="230"/>
      <c r="I4669" s="14"/>
      <c r="J4669" s="14"/>
    </row>
    <row r="4670" spans="1:10" x14ac:dyDescent="0.25">
      <c r="A4670" s="148"/>
      <c r="C4670" s="230"/>
      <c r="I4670" s="14"/>
      <c r="J4670" s="14"/>
    </row>
    <row r="4671" spans="1:10" x14ac:dyDescent="0.25">
      <c r="A4671" s="148"/>
      <c r="C4671" s="230"/>
      <c r="I4671" s="14"/>
      <c r="J4671" s="14"/>
    </row>
    <row r="4672" spans="1:10" x14ac:dyDescent="0.25">
      <c r="A4672" s="148"/>
      <c r="C4672" s="230"/>
      <c r="I4672" s="14"/>
      <c r="J4672" s="14"/>
    </row>
    <row r="4673" spans="1:10" x14ac:dyDescent="0.25">
      <c r="A4673" s="148"/>
      <c r="C4673" s="230"/>
      <c r="I4673" s="14"/>
      <c r="J4673" s="14"/>
    </row>
    <row r="4674" spans="1:10" x14ac:dyDescent="0.25">
      <c r="A4674" s="148"/>
      <c r="C4674" s="230"/>
      <c r="I4674" s="14"/>
      <c r="J4674" s="14"/>
    </row>
    <row r="4675" spans="1:10" x14ac:dyDescent="0.25">
      <c r="A4675" s="148"/>
      <c r="C4675" s="230"/>
      <c r="I4675" s="14"/>
      <c r="J4675" s="14"/>
    </row>
    <row r="4676" spans="1:10" x14ac:dyDescent="0.25">
      <c r="A4676" s="148"/>
      <c r="C4676" s="230"/>
      <c r="I4676" s="14"/>
      <c r="J4676" s="14"/>
    </row>
    <row r="4677" spans="1:10" x14ac:dyDescent="0.25">
      <c r="A4677" s="148"/>
      <c r="C4677" s="230"/>
      <c r="I4677" s="14"/>
      <c r="J4677" s="14"/>
    </row>
    <row r="4678" spans="1:10" x14ac:dyDescent="0.25">
      <c r="A4678" s="148"/>
      <c r="C4678" s="230"/>
      <c r="I4678" s="14"/>
      <c r="J4678" s="14"/>
    </row>
    <row r="4679" spans="1:10" x14ac:dyDescent="0.25">
      <c r="A4679" s="148"/>
      <c r="C4679" s="230"/>
      <c r="I4679" s="14"/>
      <c r="J4679" s="14"/>
    </row>
    <row r="4680" spans="1:10" x14ac:dyDescent="0.25">
      <c r="A4680" s="148"/>
      <c r="C4680" s="230"/>
      <c r="I4680" s="14"/>
      <c r="J4680" s="14"/>
    </row>
    <row r="4681" spans="1:10" x14ac:dyDescent="0.25">
      <c r="A4681" s="148"/>
      <c r="C4681" s="230"/>
      <c r="I4681" s="14"/>
      <c r="J4681" s="14"/>
    </row>
    <row r="4682" spans="1:10" x14ac:dyDescent="0.25">
      <c r="A4682" s="148"/>
      <c r="C4682" s="230"/>
      <c r="I4682" s="14"/>
      <c r="J4682" s="14"/>
    </row>
    <row r="4683" spans="1:10" x14ac:dyDescent="0.25">
      <c r="A4683" s="148"/>
      <c r="C4683" s="230"/>
      <c r="I4683" s="14"/>
      <c r="J4683" s="14"/>
    </row>
    <row r="4684" spans="1:10" x14ac:dyDescent="0.25">
      <c r="A4684" s="148"/>
      <c r="C4684" s="230"/>
      <c r="I4684" s="14"/>
      <c r="J4684" s="14"/>
    </row>
    <row r="4685" spans="1:10" x14ac:dyDescent="0.25">
      <c r="A4685" s="148"/>
      <c r="C4685" s="230"/>
      <c r="I4685" s="14"/>
      <c r="J4685" s="14"/>
    </row>
    <row r="4686" spans="1:10" x14ac:dyDescent="0.25">
      <c r="A4686" s="148"/>
      <c r="C4686" s="230"/>
      <c r="I4686" s="14"/>
      <c r="J4686" s="14"/>
    </row>
    <row r="4687" spans="1:10" x14ac:dyDescent="0.25">
      <c r="A4687" s="148"/>
      <c r="C4687" s="230"/>
      <c r="I4687" s="14"/>
      <c r="J4687" s="14"/>
    </row>
    <row r="4688" spans="1:10" x14ac:dyDescent="0.25">
      <c r="A4688" s="148"/>
      <c r="C4688" s="230"/>
      <c r="I4688" s="14"/>
      <c r="J4688" s="14"/>
    </row>
    <row r="4689" spans="1:10" x14ac:dyDescent="0.25">
      <c r="A4689" s="148"/>
      <c r="C4689" s="230"/>
      <c r="I4689" s="14"/>
      <c r="J4689" s="14"/>
    </row>
    <row r="4690" spans="1:10" x14ac:dyDescent="0.25">
      <c r="A4690" s="148"/>
      <c r="C4690" s="230"/>
      <c r="I4690" s="14"/>
      <c r="J4690" s="14"/>
    </row>
    <row r="4691" spans="1:10" x14ac:dyDescent="0.25">
      <c r="A4691" s="148"/>
      <c r="C4691" s="230"/>
      <c r="I4691" s="14"/>
      <c r="J4691" s="14"/>
    </row>
    <row r="4692" spans="1:10" x14ac:dyDescent="0.25">
      <c r="A4692" s="148"/>
      <c r="C4692" s="230"/>
      <c r="I4692" s="14"/>
      <c r="J4692" s="14"/>
    </row>
    <row r="4693" spans="1:10" x14ac:dyDescent="0.25">
      <c r="A4693" s="148"/>
      <c r="C4693" s="230"/>
      <c r="I4693" s="14"/>
      <c r="J4693" s="14"/>
    </row>
    <row r="4694" spans="1:10" x14ac:dyDescent="0.25">
      <c r="A4694" s="148"/>
      <c r="C4694" s="230"/>
      <c r="I4694" s="14"/>
      <c r="J4694" s="14"/>
    </row>
    <row r="4695" spans="1:10" x14ac:dyDescent="0.25">
      <c r="A4695" s="148"/>
      <c r="C4695" s="230"/>
      <c r="I4695" s="14"/>
      <c r="J4695" s="14"/>
    </row>
    <row r="4696" spans="1:10" x14ac:dyDescent="0.25">
      <c r="A4696" s="148"/>
      <c r="C4696" s="230"/>
      <c r="I4696" s="14"/>
      <c r="J4696" s="14"/>
    </row>
    <row r="4697" spans="1:10" x14ac:dyDescent="0.25">
      <c r="A4697" s="148"/>
      <c r="C4697" s="230"/>
      <c r="I4697" s="14"/>
      <c r="J4697" s="14"/>
    </row>
    <row r="4698" spans="1:10" x14ac:dyDescent="0.25">
      <c r="A4698" s="148"/>
      <c r="C4698" s="230"/>
      <c r="I4698" s="14"/>
      <c r="J4698" s="14"/>
    </row>
    <row r="4699" spans="1:10" x14ac:dyDescent="0.25">
      <c r="A4699" s="148"/>
      <c r="C4699" s="230"/>
      <c r="I4699" s="14"/>
      <c r="J4699" s="14"/>
    </row>
    <row r="4700" spans="1:10" x14ac:dyDescent="0.25">
      <c r="A4700" s="148"/>
      <c r="C4700" s="230"/>
      <c r="I4700" s="14"/>
      <c r="J4700" s="14"/>
    </row>
    <row r="4701" spans="1:10" x14ac:dyDescent="0.25">
      <c r="A4701" s="148"/>
      <c r="C4701" s="230"/>
      <c r="I4701" s="14"/>
      <c r="J4701" s="14"/>
    </row>
    <row r="4702" spans="1:10" x14ac:dyDescent="0.25">
      <c r="A4702" s="148"/>
      <c r="C4702" s="230"/>
      <c r="I4702" s="14"/>
      <c r="J4702" s="14"/>
    </row>
    <row r="4703" spans="1:10" x14ac:dyDescent="0.25">
      <c r="A4703" s="148"/>
      <c r="C4703" s="230"/>
      <c r="I4703" s="14"/>
      <c r="J4703" s="14"/>
    </row>
    <row r="4704" spans="1:10" x14ac:dyDescent="0.25">
      <c r="A4704" s="148"/>
      <c r="C4704" s="230"/>
      <c r="I4704" s="14"/>
      <c r="J4704" s="14"/>
    </row>
    <row r="4705" spans="1:10" x14ac:dyDescent="0.25">
      <c r="A4705" s="148"/>
      <c r="C4705" s="230"/>
      <c r="I4705" s="14"/>
      <c r="J4705" s="14"/>
    </row>
    <row r="4706" spans="1:10" x14ac:dyDescent="0.25">
      <c r="A4706" s="148"/>
      <c r="C4706" s="230"/>
      <c r="I4706" s="14"/>
      <c r="J4706" s="14"/>
    </row>
    <row r="4707" spans="1:10" x14ac:dyDescent="0.25">
      <c r="A4707" s="148"/>
      <c r="C4707" s="230"/>
      <c r="I4707" s="14"/>
      <c r="J4707" s="14"/>
    </row>
    <row r="4708" spans="1:10" x14ac:dyDescent="0.25">
      <c r="A4708" s="148"/>
      <c r="C4708" s="230"/>
      <c r="I4708" s="14"/>
      <c r="J4708" s="14"/>
    </row>
    <row r="4709" spans="1:10" x14ac:dyDescent="0.25">
      <c r="A4709" s="148"/>
      <c r="C4709" s="230"/>
      <c r="I4709" s="14"/>
      <c r="J4709" s="14"/>
    </row>
    <row r="4710" spans="1:10" x14ac:dyDescent="0.25">
      <c r="A4710" s="148"/>
      <c r="C4710" s="230"/>
      <c r="I4710" s="14"/>
      <c r="J4710" s="14"/>
    </row>
    <row r="4711" spans="1:10" x14ac:dyDescent="0.25">
      <c r="A4711" s="148"/>
      <c r="C4711" s="230"/>
      <c r="I4711" s="14"/>
      <c r="J4711" s="14"/>
    </row>
    <row r="4712" spans="1:10" x14ac:dyDescent="0.25">
      <c r="A4712" s="148"/>
      <c r="C4712" s="230"/>
      <c r="I4712" s="14"/>
      <c r="J4712" s="14"/>
    </row>
    <row r="4713" spans="1:10" x14ac:dyDescent="0.25">
      <c r="A4713" s="148"/>
      <c r="C4713" s="230"/>
      <c r="I4713" s="14"/>
      <c r="J4713" s="14"/>
    </row>
    <row r="4714" spans="1:10" x14ac:dyDescent="0.25">
      <c r="A4714" s="148"/>
      <c r="C4714" s="230"/>
      <c r="I4714" s="14"/>
      <c r="J4714" s="14"/>
    </row>
    <row r="4715" spans="1:10" x14ac:dyDescent="0.25">
      <c r="A4715" s="148"/>
      <c r="C4715" s="230"/>
      <c r="I4715" s="14"/>
      <c r="J4715" s="14"/>
    </row>
    <row r="4716" spans="1:10" x14ac:dyDescent="0.25">
      <c r="A4716" s="148"/>
      <c r="C4716" s="230"/>
      <c r="I4716" s="14"/>
      <c r="J4716" s="14"/>
    </row>
    <row r="4717" spans="1:10" x14ac:dyDescent="0.25">
      <c r="A4717" s="148"/>
      <c r="C4717" s="230"/>
      <c r="I4717" s="14"/>
      <c r="J4717" s="14"/>
    </row>
    <row r="4718" spans="1:10" x14ac:dyDescent="0.25">
      <c r="A4718" s="148"/>
      <c r="C4718" s="230"/>
      <c r="I4718" s="14"/>
      <c r="J4718" s="14"/>
    </row>
    <row r="4719" spans="1:10" x14ac:dyDescent="0.25">
      <c r="A4719" s="148"/>
      <c r="C4719" s="230"/>
      <c r="I4719" s="14"/>
      <c r="J4719" s="14"/>
    </row>
    <row r="4720" spans="1:10" x14ac:dyDescent="0.25">
      <c r="A4720" s="148"/>
      <c r="C4720" s="230"/>
      <c r="I4720" s="14"/>
      <c r="J4720" s="14"/>
    </row>
    <row r="4721" spans="1:10" x14ac:dyDescent="0.25">
      <c r="A4721" s="148"/>
      <c r="C4721" s="230"/>
      <c r="I4721" s="14"/>
      <c r="J4721" s="14"/>
    </row>
    <row r="4722" spans="1:10" x14ac:dyDescent="0.25">
      <c r="A4722" s="148"/>
      <c r="C4722" s="230"/>
      <c r="I4722" s="14"/>
      <c r="J4722" s="14"/>
    </row>
    <row r="4723" spans="1:10" x14ac:dyDescent="0.25">
      <c r="A4723" s="148"/>
      <c r="C4723" s="230"/>
      <c r="I4723" s="14"/>
      <c r="J4723" s="14"/>
    </row>
    <row r="4724" spans="1:10" x14ac:dyDescent="0.25">
      <c r="A4724" s="148"/>
      <c r="C4724" s="230"/>
      <c r="I4724" s="14"/>
      <c r="J4724" s="14"/>
    </row>
    <row r="4725" spans="1:10" x14ac:dyDescent="0.25">
      <c r="A4725" s="148"/>
      <c r="C4725" s="230"/>
      <c r="I4725" s="14"/>
      <c r="J4725" s="14"/>
    </row>
    <row r="4726" spans="1:10" x14ac:dyDescent="0.25">
      <c r="A4726" s="148"/>
      <c r="C4726" s="230"/>
      <c r="I4726" s="14"/>
      <c r="J4726" s="14"/>
    </row>
    <row r="4727" spans="1:10" x14ac:dyDescent="0.25">
      <c r="A4727" s="148"/>
      <c r="C4727" s="230"/>
      <c r="I4727" s="14"/>
      <c r="J4727" s="14"/>
    </row>
    <row r="4728" spans="1:10" x14ac:dyDescent="0.25">
      <c r="A4728" s="148"/>
      <c r="C4728" s="230"/>
      <c r="I4728" s="14"/>
      <c r="J4728" s="14"/>
    </row>
    <row r="4729" spans="1:10" x14ac:dyDescent="0.25">
      <c r="A4729" s="148"/>
      <c r="C4729" s="230"/>
      <c r="I4729" s="14"/>
      <c r="J4729" s="14"/>
    </row>
    <row r="4730" spans="1:10" x14ac:dyDescent="0.25">
      <c r="A4730" s="148"/>
      <c r="C4730" s="230"/>
      <c r="I4730" s="14"/>
      <c r="J4730" s="14"/>
    </row>
    <row r="4731" spans="1:10" x14ac:dyDescent="0.25">
      <c r="A4731" s="148"/>
      <c r="C4731" s="230"/>
      <c r="I4731" s="14"/>
      <c r="J4731" s="14"/>
    </row>
    <row r="4732" spans="1:10" x14ac:dyDescent="0.25">
      <c r="A4732" s="148"/>
      <c r="C4732" s="230"/>
      <c r="I4732" s="14"/>
      <c r="J4732" s="14"/>
    </row>
    <row r="4733" spans="1:10" x14ac:dyDescent="0.25">
      <c r="A4733" s="148"/>
      <c r="C4733" s="230"/>
      <c r="I4733" s="14"/>
      <c r="J4733" s="14"/>
    </row>
    <row r="4734" spans="1:10" x14ac:dyDescent="0.25">
      <c r="A4734" s="148"/>
      <c r="C4734" s="230"/>
      <c r="I4734" s="14"/>
      <c r="J4734" s="14"/>
    </row>
    <row r="4735" spans="1:10" x14ac:dyDescent="0.25">
      <c r="A4735" s="148"/>
      <c r="C4735" s="230"/>
      <c r="I4735" s="14"/>
      <c r="J4735" s="14"/>
    </row>
    <row r="4736" spans="1:10" x14ac:dyDescent="0.25">
      <c r="A4736" s="148"/>
      <c r="C4736" s="230"/>
      <c r="I4736" s="14"/>
      <c r="J4736" s="14"/>
    </row>
    <row r="4737" spans="1:10" x14ac:dyDescent="0.25">
      <c r="A4737" s="148"/>
      <c r="C4737" s="230"/>
      <c r="I4737" s="14"/>
      <c r="J4737" s="14"/>
    </row>
    <row r="4738" spans="1:10" x14ac:dyDescent="0.25">
      <c r="A4738" s="148"/>
      <c r="C4738" s="230"/>
      <c r="I4738" s="14"/>
      <c r="J4738" s="14"/>
    </row>
    <row r="4739" spans="1:10" x14ac:dyDescent="0.25">
      <c r="A4739" s="148"/>
      <c r="C4739" s="230"/>
      <c r="I4739" s="14"/>
      <c r="J4739" s="14"/>
    </row>
    <row r="4740" spans="1:10" x14ac:dyDescent="0.25">
      <c r="A4740" s="148"/>
      <c r="C4740" s="230"/>
      <c r="I4740" s="14"/>
      <c r="J4740" s="14"/>
    </row>
    <row r="4741" spans="1:10" x14ac:dyDescent="0.25">
      <c r="A4741" s="148"/>
      <c r="C4741" s="230"/>
      <c r="I4741" s="14"/>
      <c r="J4741" s="14"/>
    </row>
    <row r="4742" spans="1:10" x14ac:dyDescent="0.25">
      <c r="A4742" s="148"/>
      <c r="C4742" s="230"/>
      <c r="I4742" s="14"/>
      <c r="J4742" s="14"/>
    </row>
    <row r="4743" spans="1:10" x14ac:dyDescent="0.25">
      <c r="A4743" s="148"/>
      <c r="C4743" s="230"/>
      <c r="I4743" s="14"/>
      <c r="J4743" s="14"/>
    </row>
    <row r="4744" spans="1:10" x14ac:dyDescent="0.25">
      <c r="A4744" s="148"/>
      <c r="C4744" s="230"/>
      <c r="I4744" s="14"/>
      <c r="J4744" s="14"/>
    </row>
    <row r="4745" spans="1:10" x14ac:dyDescent="0.25">
      <c r="A4745" s="148"/>
      <c r="C4745" s="230"/>
      <c r="I4745" s="14"/>
      <c r="J4745" s="14"/>
    </row>
    <row r="4746" spans="1:10" x14ac:dyDescent="0.25">
      <c r="A4746" s="148"/>
      <c r="C4746" s="230"/>
      <c r="I4746" s="14"/>
      <c r="J4746" s="14"/>
    </row>
    <row r="4747" spans="1:10" x14ac:dyDescent="0.25">
      <c r="A4747" s="148"/>
      <c r="C4747" s="230"/>
      <c r="I4747" s="14"/>
      <c r="J4747" s="14"/>
    </row>
    <row r="4748" spans="1:10" x14ac:dyDescent="0.25">
      <c r="A4748" s="148"/>
      <c r="C4748" s="230"/>
      <c r="I4748" s="14"/>
      <c r="J4748" s="14"/>
    </row>
    <row r="4749" spans="1:10" x14ac:dyDescent="0.25">
      <c r="A4749" s="148"/>
      <c r="C4749" s="230"/>
      <c r="I4749" s="14"/>
      <c r="J4749" s="14"/>
    </row>
    <row r="4750" spans="1:10" x14ac:dyDescent="0.25">
      <c r="A4750" s="148"/>
      <c r="C4750" s="230"/>
      <c r="I4750" s="14"/>
      <c r="J4750" s="14"/>
    </row>
    <row r="4751" spans="1:10" x14ac:dyDescent="0.25">
      <c r="A4751" s="148"/>
      <c r="C4751" s="230"/>
      <c r="I4751" s="14"/>
      <c r="J4751" s="14"/>
    </row>
    <row r="4752" spans="1:10" x14ac:dyDescent="0.25">
      <c r="A4752" s="148"/>
      <c r="C4752" s="230"/>
      <c r="I4752" s="14"/>
      <c r="J4752" s="14"/>
    </row>
    <row r="4753" spans="1:10" x14ac:dyDescent="0.25">
      <c r="A4753" s="148"/>
      <c r="C4753" s="230"/>
      <c r="I4753" s="14"/>
      <c r="J4753" s="14"/>
    </row>
    <row r="4754" spans="1:10" x14ac:dyDescent="0.25">
      <c r="A4754" s="148"/>
      <c r="C4754" s="230"/>
      <c r="I4754" s="14"/>
      <c r="J4754" s="14"/>
    </row>
    <row r="4755" spans="1:10" x14ac:dyDescent="0.25">
      <c r="A4755" s="148"/>
      <c r="C4755" s="230"/>
      <c r="I4755" s="14"/>
      <c r="J4755" s="14"/>
    </row>
    <row r="4756" spans="1:10" x14ac:dyDescent="0.25">
      <c r="A4756" s="148"/>
      <c r="C4756" s="230"/>
      <c r="I4756" s="14"/>
      <c r="J4756" s="14"/>
    </row>
    <row r="4757" spans="1:10" x14ac:dyDescent="0.25">
      <c r="A4757" s="148"/>
      <c r="C4757" s="230"/>
      <c r="I4757" s="14"/>
      <c r="J4757" s="14"/>
    </row>
    <row r="4758" spans="1:10" x14ac:dyDescent="0.25">
      <c r="A4758" s="148"/>
      <c r="C4758" s="230"/>
      <c r="I4758" s="14"/>
      <c r="J4758" s="14"/>
    </row>
    <row r="4759" spans="1:10" x14ac:dyDescent="0.25">
      <c r="A4759" s="148"/>
      <c r="C4759" s="230"/>
      <c r="I4759" s="14"/>
      <c r="J4759" s="14"/>
    </row>
    <row r="4760" spans="1:10" x14ac:dyDescent="0.25">
      <c r="A4760" s="148"/>
      <c r="C4760" s="230"/>
      <c r="I4760" s="14"/>
      <c r="J4760" s="14"/>
    </row>
    <row r="4761" spans="1:10" x14ac:dyDescent="0.25">
      <c r="A4761" s="148"/>
      <c r="C4761" s="230"/>
      <c r="I4761" s="14"/>
      <c r="J4761" s="14"/>
    </row>
    <row r="4762" spans="1:10" x14ac:dyDescent="0.25">
      <c r="A4762" s="148"/>
      <c r="C4762" s="230"/>
      <c r="I4762" s="14"/>
      <c r="J4762" s="14"/>
    </row>
    <row r="4763" spans="1:10" x14ac:dyDescent="0.25">
      <c r="A4763" s="148"/>
      <c r="C4763" s="230"/>
      <c r="I4763" s="14"/>
      <c r="J4763" s="14"/>
    </row>
    <row r="4764" spans="1:10" x14ac:dyDescent="0.25">
      <c r="A4764" s="148"/>
      <c r="C4764" s="230"/>
      <c r="I4764" s="14"/>
      <c r="J4764" s="14"/>
    </row>
    <row r="4765" spans="1:10" x14ac:dyDescent="0.25">
      <c r="A4765" s="148"/>
      <c r="C4765" s="230"/>
      <c r="I4765" s="14"/>
      <c r="J4765" s="14"/>
    </row>
    <row r="4766" spans="1:10" x14ac:dyDescent="0.25">
      <c r="A4766" s="148"/>
      <c r="C4766" s="230"/>
      <c r="I4766" s="14"/>
      <c r="J4766" s="14"/>
    </row>
    <row r="4767" spans="1:10" x14ac:dyDescent="0.25">
      <c r="A4767" s="148"/>
      <c r="C4767" s="230"/>
      <c r="I4767" s="14"/>
      <c r="J4767" s="14"/>
    </row>
    <row r="4768" spans="1:10" x14ac:dyDescent="0.25">
      <c r="A4768" s="148"/>
      <c r="C4768" s="230"/>
      <c r="I4768" s="14"/>
      <c r="J4768" s="14"/>
    </row>
    <row r="4769" spans="1:10" x14ac:dyDescent="0.25">
      <c r="A4769" s="148"/>
      <c r="C4769" s="230"/>
      <c r="I4769" s="14"/>
      <c r="J4769" s="14"/>
    </row>
    <row r="4770" spans="1:10" x14ac:dyDescent="0.25">
      <c r="A4770" s="148"/>
      <c r="C4770" s="230"/>
      <c r="I4770" s="14"/>
      <c r="J4770" s="14"/>
    </row>
    <row r="4771" spans="1:10" x14ac:dyDescent="0.25">
      <c r="A4771" s="148"/>
      <c r="C4771" s="230"/>
      <c r="I4771" s="14"/>
      <c r="J4771" s="14"/>
    </row>
    <row r="4772" spans="1:10" x14ac:dyDescent="0.25">
      <c r="A4772" s="148"/>
      <c r="C4772" s="230"/>
      <c r="I4772" s="14"/>
      <c r="J4772" s="14"/>
    </row>
    <row r="4773" spans="1:10" x14ac:dyDescent="0.25">
      <c r="A4773" s="148"/>
      <c r="C4773" s="230"/>
      <c r="I4773" s="14"/>
      <c r="J4773" s="14"/>
    </row>
    <row r="4774" spans="1:10" x14ac:dyDescent="0.25">
      <c r="A4774" s="148"/>
      <c r="C4774" s="230"/>
      <c r="I4774" s="14"/>
      <c r="J4774" s="14"/>
    </row>
    <row r="4775" spans="1:10" x14ac:dyDescent="0.25">
      <c r="A4775" s="148"/>
      <c r="C4775" s="230"/>
      <c r="I4775" s="14"/>
      <c r="J4775" s="14"/>
    </row>
    <row r="4776" spans="1:10" x14ac:dyDescent="0.25">
      <c r="A4776" s="148"/>
      <c r="C4776" s="230"/>
      <c r="I4776" s="14"/>
      <c r="J4776" s="14"/>
    </row>
    <row r="4777" spans="1:10" x14ac:dyDescent="0.25">
      <c r="A4777" s="148"/>
      <c r="C4777" s="230"/>
      <c r="I4777" s="14"/>
      <c r="J4777" s="14"/>
    </row>
    <row r="4778" spans="1:10" x14ac:dyDescent="0.25">
      <c r="A4778" s="148"/>
      <c r="C4778" s="230"/>
      <c r="I4778" s="14"/>
      <c r="J4778" s="14"/>
    </row>
    <row r="4779" spans="1:10" x14ac:dyDescent="0.25">
      <c r="A4779" s="148"/>
      <c r="C4779" s="230"/>
      <c r="I4779" s="14"/>
      <c r="J4779" s="14"/>
    </row>
    <row r="4780" spans="1:10" x14ac:dyDescent="0.25">
      <c r="A4780" s="148"/>
      <c r="C4780" s="230"/>
      <c r="I4780" s="14"/>
      <c r="J4780" s="14"/>
    </row>
    <row r="4781" spans="1:10" x14ac:dyDescent="0.25">
      <c r="A4781" s="148"/>
      <c r="C4781" s="230"/>
      <c r="I4781" s="14"/>
      <c r="J4781" s="14"/>
    </row>
    <row r="4782" spans="1:10" x14ac:dyDescent="0.25">
      <c r="A4782" s="148"/>
      <c r="C4782" s="230"/>
      <c r="I4782" s="14"/>
      <c r="J4782" s="14"/>
    </row>
    <row r="4783" spans="1:10" x14ac:dyDescent="0.25">
      <c r="A4783" s="148"/>
      <c r="C4783" s="230"/>
      <c r="I4783" s="14"/>
      <c r="J4783" s="14"/>
    </row>
    <row r="4784" spans="1:10" x14ac:dyDescent="0.25">
      <c r="A4784" s="148"/>
      <c r="C4784" s="230"/>
      <c r="I4784" s="14"/>
      <c r="J4784" s="14"/>
    </row>
    <row r="4785" spans="1:10" x14ac:dyDescent="0.25">
      <c r="A4785" s="148"/>
      <c r="C4785" s="230"/>
      <c r="I4785" s="14"/>
      <c r="J4785" s="14"/>
    </row>
    <row r="4786" spans="1:10" x14ac:dyDescent="0.25">
      <c r="A4786" s="148"/>
      <c r="C4786" s="230"/>
      <c r="I4786" s="14"/>
      <c r="J4786" s="14"/>
    </row>
    <row r="4787" spans="1:10" x14ac:dyDescent="0.25">
      <c r="A4787" s="148"/>
      <c r="C4787" s="230"/>
      <c r="I4787" s="14"/>
      <c r="J4787" s="14"/>
    </row>
    <row r="4788" spans="1:10" x14ac:dyDescent="0.25">
      <c r="A4788" s="148"/>
      <c r="C4788" s="230"/>
      <c r="I4788" s="14"/>
      <c r="J4788" s="14"/>
    </row>
    <row r="4789" spans="1:10" x14ac:dyDescent="0.25">
      <c r="A4789" s="148"/>
      <c r="C4789" s="230"/>
      <c r="I4789" s="14"/>
      <c r="J4789" s="14"/>
    </row>
    <row r="4790" spans="1:10" x14ac:dyDescent="0.25">
      <c r="A4790" s="148"/>
      <c r="C4790" s="230"/>
      <c r="I4790" s="14"/>
      <c r="J4790" s="14"/>
    </row>
    <row r="4791" spans="1:10" x14ac:dyDescent="0.25">
      <c r="A4791" s="148"/>
      <c r="C4791" s="230"/>
      <c r="I4791" s="14"/>
      <c r="J4791" s="14"/>
    </row>
    <row r="4792" spans="1:10" x14ac:dyDescent="0.25">
      <c r="A4792" s="148"/>
      <c r="C4792" s="230"/>
      <c r="I4792" s="14"/>
      <c r="J4792" s="14"/>
    </row>
    <row r="4793" spans="1:10" x14ac:dyDescent="0.25">
      <c r="A4793" s="148"/>
      <c r="C4793" s="230"/>
      <c r="I4793" s="14"/>
      <c r="J4793" s="14"/>
    </row>
    <row r="4794" spans="1:10" x14ac:dyDescent="0.25">
      <c r="A4794" s="148"/>
      <c r="C4794" s="230"/>
      <c r="I4794" s="14"/>
      <c r="J4794" s="14"/>
    </row>
    <row r="4795" spans="1:10" x14ac:dyDescent="0.25">
      <c r="A4795" s="148"/>
      <c r="C4795" s="230"/>
      <c r="I4795" s="14"/>
      <c r="J4795" s="14"/>
    </row>
    <row r="4796" spans="1:10" x14ac:dyDescent="0.25">
      <c r="A4796" s="148"/>
      <c r="C4796" s="230"/>
      <c r="I4796" s="14"/>
      <c r="J4796" s="14"/>
    </row>
    <row r="4797" spans="1:10" x14ac:dyDescent="0.25">
      <c r="A4797" s="148"/>
      <c r="C4797" s="230"/>
      <c r="I4797" s="14"/>
      <c r="J4797" s="14"/>
    </row>
    <row r="4798" spans="1:10" x14ac:dyDescent="0.25">
      <c r="A4798" s="148"/>
      <c r="C4798" s="230"/>
      <c r="I4798" s="14"/>
      <c r="J4798" s="14"/>
    </row>
    <row r="4799" spans="1:10" x14ac:dyDescent="0.25">
      <c r="A4799" s="148"/>
      <c r="C4799" s="230"/>
      <c r="I4799" s="14"/>
      <c r="J4799" s="14"/>
    </row>
    <row r="4800" spans="1:10" x14ac:dyDescent="0.25">
      <c r="A4800" s="148"/>
      <c r="C4800" s="230"/>
      <c r="I4800" s="14"/>
      <c r="J4800" s="14"/>
    </row>
    <row r="4801" spans="1:10" x14ac:dyDescent="0.25">
      <c r="A4801" s="148"/>
      <c r="C4801" s="230"/>
      <c r="I4801" s="14"/>
      <c r="J4801" s="14"/>
    </row>
    <row r="4802" spans="1:10" x14ac:dyDescent="0.25">
      <c r="A4802" s="148"/>
      <c r="C4802" s="230"/>
      <c r="I4802" s="14"/>
      <c r="J4802" s="14"/>
    </row>
    <row r="4803" spans="1:10" x14ac:dyDescent="0.25">
      <c r="A4803" s="148"/>
      <c r="C4803" s="230"/>
      <c r="I4803" s="14"/>
      <c r="J4803" s="14"/>
    </row>
    <row r="4804" spans="1:10" x14ac:dyDescent="0.25">
      <c r="A4804" s="148"/>
      <c r="C4804" s="230"/>
      <c r="I4804" s="14"/>
      <c r="J4804" s="14"/>
    </row>
    <row r="4805" spans="1:10" x14ac:dyDescent="0.25">
      <c r="A4805" s="148"/>
      <c r="C4805" s="230"/>
      <c r="I4805" s="14"/>
      <c r="J4805" s="14"/>
    </row>
    <row r="4806" spans="1:10" x14ac:dyDescent="0.25">
      <c r="A4806" s="148"/>
      <c r="C4806" s="230"/>
      <c r="I4806" s="14"/>
      <c r="J4806" s="14"/>
    </row>
    <row r="4807" spans="1:10" x14ac:dyDescent="0.25">
      <c r="A4807" s="148"/>
      <c r="C4807" s="230"/>
      <c r="I4807" s="14"/>
      <c r="J4807" s="14"/>
    </row>
    <row r="4808" spans="1:10" x14ac:dyDescent="0.25">
      <c r="A4808" s="148"/>
      <c r="C4808" s="230"/>
      <c r="I4808" s="14"/>
      <c r="J4808" s="14"/>
    </row>
    <row r="4809" spans="1:10" x14ac:dyDescent="0.25">
      <c r="A4809" s="148"/>
      <c r="C4809" s="230"/>
      <c r="I4809" s="14"/>
      <c r="J4809" s="14"/>
    </row>
    <row r="4810" spans="1:10" x14ac:dyDescent="0.25">
      <c r="A4810" s="148"/>
      <c r="C4810" s="230"/>
      <c r="I4810" s="14"/>
      <c r="J4810" s="14"/>
    </row>
    <row r="4811" spans="1:10" x14ac:dyDescent="0.25">
      <c r="A4811" s="148"/>
      <c r="C4811" s="230"/>
      <c r="I4811" s="14"/>
      <c r="J4811" s="14"/>
    </row>
    <row r="4812" spans="1:10" x14ac:dyDescent="0.25">
      <c r="A4812" s="148"/>
      <c r="C4812" s="230"/>
      <c r="I4812" s="14"/>
      <c r="J4812" s="14"/>
    </row>
    <row r="4813" spans="1:10" x14ac:dyDescent="0.25">
      <c r="A4813" s="148"/>
      <c r="C4813" s="230"/>
      <c r="I4813" s="14"/>
      <c r="J4813" s="14"/>
    </row>
    <row r="4814" spans="1:10" x14ac:dyDescent="0.25">
      <c r="A4814" s="148"/>
      <c r="C4814" s="230"/>
      <c r="I4814" s="14"/>
      <c r="J4814" s="14"/>
    </row>
    <row r="4815" spans="1:10" x14ac:dyDescent="0.25">
      <c r="A4815" s="148"/>
      <c r="C4815" s="230"/>
      <c r="I4815" s="14"/>
      <c r="J4815" s="14"/>
    </row>
    <row r="4816" spans="1:10" x14ac:dyDescent="0.25">
      <c r="A4816" s="148"/>
      <c r="C4816" s="230"/>
      <c r="I4816" s="14"/>
      <c r="J4816" s="14"/>
    </row>
    <row r="4817" spans="1:10" x14ac:dyDescent="0.25">
      <c r="A4817" s="148"/>
      <c r="C4817" s="230"/>
      <c r="I4817" s="14"/>
      <c r="J4817" s="14"/>
    </row>
    <row r="4818" spans="1:10" x14ac:dyDescent="0.25">
      <c r="A4818" s="148"/>
      <c r="C4818" s="230"/>
      <c r="I4818" s="14"/>
      <c r="J4818" s="14"/>
    </row>
    <row r="4819" spans="1:10" x14ac:dyDescent="0.25">
      <c r="A4819" s="148"/>
      <c r="C4819" s="230"/>
      <c r="I4819" s="14"/>
      <c r="J4819" s="14"/>
    </row>
    <row r="4820" spans="1:10" x14ac:dyDescent="0.25">
      <c r="A4820" s="148"/>
      <c r="C4820" s="230"/>
      <c r="I4820" s="14"/>
      <c r="J4820" s="14"/>
    </row>
    <row r="4821" spans="1:10" x14ac:dyDescent="0.25">
      <c r="A4821" s="148"/>
      <c r="C4821" s="230"/>
      <c r="I4821" s="14"/>
      <c r="J4821" s="14"/>
    </row>
    <row r="4822" spans="1:10" x14ac:dyDescent="0.25">
      <c r="A4822" s="148"/>
      <c r="C4822" s="230"/>
      <c r="I4822" s="14"/>
      <c r="J4822" s="14"/>
    </row>
    <row r="4823" spans="1:10" x14ac:dyDescent="0.25">
      <c r="A4823" s="148"/>
      <c r="C4823" s="230"/>
      <c r="I4823" s="14"/>
      <c r="J4823" s="14"/>
    </row>
    <row r="4824" spans="1:10" x14ac:dyDescent="0.25">
      <c r="A4824" s="148"/>
      <c r="C4824" s="230"/>
      <c r="I4824" s="14"/>
      <c r="J4824" s="14"/>
    </row>
    <row r="4825" spans="1:10" x14ac:dyDescent="0.25">
      <c r="A4825" s="148"/>
      <c r="C4825" s="230"/>
      <c r="I4825" s="14"/>
      <c r="J4825" s="14"/>
    </row>
    <row r="4826" spans="1:10" x14ac:dyDescent="0.25">
      <c r="A4826" s="148"/>
      <c r="C4826" s="230"/>
      <c r="I4826" s="14"/>
      <c r="J4826" s="14"/>
    </row>
    <row r="4827" spans="1:10" x14ac:dyDescent="0.25">
      <c r="A4827" s="148"/>
      <c r="C4827" s="230"/>
      <c r="I4827" s="14"/>
      <c r="J4827" s="14"/>
    </row>
    <row r="4828" spans="1:10" x14ac:dyDescent="0.25">
      <c r="A4828" s="148"/>
      <c r="C4828" s="230"/>
      <c r="I4828" s="14"/>
      <c r="J4828" s="14"/>
    </row>
    <row r="4829" spans="1:10" x14ac:dyDescent="0.25">
      <c r="A4829" s="148"/>
      <c r="C4829" s="230"/>
      <c r="I4829" s="14"/>
      <c r="J4829" s="14"/>
    </row>
    <row r="4830" spans="1:10" x14ac:dyDescent="0.25">
      <c r="A4830" s="148"/>
      <c r="C4830" s="230"/>
      <c r="I4830" s="14"/>
      <c r="J4830" s="14"/>
    </row>
    <row r="4831" spans="1:10" x14ac:dyDescent="0.25">
      <c r="A4831" s="148"/>
      <c r="C4831" s="230"/>
      <c r="I4831" s="14"/>
      <c r="J4831" s="14"/>
    </row>
    <row r="4832" spans="1:10" x14ac:dyDescent="0.25">
      <c r="A4832" s="148"/>
      <c r="C4832" s="230"/>
      <c r="I4832" s="14"/>
      <c r="J4832" s="14"/>
    </row>
    <row r="4833" spans="1:10" x14ac:dyDescent="0.25">
      <c r="A4833" s="148"/>
      <c r="C4833" s="230"/>
      <c r="I4833" s="14"/>
      <c r="J4833" s="14"/>
    </row>
    <row r="4834" spans="1:10" x14ac:dyDescent="0.25">
      <c r="A4834" s="148"/>
      <c r="C4834" s="230"/>
      <c r="I4834" s="14"/>
      <c r="J4834" s="14"/>
    </row>
    <row r="4835" spans="1:10" x14ac:dyDescent="0.25">
      <c r="A4835" s="148"/>
      <c r="C4835" s="230"/>
      <c r="I4835" s="14"/>
      <c r="J4835" s="14"/>
    </row>
    <row r="4836" spans="1:10" x14ac:dyDescent="0.25">
      <c r="A4836" s="148"/>
      <c r="C4836" s="230"/>
      <c r="I4836" s="14"/>
      <c r="J4836" s="14"/>
    </row>
    <row r="4837" spans="1:10" x14ac:dyDescent="0.25">
      <c r="A4837" s="148"/>
      <c r="C4837" s="230"/>
      <c r="I4837" s="14"/>
      <c r="J4837" s="14"/>
    </row>
    <row r="4838" spans="1:10" x14ac:dyDescent="0.25">
      <c r="A4838" s="148"/>
      <c r="C4838" s="230"/>
      <c r="I4838" s="14"/>
      <c r="J4838" s="14"/>
    </row>
    <row r="4839" spans="1:10" x14ac:dyDescent="0.25">
      <c r="A4839" s="148"/>
      <c r="C4839" s="230"/>
      <c r="I4839" s="14"/>
      <c r="J4839" s="14"/>
    </row>
    <row r="4840" spans="1:10" x14ac:dyDescent="0.25">
      <c r="A4840" s="148"/>
      <c r="C4840" s="230"/>
      <c r="I4840" s="14"/>
      <c r="J4840" s="14"/>
    </row>
    <row r="4841" spans="1:10" x14ac:dyDescent="0.25">
      <c r="A4841" s="148"/>
      <c r="C4841" s="230"/>
      <c r="I4841" s="14"/>
      <c r="J4841" s="14"/>
    </row>
    <row r="4842" spans="1:10" x14ac:dyDescent="0.25">
      <c r="A4842" s="148"/>
      <c r="C4842" s="230"/>
      <c r="I4842" s="14"/>
      <c r="J4842" s="14"/>
    </row>
    <row r="4843" spans="1:10" x14ac:dyDescent="0.25">
      <c r="A4843" s="148"/>
      <c r="C4843" s="230"/>
      <c r="I4843" s="14"/>
      <c r="J4843" s="14"/>
    </row>
    <row r="4844" spans="1:10" x14ac:dyDescent="0.25">
      <c r="A4844" s="148"/>
      <c r="C4844" s="230"/>
      <c r="I4844" s="14"/>
      <c r="J4844" s="14"/>
    </row>
    <row r="4845" spans="1:10" x14ac:dyDescent="0.25">
      <c r="A4845" s="148"/>
      <c r="C4845" s="230"/>
      <c r="I4845" s="14"/>
      <c r="J4845" s="14"/>
    </row>
    <row r="4846" spans="1:10" x14ac:dyDescent="0.25">
      <c r="A4846" s="148"/>
      <c r="C4846" s="230"/>
      <c r="I4846" s="14"/>
      <c r="J4846" s="14"/>
    </row>
    <row r="4847" spans="1:10" x14ac:dyDescent="0.25">
      <c r="A4847" s="148"/>
      <c r="C4847" s="230"/>
      <c r="I4847" s="14"/>
      <c r="J4847" s="14"/>
    </row>
    <row r="4848" spans="1:10" x14ac:dyDescent="0.25">
      <c r="A4848" s="148"/>
      <c r="C4848" s="230"/>
      <c r="I4848" s="14"/>
      <c r="J4848" s="14"/>
    </row>
    <row r="4849" spans="1:10" x14ac:dyDescent="0.25">
      <c r="A4849" s="148"/>
      <c r="C4849" s="230"/>
      <c r="I4849" s="14"/>
      <c r="J4849" s="14"/>
    </row>
    <row r="4850" spans="1:10" x14ac:dyDescent="0.25">
      <c r="A4850" s="148"/>
      <c r="C4850" s="230"/>
      <c r="I4850" s="14"/>
      <c r="J4850" s="14"/>
    </row>
    <row r="4851" spans="1:10" x14ac:dyDescent="0.25">
      <c r="A4851" s="148"/>
      <c r="C4851" s="230"/>
      <c r="I4851" s="14"/>
      <c r="J4851" s="14"/>
    </row>
    <row r="4852" spans="1:10" x14ac:dyDescent="0.25">
      <c r="A4852" s="148"/>
      <c r="C4852" s="230"/>
      <c r="I4852" s="14"/>
      <c r="J4852" s="14"/>
    </row>
    <row r="4853" spans="1:10" x14ac:dyDescent="0.25">
      <c r="A4853" s="148"/>
      <c r="C4853" s="230"/>
      <c r="I4853" s="14"/>
      <c r="J4853" s="14"/>
    </row>
    <row r="4854" spans="1:10" x14ac:dyDescent="0.25">
      <c r="A4854" s="148"/>
      <c r="C4854" s="230"/>
      <c r="I4854" s="14"/>
      <c r="J4854" s="14"/>
    </row>
    <row r="4855" spans="1:10" x14ac:dyDescent="0.25">
      <c r="A4855" s="148"/>
      <c r="C4855" s="230"/>
      <c r="I4855" s="14"/>
      <c r="J4855" s="14"/>
    </row>
    <row r="4856" spans="1:10" x14ac:dyDescent="0.25">
      <c r="A4856" s="148"/>
      <c r="C4856" s="230"/>
      <c r="I4856" s="14"/>
      <c r="J4856" s="14"/>
    </row>
    <row r="4857" spans="1:10" x14ac:dyDescent="0.25">
      <c r="A4857" s="148"/>
      <c r="C4857" s="230"/>
      <c r="I4857" s="14"/>
      <c r="J4857" s="14"/>
    </row>
    <row r="4858" spans="1:10" x14ac:dyDescent="0.25">
      <c r="A4858" s="148"/>
      <c r="C4858" s="230"/>
      <c r="I4858" s="14"/>
      <c r="J4858" s="14"/>
    </row>
    <row r="4859" spans="1:10" x14ac:dyDescent="0.25">
      <c r="A4859" s="148"/>
      <c r="C4859" s="230"/>
      <c r="I4859" s="14"/>
      <c r="J4859" s="14"/>
    </row>
    <row r="4860" spans="1:10" x14ac:dyDescent="0.25">
      <c r="A4860" s="148"/>
      <c r="C4860" s="230"/>
      <c r="I4860" s="14"/>
      <c r="J4860" s="14"/>
    </row>
    <row r="4861" spans="1:10" x14ac:dyDescent="0.25">
      <c r="A4861" s="148"/>
      <c r="C4861" s="230"/>
      <c r="I4861" s="14"/>
      <c r="J4861" s="14"/>
    </row>
    <row r="4862" spans="1:10" x14ac:dyDescent="0.25">
      <c r="A4862" s="148"/>
      <c r="C4862" s="230"/>
      <c r="I4862" s="14"/>
      <c r="J4862" s="14"/>
    </row>
    <row r="4863" spans="1:10" x14ac:dyDescent="0.25">
      <c r="A4863" s="148"/>
      <c r="C4863" s="230"/>
      <c r="I4863" s="14"/>
      <c r="J4863" s="14"/>
    </row>
    <row r="4864" spans="1:10" x14ac:dyDescent="0.25">
      <c r="A4864" s="148"/>
      <c r="C4864" s="230"/>
      <c r="I4864" s="14"/>
      <c r="J4864" s="14"/>
    </row>
    <row r="4865" spans="1:10" x14ac:dyDescent="0.25">
      <c r="A4865" s="148"/>
      <c r="C4865" s="230"/>
      <c r="I4865" s="14"/>
      <c r="J4865" s="14"/>
    </row>
    <row r="4866" spans="1:10" x14ac:dyDescent="0.25">
      <c r="A4866" s="148"/>
      <c r="C4866" s="230"/>
      <c r="I4866" s="14"/>
      <c r="J4866" s="14"/>
    </row>
    <row r="4867" spans="1:10" x14ac:dyDescent="0.25">
      <c r="A4867" s="148"/>
      <c r="C4867" s="230"/>
      <c r="I4867" s="14"/>
      <c r="J4867" s="14"/>
    </row>
    <row r="4868" spans="1:10" x14ac:dyDescent="0.25">
      <c r="A4868" s="148"/>
      <c r="C4868" s="230"/>
      <c r="I4868" s="14"/>
      <c r="J4868" s="14"/>
    </row>
    <row r="4869" spans="1:10" x14ac:dyDescent="0.25">
      <c r="A4869" s="148"/>
      <c r="C4869" s="230"/>
      <c r="I4869" s="14"/>
      <c r="J4869" s="14"/>
    </row>
    <row r="4870" spans="1:10" x14ac:dyDescent="0.25">
      <c r="A4870" s="148"/>
      <c r="C4870" s="230"/>
      <c r="I4870" s="14"/>
      <c r="J4870" s="14"/>
    </row>
    <row r="4871" spans="1:10" x14ac:dyDescent="0.25">
      <c r="A4871" s="148"/>
      <c r="C4871" s="230"/>
      <c r="I4871" s="14"/>
      <c r="J4871" s="14"/>
    </row>
    <row r="4872" spans="1:10" x14ac:dyDescent="0.25">
      <c r="A4872" s="148"/>
      <c r="C4872" s="230"/>
      <c r="I4872" s="14"/>
      <c r="J4872" s="14"/>
    </row>
    <row r="4873" spans="1:10" x14ac:dyDescent="0.25">
      <c r="A4873" s="148"/>
      <c r="C4873" s="230"/>
      <c r="I4873" s="14"/>
      <c r="J4873" s="14"/>
    </row>
    <row r="4874" spans="1:10" x14ac:dyDescent="0.25">
      <c r="A4874" s="148"/>
      <c r="C4874" s="230"/>
      <c r="I4874" s="14"/>
      <c r="J4874" s="14"/>
    </row>
    <row r="4875" spans="1:10" x14ac:dyDescent="0.25">
      <c r="A4875" s="148"/>
      <c r="C4875" s="230"/>
      <c r="I4875" s="14"/>
      <c r="J4875" s="14"/>
    </row>
    <row r="4876" spans="1:10" x14ac:dyDescent="0.25">
      <c r="A4876" s="148"/>
      <c r="C4876" s="230"/>
      <c r="I4876" s="14"/>
      <c r="J4876" s="14"/>
    </row>
    <row r="4877" spans="1:10" x14ac:dyDescent="0.25">
      <c r="A4877" s="148"/>
      <c r="C4877" s="230"/>
      <c r="I4877" s="14"/>
      <c r="J4877" s="14"/>
    </row>
    <row r="4878" spans="1:10" x14ac:dyDescent="0.25">
      <c r="A4878" s="148"/>
      <c r="C4878" s="230"/>
      <c r="I4878" s="14"/>
      <c r="J4878" s="14"/>
    </row>
    <row r="4879" spans="1:10" x14ac:dyDescent="0.25">
      <c r="A4879" s="148"/>
      <c r="C4879" s="230"/>
      <c r="I4879" s="14"/>
      <c r="J4879" s="14"/>
    </row>
    <row r="4880" spans="1:10" x14ac:dyDescent="0.25">
      <c r="A4880" s="148"/>
      <c r="C4880" s="230"/>
      <c r="I4880" s="14"/>
      <c r="J4880" s="14"/>
    </row>
    <row r="4881" spans="1:10" x14ac:dyDescent="0.25">
      <c r="A4881" s="148"/>
      <c r="C4881" s="230"/>
      <c r="I4881" s="14"/>
      <c r="J4881" s="14"/>
    </row>
    <row r="4882" spans="1:10" x14ac:dyDescent="0.25">
      <c r="A4882" s="148"/>
      <c r="C4882" s="230"/>
      <c r="I4882" s="14"/>
      <c r="J4882" s="14"/>
    </row>
    <row r="4883" spans="1:10" x14ac:dyDescent="0.25">
      <c r="A4883" s="148"/>
      <c r="C4883" s="230"/>
      <c r="I4883" s="14"/>
      <c r="J4883" s="14"/>
    </row>
    <row r="4884" spans="1:10" x14ac:dyDescent="0.25">
      <c r="A4884" s="148"/>
      <c r="C4884" s="230"/>
      <c r="I4884" s="14"/>
      <c r="J4884" s="14"/>
    </row>
    <row r="4885" spans="1:10" x14ac:dyDescent="0.25">
      <c r="A4885" s="148"/>
      <c r="C4885" s="230"/>
      <c r="I4885" s="14"/>
      <c r="J4885" s="14"/>
    </row>
    <row r="4886" spans="1:10" x14ac:dyDescent="0.25">
      <c r="A4886" s="148"/>
      <c r="C4886" s="230"/>
      <c r="I4886" s="14"/>
      <c r="J4886" s="14"/>
    </row>
    <row r="4887" spans="1:10" x14ac:dyDescent="0.25">
      <c r="A4887" s="148"/>
      <c r="C4887" s="230"/>
      <c r="I4887" s="14"/>
      <c r="J4887" s="14"/>
    </row>
    <row r="4888" spans="1:10" x14ac:dyDescent="0.25">
      <c r="A4888" s="148"/>
      <c r="C4888" s="230"/>
      <c r="I4888" s="14"/>
      <c r="J4888" s="14"/>
    </row>
    <row r="4889" spans="1:10" x14ac:dyDescent="0.25">
      <c r="A4889" s="148"/>
      <c r="C4889" s="230"/>
      <c r="I4889" s="14"/>
      <c r="J4889" s="14"/>
    </row>
    <row r="4890" spans="1:10" x14ac:dyDescent="0.25">
      <c r="A4890" s="148"/>
      <c r="C4890" s="230"/>
      <c r="I4890" s="14"/>
      <c r="J4890" s="14"/>
    </row>
    <row r="4891" spans="1:10" x14ac:dyDescent="0.25">
      <c r="A4891" s="148"/>
      <c r="C4891" s="230"/>
      <c r="I4891" s="14"/>
      <c r="J4891" s="14"/>
    </row>
    <row r="4892" spans="1:10" x14ac:dyDescent="0.25">
      <c r="A4892" s="148"/>
      <c r="C4892" s="230"/>
      <c r="I4892" s="14"/>
      <c r="J4892" s="14"/>
    </row>
    <row r="4893" spans="1:10" x14ac:dyDescent="0.25">
      <c r="A4893" s="148"/>
      <c r="C4893" s="230"/>
      <c r="I4893" s="14"/>
      <c r="J4893" s="14"/>
    </row>
    <row r="4894" spans="1:10" x14ac:dyDescent="0.25">
      <c r="A4894" s="148"/>
      <c r="C4894" s="230"/>
      <c r="I4894" s="14"/>
      <c r="J4894" s="14"/>
    </row>
    <row r="4895" spans="1:10" x14ac:dyDescent="0.25">
      <c r="A4895" s="148"/>
      <c r="C4895" s="230"/>
      <c r="I4895" s="14"/>
      <c r="J4895" s="14"/>
    </row>
    <row r="4896" spans="1:10" x14ac:dyDescent="0.25">
      <c r="A4896" s="148"/>
      <c r="C4896" s="230"/>
      <c r="I4896" s="14"/>
      <c r="J4896" s="14"/>
    </row>
    <row r="4897" spans="1:10" x14ac:dyDescent="0.25">
      <c r="A4897" s="148"/>
      <c r="C4897" s="230"/>
      <c r="I4897" s="14"/>
      <c r="J4897" s="14"/>
    </row>
    <row r="4898" spans="1:10" x14ac:dyDescent="0.25">
      <c r="A4898" s="148"/>
      <c r="C4898" s="230"/>
      <c r="I4898" s="14"/>
      <c r="J4898" s="14"/>
    </row>
    <row r="4899" spans="1:10" x14ac:dyDescent="0.25">
      <c r="A4899" s="148"/>
      <c r="C4899" s="230"/>
      <c r="I4899" s="14"/>
      <c r="J4899" s="14"/>
    </row>
    <row r="4900" spans="1:10" x14ac:dyDescent="0.25">
      <c r="A4900" s="148"/>
      <c r="C4900" s="230"/>
      <c r="I4900" s="14"/>
      <c r="J4900" s="14"/>
    </row>
    <row r="4901" spans="1:10" x14ac:dyDescent="0.25">
      <c r="A4901" s="148"/>
      <c r="C4901" s="230"/>
      <c r="I4901" s="14"/>
      <c r="J4901" s="14"/>
    </row>
    <row r="4902" spans="1:10" x14ac:dyDescent="0.25">
      <c r="A4902" s="148"/>
      <c r="C4902" s="230"/>
      <c r="I4902" s="14"/>
      <c r="J4902" s="14"/>
    </row>
    <row r="4903" spans="1:10" x14ac:dyDescent="0.25">
      <c r="A4903" s="148"/>
      <c r="C4903" s="230"/>
      <c r="I4903" s="14"/>
      <c r="J4903" s="14"/>
    </row>
    <row r="4904" spans="1:10" x14ac:dyDescent="0.25">
      <c r="A4904" s="148"/>
      <c r="C4904" s="230"/>
      <c r="I4904" s="14"/>
      <c r="J4904" s="14"/>
    </row>
    <row r="4905" spans="1:10" x14ac:dyDescent="0.25">
      <c r="A4905" s="148"/>
      <c r="C4905" s="230"/>
      <c r="I4905" s="14"/>
      <c r="J4905" s="14"/>
    </row>
    <row r="4906" spans="1:10" x14ac:dyDescent="0.25">
      <c r="A4906" s="148"/>
      <c r="C4906" s="230"/>
      <c r="I4906" s="14"/>
      <c r="J4906" s="14"/>
    </row>
    <row r="4907" spans="1:10" x14ac:dyDescent="0.25">
      <c r="A4907" s="148"/>
      <c r="C4907" s="230"/>
      <c r="I4907" s="14"/>
      <c r="J4907" s="14"/>
    </row>
    <row r="4908" spans="1:10" x14ac:dyDescent="0.25">
      <c r="A4908" s="148"/>
      <c r="C4908" s="230"/>
      <c r="I4908" s="14"/>
      <c r="J4908" s="14"/>
    </row>
    <row r="4909" spans="1:10" x14ac:dyDescent="0.25">
      <c r="A4909" s="148"/>
      <c r="C4909" s="230"/>
      <c r="I4909" s="14"/>
      <c r="J4909" s="14"/>
    </row>
    <row r="4910" spans="1:10" x14ac:dyDescent="0.25">
      <c r="A4910" s="148"/>
      <c r="C4910" s="230"/>
      <c r="I4910" s="14"/>
      <c r="J4910" s="14"/>
    </row>
    <row r="4911" spans="1:10" x14ac:dyDescent="0.25">
      <c r="A4911" s="148"/>
      <c r="C4911" s="230"/>
      <c r="I4911" s="14"/>
      <c r="J4911" s="14"/>
    </row>
    <row r="4912" spans="1:10" x14ac:dyDescent="0.25">
      <c r="A4912" s="148"/>
      <c r="C4912" s="230"/>
      <c r="I4912" s="14"/>
      <c r="J4912" s="14"/>
    </row>
    <row r="4913" spans="1:10" x14ac:dyDescent="0.25">
      <c r="A4913" s="148"/>
      <c r="C4913" s="230"/>
      <c r="I4913" s="14"/>
      <c r="J4913" s="14"/>
    </row>
    <row r="4914" spans="1:10" x14ac:dyDescent="0.25">
      <c r="A4914" s="148"/>
      <c r="C4914" s="230"/>
      <c r="I4914" s="14"/>
      <c r="J4914" s="14"/>
    </row>
    <row r="4915" spans="1:10" x14ac:dyDescent="0.25">
      <c r="A4915" s="148"/>
      <c r="C4915" s="230"/>
      <c r="I4915" s="14"/>
      <c r="J4915" s="14"/>
    </row>
    <row r="4916" spans="1:10" x14ac:dyDescent="0.25">
      <c r="A4916" s="148"/>
      <c r="C4916" s="230"/>
      <c r="I4916" s="14"/>
      <c r="J4916" s="14"/>
    </row>
    <row r="4917" spans="1:10" x14ac:dyDescent="0.25">
      <c r="A4917" s="148"/>
      <c r="C4917" s="230"/>
      <c r="I4917" s="14"/>
      <c r="J4917" s="14"/>
    </row>
    <row r="4918" spans="1:10" x14ac:dyDescent="0.25">
      <c r="A4918" s="148"/>
      <c r="C4918" s="230"/>
      <c r="I4918" s="14"/>
      <c r="J4918" s="14"/>
    </row>
    <row r="4919" spans="1:10" x14ac:dyDescent="0.25">
      <c r="A4919" s="148"/>
      <c r="C4919" s="230"/>
      <c r="I4919" s="14"/>
      <c r="J4919" s="14"/>
    </row>
    <row r="4920" spans="1:10" x14ac:dyDescent="0.25">
      <c r="A4920" s="148"/>
      <c r="C4920" s="230"/>
      <c r="I4920" s="14"/>
      <c r="J4920" s="14"/>
    </row>
    <row r="4921" spans="1:10" x14ac:dyDescent="0.25">
      <c r="A4921" s="148"/>
      <c r="C4921" s="230"/>
      <c r="I4921" s="14"/>
      <c r="J4921" s="14"/>
    </row>
    <row r="4922" spans="1:10" x14ac:dyDescent="0.25">
      <c r="A4922" s="148"/>
      <c r="C4922" s="230"/>
      <c r="I4922" s="14"/>
      <c r="J4922" s="14"/>
    </row>
    <row r="4923" spans="1:10" x14ac:dyDescent="0.25">
      <c r="A4923" s="148"/>
      <c r="C4923" s="230"/>
      <c r="I4923" s="14"/>
      <c r="J4923" s="14"/>
    </row>
    <row r="4924" spans="1:10" x14ac:dyDescent="0.25">
      <c r="A4924" s="148"/>
      <c r="C4924" s="230"/>
      <c r="I4924" s="14"/>
      <c r="J4924" s="14"/>
    </row>
    <row r="4925" spans="1:10" x14ac:dyDescent="0.25">
      <c r="A4925" s="148"/>
      <c r="C4925" s="230"/>
      <c r="I4925" s="14"/>
      <c r="J4925" s="14"/>
    </row>
    <row r="4926" spans="1:10" x14ac:dyDescent="0.25">
      <c r="A4926" s="148"/>
      <c r="C4926" s="230"/>
      <c r="I4926" s="14"/>
      <c r="J4926" s="14"/>
    </row>
    <row r="4927" spans="1:10" x14ac:dyDescent="0.25">
      <c r="A4927" s="148"/>
      <c r="C4927" s="230"/>
      <c r="I4927" s="14"/>
      <c r="J4927" s="14"/>
    </row>
    <row r="4928" spans="1:10" x14ac:dyDescent="0.25">
      <c r="A4928" s="148"/>
      <c r="C4928" s="230"/>
      <c r="I4928" s="14"/>
      <c r="J4928" s="14"/>
    </row>
    <row r="4929" spans="1:10" x14ac:dyDescent="0.25">
      <c r="A4929" s="148"/>
      <c r="C4929" s="230"/>
      <c r="I4929" s="14"/>
      <c r="J4929" s="14"/>
    </row>
    <row r="4930" spans="1:10" x14ac:dyDescent="0.25">
      <c r="A4930" s="148"/>
      <c r="C4930" s="230"/>
      <c r="I4930" s="14"/>
      <c r="J4930" s="14"/>
    </row>
    <row r="4931" spans="1:10" x14ac:dyDescent="0.25">
      <c r="A4931" s="148"/>
      <c r="C4931" s="230"/>
      <c r="I4931" s="14"/>
      <c r="J4931" s="14"/>
    </row>
    <row r="4932" spans="1:10" x14ac:dyDescent="0.25">
      <c r="A4932" s="148"/>
      <c r="C4932" s="230"/>
      <c r="I4932" s="14"/>
      <c r="J4932" s="14"/>
    </row>
    <row r="4933" spans="1:10" x14ac:dyDescent="0.25">
      <c r="A4933" s="148"/>
      <c r="C4933" s="230"/>
      <c r="I4933" s="14"/>
      <c r="J4933" s="14"/>
    </row>
    <row r="4934" spans="1:10" x14ac:dyDescent="0.25">
      <c r="A4934" s="148"/>
      <c r="C4934" s="230"/>
      <c r="I4934" s="14"/>
      <c r="J4934" s="14"/>
    </row>
    <row r="4935" spans="1:10" x14ac:dyDescent="0.25">
      <c r="A4935" s="148"/>
      <c r="C4935" s="230"/>
      <c r="I4935" s="14"/>
      <c r="J4935" s="14"/>
    </row>
    <row r="4936" spans="1:10" x14ac:dyDescent="0.25">
      <c r="A4936" s="148"/>
      <c r="C4936" s="230"/>
      <c r="I4936" s="14"/>
      <c r="J4936" s="14"/>
    </row>
    <row r="4937" spans="1:10" x14ac:dyDescent="0.25">
      <c r="A4937" s="148"/>
      <c r="C4937" s="230"/>
      <c r="I4937" s="14"/>
      <c r="J4937" s="14"/>
    </row>
    <row r="4938" spans="1:10" x14ac:dyDescent="0.25">
      <c r="A4938" s="148"/>
      <c r="C4938" s="230"/>
      <c r="I4938" s="14"/>
      <c r="J4938" s="14"/>
    </row>
    <row r="4939" spans="1:10" x14ac:dyDescent="0.25">
      <c r="A4939" s="148"/>
      <c r="C4939" s="230"/>
      <c r="I4939" s="14"/>
      <c r="J4939" s="14"/>
    </row>
    <row r="4940" spans="1:10" x14ac:dyDescent="0.25">
      <c r="A4940" s="148"/>
      <c r="C4940" s="230"/>
      <c r="I4940" s="14"/>
      <c r="J4940" s="14"/>
    </row>
    <row r="4941" spans="1:10" x14ac:dyDescent="0.25">
      <c r="A4941" s="148"/>
      <c r="C4941" s="230"/>
      <c r="I4941" s="14"/>
      <c r="J4941" s="14"/>
    </row>
    <row r="4942" spans="1:10" x14ac:dyDescent="0.25">
      <c r="A4942" s="148"/>
      <c r="C4942" s="230"/>
      <c r="I4942" s="14"/>
      <c r="J4942" s="14"/>
    </row>
    <row r="4943" spans="1:10" x14ac:dyDescent="0.25">
      <c r="A4943" s="148"/>
      <c r="C4943" s="230"/>
      <c r="I4943" s="14"/>
      <c r="J4943" s="14"/>
    </row>
    <row r="4944" spans="1:10" x14ac:dyDescent="0.25">
      <c r="A4944" s="148"/>
      <c r="C4944" s="230"/>
      <c r="I4944" s="14"/>
      <c r="J4944" s="14"/>
    </row>
    <row r="4945" spans="1:10" x14ac:dyDescent="0.25">
      <c r="A4945" s="148"/>
      <c r="C4945" s="230"/>
      <c r="I4945" s="14"/>
      <c r="J4945" s="14"/>
    </row>
    <row r="4946" spans="1:10" x14ac:dyDescent="0.25">
      <c r="A4946" s="148"/>
      <c r="C4946" s="230"/>
      <c r="I4946" s="14"/>
      <c r="J4946" s="14"/>
    </row>
    <row r="4947" spans="1:10" x14ac:dyDescent="0.25">
      <c r="A4947" s="148"/>
      <c r="C4947" s="230"/>
      <c r="I4947" s="14"/>
      <c r="J4947" s="14"/>
    </row>
    <row r="4948" spans="1:10" x14ac:dyDescent="0.25">
      <c r="A4948" s="148"/>
      <c r="C4948" s="230"/>
      <c r="I4948" s="14"/>
      <c r="J4948" s="14"/>
    </row>
    <row r="4949" spans="1:10" x14ac:dyDescent="0.25">
      <c r="A4949" s="148"/>
      <c r="C4949" s="230"/>
      <c r="I4949" s="14"/>
      <c r="J4949" s="14"/>
    </row>
    <row r="4950" spans="1:10" x14ac:dyDescent="0.25">
      <c r="A4950" s="148"/>
      <c r="C4950" s="230"/>
      <c r="I4950" s="14"/>
      <c r="J4950" s="14"/>
    </row>
    <row r="4951" spans="1:10" x14ac:dyDescent="0.25">
      <c r="A4951" s="148"/>
      <c r="C4951" s="230"/>
      <c r="I4951" s="14"/>
      <c r="J4951" s="14"/>
    </row>
    <row r="4952" spans="1:10" x14ac:dyDescent="0.25">
      <c r="A4952" s="148"/>
      <c r="C4952" s="230"/>
      <c r="I4952" s="14"/>
      <c r="J4952" s="14"/>
    </row>
    <row r="4953" spans="1:10" x14ac:dyDescent="0.25">
      <c r="A4953" s="148"/>
      <c r="C4953" s="230"/>
      <c r="I4953" s="14"/>
      <c r="J4953" s="14"/>
    </row>
    <row r="4954" spans="1:10" x14ac:dyDescent="0.25">
      <c r="A4954" s="148"/>
      <c r="C4954" s="230"/>
      <c r="I4954" s="14"/>
      <c r="J4954" s="14"/>
    </row>
    <row r="4955" spans="1:10" x14ac:dyDescent="0.25">
      <c r="A4955" s="148"/>
      <c r="C4955" s="230"/>
      <c r="I4955" s="14"/>
      <c r="J4955" s="14"/>
    </row>
    <row r="4956" spans="1:10" x14ac:dyDescent="0.25">
      <c r="A4956" s="148"/>
      <c r="C4956" s="230"/>
      <c r="I4956" s="14"/>
      <c r="J4956" s="14"/>
    </row>
    <row r="4957" spans="1:10" x14ac:dyDescent="0.25">
      <c r="A4957" s="148"/>
      <c r="C4957" s="230"/>
      <c r="I4957" s="14"/>
      <c r="J4957" s="14"/>
    </row>
    <row r="4958" spans="1:10" x14ac:dyDescent="0.25">
      <c r="A4958" s="148"/>
      <c r="C4958" s="230"/>
      <c r="I4958" s="14"/>
      <c r="J4958" s="14"/>
    </row>
    <row r="4959" spans="1:10" x14ac:dyDescent="0.25">
      <c r="A4959" s="148"/>
      <c r="C4959" s="230"/>
      <c r="I4959" s="14"/>
      <c r="J4959" s="14"/>
    </row>
    <row r="4960" spans="1:10" x14ac:dyDescent="0.25">
      <c r="A4960" s="148"/>
      <c r="C4960" s="230"/>
      <c r="I4960" s="14"/>
      <c r="J4960" s="14"/>
    </row>
    <row r="4961" spans="1:10" x14ac:dyDescent="0.25">
      <c r="A4961" s="148"/>
      <c r="C4961" s="230"/>
      <c r="I4961" s="14"/>
      <c r="J4961" s="14"/>
    </row>
    <row r="4962" spans="1:10" x14ac:dyDescent="0.25">
      <c r="A4962" s="148"/>
      <c r="C4962" s="230"/>
      <c r="I4962" s="14"/>
      <c r="J4962" s="14"/>
    </row>
    <row r="4963" spans="1:10" x14ac:dyDescent="0.25">
      <c r="A4963" s="148"/>
      <c r="C4963" s="230"/>
      <c r="I4963" s="14"/>
      <c r="J4963" s="14"/>
    </row>
    <row r="4964" spans="1:10" x14ac:dyDescent="0.25">
      <c r="A4964" s="148"/>
      <c r="C4964" s="230"/>
      <c r="I4964" s="14"/>
      <c r="J4964" s="14"/>
    </row>
    <row r="4965" spans="1:10" x14ac:dyDescent="0.25">
      <c r="A4965" s="148"/>
      <c r="C4965" s="230"/>
      <c r="I4965" s="14"/>
      <c r="J4965" s="14"/>
    </row>
    <row r="4966" spans="1:10" x14ac:dyDescent="0.25">
      <c r="A4966" s="148"/>
      <c r="C4966" s="230"/>
      <c r="I4966" s="14"/>
      <c r="J4966" s="14"/>
    </row>
    <row r="4967" spans="1:10" x14ac:dyDescent="0.25">
      <c r="A4967" s="148"/>
      <c r="C4967" s="230"/>
      <c r="I4967" s="14"/>
      <c r="J4967" s="14"/>
    </row>
    <row r="4968" spans="1:10" x14ac:dyDescent="0.25">
      <c r="A4968" s="148"/>
      <c r="C4968" s="230"/>
      <c r="I4968" s="14"/>
      <c r="J4968" s="14"/>
    </row>
    <row r="4969" spans="1:10" x14ac:dyDescent="0.25">
      <c r="A4969" s="148"/>
      <c r="C4969" s="230"/>
      <c r="I4969" s="14"/>
      <c r="J4969" s="14"/>
    </row>
    <row r="4970" spans="1:10" x14ac:dyDescent="0.25">
      <c r="A4970" s="148"/>
      <c r="C4970" s="230"/>
      <c r="I4970" s="14"/>
      <c r="J4970" s="14"/>
    </row>
    <row r="4971" spans="1:10" x14ac:dyDescent="0.25">
      <c r="A4971" s="148"/>
      <c r="C4971" s="230"/>
      <c r="I4971" s="14"/>
      <c r="J4971" s="14"/>
    </row>
    <row r="4972" spans="1:10" x14ac:dyDescent="0.25">
      <c r="A4972" s="148"/>
      <c r="C4972" s="230"/>
      <c r="I4972" s="14"/>
      <c r="J4972" s="14"/>
    </row>
    <row r="4973" spans="1:10" x14ac:dyDescent="0.25">
      <c r="A4973" s="148"/>
      <c r="C4973" s="230"/>
      <c r="I4973" s="14"/>
      <c r="J4973" s="14"/>
    </row>
    <row r="4974" spans="1:10" x14ac:dyDescent="0.25">
      <c r="A4974" s="148"/>
      <c r="C4974" s="230"/>
      <c r="I4974" s="14"/>
      <c r="J4974" s="14"/>
    </row>
    <row r="4975" spans="1:10" x14ac:dyDescent="0.25">
      <c r="A4975" s="148"/>
      <c r="C4975" s="230"/>
      <c r="I4975" s="14"/>
      <c r="J4975" s="14"/>
    </row>
    <row r="4976" spans="1:10" x14ac:dyDescent="0.25">
      <c r="A4976" s="148"/>
      <c r="C4976" s="230"/>
      <c r="I4976" s="14"/>
      <c r="J4976" s="14"/>
    </row>
    <row r="4977" spans="1:10" x14ac:dyDescent="0.25">
      <c r="A4977" s="148"/>
      <c r="C4977" s="230"/>
      <c r="I4977" s="14"/>
      <c r="J4977" s="14"/>
    </row>
    <row r="4978" spans="1:10" x14ac:dyDescent="0.25">
      <c r="A4978" s="148"/>
      <c r="C4978" s="230"/>
      <c r="I4978" s="14"/>
      <c r="J4978" s="14"/>
    </row>
    <row r="4979" spans="1:10" x14ac:dyDescent="0.25">
      <c r="A4979" s="148"/>
      <c r="C4979" s="230"/>
      <c r="I4979" s="14"/>
      <c r="J4979" s="14"/>
    </row>
    <row r="4980" spans="1:10" x14ac:dyDescent="0.25">
      <c r="A4980" s="148"/>
      <c r="C4980" s="230"/>
      <c r="I4980" s="14"/>
      <c r="J4980" s="14"/>
    </row>
    <row r="4981" spans="1:10" x14ac:dyDescent="0.25">
      <c r="A4981" s="148"/>
      <c r="C4981" s="230"/>
      <c r="I4981" s="14"/>
      <c r="J4981" s="14"/>
    </row>
    <row r="4982" spans="1:10" x14ac:dyDescent="0.25">
      <c r="A4982" s="148"/>
      <c r="C4982" s="230"/>
      <c r="I4982" s="14"/>
      <c r="J4982" s="14"/>
    </row>
    <row r="4983" spans="1:10" x14ac:dyDescent="0.25">
      <c r="A4983" s="148"/>
      <c r="C4983" s="230"/>
      <c r="I4983" s="14"/>
      <c r="J4983" s="14"/>
    </row>
    <row r="4984" spans="1:10" x14ac:dyDescent="0.25">
      <c r="A4984" s="148"/>
      <c r="C4984" s="230"/>
      <c r="I4984" s="14"/>
      <c r="J4984" s="14"/>
    </row>
    <row r="4985" spans="1:10" x14ac:dyDescent="0.25">
      <c r="A4985" s="148"/>
      <c r="C4985" s="230"/>
      <c r="I4985" s="14"/>
      <c r="J4985" s="14"/>
    </row>
    <row r="4986" spans="1:10" x14ac:dyDescent="0.25">
      <c r="A4986" s="148"/>
      <c r="C4986" s="230"/>
      <c r="I4986" s="14"/>
      <c r="J4986" s="14"/>
    </row>
    <row r="4987" spans="1:10" x14ac:dyDescent="0.25">
      <c r="A4987" s="148"/>
      <c r="C4987" s="230"/>
      <c r="I4987" s="14"/>
      <c r="J4987" s="14"/>
    </row>
    <row r="4988" spans="1:10" x14ac:dyDescent="0.25">
      <c r="A4988" s="148"/>
      <c r="C4988" s="230"/>
      <c r="I4988" s="14"/>
      <c r="J4988" s="14"/>
    </row>
    <row r="4989" spans="1:10" x14ac:dyDescent="0.25">
      <c r="A4989" s="148"/>
      <c r="C4989" s="230"/>
      <c r="I4989" s="14"/>
      <c r="J4989" s="14"/>
    </row>
    <row r="4990" spans="1:10" x14ac:dyDescent="0.25">
      <c r="A4990" s="148"/>
      <c r="C4990" s="230"/>
      <c r="I4990" s="14"/>
      <c r="J4990" s="14"/>
    </row>
    <row r="4991" spans="1:10" x14ac:dyDescent="0.25">
      <c r="A4991" s="148"/>
      <c r="C4991" s="230"/>
      <c r="I4991" s="14"/>
      <c r="J4991" s="14"/>
    </row>
    <row r="4992" spans="1:10" x14ac:dyDescent="0.25">
      <c r="A4992" s="148"/>
      <c r="C4992" s="230"/>
      <c r="I4992" s="14"/>
      <c r="J4992" s="14"/>
    </row>
    <row r="4993" spans="1:10" x14ac:dyDescent="0.25">
      <c r="A4993" s="148"/>
      <c r="C4993" s="230"/>
      <c r="I4993" s="14"/>
      <c r="J4993" s="14"/>
    </row>
    <row r="4994" spans="1:10" x14ac:dyDescent="0.25">
      <c r="A4994" s="148"/>
      <c r="C4994" s="230"/>
      <c r="I4994" s="14"/>
      <c r="J4994" s="14"/>
    </row>
    <row r="4995" spans="1:10" x14ac:dyDescent="0.25">
      <c r="A4995" s="148"/>
      <c r="C4995" s="230"/>
      <c r="I4995" s="14"/>
      <c r="J4995" s="14"/>
    </row>
    <row r="4996" spans="1:10" x14ac:dyDescent="0.25">
      <c r="A4996" s="148"/>
      <c r="C4996" s="230"/>
      <c r="I4996" s="14"/>
      <c r="J4996" s="14"/>
    </row>
    <row r="4997" spans="1:10" x14ac:dyDescent="0.25">
      <c r="A4997" s="148"/>
      <c r="C4997" s="230"/>
      <c r="I4997" s="14"/>
      <c r="J4997" s="14"/>
    </row>
    <row r="4998" spans="1:10" x14ac:dyDescent="0.25">
      <c r="A4998" s="148"/>
      <c r="C4998" s="230"/>
      <c r="I4998" s="14"/>
      <c r="J4998" s="14"/>
    </row>
    <row r="4999" spans="1:10" x14ac:dyDescent="0.25">
      <c r="A4999" s="148"/>
      <c r="C4999" s="230"/>
      <c r="I4999" s="14"/>
      <c r="J4999" s="14"/>
    </row>
    <row r="5000" spans="1:10" x14ac:dyDescent="0.25">
      <c r="A5000" s="148"/>
      <c r="C5000" s="230"/>
      <c r="I5000" s="14"/>
      <c r="J5000" s="14"/>
    </row>
    <row r="5001" spans="1:10" x14ac:dyDescent="0.25">
      <c r="A5001" s="148"/>
      <c r="C5001" s="230"/>
      <c r="I5001" s="14"/>
      <c r="J5001" s="14"/>
    </row>
    <row r="5002" spans="1:10" x14ac:dyDescent="0.25">
      <c r="A5002" s="148"/>
      <c r="C5002" s="230"/>
      <c r="I5002" s="14"/>
      <c r="J5002" s="14"/>
    </row>
    <row r="5003" spans="1:10" x14ac:dyDescent="0.25">
      <c r="A5003" s="148"/>
      <c r="C5003" s="230"/>
      <c r="I5003" s="14"/>
      <c r="J5003" s="14"/>
    </row>
    <row r="5004" spans="1:10" x14ac:dyDescent="0.25">
      <c r="A5004" s="148"/>
      <c r="C5004" s="230"/>
      <c r="I5004" s="14"/>
      <c r="J5004" s="14"/>
    </row>
    <row r="5005" spans="1:10" x14ac:dyDescent="0.25">
      <c r="A5005" s="148"/>
      <c r="C5005" s="230"/>
      <c r="I5005" s="14"/>
      <c r="J5005" s="14"/>
    </row>
    <row r="5006" spans="1:10" x14ac:dyDescent="0.25">
      <c r="A5006" s="148"/>
      <c r="C5006" s="230"/>
      <c r="I5006" s="14"/>
      <c r="J5006" s="14"/>
    </row>
    <row r="5007" spans="1:10" x14ac:dyDescent="0.25">
      <c r="A5007" s="148"/>
      <c r="C5007" s="230"/>
      <c r="I5007" s="14"/>
      <c r="J5007" s="14"/>
    </row>
    <row r="5008" spans="1:10" x14ac:dyDescent="0.25">
      <c r="A5008" s="148"/>
      <c r="C5008" s="230"/>
      <c r="I5008" s="14"/>
      <c r="J5008" s="14"/>
    </row>
    <row r="5009" spans="1:10" x14ac:dyDescent="0.25">
      <c r="A5009" s="148"/>
      <c r="C5009" s="230"/>
      <c r="I5009" s="14"/>
      <c r="J5009" s="14"/>
    </row>
    <row r="5010" spans="1:10" x14ac:dyDescent="0.25">
      <c r="A5010" s="148"/>
      <c r="C5010" s="230"/>
      <c r="I5010" s="14"/>
      <c r="J5010" s="14"/>
    </row>
    <row r="5011" spans="1:10" x14ac:dyDescent="0.25">
      <c r="A5011" s="148"/>
      <c r="C5011" s="230"/>
      <c r="I5011" s="14"/>
      <c r="J5011" s="14"/>
    </row>
    <row r="5012" spans="1:10" x14ac:dyDescent="0.25">
      <c r="A5012" s="148"/>
      <c r="C5012" s="230"/>
      <c r="I5012" s="14"/>
      <c r="J5012" s="14"/>
    </row>
    <row r="5013" spans="1:10" x14ac:dyDescent="0.25">
      <c r="A5013" s="148"/>
      <c r="C5013" s="230"/>
      <c r="I5013" s="14"/>
      <c r="J5013" s="14"/>
    </row>
    <row r="5014" spans="1:10" x14ac:dyDescent="0.25">
      <c r="A5014" s="148"/>
      <c r="C5014" s="230"/>
      <c r="I5014" s="14"/>
      <c r="J5014" s="14"/>
    </row>
    <row r="5015" spans="1:10" x14ac:dyDescent="0.25">
      <c r="A5015" s="148"/>
      <c r="C5015" s="230"/>
      <c r="I5015" s="14"/>
      <c r="J5015" s="14"/>
    </row>
    <row r="5016" spans="1:10" x14ac:dyDescent="0.25">
      <c r="A5016" s="148"/>
      <c r="C5016" s="230"/>
      <c r="I5016" s="14"/>
      <c r="J5016" s="14"/>
    </row>
    <row r="5017" spans="1:10" x14ac:dyDescent="0.25">
      <c r="A5017" s="148"/>
      <c r="C5017" s="230"/>
      <c r="I5017" s="14"/>
      <c r="J5017" s="14"/>
    </row>
    <row r="5018" spans="1:10" x14ac:dyDescent="0.25">
      <c r="A5018" s="148"/>
      <c r="C5018" s="230"/>
      <c r="I5018" s="14"/>
      <c r="J5018" s="14"/>
    </row>
    <row r="5019" spans="1:10" x14ac:dyDescent="0.25">
      <c r="A5019" s="148"/>
      <c r="C5019" s="230"/>
      <c r="I5019" s="14"/>
      <c r="J5019" s="14"/>
    </row>
    <row r="5020" spans="1:10" x14ac:dyDescent="0.25">
      <c r="A5020" s="148"/>
      <c r="C5020" s="230"/>
      <c r="I5020" s="14"/>
      <c r="J5020" s="14"/>
    </row>
    <row r="5021" spans="1:10" x14ac:dyDescent="0.25">
      <c r="A5021" s="148"/>
      <c r="C5021" s="230"/>
      <c r="I5021" s="14"/>
      <c r="J5021" s="14"/>
    </row>
    <row r="5022" spans="1:10" x14ac:dyDescent="0.25">
      <c r="A5022" s="148"/>
      <c r="C5022" s="230"/>
      <c r="I5022" s="14"/>
      <c r="J5022" s="14"/>
    </row>
    <row r="5023" spans="1:10" x14ac:dyDescent="0.25">
      <c r="A5023" s="148"/>
      <c r="C5023" s="230"/>
      <c r="I5023" s="14"/>
      <c r="J5023" s="14"/>
    </row>
    <row r="5024" spans="1:10" x14ac:dyDescent="0.25">
      <c r="A5024" s="148"/>
      <c r="C5024" s="230"/>
      <c r="I5024" s="14"/>
      <c r="J5024" s="14"/>
    </row>
    <row r="5025" spans="1:10" x14ac:dyDescent="0.25">
      <c r="A5025" s="148"/>
      <c r="C5025" s="230"/>
      <c r="I5025" s="14"/>
      <c r="J5025" s="14"/>
    </row>
    <row r="5026" spans="1:10" x14ac:dyDescent="0.25">
      <c r="A5026" s="148"/>
      <c r="C5026" s="230"/>
      <c r="I5026" s="14"/>
      <c r="J5026" s="14"/>
    </row>
    <row r="5027" spans="1:10" x14ac:dyDescent="0.25">
      <c r="A5027" s="148"/>
      <c r="C5027" s="230"/>
      <c r="I5027" s="14"/>
      <c r="J5027" s="14"/>
    </row>
    <row r="5028" spans="1:10" x14ac:dyDescent="0.25">
      <c r="A5028" s="148"/>
      <c r="C5028" s="230"/>
      <c r="I5028" s="14"/>
      <c r="J5028" s="14"/>
    </row>
    <row r="5029" spans="1:10" x14ac:dyDescent="0.25">
      <c r="A5029" s="148"/>
      <c r="C5029" s="230"/>
      <c r="I5029" s="14"/>
      <c r="J5029" s="14"/>
    </row>
    <row r="5030" spans="1:10" x14ac:dyDescent="0.25">
      <c r="A5030" s="148"/>
      <c r="C5030" s="230"/>
      <c r="I5030" s="14"/>
      <c r="J5030" s="14"/>
    </row>
    <row r="5031" spans="1:10" x14ac:dyDescent="0.25">
      <c r="A5031" s="148"/>
      <c r="C5031" s="230"/>
      <c r="I5031" s="14"/>
      <c r="J5031" s="14"/>
    </row>
    <row r="5032" spans="1:10" x14ac:dyDescent="0.25">
      <c r="A5032" s="148"/>
      <c r="C5032" s="230"/>
      <c r="I5032" s="14"/>
      <c r="J5032" s="14"/>
    </row>
    <row r="5033" spans="1:10" x14ac:dyDescent="0.25">
      <c r="A5033" s="148"/>
      <c r="C5033" s="230"/>
      <c r="I5033" s="14"/>
      <c r="J5033" s="14"/>
    </row>
    <row r="5034" spans="1:10" x14ac:dyDescent="0.25">
      <c r="A5034" s="148"/>
      <c r="C5034" s="230"/>
      <c r="I5034" s="14"/>
      <c r="J5034" s="14"/>
    </row>
    <row r="5035" spans="1:10" x14ac:dyDescent="0.25">
      <c r="A5035" s="148"/>
      <c r="C5035" s="230"/>
      <c r="I5035" s="14"/>
      <c r="J5035" s="14"/>
    </row>
    <row r="5036" spans="1:10" x14ac:dyDescent="0.25">
      <c r="A5036" s="148"/>
      <c r="C5036" s="230"/>
      <c r="I5036" s="14"/>
      <c r="J5036" s="14"/>
    </row>
    <row r="5037" spans="1:10" x14ac:dyDescent="0.25">
      <c r="A5037" s="148"/>
      <c r="C5037" s="230"/>
      <c r="I5037" s="14"/>
      <c r="J5037" s="14"/>
    </row>
    <row r="5038" spans="1:10" x14ac:dyDescent="0.25">
      <c r="A5038" s="148"/>
      <c r="C5038" s="230"/>
      <c r="I5038" s="14"/>
      <c r="J5038" s="14"/>
    </row>
    <row r="5039" spans="1:10" x14ac:dyDescent="0.25">
      <c r="A5039" s="148"/>
      <c r="C5039" s="230"/>
      <c r="I5039" s="14"/>
      <c r="J5039" s="14"/>
    </row>
    <row r="5040" spans="1:10" x14ac:dyDescent="0.25">
      <c r="A5040" s="148"/>
      <c r="C5040" s="230"/>
      <c r="I5040" s="14"/>
      <c r="J5040" s="14"/>
    </row>
    <row r="5041" spans="1:10" x14ac:dyDescent="0.25">
      <c r="A5041" s="148"/>
      <c r="C5041" s="230"/>
      <c r="I5041" s="14"/>
      <c r="J5041" s="14"/>
    </row>
    <row r="5042" spans="1:10" x14ac:dyDescent="0.25">
      <c r="A5042" s="148"/>
      <c r="C5042" s="230"/>
      <c r="I5042" s="14"/>
      <c r="J5042" s="14"/>
    </row>
    <row r="5043" spans="1:10" x14ac:dyDescent="0.25">
      <c r="A5043" s="148"/>
      <c r="C5043" s="230"/>
      <c r="I5043" s="14"/>
      <c r="J5043" s="14"/>
    </row>
    <row r="5044" spans="1:10" x14ac:dyDescent="0.25">
      <c r="A5044" s="148"/>
      <c r="C5044" s="230"/>
      <c r="I5044" s="14"/>
      <c r="J5044" s="14"/>
    </row>
    <row r="5045" spans="1:10" x14ac:dyDescent="0.25">
      <c r="A5045" s="148"/>
      <c r="C5045" s="230"/>
      <c r="I5045" s="14"/>
      <c r="J5045" s="14"/>
    </row>
    <row r="5046" spans="1:10" x14ac:dyDescent="0.25">
      <c r="A5046" s="148"/>
      <c r="C5046" s="230"/>
      <c r="I5046" s="14"/>
      <c r="J5046" s="14"/>
    </row>
    <row r="5047" spans="1:10" x14ac:dyDescent="0.25">
      <c r="A5047" s="148"/>
      <c r="C5047" s="230"/>
      <c r="I5047" s="14"/>
      <c r="J5047" s="14"/>
    </row>
    <row r="5048" spans="1:10" x14ac:dyDescent="0.25">
      <c r="A5048" s="148"/>
      <c r="C5048" s="230"/>
      <c r="I5048" s="14"/>
      <c r="J5048" s="14"/>
    </row>
    <row r="5049" spans="1:10" x14ac:dyDescent="0.25">
      <c r="A5049" s="148"/>
      <c r="C5049" s="230"/>
      <c r="I5049" s="14"/>
      <c r="J5049" s="14"/>
    </row>
    <row r="5050" spans="1:10" x14ac:dyDescent="0.25">
      <c r="A5050" s="148"/>
      <c r="C5050" s="230"/>
      <c r="I5050" s="14"/>
      <c r="J5050" s="14"/>
    </row>
    <row r="5051" spans="1:10" x14ac:dyDescent="0.25">
      <c r="A5051" s="148"/>
      <c r="C5051" s="230"/>
      <c r="I5051" s="14"/>
      <c r="J5051" s="14"/>
    </row>
    <row r="5052" spans="1:10" x14ac:dyDescent="0.25">
      <c r="A5052" s="148"/>
      <c r="C5052" s="230"/>
      <c r="I5052" s="14"/>
      <c r="J5052" s="14"/>
    </row>
    <row r="5053" spans="1:10" x14ac:dyDescent="0.25">
      <c r="A5053" s="148"/>
      <c r="C5053" s="230"/>
      <c r="I5053" s="14"/>
      <c r="J5053" s="14"/>
    </row>
    <row r="5054" spans="1:10" x14ac:dyDescent="0.25">
      <c r="A5054" s="148"/>
      <c r="C5054" s="230"/>
      <c r="I5054" s="14"/>
      <c r="J5054" s="14"/>
    </row>
    <row r="5055" spans="1:10" x14ac:dyDescent="0.25">
      <c r="A5055" s="148"/>
      <c r="C5055" s="230"/>
      <c r="I5055" s="14"/>
      <c r="J5055" s="14"/>
    </row>
    <row r="5056" spans="1:10" x14ac:dyDescent="0.25">
      <c r="A5056" s="148"/>
      <c r="C5056" s="230"/>
      <c r="I5056" s="14"/>
      <c r="J5056" s="14"/>
    </row>
    <row r="5057" spans="1:10" x14ac:dyDescent="0.25">
      <c r="A5057" s="148"/>
      <c r="C5057" s="230"/>
      <c r="I5057" s="14"/>
      <c r="J5057" s="14"/>
    </row>
    <row r="5058" spans="1:10" x14ac:dyDescent="0.25">
      <c r="A5058" s="148"/>
      <c r="C5058" s="230"/>
      <c r="I5058" s="14"/>
      <c r="J5058" s="14"/>
    </row>
    <row r="5059" spans="1:10" x14ac:dyDescent="0.25">
      <c r="A5059" s="148"/>
      <c r="C5059" s="230"/>
      <c r="I5059" s="14"/>
      <c r="J5059" s="14"/>
    </row>
    <row r="5060" spans="1:10" x14ac:dyDescent="0.25">
      <c r="A5060" s="148"/>
      <c r="C5060" s="230"/>
      <c r="I5060" s="14"/>
      <c r="J5060" s="14"/>
    </row>
    <row r="5061" spans="1:10" x14ac:dyDescent="0.25">
      <c r="A5061" s="148"/>
      <c r="C5061" s="230"/>
      <c r="I5061" s="14"/>
      <c r="J5061" s="14"/>
    </row>
    <row r="5062" spans="1:10" x14ac:dyDescent="0.25">
      <c r="A5062" s="148"/>
      <c r="C5062" s="230"/>
      <c r="I5062" s="14"/>
      <c r="J5062" s="14"/>
    </row>
    <row r="5063" spans="1:10" x14ac:dyDescent="0.25">
      <c r="A5063" s="148"/>
      <c r="C5063" s="230"/>
      <c r="I5063" s="14"/>
      <c r="J5063" s="14"/>
    </row>
    <row r="5064" spans="1:10" x14ac:dyDescent="0.25">
      <c r="A5064" s="148"/>
      <c r="C5064" s="230"/>
      <c r="I5064" s="14"/>
      <c r="J5064" s="14"/>
    </row>
    <row r="5065" spans="1:10" x14ac:dyDescent="0.25">
      <c r="A5065" s="148"/>
      <c r="C5065" s="230"/>
      <c r="I5065" s="14"/>
      <c r="J5065" s="14"/>
    </row>
    <row r="5066" spans="1:10" x14ac:dyDescent="0.25">
      <c r="A5066" s="148"/>
      <c r="C5066" s="230"/>
      <c r="I5066" s="14"/>
      <c r="J5066" s="14"/>
    </row>
    <row r="5067" spans="1:10" x14ac:dyDescent="0.25">
      <c r="A5067" s="148"/>
      <c r="C5067" s="230"/>
      <c r="I5067" s="14"/>
      <c r="J5067" s="14"/>
    </row>
    <row r="5068" spans="1:10" x14ac:dyDescent="0.25">
      <c r="A5068" s="148"/>
      <c r="C5068" s="230"/>
      <c r="I5068" s="14"/>
      <c r="J5068" s="14"/>
    </row>
    <row r="5069" spans="1:10" x14ac:dyDescent="0.25">
      <c r="A5069" s="148"/>
      <c r="C5069" s="230"/>
      <c r="I5069" s="14"/>
      <c r="J5069" s="14"/>
    </row>
    <row r="5070" spans="1:10" x14ac:dyDescent="0.25">
      <c r="A5070" s="148"/>
      <c r="C5070" s="230"/>
      <c r="I5070" s="14"/>
      <c r="J5070" s="14"/>
    </row>
    <row r="5071" spans="1:10" x14ac:dyDescent="0.25">
      <c r="A5071" s="148"/>
      <c r="C5071" s="230"/>
      <c r="I5071" s="14"/>
      <c r="J5071" s="14"/>
    </row>
    <row r="5072" spans="1:10" x14ac:dyDescent="0.25">
      <c r="A5072" s="148"/>
      <c r="C5072" s="230"/>
      <c r="I5072" s="14"/>
      <c r="J5072" s="14"/>
    </row>
    <row r="5073" spans="1:10" x14ac:dyDescent="0.25">
      <c r="A5073" s="148"/>
      <c r="C5073" s="230"/>
      <c r="I5073" s="14"/>
      <c r="J5073" s="14"/>
    </row>
    <row r="5074" spans="1:10" x14ac:dyDescent="0.25">
      <c r="A5074" s="148"/>
      <c r="C5074" s="230"/>
      <c r="I5074" s="14"/>
      <c r="J5074" s="14"/>
    </row>
    <row r="5075" spans="1:10" x14ac:dyDescent="0.25">
      <c r="A5075" s="148"/>
      <c r="C5075" s="230"/>
      <c r="I5075" s="14"/>
      <c r="J5075" s="14"/>
    </row>
    <row r="5076" spans="1:10" x14ac:dyDescent="0.25">
      <c r="A5076" s="148"/>
      <c r="C5076" s="230"/>
      <c r="I5076" s="14"/>
      <c r="J5076" s="14"/>
    </row>
    <row r="5077" spans="1:10" x14ac:dyDescent="0.25">
      <c r="A5077" s="148"/>
      <c r="C5077" s="230"/>
      <c r="I5077" s="14"/>
      <c r="J5077" s="14"/>
    </row>
    <row r="5078" spans="1:10" x14ac:dyDescent="0.25">
      <c r="A5078" s="148"/>
      <c r="C5078" s="230"/>
      <c r="I5078" s="14"/>
      <c r="J5078" s="14"/>
    </row>
    <row r="5079" spans="1:10" x14ac:dyDescent="0.25">
      <c r="A5079" s="148"/>
      <c r="C5079" s="230"/>
      <c r="I5079" s="14"/>
      <c r="J5079" s="14"/>
    </row>
    <row r="5080" spans="1:10" x14ac:dyDescent="0.25">
      <c r="A5080" s="148"/>
      <c r="C5080" s="230"/>
      <c r="I5080" s="14"/>
      <c r="J5080" s="14"/>
    </row>
    <row r="5081" spans="1:10" x14ac:dyDescent="0.25">
      <c r="A5081" s="148"/>
      <c r="C5081" s="230"/>
      <c r="I5081" s="14"/>
      <c r="J5081" s="14"/>
    </row>
    <row r="5082" spans="1:10" x14ac:dyDescent="0.25">
      <c r="A5082" s="148"/>
      <c r="C5082" s="230"/>
      <c r="I5082" s="14"/>
      <c r="J5082" s="14"/>
    </row>
    <row r="5083" spans="1:10" x14ac:dyDescent="0.25">
      <c r="A5083" s="148"/>
      <c r="C5083" s="230"/>
      <c r="I5083" s="14"/>
      <c r="J5083" s="14"/>
    </row>
    <row r="5084" spans="1:10" x14ac:dyDescent="0.25">
      <c r="A5084" s="148"/>
      <c r="C5084" s="230"/>
      <c r="I5084" s="14"/>
      <c r="J5084" s="14"/>
    </row>
    <row r="5085" spans="1:10" x14ac:dyDescent="0.25">
      <c r="A5085" s="148"/>
      <c r="C5085" s="230"/>
      <c r="I5085" s="14"/>
      <c r="J5085" s="14"/>
    </row>
    <row r="5086" spans="1:10" x14ac:dyDescent="0.25">
      <c r="A5086" s="148"/>
      <c r="C5086" s="230"/>
      <c r="I5086" s="14"/>
      <c r="J5086" s="14"/>
    </row>
    <row r="5087" spans="1:10" x14ac:dyDescent="0.25">
      <c r="A5087" s="148"/>
      <c r="C5087" s="230"/>
      <c r="I5087" s="14"/>
      <c r="J5087" s="14"/>
    </row>
    <row r="5088" spans="1:10" x14ac:dyDescent="0.25">
      <c r="A5088" s="148"/>
      <c r="C5088" s="230"/>
      <c r="I5088" s="14"/>
      <c r="J5088" s="14"/>
    </row>
    <row r="5089" spans="1:10" x14ac:dyDescent="0.25">
      <c r="A5089" s="148"/>
      <c r="C5089" s="230"/>
      <c r="I5089" s="14"/>
      <c r="J5089" s="14"/>
    </row>
    <row r="5090" spans="1:10" x14ac:dyDescent="0.25">
      <c r="A5090" s="148"/>
      <c r="C5090" s="230"/>
      <c r="I5090" s="14"/>
      <c r="J5090" s="14"/>
    </row>
    <row r="5091" spans="1:10" x14ac:dyDescent="0.25">
      <c r="A5091" s="148"/>
      <c r="C5091" s="230"/>
      <c r="I5091" s="14"/>
      <c r="J5091" s="14"/>
    </row>
    <row r="5092" spans="1:10" x14ac:dyDescent="0.25">
      <c r="A5092" s="148"/>
      <c r="C5092" s="230"/>
      <c r="I5092" s="14"/>
      <c r="J5092" s="14"/>
    </row>
    <row r="5093" spans="1:10" x14ac:dyDescent="0.25">
      <c r="A5093" s="148"/>
      <c r="C5093" s="230"/>
      <c r="I5093" s="14"/>
      <c r="J5093" s="14"/>
    </row>
    <row r="5094" spans="1:10" x14ac:dyDescent="0.25">
      <c r="A5094" s="148"/>
      <c r="C5094" s="230"/>
      <c r="I5094" s="14"/>
      <c r="J5094" s="14"/>
    </row>
    <row r="5095" spans="1:10" x14ac:dyDescent="0.25">
      <c r="A5095" s="148"/>
      <c r="C5095" s="230"/>
      <c r="I5095" s="14"/>
      <c r="J5095" s="14"/>
    </row>
    <row r="5096" spans="1:10" x14ac:dyDescent="0.25">
      <c r="A5096" s="148"/>
      <c r="C5096" s="230"/>
      <c r="I5096" s="14"/>
      <c r="J5096" s="14"/>
    </row>
    <row r="5097" spans="1:10" x14ac:dyDescent="0.25">
      <c r="A5097" s="148"/>
      <c r="C5097" s="230"/>
      <c r="I5097" s="14"/>
      <c r="J5097" s="14"/>
    </row>
    <row r="5098" spans="1:10" x14ac:dyDescent="0.25">
      <c r="A5098" s="148"/>
      <c r="C5098" s="230"/>
      <c r="I5098" s="14"/>
      <c r="J5098" s="14"/>
    </row>
    <row r="5099" spans="1:10" x14ac:dyDescent="0.25">
      <c r="A5099" s="148"/>
      <c r="C5099" s="230"/>
      <c r="I5099" s="14"/>
      <c r="J5099" s="14"/>
    </row>
    <row r="5100" spans="1:10" x14ac:dyDescent="0.25">
      <c r="A5100" s="148"/>
      <c r="C5100" s="230"/>
      <c r="I5100" s="14"/>
      <c r="J5100" s="14"/>
    </row>
    <row r="5101" spans="1:10" x14ac:dyDescent="0.25">
      <c r="A5101" s="148"/>
      <c r="C5101" s="230"/>
      <c r="I5101" s="14"/>
      <c r="J5101" s="14"/>
    </row>
    <row r="5102" spans="1:10" x14ac:dyDescent="0.25">
      <c r="A5102" s="148"/>
      <c r="C5102" s="230"/>
      <c r="I5102" s="14"/>
      <c r="J5102" s="14"/>
    </row>
    <row r="5103" spans="1:10" x14ac:dyDescent="0.25">
      <c r="A5103" s="148"/>
      <c r="C5103" s="230"/>
      <c r="I5103" s="14"/>
      <c r="J5103" s="14"/>
    </row>
    <row r="5104" spans="1:10" x14ac:dyDescent="0.25">
      <c r="A5104" s="148"/>
      <c r="C5104" s="230"/>
      <c r="I5104" s="14"/>
      <c r="J5104" s="14"/>
    </row>
    <row r="5105" spans="1:10" x14ac:dyDescent="0.25">
      <c r="A5105" s="148"/>
      <c r="C5105" s="230"/>
      <c r="I5105" s="14"/>
      <c r="J5105" s="14"/>
    </row>
    <row r="5106" spans="1:10" x14ac:dyDescent="0.25">
      <c r="A5106" s="148"/>
      <c r="C5106" s="230"/>
      <c r="I5106" s="14"/>
      <c r="J5106" s="14"/>
    </row>
    <row r="5107" spans="1:10" x14ac:dyDescent="0.25">
      <c r="A5107" s="148"/>
      <c r="C5107" s="230"/>
      <c r="I5107" s="14"/>
      <c r="J5107" s="14"/>
    </row>
    <row r="5108" spans="1:10" x14ac:dyDescent="0.25">
      <c r="A5108" s="148"/>
      <c r="C5108" s="230"/>
      <c r="I5108" s="14"/>
      <c r="J5108" s="14"/>
    </row>
    <row r="5109" spans="1:10" x14ac:dyDescent="0.25">
      <c r="A5109" s="148"/>
      <c r="C5109" s="230"/>
      <c r="I5109" s="14"/>
      <c r="J5109" s="14"/>
    </row>
    <row r="5110" spans="1:10" x14ac:dyDescent="0.25">
      <c r="A5110" s="148"/>
      <c r="C5110" s="230"/>
      <c r="I5110" s="14"/>
      <c r="J5110" s="14"/>
    </row>
    <row r="5111" spans="1:10" x14ac:dyDescent="0.25">
      <c r="A5111" s="148"/>
      <c r="C5111" s="230"/>
      <c r="I5111" s="14"/>
      <c r="J5111" s="14"/>
    </row>
    <row r="5112" spans="1:10" x14ac:dyDescent="0.25">
      <c r="A5112" s="148"/>
      <c r="C5112" s="230"/>
      <c r="I5112" s="14"/>
      <c r="J5112" s="14"/>
    </row>
    <row r="5113" spans="1:10" x14ac:dyDescent="0.25">
      <c r="A5113" s="148"/>
      <c r="C5113" s="230"/>
      <c r="I5113" s="14"/>
      <c r="J5113" s="14"/>
    </row>
    <row r="5114" spans="1:10" x14ac:dyDescent="0.25">
      <c r="A5114" s="148"/>
      <c r="C5114" s="230"/>
      <c r="I5114" s="14"/>
      <c r="J5114" s="14"/>
    </row>
    <row r="5115" spans="1:10" x14ac:dyDescent="0.25">
      <c r="A5115" s="148"/>
      <c r="C5115" s="230"/>
      <c r="I5115" s="14"/>
      <c r="J5115" s="14"/>
    </row>
    <row r="5116" spans="1:10" x14ac:dyDescent="0.25">
      <c r="A5116" s="148"/>
      <c r="C5116" s="230"/>
      <c r="I5116" s="14"/>
      <c r="J5116" s="14"/>
    </row>
    <row r="5117" spans="1:10" x14ac:dyDescent="0.25">
      <c r="A5117" s="148"/>
      <c r="C5117" s="230"/>
      <c r="I5117" s="14"/>
      <c r="J5117" s="14"/>
    </row>
    <row r="5118" spans="1:10" x14ac:dyDescent="0.25">
      <c r="A5118" s="148"/>
      <c r="C5118" s="230"/>
      <c r="I5118" s="14"/>
      <c r="J5118" s="14"/>
    </row>
    <row r="5119" spans="1:10" x14ac:dyDescent="0.25">
      <c r="A5119" s="148"/>
      <c r="C5119" s="230"/>
      <c r="I5119" s="14"/>
      <c r="J5119" s="14"/>
    </row>
    <row r="5120" spans="1:10" x14ac:dyDescent="0.25">
      <c r="A5120" s="148"/>
      <c r="C5120" s="230"/>
      <c r="I5120" s="14"/>
      <c r="J5120" s="14"/>
    </row>
    <row r="5121" spans="1:10" x14ac:dyDescent="0.25">
      <c r="A5121" s="148"/>
      <c r="C5121" s="230"/>
      <c r="I5121" s="14"/>
      <c r="J5121" s="14"/>
    </row>
    <row r="5122" spans="1:10" x14ac:dyDescent="0.25">
      <c r="A5122" s="148"/>
      <c r="C5122" s="230"/>
      <c r="I5122" s="14"/>
      <c r="J5122" s="14"/>
    </row>
    <row r="5123" spans="1:10" x14ac:dyDescent="0.25">
      <c r="A5123" s="148"/>
      <c r="C5123" s="230"/>
      <c r="I5123" s="14"/>
      <c r="J5123" s="14"/>
    </row>
    <row r="5124" spans="1:10" x14ac:dyDescent="0.25">
      <c r="A5124" s="148"/>
      <c r="C5124" s="230"/>
      <c r="I5124" s="14"/>
      <c r="J5124" s="14"/>
    </row>
    <row r="5125" spans="1:10" x14ac:dyDescent="0.25">
      <c r="A5125" s="148"/>
      <c r="C5125" s="230"/>
      <c r="I5125" s="14"/>
      <c r="J5125" s="14"/>
    </row>
    <row r="5126" spans="1:10" x14ac:dyDescent="0.25">
      <c r="A5126" s="148"/>
      <c r="C5126" s="230"/>
      <c r="I5126" s="14"/>
      <c r="J5126" s="14"/>
    </row>
    <row r="5127" spans="1:10" x14ac:dyDescent="0.25">
      <c r="A5127" s="148"/>
      <c r="C5127" s="230"/>
      <c r="I5127" s="14"/>
      <c r="J5127" s="14"/>
    </row>
    <row r="5128" spans="1:10" x14ac:dyDescent="0.25">
      <c r="A5128" s="148"/>
      <c r="C5128" s="230"/>
      <c r="I5128" s="14"/>
      <c r="J5128" s="14"/>
    </row>
    <row r="5129" spans="1:10" x14ac:dyDescent="0.25">
      <c r="A5129" s="148"/>
      <c r="C5129" s="230"/>
      <c r="I5129" s="14"/>
      <c r="J5129" s="14"/>
    </row>
    <row r="5130" spans="1:10" x14ac:dyDescent="0.25">
      <c r="A5130" s="148"/>
      <c r="C5130" s="230"/>
      <c r="I5130" s="14"/>
      <c r="J5130" s="14"/>
    </row>
    <row r="5131" spans="1:10" x14ac:dyDescent="0.25">
      <c r="A5131" s="148"/>
      <c r="C5131" s="230"/>
      <c r="I5131" s="14"/>
      <c r="J5131" s="14"/>
    </row>
    <row r="5132" spans="1:10" x14ac:dyDescent="0.25">
      <c r="A5132" s="148"/>
      <c r="C5132" s="230"/>
      <c r="I5132" s="14"/>
      <c r="J5132" s="14"/>
    </row>
    <row r="5133" spans="1:10" x14ac:dyDescent="0.25">
      <c r="A5133" s="148"/>
      <c r="C5133" s="230"/>
      <c r="I5133" s="14"/>
      <c r="J5133" s="14"/>
    </row>
    <row r="5134" spans="1:10" x14ac:dyDescent="0.25">
      <c r="A5134" s="148"/>
      <c r="C5134" s="230"/>
      <c r="I5134" s="14"/>
      <c r="J5134" s="14"/>
    </row>
    <row r="5135" spans="1:10" x14ac:dyDescent="0.25">
      <c r="A5135" s="148"/>
      <c r="C5135" s="230"/>
      <c r="I5135" s="14"/>
      <c r="J5135" s="14"/>
    </row>
    <row r="5136" spans="1:10" x14ac:dyDescent="0.25">
      <c r="A5136" s="148"/>
      <c r="C5136" s="230"/>
      <c r="I5136" s="14"/>
      <c r="J5136" s="14"/>
    </row>
    <row r="5137" spans="1:10" x14ac:dyDescent="0.25">
      <c r="A5137" s="148"/>
      <c r="C5137" s="230"/>
      <c r="I5137" s="14"/>
      <c r="J5137" s="14"/>
    </row>
    <row r="5138" spans="1:10" x14ac:dyDescent="0.25">
      <c r="A5138" s="148"/>
      <c r="C5138" s="230"/>
      <c r="I5138" s="14"/>
      <c r="J5138" s="14"/>
    </row>
    <row r="5139" spans="1:10" x14ac:dyDescent="0.25">
      <c r="A5139" s="148"/>
      <c r="C5139" s="230"/>
      <c r="I5139" s="14"/>
      <c r="J5139" s="14"/>
    </row>
    <row r="5140" spans="1:10" x14ac:dyDescent="0.25">
      <c r="A5140" s="148"/>
      <c r="C5140" s="230"/>
      <c r="I5140" s="14"/>
      <c r="J5140" s="14"/>
    </row>
    <row r="5141" spans="1:10" x14ac:dyDescent="0.25">
      <c r="A5141" s="148"/>
      <c r="C5141" s="230"/>
      <c r="I5141" s="14"/>
      <c r="J5141" s="14"/>
    </row>
    <row r="5142" spans="1:10" x14ac:dyDescent="0.25">
      <c r="A5142" s="148"/>
      <c r="C5142" s="230"/>
      <c r="I5142" s="14"/>
      <c r="J5142" s="14"/>
    </row>
    <row r="5143" spans="1:10" x14ac:dyDescent="0.25">
      <c r="A5143" s="148"/>
      <c r="C5143" s="230"/>
      <c r="I5143" s="14"/>
      <c r="J5143" s="14"/>
    </row>
    <row r="5144" spans="1:10" x14ac:dyDescent="0.25">
      <c r="A5144" s="148"/>
      <c r="C5144" s="230"/>
      <c r="I5144" s="14"/>
      <c r="J5144" s="14"/>
    </row>
    <row r="5145" spans="1:10" x14ac:dyDescent="0.25">
      <c r="A5145" s="148"/>
      <c r="C5145" s="230"/>
      <c r="I5145" s="14"/>
      <c r="J5145" s="14"/>
    </row>
    <row r="5146" spans="1:10" x14ac:dyDescent="0.25">
      <c r="A5146" s="148"/>
      <c r="C5146" s="230"/>
      <c r="I5146" s="14"/>
      <c r="J5146" s="14"/>
    </row>
    <row r="5147" spans="1:10" x14ac:dyDescent="0.25">
      <c r="A5147" s="148"/>
      <c r="C5147" s="230"/>
      <c r="I5147" s="14"/>
      <c r="J5147" s="14"/>
    </row>
    <row r="5148" spans="1:10" x14ac:dyDescent="0.25">
      <c r="A5148" s="148"/>
      <c r="C5148" s="230"/>
      <c r="I5148" s="14"/>
      <c r="J5148" s="14"/>
    </row>
    <row r="5149" spans="1:10" x14ac:dyDescent="0.25">
      <c r="A5149" s="148"/>
      <c r="C5149" s="230"/>
      <c r="I5149" s="14"/>
      <c r="J5149" s="14"/>
    </row>
    <row r="5150" spans="1:10" x14ac:dyDescent="0.25">
      <c r="A5150" s="148"/>
      <c r="C5150" s="230"/>
      <c r="I5150" s="14"/>
      <c r="J5150" s="14"/>
    </row>
    <row r="5151" spans="1:10" x14ac:dyDescent="0.25">
      <c r="A5151" s="148"/>
      <c r="C5151" s="230"/>
      <c r="I5151" s="14"/>
      <c r="J5151" s="14"/>
    </row>
    <row r="5152" spans="1:10" x14ac:dyDescent="0.25">
      <c r="A5152" s="148"/>
      <c r="C5152" s="230"/>
      <c r="I5152" s="14"/>
      <c r="J5152" s="14"/>
    </row>
    <row r="5153" spans="1:10" x14ac:dyDescent="0.25">
      <c r="A5153" s="148"/>
      <c r="C5153" s="230"/>
      <c r="I5153" s="14"/>
      <c r="J5153" s="14"/>
    </row>
    <row r="5154" spans="1:10" x14ac:dyDescent="0.25">
      <c r="A5154" s="148"/>
      <c r="C5154" s="230"/>
      <c r="I5154" s="14"/>
      <c r="J5154" s="14"/>
    </row>
    <row r="5155" spans="1:10" x14ac:dyDescent="0.25">
      <c r="A5155" s="148"/>
      <c r="C5155" s="230"/>
      <c r="I5155" s="14"/>
      <c r="J5155" s="14"/>
    </row>
    <row r="5156" spans="1:10" x14ac:dyDescent="0.25">
      <c r="A5156" s="148"/>
      <c r="C5156" s="230"/>
      <c r="I5156" s="14"/>
      <c r="J5156" s="14"/>
    </row>
    <row r="5157" spans="1:10" x14ac:dyDescent="0.25">
      <c r="A5157" s="148"/>
      <c r="C5157" s="230"/>
      <c r="I5157" s="14"/>
      <c r="J5157" s="14"/>
    </row>
    <row r="5158" spans="1:10" x14ac:dyDescent="0.25">
      <c r="A5158" s="148"/>
      <c r="C5158" s="230"/>
      <c r="I5158" s="14"/>
      <c r="J5158" s="14"/>
    </row>
    <row r="5159" spans="1:10" x14ac:dyDescent="0.25">
      <c r="A5159" s="148"/>
      <c r="C5159" s="230"/>
      <c r="I5159" s="14"/>
      <c r="J5159" s="14"/>
    </row>
    <row r="5160" spans="1:10" x14ac:dyDescent="0.25">
      <c r="A5160" s="148"/>
      <c r="C5160" s="230"/>
      <c r="I5160" s="14"/>
      <c r="J5160" s="14"/>
    </row>
    <row r="5161" spans="1:10" x14ac:dyDescent="0.25">
      <c r="A5161" s="148"/>
      <c r="C5161" s="230"/>
      <c r="I5161" s="14"/>
      <c r="J5161" s="14"/>
    </row>
    <row r="5162" spans="1:10" x14ac:dyDescent="0.25">
      <c r="A5162" s="148"/>
      <c r="C5162" s="230"/>
      <c r="I5162" s="14"/>
      <c r="J5162" s="14"/>
    </row>
    <row r="5163" spans="1:10" x14ac:dyDescent="0.25">
      <c r="A5163" s="148"/>
      <c r="C5163" s="230"/>
      <c r="I5163" s="14"/>
      <c r="J5163" s="14"/>
    </row>
    <row r="5164" spans="1:10" x14ac:dyDescent="0.25">
      <c r="A5164" s="148"/>
      <c r="C5164" s="230"/>
      <c r="I5164" s="14"/>
      <c r="J5164" s="14"/>
    </row>
    <row r="5165" spans="1:10" x14ac:dyDescent="0.25">
      <c r="A5165" s="148"/>
      <c r="C5165" s="230"/>
      <c r="I5165" s="14"/>
      <c r="J5165" s="14"/>
    </row>
    <row r="5166" spans="1:10" x14ac:dyDescent="0.25">
      <c r="A5166" s="148"/>
      <c r="C5166" s="230"/>
      <c r="I5166" s="14"/>
      <c r="J5166" s="14"/>
    </row>
    <row r="5167" spans="1:10" x14ac:dyDescent="0.25">
      <c r="A5167" s="148"/>
      <c r="C5167" s="230"/>
      <c r="I5167" s="14"/>
      <c r="J5167" s="14"/>
    </row>
    <row r="5168" spans="1:10" x14ac:dyDescent="0.25">
      <c r="A5168" s="148"/>
      <c r="C5168" s="230"/>
      <c r="I5168" s="14"/>
      <c r="J5168" s="14"/>
    </row>
    <row r="5169" spans="1:10" x14ac:dyDescent="0.25">
      <c r="A5169" s="148"/>
      <c r="C5169" s="230"/>
      <c r="I5169" s="14"/>
      <c r="J5169" s="14"/>
    </row>
    <row r="5170" spans="1:10" x14ac:dyDescent="0.25">
      <c r="A5170" s="148"/>
      <c r="C5170" s="230"/>
      <c r="I5170" s="14"/>
      <c r="J5170" s="14"/>
    </row>
    <row r="5171" spans="1:10" x14ac:dyDescent="0.25">
      <c r="A5171" s="148"/>
      <c r="C5171" s="230"/>
      <c r="I5171" s="14"/>
      <c r="J5171" s="14"/>
    </row>
    <row r="5172" spans="1:10" x14ac:dyDescent="0.25">
      <c r="A5172" s="148"/>
      <c r="C5172" s="230"/>
      <c r="I5172" s="14"/>
      <c r="J5172" s="14"/>
    </row>
    <row r="5173" spans="1:10" x14ac:dyDescent="0.25">
      <c r="A5173" s="148"/>
      <c r="C5173" s="230"/>
      <c r="I5173" s="14"/>
      <c r="J5173" s="14"/>
    </row>
    <row r="5174" spans="1:10" x14ac:dyDescent="0.25">
      <c r="A5174" s="148"/>
      <c r="C5174" s="230"/>
      <c r="I5174" s="14"/>
      <c r="J5174" s="14"/>
    </row>
    <row r="5175" spans="1:10" x14ac:dyDescent="0.25">
      <c r="A5175" s="148"/>
      <c r="C5175" s="230"/>
      <c r="I5175" s="14"/>
      <c r="J5175" s="14"/>
    </row>
    <row r="5176" spans="1:10" x14ac:dyDescent="0.25">
      <c r="A5176" s="148"/>
      <c r="C5176" s="230"/>
      <c r="I5176" s="14"/>
      <c r="J5176" s="14"/>
    </row>
    <row r="5177" spans="1:10" x14ac:dyDescent="0.25">
      <c r="A5177" s="148"/>
      <c r="C5177" s="230"/>
      <c r="I5177" s="14"/>
      <c r="J5177" s="14"/>
    </row>
    <row r="5178" spans="1:10" x14ac:dyDescent="0.25">
      <c r="A5178" s="148"/>
      <c r="C5178" s="230"/>
      <c r="I5178" s="14"/>
      <c r="J5178" s="14"/>
    </row>
    <row r="5179" spans="1:10" x14ac:dyDescent="0.25">
      <c r="A5179" s="148"/>
      <c r="C5179" s="230"/>
      <c r="I5179" s="14"/>
      <c r="J5179" s="14"/>
    </row>
    <row r="5180" spans="1:10" x14ac:dyDescent="0.25">
      <c r="A5180" s="148"/>
      <c r="C5180" s="230"/>
      <c r="I5180" s="14"/>
      <c r="J5180" s="14"/>
    </row>
    <row r="5181" spans="1:10" x14ac:dyDescent="0.25">
      <c r="A5181" s="148"/>
      <c r="C5181" s="230"/>
      <c r="I5181" s="14"/>
      <c r="J5181" s="14"/>
    </row>
    <row r="5182" spans="1:10" x14ac:dyDescent="0.25">
      <c r="A5182" s="148"/>
      <c r="C5182" s="230"/>
      <c r="I5182" s="14"/>
      <c r="J5182" s="14"/>
    </row>
    <row r="5183" spans="1:10" x14ac:dyDescent="0.25">
      <c r="A5183" s="148"/>
      <c r="C5183" s="230"/>
      <c r="I5183" s="14"/>
      <c r="J5183" s="14"/>
    </row>
    <row r="5184" spans="1:10" x14ac:dyDescent="0.25">
      <c r="A5184" s="148"/>
      <c r="C5184" s="230"/>
      <c r="I5184" s="14"/>
      <c r="J5184" s="14"/>
    </row>
    <row r="5185" spans="1:10" x14ac:dyDescent="0.25">
      <c r="A5185" s="148"/>
      <c r="C5185" s="230"/>
      <c r="I5185" s="14"/>
      <c r="J5185" s="14"/>
    </row>
    <row r="5186" spans="1:10" x14ac:dyDescent="0.25">
      <c r="A5186" s="148"/>
      <c r="C5186" s="230"/>
      <c r="I5186" s="14"/>
      <c r="J5186" s="14"/>
    </row>
    <row r="5187" spans="1:10" x14ac:dyDescent="0.25">
      <c r="A5187" s="148"/>
      <c r="C5187" s="230"/>
      <c r="I5187" s="14"/>
      <c r="J5187" s="14"/>
    </row>
    <row r="5188" spans="1:10" x14ac:dyDescent="0.25">
      <c r="A5188" s="148"/>
      <c r="C5188" s="230"/>
      <c r="I5188" s="14"/>
      <c r="J5188" s="14"/>
    </row>
    <row r="5189" spans="1:10" x14ac:dyDescent="0.25">
      <c r="A5189" s="148"/>
      <c r="C5189" s="230"/>
      <c r="I5189" s="14"/>
      <c r="J5189" s="14"/>
    </row>
    <row r="5190" spans="1:10" x14ac:dyDescent="0.25">
      <c r="A5190" s="148"/>
      <c r="C5190" s="230"/>
      <c r="I5190" s="14"/>
      <c r="J5190" s="14"/>
    </row>
    <row r="5191" spans="1:10" x14ac:dyDescent="0.25">
      <c r="A5191" s="148"/>
      <c r="C5191" s="230"/>
      <c r="I5191" s="14"/>
      <c r="J5191" s="14"/>
    </row>
    <row r="5192" spans="1:10" x14ac:dyDescent="0.25">
      <c r="A5192" s="148"/>
      <c r="C5192" s="230"/>
      <c r="I5192" s="14"/>
      <c r="J5192" s="14"/>
    </row>
    <row r="5193" spans="1:10" x14ac:dyDescent="0.25">
      <c r="A5193" s="148"/>
      <c r="C5193" s="230"/>
      <c r="I5193" s="14"/>
      <c r="J5193" s="14"/>
    </row>
    <row r="5194" spans="1:10" x14ac:dyDescent="0.25">
      <c r="A5194" s="148"/>
      <c r="C5194" s="230"/>
      <c r="I5194" s="14"/>
      <c r="J5194" s="14"/>
    </row>
    <row r="5195" spans="1:10" x14ac:dyDescent="0.25">
      <c r="A5195" s="148"/>
      <c r="C5195" s="230"/>
      <c r="I5195" s="14"/>
      <c r="J5195" s="14"/>
    </row>
    <row r="5196" spans="1:10" x14ac:dyDescent="0.25">
      <c r="A5196" s="148"/>
      <c r="C5196" s="230"/>
      <c r="I5196" s="14"/>
      <c r="J5196" s="14"/>
    </row>
    <row r="5197" spans="1:10" x14ac:dyDescent="0.25">
      <c r="A5197" s="148"/>
      <c r="C5197" s="230"/>
      <c r="I5197" s="14"/>
      <c r="J5197" s="14"/>
    </row>
    <row r="5198" spans="1:10" x14ac:dyDescent="0.25">
      <c r="A5198" s="148"/>
      <c r="C5198" s="230"/>
      <c r="I5198" s="14"/>
      <c r="J5198" s="14"/>
    </row>
    <row r="5199" spans="1:10" x14ac:dyDescent="0.25">
      <c r="A5199" s="148"/>
      <c r="C5199" s="230"/>
      <c r="I5199" s="14"/>
      <c r="J5199" s="14"/>
    </row>
    <row r="5200" spans="1:10" x14ac:dyDescent="0.25">
      <c r="A5200" s="148"/>
      <c r="C5200" s="230"/>
      <c r="I5200" s="14"/>
      <c r="J5200" s="14"/>
    </row>
    <row r="5201" spans="1:10" x14ac:dyDescent="0.25">
      <c r="A5201" s="148"/>
      <c r="C5201" s="230"/>
      <c r="I5201" s="14"/>
      <c r="J5201" s="14"/>
    </row>
    <row r="5202" spans="1:10" x14ac:dyDescent="0.25">
      <c r="A5202" s="148"/>
      <c r="C5202" s="230"/>
      <c r="I5202" s="14"/>
      <c r="J5202" s="14"/>
    </row>
    <row r="5203" spans="1:10" x14ac:dyDescent="0.25">
      <c r="A5203" s="148"/>
      <c r="C5203" s="230"/>
      <c r="I5203" s="14"/>
      <c r="J5203" s="14"/>
    </row>
    <row r="5204" spans="1:10" x14ac:dyDescent="0.25">
      <c r="A5204" s="148"/>
      <c r="C5204" s="230"/>
      <c r="I5204" s="14"/>
      <c r="J5204" s="14"/>
    </row>
    <row r="5205" spans="1:10" x14ac:dyDescent="0.25">
      <c r="A5205" s="148"/>
      <c r="C5205" s="230"/>
      <c r="I5205" s="14"/>
      <c r="J5205" s="14"/>
    </row>
    <row r="5206" spans="1:10" x14ac:dyDescent="0.25">
      <c r="A5206" s="148"/>
      <c r="C5206" s="230"/>
      <c r="I5206" s="14"/>
      <c r="J5206" s="14"/>
    </row>
    <row r="5207" spans="1:10" x14ac:dyDescent="0.25">
      <c r="A5207" s="148"/>
      <c r="C5207" s="230"/>
      <c r="I5207" s="14"/>
      <c r="J5207" s="14"/>
    </row>
    <row r="5208" spans="1:10" x14ac:dyDescent="0.25">
      <c r="A5208" s="148"/>
      <c r="C5208" s="230"/>
      <c r="I5208" s="14"/>
      <c r="J5208" s="14"/>
    </row>
    <row r="5209" spans="1:10" x14ac:dyDescent="0.25">
      <c r="A5209" s="148"/>
      <c r="C5209" s="230"/>
      <c r="I5209" s="14"/>
      <c r="J5209" s="14"/>
    </row>
    <row r="5210" spans="1:10" x14ac:dyDescent="0.25">
      <c r="A5210" s="148"/>
      <c r="C5210" s="230"/>
      <c r="I5210" s="14"/>
      <c r="J5210" s="14"/>
    </row>
    <row r="5211" spans="1:10" x14ac:dyDescent="0.25">
      <c r="A5211" s="148"/>
      <c r="C5211" s="230"/>
      <c r="I5211" s="14"/>
      <c r="J5211" s="14"/>
    </row>
    <row r="5212" spans="1:10" x14ac:dyDescent="0.25">
      <c r="A5212" s="148"/>
      <c r="C5212" s="230"/>
      <c r="I5212" s="14"/>
      <c r="J5212" s="14"/>
    </row>
    <row r="5213" spans="1:10" x14ac:dyDescent="0.25">
      <c r="A5213" s="148"/>
      <c r="C5213" s="230"/>
      <c r="I5213" s="14"/>
      <c r="J5213" s="14"/>
    </row>
    <row r="5214" spans="1:10" x14ac:dyDescent="0.25">
      <c r="A5214" s="148"/>
      <c r="C5214" s="230"/>
      <c r="I5214" s="14"/>
      <c r="J5214" s="14"/>
    </row>
    <row r="5215" spans="1:10" x14ac:dyDescent="0.25">
      <c r="A5215" s="148"/>
      <c r="C5215" s="230"/>
      <c r="I5215" s="14"/>
      <c r="J5215" s="14"/>
    </row>
    <row r="5216" spans="1:10" x14ac:dyDescent="0.25">
      <c r="A5216" s="148"/>
      <c r="C5216" s="230"/>
      <c r="I5216" s="14"/>
      <c r="J5216" s="14"/>
    </row>
    <row r="5217" spans="1:10" x14ac:dyDescent="0.25">
      <c r="A5217" s="148"/>
      <c r="C5217" s="230"/>
      <c r="I5217" s="14"/>
      <c r="J5217" s="14"/>
    </row>
    <row r="5218" spans="1:10" x14ac:dyDescent="0.25">
      <c r="A5218" s="148"/>
      <c r="C5218" s="230"/>
      <c r="I5218" s="14"/>
      <c r="J5218" s="14"/>
    </row>
    <row r="5219" spans="1:10" x14ac:dyDescent="0.25">
      <c r="A5219" s="148"/>
      <c r="C5219" s="230"/>
      <c r="I5219" s="14"/>
      <c r="J5219" s="14"/>
    </row>
    <row r="5220" spans="1:10" x14ac:dyDescent="0.25">
      <c r="A5220" s="148"/>
      <c r="C5220" s="230"/>
      <c r="I5220" s="14"/>
      <c r="J5220" s="14"/>
    </row>
    <row r="5221" spans="1:10" x14ac:dyDescent="0.25">
      <c r="A5221" s="148"/>
      <c r="C5221" s="230"/>
      <c r="I5221" s="14"/>
      <c r="J5221" s="14"/>
    </row>
    <row r="5222" spans="1:10" x14ac:dyDescent="0.25">
      <c r="A5222" s="148"/>
      <c r="C5222" s="230"/>
      <c r="I5222" s="14"/>
      <c r="J5222" s="14"/>
    </row>
    <row r="5223" spans="1:10" x14ac:dyDescent="0.25">
      <c r="A5223" s="148"/>
      <c r="C5223" s="230"/>
      <c r="I5223" s="14"/>
      <c r="J5223" s="14"/>
    </row>
    <row r="5224" spans="1:10" x14ac:dyDescent="0.25">
      <c r="A5224" s="148"/>
      <c r="C5224" s="230"/>
      <c r="I5224" s="14"/>
      <c r="J5224" s="14"/>
    </row>
    <row r="5225" spans="1:10" x14ac:dyDescent="0.25">
      <c r="A5225" s="148"/>
      <c r="C5225" s="230"/>
      <c r="I5225" s="14"/>
      <c r="J5225" s="14"/>
    </row>
    <row r="5226" spans="1:10" x14ac:dyDescent="0.25">
      <c r="A5226" s="148"/>
      <c r="C5226" s="230"/>
      <c r="I5226" s="14"/>
      <c r="J5226" s="14"/>
    </row>
    <row r="5227" spans="1:10" x14ac:dyDescent="0.25">
      <c r="A5227" s="148"/>
      <c r="C5227" s="230"/>
      <c r="I5227" s="14"/>
      <c r="J5227" s="14"/>
    </row>
    <row r="5228" spans="1:10" x14ac:dyDescent="0.25">
      <c r="A5228" s="148"/>
      <c r="C5228" s="230"/>
      <c r="I5228" s="14"/>
      <c r="J5228" s="14"/>
    </row>
    <row r="5229" spans="1:10" x14ac:dyDescent="0.25">
      <c r="A5229" s="148"/>
      <c r="C5229" s="230"/>
      <c r="I5229" s="14"/>
      <c r="J5229" s="14"/>
    </row>
    <row r="5230" spans="1:10" x14ac:dyDescent="0.25">
      <c r="A5230" s="148"/>
      <c r="C5230" s="230"/>
      <c r="I5230" s="14"/>
      <c r="J5230" s="14"/>
    </row>
    <row r="5231" spans="1:10" x14ac:dyDescent="0.25">
      <c r="A5231" s="148"/>
      <c r="C5231" s="230"/>
      <c r="I5231" s="14"/>
      <c r="J5231" s="14"/>
    </row>
    <row r="5232" spans="1:10" x14ac:dyDescent="0.25">
      <c r="A5232" s="148"/>
      <c r="C5232" s="230"/>
      <c r="I5232" s="14"/>
      <c r="J5232" s="14"/>
    </row>
    <row r="5233" spans="1:10" x14ac:dyDescent="0.25">
      <c r="A5233" s="148"/>
      <c r="C5233" s="230"/>
      <c r="I5233" s="14"/>
      <c r="J5233" s="14"/>
    </row>
    <row r="5234" spans="1:10" x14ac:dyDescent="0.25">
      <c r="A5234" s="148"/>
      <c r="C5234" s="230"/>
      <c r="I5234" s="14"/>
      <c r="J5234" s="14"/>
    </row>
    <row r="5235" spans="1:10" x14ac:dyDescent="0.25">
      <c r="A5235" s="148"/>
      <c r="C5235" s="230"/>
      <c r="I5235" s="14"/>
      <c r="J5235" s="14"/>
    </row>
    <row r="5236" spans="1:10" x14ac:dyDescent="0.25">
      <c r="A5236" s="148"/>
      <c r="C5236" s="230"/>
      <c r="I5236" s="14"/>
      <c r="J5236" s="14"/>
    </row>
    <row r="5237" spans="1:10" x14ac:dyDescent="0.25">
      <c r="A5237" s="148"/>
      <c r="C5237" s="230"/>
      <c r="I5237" s="14"/>
      <c r="J5237" s="14"/>
    </row>
    <row r="5238" spans="1:10" x14ac:dyDescent="0.25">
      <c r="A5238" s="148"/>
      <c r="C5238" s="230"/>
      <c r="I5238" s="14"/>
      <c r="J5238" s="14"/>
    </row>
    <row r="5239" spans="1:10" x14ac:dyDescent="0.25">
      <c r="A5239" s="148"/>
      <c r="C5239" s="230"/>
      <c r="I5239" s="14"/>
      <c r="J5239" s="14"/>
    </row>
    <row r="5240" spans="1:10" x14ac:dyDescent="0.25">
      <c r="A5240" s="148"/>
      <c r="C5240" s="230"/>
      <c r="I5240" s="14"/>
      <c r="J5240" s="14"/>
    </row>
    <row r="5241" spans="1:10" x14ac:dyDescent="0.25">
      <c r="A5241" s="148"/>
      <c r="C5241" s="230"/>
      <c r="I5241" s="14"/>
      <c r="J5241" s="14"/>
    </row>
    <row r="5242" spans="1:10" x14ac:dyDescent="0.25">
      <c r="A5242" s="148"/>
      <c r="C5242" s="230"/>
      <c r="I5242" s="14"/>
      <c r="J5242" s="14"/>
    </row>
    <row r="5243" spans="1:10" x14ac:dyDescent="0.25">
      <c r="A5243" s="148"/>
      <c r="C5243" s="230"/>
      <c r="I5243" s="14"/>
      <c r="J5243" s="14"/>
    </row>
    <row r="5244" spans="1:10" x14ac:dyDescent="0.25">
      <c r="A5244" s="148"/>
      <c r="C5244" s="230"/>
      <c r="I5244" s="14"/>
      <c r="J5244" s="14"/>
    </row>
    <row r="5245" spans="1:10" x14ac:dyDescent="0.25">
      <c r="A5245" s="148"/>
      <c r="C5245" s="230"/>
      <c r="I5245" s="14"/>
      <c r="J5245" s="14"/>
    </row>
    <row r="5246" spans="1:10" x14ac:dyDescent="0.25">
      <c r="A5246" s="148"/>
      <c r="C5246" s="230"/>
      <c r="I5246" s="14"/>
      <c r="J5246" s="14"/>
    </row>
    <row r="5247" spans="1:10" x14ac:dyDescent="0.25">
      <c r="A5247" s="148"/>
      <c r="C5247" s="230"/>
      <c r="I5247" s="14"/>
      <c r="J5247" s="14"/>
    </row>
    <row r="5248" spans="1:10" x14ac:dyDescent="0.25">
      <c r="A5248" s="148"/>
      <c r="C5248" s="230"/>
      <c r="I5248" s="14"/>
      <c r="J5248" s="14"/>
    </row>
    <row r="5249" spans="1:10" x14ac:dyDescent="0.25">
      <c r="A5249" s="148"/>
      <c r="C5249" s="230"/>
      <c r="I5249" s="14"/>
      <c r="J5249" s="14"/>
    </row>
    <row r="5250" spans="1:10" x14ac:dyDescent="0.25">
      <c r="A5250" s="148"/>
      <c r="C5250" s="230"/>
      <c r="I5250" s="14"/>
      <c r="J5250" s="14"/>
    </row>
    <row r="5251" spans="1:10" x14ac:dyDescent="0.25">
      <c r="A5251" s="148"/>
      <c r="C5251" s="230"/>
      <c r="I5251" s="14"/>
      <c r="J5251" s="14"/>
    </row>
    <row r="5252" spans="1:10" x14ac:dyDescent="0.25">
      <c r="A5252" s="148"/>
      <c r="C5252" s="230"/>
      <c r="I5252" s="14"/>
      <c r="J5252" s="14"/>
    </row>
    <row r="5253" spans="1:10" x14ac:dyDescent="0.25">
      <c r="A5253" s="148"/>
      <c r="C5253" s="230"/>
      <c r="I5253" s="14"/>
      <c r="J5253" s="14"/>
    </row>
    <row r="5254" spans="1:10" x14ac:dyDescent="0.25">
      <c r="A5254" s="148"/>
      <c r="C5254" s="230"/>
      <c r="I5254" s="14"/>
      <c r="J5254" s="14"/>
    </row>
    <row r="5255" spans="1:10" x14ac:dyDescent="0.25">
      <c r="A5255" s="148"/>
      <c r="C5255" s="230"/>
      <c r="I5255" s="14"/>
      <c r="J5255" s="14"/>
    </row>
    <row r="5256" spans="1:10" x14ac:dyDescent="0.25">
      <c r="A5256" s="148"/>
      <c r="C5256" s="230"/>
      <c r="I5256" s="14"/>
      <c r="J5256" s="14"/>
    </row>
    <row r="5257" spans="1:10" x14ac:dyDescent="0.25">
      <c r="A5257" s="148"/>
      <c r="C5257" s="230"/>
      <c r="I5257" s="14"/>
      <c r="J5257" s="14"/>
    </row>
    <row r="5258" spans="1:10" x14ac:dyDescent="0.25">
      <c r="A5258" s="148"/>
      <c r="C5258" s="230"/>
      <c r="I5258" s="14"/>
      <c r="J5258" s="14"/>
    </row>
    <row r="5259" spans="1:10" x14ac:dyDescent="0.25">
      <c r="A5259" s="148"/>
      <c r="C5259" s="230"/>
      <c r="I5259" s="14"/>
      <c r="J5259" s="14"/>
    </row>
    <row r="5260" spans="1:10" x14ac:dyDescent="0.25">
      <c r="A5260" s="148"/>
      <c r="C5260" s="230"/>
      <c r="I5260" s="14"/>
      <c r="J5260" s="14"/>
    </row>
    <row r="5261" spans="1:10" x14ac:dyDescent="0.25">
      <c r="A5261" s="148"/>
      <c r="C5261" s="230"/>
      <c r="I5261" s="14"/>
      <c r="J5261" s="14"/>
    </row>
    <row r="5262" spans="1:10" x14ac:dyDescent="0.25">
      <c r="A5262" s="148"/>
      <c r="C5262" s="230"/>
      <c r="I5262" s="14"/>
      <c r="J5262" s="14"/>
    </row>
    <row r="5263" spans="1:10" x14ac:dyDescent="0.25">
      <c r="A5263" s="148"/>
      <c r="C5263" s="230"/>
      <c r="I5263" s="14"/>
      <c r="J5263" s="14"/>
    </row>
    <row r="5264" spans="1:10" x14ac:dyDescent="0.25">
      <c r="A5264" s="148"/>
      <c r="C5264" s="230"/>
      <c r="I5264" s="14"/>
      <c r="J5264" s="14"/>
    </row>
    <row r="5265" spans="1:10" x14ac:dyDescent="0.25">
      <c r="A5265" s="148"/>
      <c r="C5265" s="230"/>
      <c r="I5265" s="14"/>
      <c r="J5265" s="14"/>
    </row>
    <row r="5266" spans="1:10" x14ac:dyDescent="0.25">
      <c r="A5266" s="148"/>
      <c r="C5266" s="230"/>
      <c r="I5266" s="14"/>
      <c r="J5266" s="14"/>
    </row>
    <row r="5267" spans="1:10" x14ac:dyDescent="0.25">
      <c r="A5267" s="148"/>
      <c r="C5267" s="230"/>
      <c r="I5267" s="14"/>
      <c r="J5267" s="14"/>
    </row>
    <row r="5268" spans="1:10" x14ac:dyDescent="0.25">
      <c r="A5268" s="148"/>
      <c r="C5268" s="230"/>
      <c r="I5268" s="14"/>
      <c r="J5268" s="14"/>
    </row>
    <row r="5269" spans="1:10" x14ac:dyDescent="0.25">
      <c r="A5269" s="148"/>
      <c r="C5269" s="230"/>
      <c r="I5269" s="14"/>
      <c r="J5269" s="14"/>
    </row>
    <row r="5270" spans="1:10" x14ac:dyDescent="0.25">
      <c r="A5270" s="148"/>
      <c r="C5270" s="230"/>
      <c r="I5270" s="14"/>
      <c r="J5270" s="14"/>
    </row>
    <row r="5271" spans="1:10" x14ac:dyDescent="0.25">
      <c r="A5271" s="148"/>
      <c r="C5271" s="230"/>
      <c r="I5271" s="14"/>
      <c r="J5271" s="14"/>
    </row>
    <row r="5272" spans="1:10" x14ac:dyDescent="0.25">
      <c r="A5272" s="148"/>
      <c r="C5272" s="230"/>
      <c r="I5272" s="14"/>
      <c r="J5272" s="14"/>
    </row>
    <row r="5273" spans="1:10" x14ac:dyDescent="0.25">
      <c r="A5273" s="148"/>
      <c r="C5273" s="230"/>
      <c r="I5273" s="14"/>
      <c r="J5273" s="14"/>
    </row>
    <row r="5274" spans="1:10" x14ac:dyDescent="0.25">
      <c r="A5274" s="148"/>
      <c r="C5274" s="230"/>
      <c r="I5274" s="14"/>
      <c r="J5274" s="14"/>
    </row>
    <row r="5275" spans="1:10" x14ac:dyDescent="0.25">
      <c r="A5275" s="148"/>
      <c r="C5275" s="230"/>
      <c r="I5275" s="14"/>
      <c r="J5275" s="14"/>
    </row>
    <row r="5276" spans="1:10" x14ac:dyDescent="0.25">
      <c r="A5276" s="148"/>
      <c r="C5276" s="230"/>
      <c r="I5276" s="14"/>
      <c r="J5276" s="14"/>
    </row>
    <row r="5277" spans="1:10" x14ac:dyDescent="0.25">
      <c r="A5277" s="148"/>
      <c r="C5277" s="230"/>
      <c r="I5277" s="14"/>
      <c r="J5277" s="14"/>
    </row>
    <row r="5278" spans="1:10" x14ac:dyDescent="0.25">
      <c r="A5278" s="148"/>
      <c r="C5278" s="230"/>
      <c r="I5278" s="14"/>
      <c r="J5278" s="14"/>
    </row>
    <row r="5279" spans="1:10" x14ac:dyDescent="0.25">
      <c r="A5279" s="148"/>
      <c r="C5279" s="230"/>
      <c r="I5279" s="14"/>
      <c r="J5279" s="14"/>
    </row>
    <row r="5280" spans="1:10" x14ac:dyDescent="0.25">
      <c r="A5280" s="148"/>
      <c r="C5280" s="230"/>
      <c r="I5280" s="14"/>
      <c r="J5280" s="14"/>
    </row>
    <row r="5281" spans="1:10" x14ac:dyDescent="0.25">
      <c r="A5281" s="148"/>
      <c r="C5281" s="230"/>
      <c r="I5281" s="14"/>
      <c r="J5281" s="14"/>
    </row>
    <row r="5282" spans="1:10" x14ac:dyDescent="0.25">
      <c r="A5282" s="148"/>
      <c r="C5282" s="230"/>
      <c r="I5282" s="14"/>
      <c r="J5282" s="14"/>
    </row>
    <row r="5283" spans="1:10" x14ac:dyDescent="0.25">
      <c r="A5283" s="148"/>
      <c r="C5283" s="230"/>
      <c r="I5283" s="14"/>
      <c r="J5283" s="14"/>
    </row>
    <row r="5284" spans="1:10" x14ac:dyDescent="0.25">
      <c r="A5284" s="148"/>
      <c r="C5284" s="230"/>
      <c r="I5284" s="14"/>
      <c r="J5284" s="14"/>
    </row>
    <row r="5285" spans="1:10" x14ac:dyDescent="0.25">
      <c r="A5285" s="148"/>
      <c r="C5285" s="230"/>
      <c r="I5285" s="14"/>
      <c r="J5285" s="14"/>
    </row>
    <row r="5286" spans="1:10" x14ac:dyDescent="0.25">
      <c r="A5286" s="148"/>
      <c r="C5286" s="230"/>
      <c r="I5286" s="14"/>
      <c r="J5286" s="14"/>
    </row>
    <row r="5287" spans="1:10" x14ac:dyDescent="0.25">
      <c r="A5287" s="148"/>
      <c r="C5287" s="230"/>
      <c r="I5287" s="14"/>
      <c r="J5287" s="14"/>
    </row>
    <row r="5288" spans="1:10" x14ac:dyDescent="0.25">
      <c r="A5288" s="148"/>
      <c r="C5288" s="230"/>
      <c r="I5288" s="14"/>
      <c r="J5288" s="14"/>
    </row>
    <row r="5289" spans="1:10" x14ac:dyDescent="0.25">
      <c r="A5289" s="148"/>
      <c r="C5289" s="230"/>
      <c r="I5289" s="14"/>
      <c r="J5289" s="14"/>
    </row>
    <row r="5290" spans="1:10" x14ac:dyDescent="0.25">
      <c r="A5290" s="148"/>
      <c r="C5290" s="230"/>
      <c r="I5290" s="14"/>
      <c r="J5290" s="14"/>
    </row>
    <row r="5291" spans="1:10" x14ac:dyDescent="0.25">
      <c r="A5291" s="148"/>
      <c r="C5291" s="230"/>
      <c r="I5291" s="14"/>
      <c r="J5291" s="14"/>
    </row>
    <row r="5292" spans="1:10" x14ac:dyDescent="0.25">
      <c r="A5292" s="148"/>
      <c r="C5292" s="230"/>
      <c r="I5292" s="14"/>
      <c r="J5292" s="14"/>
    </row>
    <row r="5293" spans="1:10" x14ac:dyDescent="0.25">
      <c r="A5293" s="148"/>
      <c r="C5293" s="230"/>
      <c r="I5293" s="14"/>
      <c r="J5293" s="14"/>
    </row>
    <row r="5294" spans="1:10" x14ac:dyDescent="0.25">
      <c r="A5294" s="148"/>
      <c r="C5294" s="230"/>
      <c r="I5294" s="14"/>
      <c r="J5294" s="14"/>
    </row>
    <row r="5295" spans="1:10" x14ac:dyDescent="0.25">
      <c r="A5295" s="148"/>
      <c r="C5295" s="230"/>
      <c r="I5295" s="14"/>
      <c r="J5295" s="14"/>
    </row>
    <row r="5296" spans="1:10" x14ac:dyDescent="0.25">
      <c r="A5296" s="148"/>
      <c r="C5296" s="230"/>
      <c r="I5296" s="14"/>
      <c r="J5296" s="14"/>
    </row>
    <row r="5297" spans="1:10" x14ac:dyDescent="0.25">
      <c r="A5297" s="148"/>
      <c r="C5297" s="230"/>
      <c r="I5297" s="14"/>
      <c r="J5297" s="14"/>
    </row>
    <row r="5298" spans="1:10" x14ac:dyDescent="0.25">
      <c r="A5298" s="148"/>
      <c r="C5298" s="230"/>
      <c r="I5298" s="14"/>
      <c r="J5298" s="14"/>
    </row>
    <row r="5299" spans="1:10" x14ac:dyDescent="0.25">
      <c r="A5299" s="148"/>
      <c r="C5299" s="230"/>
      <c r="I5299" s="14"/>
      <c r="J5299" s="14"/>
    </row>
    <row r="5300" spans="1:10" x14ac:dyDescent="0.25">
      <c r="A5300" s="148"/>
      <c r="C5300" s="230"/>
      <c r="I5300" s="14"/>
      <c r="J5300" s="14"/>
    </row>
    <row r="5301" spans="1:10" x14ac:dyDescent="0.25">
      <c r="A5301" s="148"/>
      <c r="C5301" s="230"/>
      <c r="I5301" s="14"/>
      <c r="J5301" s="14"/>
    </row>
    <row r="5302" spans="1:10" x14ac:dyDescent="0.25">
      <c r="A5302" s="148"/>
      <c r="C5302" s="230"/>
      <c r="I5302" s="14"/>
      <c r="J5302" s="14"/>
    </row>
    <row r="5303" spans="1:10" x14ac:dyDescent="0.25">
      <c r="A5303" s="148"/>
      <c r="C5303" s="230"/>
      <c r="I5303" s="14"/>
      <c r="J5303" s="14"/>
    </row>
    <row r="5304" spans="1:10" x14ac:dyDescent="0.25">
      <c r="A5304" s="148"/>
      <c r="C5304" s="230"/>
      <c r="I5304" s="14"/>
      <c r="J5304" s="14"/>
    </row>
    <row r="5305" spans="1:10" x14ac:dyDescent="0.25">
      <c r="A5305" s="148"/>
      <c r="C5305" s="230"/>
      <c r="I5305" s="14"/>
      <c r="J5305" s="14"/>
    </row>
    <row r="5306" spans="1:10" x14ac:dyDescent="0.25">
      <c r="A5306" s="148"/>
      <c r="C5306" s="230"/>
      <c r="I5306" s="14"/>
      <c r="J5306" s="14"/>
    </row>
    <row r="5307" spans="1:10" x14ac:dyDescent="0.25">
      <c r="A5307" s="148"/>
      <c r="C5307" s="230"/>
      <c r="I5307" s="14"/>
      <c r="J5307" s="14"/>
    </row>
    <row r="5308" spans="1:10" x14ac:dyDescent="0.25">
      <c r="A5308" s="148"/>
      <c r="C5308" s="230"/>
      <c r="I5308" s="14"/>
      <c r="J5308" s="14"/>
    </row>
    <row r="5309" spans="1:10" x14ac:dyDescent="0.25">
      <c r="A5309" s="148"/>
      <c r="C5309" s="230"/>
      <c r="I5309" s="14"/>
      <c r="J5309" s="14"/>
    </row>
    <row r="5310" spans="1:10" x14ac:dyDescent="0.25">
      <c r="A5310" s="148"/>
      <c r="C5310" s="230"/>
      <c r="I5310" s="14"/>
      <c r="J5310" s="14"/>
    </row>
    <row r="5311" spans="1:10" x14ac:dyDescent="0.25">
      <c r="A5311" s="148"/>
      <c r="C5311" s="230"/>
      <c r="I5311" s="14"/>
      <c r="J5311" s="14"/>
    </row>
    <row r="5312" spans="1:10" x14ac:dyDescent="0.25">
      <c r="A5312" s="148"/>
      <c r="C5312" s="230"/>
      <c r="I5312" s="14"/>
      <c r="J5312" s="14"/>
    </row>
    <row r="5313" spans="1:10" x14ac:dyDescent="0.25">
      <c r="A5313" s="148"/>
      <c r="C5313" s="230"/>
      <c r="I5313" s="14"/>
      <c r="J5313" s="14"/>
    </row>
    <row r="5314" spans="1:10" x14ac:dyDescent="0.25">
      <c r="A5314" s="148"/>
      <c r="C5314" s="230"/>
      <c r="I5314" s="14"/>
      <c r="J5314" s="14"/>
    </row>
    <row r="5315" spans="1:10" x14ac:dyDescent="0.25">
      <c r="A5315" s="148"/>
      <c r="C5315" s="230"/>
      <c r="I5315" s="14"/>
      <c r="J5315" s="14"/>
    </row>
    <row r="5316" spans="1:10" x14ac:dyDescent="0.25">
      <c r="A5316" s="148"/>
      <c r="C5316" s="230"/>
      <c r="I5316" s="14"/>
      <c r="J5316" s="14"/>
    </row>
    <row r="5317" spans="1:10" x14ac:dyDescent="0.25">
      <c r="A5317" s="148"/>
      <c r="C5317" s="230"/>
      <c r="I5317" s="14"/>
      <c r="J5317" s="14"/>
    </row>
    <row r="5318" spans="1:10" x14ac:dyDescent="0.25">
      <c r="A5318" s="148"/>
      <c r="C5318" s="230"/>
      <c r="I5318" s="14"/>
      <c r="J5318" s="14"/>
    </row>
    <row r="5319" spans="1:10" x14ac:dyDescent="0.25">
      <c r="A5319" s="148"/>
      <c r="C5319" s="230"/>
      <c r="I5319" s="14"/>
      <c r="J5319" s="14"/>
    </row>
    <row r="5320" spans="1:10" x14ac:dyDescent="0.25">
      <c r="A5320" s="148"/>
      <c r="C5320" s="230"/>
      <c r="I5320" s="14"/>
      <c r="J5320" s="14"/>
    </row>
    <row r="5321" spans="1:10" x14ac:dyDescent="0.25">
      <c r="A5321" s="148"/>
      <c r="C5321" s="230"/>
      <c r="I5321" s="14"/>
      <c r="J5321" s="14"/>
    </row>
    <row r="5322" spans="1:10" x14ac:dyDescent="0.25">
      <c r="A5322" s="148"/>
      <c r="C5322" s="230"/>
      <c r="I5322" s="14"/>
      <c r="J5322" s="14"/>
    </row>
    <row r="5323" spans="1:10" x14ac:dyDescent="0.25">
      <c r="A5323" s="148"/>
      <c r="C5323" s="230"/>
      <c r="I5323" s="14"/>
      <c r="J5323" s="14"/>
    </row>
    <row r="5324" spans="1:10" x14ac:dyDescent="0.25">
      <c r="A5324" s="148"/>
      <c r="C5324" s="230"/>
      <c r="I5324" s="14"/>
      <c r="J5324" s="14"/>
    </row>
    <row r="5325" spans="1:10" x14ac:dyDescent="0.25">
      <c r="A5325" s="148"/>
      <c r="C5325" s="230"/>
      <c r="I5325" s="14"/>
      <c r="J5325" s="14"/>
    </row>
    <row r="5326" spans="1:10" x14ac:dyDescent="0.25">
      <c r="A5326" s="148"/>
      <c r="C5326" s="230"/>
      <c r="I5326" s="14"/>
      <c r="J5326" s="14"/>
    </row>
    <row r="5327" spans="1:10" x14ac:dyDescent="0.25">
      <c r="A5327" s="148"/>
      <c r="C5327" s="230"/>
      <c r="I5327" s="14"/>
      <c r="J5327" s="14"/>
    </row>
    <row r="5328" spans="1:10" x14ac:dyDescent="0.25">
      <c r="A5328" s="148"/>
      <c r="C5328" s="230"/>
      <c r="I5328" s="14"/>
      <c r="J5328" s="14"/>
    </row>
    <row r="5329" spans="1:10" x14ac:dyDescent="0.25">
      <c r="A5329" s="148"/>
      <c r="C5329" s="230"/>
      <c r="I5329" s="14"/>
      <c r="J5329" s="14"/>
    </row>
    <row r="5330" spans="1:10" x14ac:dyDescent="0.25">
      <c r="A5330" s="148"/>
      <c r="C5330" s="230"/>
      <c r="I5330" s="14"/>
      <c r="J5330" s="14"/>
    </row>
    <row r="5331" spans="1:10" x14ac:dyDescent="0.25">
      <c r="A5331" s="148"/>
      <c r="C5331" s="230"/>
      <c r="I5331" s="14"/>
      <c r="J5331" s="14"/>
    </row>
    <row r="5332" spans="1:10" x14ac:dyDescent="0.25">
      <c r="A5332" s="148"/>
      <c r="C5332" s="230"/>
      <c r="I5332" s="14"/>
      <c r="J5332" s="14"/>
    </row>
    <row r="5333" spans="1:10" x14ac:dyDescent="0.25">
      <c r="A5333" s="148"/>
      <c r="C5333" s="230"/>
      <c r="I5333" s="14"/>
      <c r="J5333" s="14"/>
    </row>
    <row r="5334" spans="1:10" x14ac:dyDescent="0.25">
      <c r="A5334" s="148"/>
      <c r="C5334" s="230"/>
      <c r="I5334" s="14"/>
      <c r="J5334" s="14"/>
    </row>
    <row r="5335" spans="1:10" x14ac:dyDescent="0.25">
      <c r="A5335" s="148"/>
      <c r="C5335" s="230"/>
      <c r="I5335" s="14"/>
      <c r="J5335" s="14"/>
    </row>
    <row r="5336" spans="1:10" x14ac:dyDescent="0.25">
      <c r="A5336" s="148"/>
      <c r="C5336" s="230"/>
      <c r="I5336" s="14"/>
      <c r="J5336" s="14"/>
    </row>
    <row r="5337" spans="1:10" x14ac:dyDescent="0.25">
      <c r="A5337" s="148"/>
      <c r="C5337" s="230"/>
      <c r="I5337" s="14"/>
      <c r="J5337" s="14"/>
    </row>
    <row r="5338" spans="1:10" x14ac:dyDescent="0.25">
      <c r="A5338" s="148"/>
      <c r="C5338" s="230"/>
      <c r="I5338" s="14"/>
      <c r="J5338" s="14"/>
    </row>
    <row r="5339" spans="1:10" x14ac:dyDescent="0.25">
      <c r="A5339" s="148"/>
      <c r="C5339" s="230"/>
      <c r="I5339" s="14"/>
      <c r="J5339" s="14"/>
    </row>
    <row r="5340" spans="1:10" x14ac:dyDescent="0.25">
      <c r="A5340" s="148"/>
      <c r="C5340" s="230"/>
      <c r="I5340" s="14"/>
      <c r="J5340" s="14"/>
    </row>
    <row r="5341" spans="1:10" x14ac:dyDescent="0.25">
      <c r="A5341" s="148"/>
      <c r="C5341" s="230"/>
      <c r="I5341" s="14"/>
      <c r="J5341" s="14"/>
    </row>
    <row r="5342" spans="1:10" x14ac:dyDescent="0.25">
      <c r="A5342" s="148"/>
      <c r="C5342" s="230"/>
      <c r="I5342" s="14"/>
      <c r="J5342" s="14"/>
    </row>
    <row r="5343" spans="1:10" x14ac:dyDescent="0.25">
      <c r="A5343" s="148"/>
      <c r="C5343" s="230"/>
      <c r="I5343" s="14"/>
      <c r="J5343" s="14"/>
    </row>
    <row r="5344" spans="1:10" x14ac:dyDescent="0.25">
      <c r="A5344" s="148"/>
      <c r="C5344" s="230"/>
      <c r="I5344" s="14"/>
      <c r="J5344" s="14"/>
    </row>
    <row r="5345" spans="1:10" x14ac:dyDescent="0.25">
      <c r="A5345" s="148"/>
      <c r="C5345" s="230"/>
      <c r="I5345" s="14"/>
      <c r="J5345" s="14"/>
    </row>
    <row r="5346" spans="1:10" x14ac:dyDescent="0.25">
      <c r="A5346" s="148"/>
      <c r="C5346" s="230"/>
      <c r="I5346" s="14"/>
      <c r="J5346" s="14"/>
    </row>
    <row r="5347" spans="1:10" x14ac:dyDescent="0.25">
      <c r="A5347" s="148"/>
      <c r="C5347" s="230"/>
      <c r="I5347" s="14"/>
      <c r="J5347" s="14"/>
    </row>
    <row r="5348" spans="1:10" x14ac:dyDescent="0.25">
      <c r="A5348" s="148"/>
      <c r="C5348" s="230"/>
      <c r="I5348" s="14"/>
      <c r="J5348" s="14"/>
    </row>
    <row r="5349" spans="1:10" x14ac:dyDescent="0.25">
      <c r="A5349" s="148"/>
      <c r="C5349" s="230"/>
      <c r="I5349" s="14"/>
      <c r="J5349" s="14"/>
    </row>
    <row r="5350" spans="1:10" x14ac:dyDescent="0.25">
      <c r="A5350" s="148"/>
      <c r="C5350" s="230"/>
      <c r="I5350" s="14"/>
      <c r="J5350" s="14"/>
    </row>
    <row r="5351" spans="1:10" x14ac:dyDescent="0.25">
      <c r="A5351" s="148"/>
      <c r="C5351" s="230"/>
      <c r="I5351" s="14"/>
      <c r="J5351" s="14"/>
    </row>
    <row r="5352" spans="1:10" x14ac:dyDescent="0.25">
      <c r="A5352" s="148"/>
      <c r="C5352" s="230"/>
      <c r="I5352" s="14"/>
      <c r="J5352" s="14"/>
    </row>
    <row r="5353" spans="1:10" x14ac:dyDescent="0.25">
      <c r="A5353" s="148"/>
      <c r="C5353" s="230"/>
      <c r="I5353" s="14"/>
      <c r="J5353" s="14"/>
    </row>
    <row r="5354" spans="1:10" x14ac:dyDescent="0.25">
      <c r="A5354" s="148"/>
      <c r="C5354" s="230"/>
      <c r="I5354" s="14"/>
      <c r="J5354" s="14"/>
    </row>
    <row r="5355" spans="1:10" x14ac:dyDescent="0.25">
      <c r="A5355" s="148"/>
      <c r="C5355" s="230"/>
      <c r="I5355" s="14"/>
      <c r="J5355" s="14"/>
    </row>
    <row r="5356" spans="1:10" x14ac:dyDescent="0.25">
      <c r="A5356" s="148"/>
      <c r="C5356" s="230"/>
      <c r="I5356" s="14"/>
      <c r="J5356" s="14"/>
    </row>
    <row r="5357" spans="1:10" x14ac:dyDescent="0.25">
      <c r="A5357" s="148"/>
      <c r="C5357" s="230"/>
      <c r="I5357" s="14"/>
      <c r="J5357" s="14"/>
    </row>
    <row r="5358" spans="1:10" x14ac:dyDescent="0.25">
      <c r="A5358" s="148"/>
      <c r="C5358" s="230"/>
      <c r="I5358" s="14"/>
      <c r="J5358" s="14"/>
    </row>
    <row r="5359" spans="1:10" x14ac:dyDescent="0.25">
      <c r="A5359" s="148"/>
      <c r="C5359" s="230"/>
      <c r="I5359" s="14"/>
      <c r="J5359" s="14"/>
    </row>
    <row r="5360" spans="1:10" x14ac:dyDescent="0.25">
      <c r="A5360" s="148"/>
      <c r="C5360" s="230"/>
      <c r="I5360" s="14"/>
      <c r="J5360" s="14"/>
    </row>
    <row r="5361" spans="1:10" x14ac:dyDescent="0.25">
      <c r="A5361" s="148"/>
      <c r="C5361" s="230"/>
      <c r="I5361" s="14"/>
      <c r="J5361" s="14"/>
    </row>
    <row r="5362" spans="1:10" x14ac:dyDescent="0.25">
      <c r="A5362" s="148"/>
      <c r="C5362" s="230"/>
      <c r="I5362" s="14"/>
      <c r="J5362" s="14"/>
    </row>
    <row r="5363" spans="1:10" x14ac:dyDescent="0.25">
      <c r="A5363" s="148"/>
      <c r="C5363" s="230"/>
      <c r="I5363" s="14"/>
      <c r="J5363" s="14"/>
    </row>
    <row r="5364" spans="1:10" x14ac:dyDescent="0.25">
      <c r="A5364" s="148"/>
      <c r="C5364" s="230"/>
      <c r="I5364" s="14"/>
      <c r="J5364" s="14"/>
    </row>
    <row r="5365" spans="1:10" x14ac:dyDescent="0.25">
      <c r="A5365" s="148"/>
      <c r="C5365" s="230"/>
      <c r="I5365" s="14"/>
      <c r="J5365" s="14"/>
    </row>
    <row r="5366" spans="1:10" x14ac:dyDescent="0.25">
      <c r="A5366" s="148"/>
      <c r="C5366" s="230"/>
      <c r="I5366" s="14"/>
      <c r="J5366" s="14"/>
    </row>
    <row r="5367" spans="1:10" x14ac:dyDescent="0.25">
      <c r="A5367" s="148"/>
      <c r="C5367" s="230"/>
      <c r="I5367" s="14"/>
      <c r="J5367" s="14"/>
    </row>
    <row r="5368" spans="1:10" x14ac:dyDescent="0.25">
      <c r="A5368" s="148"/>
      <c r="C5368" s="230"/>
      <c r="I5368" s="14"/>
      <c r="J5368" s="14"/>
    </row>
    <row r="5369" spans="1:10" x14ac:dyDescent="0.25">
      <c r="A5369" s="148"/>
      <c r="C5369" s="230"/>
      <c r="I5369" s="14"/>
      <c r="J5369" s="14"/>
    </row>
    <row r="5370" spans="1:10" x14ac:dyDescent="0.25">
      <c r="A5370" s="148"/>
      <c r="C5370" s="230"/>
      <c r="I5370" s="14"/>
      <c r="J5370" s="14"/>
    </row>
    <row r="5371" spans="1:10" x14ac:dyDescent="0.25">
      <c r="A5371" s="148"/>
      <c r="C5371" s="230"/>
      <c r="I5371" s="14"/>
      <c r="J5371" s="14"/>
    </row>
    <row r="5372" spans="1:10" x14ac:dyDescent="0.25">
      <c r="A5372" s="148"/>
      <c r="C5372" s="230"/>
      <c r="I5372" s="14"/>
      <c r="J5372" s="14"/>
    </row>
    <row r="5373" spans="1:10" x14ac:dyDescent="0.25">
      <c r="A5373" s="148"/>
      <c r="C5373" s="230"/>
      <c r="I5373" s="14"/>
      <c r="J5373" s="14"/>
    </row>
    <row r="5374" spans="1:10" x14ac:dyDescent="0.25">
      <c r="A5374" s="148"/>
      <c r="C5374" s="230"/>
      <c r="I5374" s="14"/>
      <c r="J5374" s="14"/>
    </row>
    <row r="5375" spans="1:10" x14ac:dyDescent="0.25">
      <c r="A5375" s="148"/>
      <c r="C5375" s="230"/>
      <c r="I5375" s="14"/>
      <c r="J5375" s="14"/>
    </row>
    <row r="5376" spans="1:10" x14ac:dyDescent="0.25">
      <c r="A5376" s="148"/>
      <c r="C5376" s="230"/>
      <c r="I5376" s="14"/>
      <c r="J5376" s="14"/>
    </row>
    <row r="5377" spans="1:10" x14ac:dyDescent="0.25">
      <c r="A5377" s="148"/>
      <c r="C5377" s="230"/>
      <c r="I5377" s="14"/>
      <c r="J5377" s="14"/>
    </row>
    <row r="5378" spans="1:10" x14ac:dyDescent="0.25">
      <c r="A5378" s="148"/>
      <c r="C5378" s="230"/>
      <c r="I5378" s="14"/>
      <c r="J5378" s="14"/>
    </row>
    <row r="5379" spans="1:10" x14ac:dyDescent="0.25">
      <c r="A5379" s="148"/>
      <c r="C5379" s="230"/>
      <c r="I5379" s="14"/>
      <c r="J5379" s="14"/>
    </row>
    <row r="5380" spans="1:10" x14ac:dyDescent="0.25">
      <c r="A5380" s="148"/>
      <c r="C5380" s="230"/>
      <c r="I5380" s="14"/>
      <c r="J5380" s="14"/>
    </row>
    <row r="5381" spans="1:10" x14ac:dyDescent="0.25">
      <c r="A5381" s="148"/>
      <c r="C5381" s="230"/>
      <c r="I5381" s="14"/>
      <c r="J5381" s="14"/>
    </row>
    <row r="5382" spans="1:10" x14ac:dyDescent="0.25">
      <c r="A5382" s="148"/>
      <c r="C5382" s="230"/>
      <c r="I5382" s="14"/>
      <c r="J5382" s="14"/>
    </row>
    <row r="5383" spans="1:10" x14ac:dyDescent="0.25">
      <c r="A5383" s="148"/>
      <c r="C5383" s="230"/>
      <c r="I5383" s="14"/>
      <c r="J5383" s="14"/>
    </row>
    <row r="5384" spans="1:10" x14ac:dyDescent="0.25">
      <c r="A5384" s="148"/>
      <c r="C5384" s="230"/>
      <c r="I5384" s="14"/>
      <c r="J5384" s="14"/>
    </row>
    <row r="5385" spans="1:10" x14ac:dyDescent="0.25">
      <c r="A5385" s="148"/>
      <c r="C5385" s="230"/>
      <c r="I5385" s="14"/>
      <c r="J5385" s="14"/>
    </row>
    <row r="5386" spans="1:10" x14ac:dyDescent="0.25">
      <c r="A5386" s="148"/>
      <c r="C5386" s="230"/>
      <c r="I5386" s="14"/>
      <c r="J5386" s="14"/>
    </row>
    <row r="5387" spans="1:10" x14ac:dyDescent="0.25">
      <c r="A5387" s="148"/>
      <c r="C5387" s="230"/>
      <c r="I5387" s="14"/>
      <c r="J5387" s="14"/>
    </row>
    <row r="5388" spans="1:10" x14ac:dyDescent="0.25">
      <c r="A5388" s="148"/>
      <c r="C5388" s="230"/>
      <c r="I5388" s="14"/>
      <c r="J5388" s="14"/>
    </row>
    <row r="5389" spans="1:10" x14ac:dyDescent="0.25">
      <c r="A5389" s="148"/>
      <c r="C5389" s="230"/>
      <c r="I5389" s="14"/>
      <c r="J5389" s="14"/>
    </row>
    <row r="5390" spans="1:10" x14ac:dyDescent="0.25">
      <c r="A5390" s="148"/>
      <c r="C5390" s="230"/>
      <c r="I5390" s="14"/>
      <c r="J5390" s="14"/>
    </row>
    <row r="5391" spans="1:10" x14ac:dyDescent="0.25">
      <c r="A5391" s="148"/>
      <c r="C5391" s="230"/>
      <c r="I5391" s="14"/>
      <c r="J5391" s="14"/>
    </row>
    <row r="5392" spans="1:10" x14ac:dyDescent="0.25">
      <c r="A5392" s="148"/>
      <c r="C5392" s="230"/>
      <c r="I5392" s="14"/>
      <c r="J5392" s="14"/>
    </row>
    <row r="5393" spans="1:10" x14ac:dyDescent="0.25">
      <c r="A5393" s="148"/>
      <c r="C5393" s="230"/>
      <c r="I5393" s="14"/>
      <c r="J5393" s="14"/>
    </row>
    <row r="5394" spans="1:10" x14ac:dyDescent="0.25">
      <c r="A5394" s="148"/>
      <c r="C5394" s="230"/>
      <c r="I5394" s="14"/>
      <c r="J5394" s="14"/>
    </row>
    <row r="5395" spans="1:10" x14ac:dyDescent="0.25">
      <c r="A5395" s="148"/>
      <c r="C5395" s="230"/>
      <c r="I5395" s="14"/>
      <c r="J5395" s="14"/>
    </row>
    <row r="5396" spans="1:10" x14ac:dyDescent="0.25">
      <c r="A5396" s="148"/>
      <c r="C5396" s="230"/>
      <c r="I5396" s="14"/>
      <c r="J5396" s="14"/>
    </row>
    <row r="5397" spans="1:10" x14ac:dyDescent="0.25">
      <c r="A5397" s="148"/>
      <c r="C5397" s="230"/>
      <c r="I5397" s="14"/>
      <c r="J5397" s="14"/>
    </row>
    <row r="5398" spans="1:10" x14ac:dyDescent="0.25">
      <c r="A5398" s="148"/>
      <c r="C5398" s="230"/>
      <c r="I5398" s="14"/>
      <c r="J5398" s="14"/>
    </row>
    <row r="5399" spans="1:10" x14ac:dyDescent="0.25">
      <c r="A5399" s="148"/>
      <c r="C5399" s="230"/>
      <c r="I5399" s="14"/>
      <c r="J5399" s="14"/>
    </row>
    <row r="5400" spans="1:10" x14ac:dyDescent="0.25">
      <c r="A5400" s="148"/>
      <c r="C5400" s="230"/>
      <c r="I5400" s="14"/>
      <c r="J5400" s="14"/>
    </row>
    <row r="5401" spans="1:10" x14ac:dyDescent="0.25">
      <c r="A5401" s="148"/>
      <c r="C5401" s="230"/>
      <c r="I5401" s="14"/>
      <c r="J5401" s="14"/>
    </row>
    <row r="5402" spans="1:10" x14ac:dyDescent="0.25">
      <c r="A5402" s="148"/>
      <c r="C5402" s="230"/>
      <c r="I5402" s="14"/>
      <c r="J5402" s="14"/>
    </row>
    <row r="5403" spans="1:10" x14ac:dyDescent="0.25">
      <c r="A5403" s="148"/>
      <c r="C5403" s="230"/>
      <c r="I5403" s="14"/>
      <c r="J5403" s="14"/>
    </row>
    <row r="5404" spans="1:10" x14ac:dyDescent="0.25">
      <c r="A5404" s="148"/>
      <c r="C5404" s="230"/>
      <c r="I5404" s="14"/>
      <c r="J5404" s="14"/>
    </row>
    <row r="5405" spans="1:10" x14ac:dyDescent="0.25">
      <c r="A5405" s="148"/>
      <c r="C5405" s="230"/>
      <c r="I5405" s="14"/>
      <c r="J5405" s="14"/>
    </row>
    <row r="5406" spans="1:10" x14ac:dyDescent="0.25">
      <c r="A5406" s="148"/>
      <c r="C5406" s="230"/>
      <c r="I5406" s="14"/>
      <c r="J5406" s="14"/>
    </row>
    <row r="5407" spans="1:10" x14ac:dyDescent="0.25">
      <c r="A5407" s="148"/>
      <c r="C5407" s="230"/>
      <c r="I5407" s="14"/>
      <c r="J5407" s="14"/>
    </row>
    <row r="5408" spans="1:10" x14ac:dyDescent="0.25">
      <c r="A5408" s="148"/>
      <c r="C5408" s="230"/>
      <c r="I5408" s="14"/>
      <c r="J5408" s="14"/>
    </row>
    <row r="5409" spans="1:10" x14ac:dyDescent="0.25">
      <c r="A5409" s="148"/>
      <c r="C5409" s="230"/>
      <c r="I5409" s="14"/>
      <c r="J5409" s="14"/>
    </row>
    <row r="5410" spans="1:10" x14ac:dyDescent="0.25">
      <c r="A5410" s="148"/>
      <c r="C5410" s="230"/>
      <c r="I5410" s="14"/>
      <c r="J5410" s="14"/>
    </row>
    <row r="5411" spans="1:10" x14ac:dyDescent="0.25">
      <c r="A5411" s="148"/>
      <c r="C5411" s="230"/>
      <c r="I5411" s="14"/>
      <c r="J5411" s="14"/>
    </row>
    <row r="5412" spans="1:10" x14ac:dyDescent="0.25">
      <c r="A5412" s="148"/>
      <c r="C5412" s="230"/>
      <c r="I5412" s="14"/>
      <c r="J5412" s="14"/>
    </row>
    <row r="5413" spans="1:10" x14ac:dyDescent="0.25">
      <c r="A5413" s="148"/>
      <c r="C5413" s="230"/>
      <c r="I5413" s="14"/>
      <c r="J5413" s="14"/>
    </row>
    <row r="5414" spans="1:10" x14ac:dyDescent="0.25">
      <c r="A5414" s="148"/>
      <c r="C5414" s="230"/>
      <c r="I5414" s="14"/>
      <c r="J5414" s="14"/>
    </row>
    <row r="5415" spans="1:10" x14ac:dyDescent="0.25">
      <c r="A5415" s="148"/>
      <c r="C5415" s="230"/>
      <c r="I5415" s="14"/>
      <c r="J5415" s="14"/>
    </row>
    <row r="5416" spans="1:10" x14ac:dyDescent="0.25">
      <c r="A5416" s="148"/>
      <c r="C5416" s="230"/>
      <c r="I5416" s="14"/>
      <c r="J5416" s="14"/>
    </row>
    <row r="5417" spans="1:10" x14ac:dyDescent="0.25">
      <c r="A5417" s="148"/>
      <c r="C5417" s="230"/>
      <c r="I5417" s="14"/>
      <c r="J5417" s="14"/>
    </row>
    <row r="5418" spans="1:10" x14ac:dyDescent="0.25">
      <c r="A5418" s="148"/>
      <c r="C5418" s="230"/>
      <c r="I5418" s="14"/>
      <c r="J5418" s="14"/>
    </row>
    <row r="5419" spans="1:10" x14ac:dyDescent="0.25">
      <c r="A5419" s="148"/>
      <c r="C5419" s="230"/>
      <c r="I5419" s="14"/>
      <c r="J5419" s="14"/>
    </row>
    <row r="5420" spans="1:10" x14ac:dyDescent="0.25">
      <c r="A5420" s="148"/>
      <c r="C5420" s="230"/>
      <c r="I5420" s="14"/>
      <c r="J5420" s="14"/>
    </row>
    <row r="5421" spans="1:10" x14ac:dyDescent="0.25">
      <c r="A5421" s="148"/>
      <c r="C5421" s="230"/>
      <c r="I5421" s="14"/>
      <c r="J5421" s="14"/>
    </row>
    <row r="5422" spans="1:10" x14ac:dyDescent="0.25">
      <c r="A5422" s="148"/>
      <c r="C5422" s="230"/>
      <c r="I5422" s="14"/>
      <c r="J5422" s="14"/>
    </row>
    <row r="5423" spans="1:10" x14ac:dyDescent="0.25">
      <c r="A5423" s="148"/>
      <c r="C5423" s="230"/>
      <c r="I5423" s="14"/>
      <c r="J5423" s="14"/>
    </row>
    <row r="5424" spans="1:10" x14ac:dyDescent="0.25">
      <c r="A5424" s="148"/>
      <c r="C5424" s="230"/>
      <c r="I5424" s="14"/>
      <c r="J5424" s="14"/>
    </row>
    <row r="5425" spans="1:10" x14ac:dyDescent="0.25">
      <c r="A5425" s="148"/>
      <c r="C5425" s="230"/>
      <c r="I5425" s="14"/>
      <c r="J5425" s="14"/>
    </row>
    <row r="5426" spans="1:10" x14ac:dyDescent="0.25">
      <c r="A5426" s="148"/>
      <c r="C5426" s="230"/>
      <c r="I5426" s="14"/>
      <c r="J5426" s="14"/>
    </row>
    <row r="5427" spans="1:10" x14ac:dyDescent="0.25">
      <c r="A5427" s="148"/>
      <c r="C5427" s="230"/>
      <c r="I5427" s="14"/>
      <c r="J5427" s="14"/>
    </row>
    <row r="5428" spans="1:10" x14ac:dyDescent="0.25">
      <c r="A5428" s="148"/>
      <c r="C5428" s="230"/>
      <c r="I5428" s="14"/>
      <c r="J5428" s="14"/>
    </row>
    <row r="5429" spans="1:10" x14ac:dyDescent="0.25">
      <c r="A5429" s="148"/>
      <c r="C5429" s="230"/>
      <c r="I5429" s="14"/>
      <c r="J5429" s="14"/>
    </row>
    <row r="5430" spans="1:10" x14ac:dyDescent="0.25">
      <c r="A5430" s="148"/>
      <c r="C5430" s="230"/>
      <c r="I5430" s="14"/>
      <c r="J5430" s="14"/>
    </row>
    <row r="5431" spans="1:10" x14ac:dyDescent="0.25">
      <c r="A5431" s="148"/>
      <c r="C5431" s="230"/>
      <c r="I5431" s="14"/>
      <c r="J5431" s="14"/>
    </row>
    <row r="5432" spans="1:10" x14ac:dyDescent="0.25">
      <c r="A5432" s="148"/>
      <c r="C5432" s="230"/>
      <c r="I5432" s="14"/>
      <c r="J5432" s="14"/>
    </row>
    <row r="5433" spans="1:10" x14ac:dyDescent="0.25">
      <c r="A5433" s="148"/>
      <c r="C5433" s="230"/>
      <c r="I5433" s="14"/>
      <c r="J5433" s="14"/>
    </row>
    <row r="5434" spans="1:10" x14ac:dyDescent="0.25">
      <c r="A5434" s="148"/>
      <c r="C5434" s="230"/>
      <c r="I5434" s="14"/>
      <c r="J5434" s="14"/>
    </row>
    <row r="5435" spans="1:10" x14ac:dyDescent="0.25">
      <c r="A5435" s="148"/>
      <c r="C5435" s="230"/>
      <c r="I5435" s="14"/>
      <c r="J5435" s="14"/>
    </row>
    <row r="5436" spans="1:10" x14ac:dyDescent="0.25">
      <c r="A5436" s="148"/>
      <c r="C5436" s="230"/>
      <c r="I5436" s="14"/>
      <c r="J5436" s="14"/>
    </row>
    <row r="5437" spans="1:10" x14ac:dyDescent="0.25">
      <c r="A5437" s="148"/>
      <c r="C5437" s="230"/>
      <c r="I5437" s="14"/>
      <c r="J5437" s="14"/>
    </row>
    <row r="5438" spans="1:10" x14ac:dyDescent="0.25">
      <c r="A5438" s="148"/>
      <c r="C5438" s="230"/>
      <c r="I5438" s="14"/>
      <c r="J5438" s="14"/>
    </row>
    <row r="5439" spans="1:10" x14ac:dyDescent="0.25">
      <c r="A5439" s="148"/>
      <c r="C5439" s="230"/>
      <c r="I5439" s="14"/>
      <c r="J5439" s="14"/>
    </row>
    <row r="5440" spans="1:10" x14ac:dyDescent="0.25">
      <c r="A5440" s="148"/>
      <c r="C5440" s="230"/>
      <c r="I5440" s="14"/>
      <c r="J5440" s="14"/>
    </row>
    <row r="5441" spans="1:10" x14ac:dyDescent="0.25">
      <c r="A5441" s="148"/>
      <c r="C5441" s="230"/>
      <c r="I5441" s="14"/>
      <c r="J5441" s="14"/>
    </row>
    <row r="5442" spans="1:10" x14ac:dyDescent="0.25">
      <c r="A5442" s="148"/>
      <c r="C5442" s="230"/>
      <c r="I5442" s="14"/>
      <c r="J5442" s="14"/>
    </row>
    <row r="5443" spans="1:10" x14ac:dyDescent="0.25">
      <c r="A5443" s="148"/>
      <c r="C5443" s="230"/>
      <c r="I5443" s="14"/>
      <c r="J5443" s="14"/>
    </row>
    <row r="5444" spans="1:10" x14ac:dyDescent="0.25">
      <c r="A5444" s="148"/>
      <c r="C5444" s="230"/>
      <c r="I5444" s="14"/>
      <c r="J5444" s="14"/>
    </row>
    <row r="5445" spans="1:10" x14ac:dyDescent="0.25">
      <c r="A5445" s="148"/>
      <c r="C5445" s="230"/>
      <c r="I5445" s="14"/>
      <c r="J5445" s="14"/>
    </row>
    <row r="5446" spans="1:10" x14ac:dyDescent="0.25">
      <c r="A5446" s="148"/>
      <c r="C5446" s="230"/>
      <c r="I5446" s="14"/>
      <c r="J5446" s="14"/>
    </row>
    <row r="5447" spans="1:10" x14ac:dyDescent="0.25">
      <c r="A5447" s="148"/>
      <c r="C5447" s="230"/>
      <c r="I5447" s="14"/>
      <c r="J5447" s="14"/>
    </row>
    <row r="5448" spans="1:10" x14ac:dyDescent="0.25">
      <c r="A5448" s="148"/>
      <c r="C5448" s="230"/>
      <c r="I5448" s="14"/>
      <c r="J5448" s="14"/>
    </row>
    <row r="5449" spans="1:10" x14ac:dyDescent="0.25">
      <c r="A5449" s="148"/>
      <c r="C5449" s="230"/>
      <c r="I5449" s="14"/>
      <c r="J5449" s="14"/>
    </row>
    <row r="5450" spans="1:10" x14ac:dyDescent="0.25">
      <c r="A5450" s="148"/>
      <c r="C5450" s="230"/>
      <c r="I5450" s="14"/>
      <c r="J5450" s="14"/>
    </row>
    <row r="5451" spans="1:10" x14ac:dyDescent="0.25">
      <c r="A5451" s="148"/>
      <c r="C5451" s="230"/>
      <c r="I5451" s="14"/>
      <c r="J5451" s="14"/>
    </row>
    <row r="5452" spans="1:10" x14ac:dyDescent="0.25">
      <c r="A5452" s="148"/>
      <c r="C5452" s="230"/>
      <c r="I5452" s="14"/>
      <c r="J5452" s="14"/>
    </row>
    <row r="5453" spans="1:10" x14ac:dyDescent="0.25">
      <c r="A5453" s="148"/>
      <c r="C5453" s="230"/>
      <c r="I5453" s="14"/>
      <c r="J5453" s="14"/>
    </row>
    <row r="5454" spans="1:10" x14ac:dyDescent="0.25">
      <c r="A5454" s="148"/>
      <c r="C5454" s="230"/>
      <c r="I5454" s="14"/>
      <c r="J5454" s="14"/>
    </row>
    <row r="5455" spans="1:10" x14ac:dyDescent="0.25">
      <c r="A5455" s="148"/>
      <c r="C5455" s="230"/>
      <c r="I5455" s="14"/>
      <c r="J5455" s="14"/>
    </row>
    <row r="5456" spans="1:10" x14ac:dyDescent="0.25">
      <c r="A5456" s="148"/>
      <c r="C5456" s="230"/>
      <c r="I5456" s="14"/>
      <c r="J5456" s="14"/>
    </row>
    <row r="5457" spans="1:10" x14ac:dyDescent="0.25">
      <c r="A5457" s="148"/>
      <c r="C5457" s="230"/>
      <c r="I5457" s="14"/>
      <c r="J5457" s="14"/>
    </row>
    <row r="5458" spans="1:10" x14ac:dyDescent="0.25">
      <c r="A5458" s="148"/>
      <c r="C5458" s="230"/>
      <c r="I5458" s="14"/>
      <c r="J5458" s="14"/>
    </row>
    <row r="5459" spans="1:10" x14ac:dyDescent="0.25">
      <c r="A5459" s="148"/>
      <c r="C5459" s="230"/>
      <c r="I5459" s="14"/>
      <c r="J5459" s="14"/>
    </row>
    <row r="5460" spans="1:10" x14ac:dyDescent="0.25">
      <c r="A5460" s="148"/>
      <c r="C5460" s="230"/>
      <c r="I5460" s="14"/>
      <c r="J5460" s="14"/>
    </row>
    <row r="5461" spans="1:10" x14ac:dyDescent="0.25">
      <c r="A5461" s="148"/>
      <c r="C5461" s="230"/>
      <c r="I5461" s="14"/>
      <c r="J5461" s="14"/>
    </row>
    <row r="5462" spans="1:10" x14ac:dyDescent="0.25">
      <c r="A5462" s="148"/>
      <c r="C5462" s="230"/>
      <c r="I5462" s="14"/>
      <c r="J5462" s="14"/>
    </row>
    <row r="5463" spans="1:10" x14ac:dyDescent="0.25">
      <c r="A5463" s="148"/>
      <c r="C5463" s="230"/>
      <c r="I5463" s="14"/>
      <c r="J5463" s="14"/>
    </row>
    <row r="5464" spans="1:10" x14ac:dyDescent="0.25">
      <c r="A5464" s="148"/>
      <c r="C5464" s="230"/>
      <c r="I5464" s="14"/>
      <c r="J5464" s="14"/>
    </row>
    <row r="5465" spans="1:10" x14ac:dyDescent="0.25">
      <c r="A5465" s="148"/>
      <c r="C5465" s="230"/>
      <c r="I5465" s="14"/>
      <c r="J5465" s="14"/>
    </row>
    <row r="5466" spans="1:10" x14ac:dyDescent="0.25">
      <c r="A5466" s="148"/>
      <c r="C5466" s="230"/>
      <c r="I5466" s="14"/>
      <c r="J5466" s="14"/>
    </row>
    <row r="5467" spans="1:10" x14ac:dyDescent="0.25">
      <c r="A5467" s="148"/>
      <c r="C5467" s="230"/>
      <c r="I5467" s="14"/>
      <c r="J5467" s="14"/>
    </row>
    <row r="5468" spans="1:10" x14ac:dyDescent="0.25">
      <c r="A5468" s="148"/>
      <c r="C5468" s="230"/>
      <c r="I5468" s="14"/>
      <c r="J5468" s="14"/>
    </row>
    <row r="5469" spans="1:10" x14ac:dyDescent="0.25">
      <c r="A5469" s="148"/>
      <c r="C5469" s="230"/>
      <c r="I5469" s="14"/>
      <c r="J5469" s="14"/>
    </row>
    <row r="5470" spans="1:10" x14ac:dyDescent="0.25">
      <c r="A5470" s="148"/>
      <c r="C5470" s="230"/>
      <c r="I5470" s="14"/>
      <c r="J5470" s="14"/>
    </row>
    <row r="5471" spans="1:10" x14ac:dyDescent="0.25">
      <c r="A5471" s="148"/>
      <c r="C5471" s="230"/>
      <c r="I5471" s="14"/>
      <c r="J5471" s="14"/>
    </row>
    <row r="5472" spans="1:10" x14ac:dyDescent="0.25">
      <c r="A5472" s="148"/>
      <c r="C5472" s="230"/>
      <c r="I5472" s="14"/>
      <c r="J5472" s="14"/>
    </row>
    <row r="5473" spans="1:10" x14ac:dyDescent="0.25">
      <c r="A5473" s="148"/>
      <c r="C5473" s="230"/>
      <c r="I5473" s="14"/>
      <c r="J5473" s="14"/>
    </row>
    <row r="5474" spans="1:10" x14ac:dyDescent="0.25">
      <c r="A5474" s="148"/>
      <c r="C5474" s="230"/>
      <c r="I5474" s="14"/>
      <c r="J5474" s="14"/>
    </row>
    <row r="5475" spans="1:10" x14ac:dyDescent="0.25">
      <c r="A5475" s="148"/>
      <c r="C5475" s="230"/>
      <c r="I5475" s="14"/>
      <c r="J5475" s="14"/>
    </row>
    <row r="5476" spans="1:10" x14ac:dyDescent="0.25">
      <c r="A5476" s="148"/>
      <c r="C5476" s="230"/>
      <c r="I5476" s="14"/>
      <c r="J5476" s="14"/>
    </row>
    <row r="5477" spans="1:10" x14ac:dyDescent="0.25">
      <c r="A5477" s="148"/>
      <c r="C5477" s="230"/>
      <c r="I5477" s="14"/>
      <c r="J5477" s="14"/>
    </row>
    <row r="5478" spans="1:10" x14ac:dyDescent="0.25">
      <c r="A5478" s="148"/>
      <c r="C5478" s="230"/>
      <c r="I5478" s="14"/>
      <c r="J5478" s="14"/>
    </row>
    <row r="5479" spans="1:10" x14ac:dyDescent="0.25">
      <c r="A5479" s="148"/>
      <c r="C5479" s="230"/>
      <c r="I5479" s="14"/>
      <c r="J5479" s="14"/>
    </row>
    <row r="5480" spans="1:10" x14ac:dyDescent="0.25">
      <c r="A5480" s="148"/>
      <c r="C5480" s="230"/>
      <c r="I5480" s="14"/>
      <c r="J5480" s="14"/>
    </row>
    <row r="5481" spans="1:10" x14ac:dyDescent="0.25">
      <c r="A5481" s="148"/>
      <c r="C5481" s="230"/>
      <c r="I5481" s="14"/>
      <c r="J5481" s="14"/>
    </row>
    <row r="5482" spans="1:10" x14ac:dyDescent="0.25">
      <c r="A5482" s="148"/>
      <c r="C5482" s="230"/>
      <c r="I5482" s="14"/>
      <c r="J5482" s="14"/>
    </row>
    <row r="5483" spans="1:10" x14ac:dyDescent="0.25">
      <c r="A5483" s="148"/>
      <c r="C5483" s="230"/>
      <c r="I5483" s="14"/>
      <c r="J5483" s="14"/>
    </row>
    <row r="5484" spans="1:10" x14ac:dyDescent="0.25">
      <c r="A5484" s="148"/>
      <c r="C5484" s="230"/>
      <c r="I5484" s="14"/>
      <c r="J5484" s="14"/>
    </row>
    <row r="5485" spans="1:10" x14ac:dyDescent="0.25">
      <c r="A5485" s="148"/>
      <c r="C5485" s="230"/>
      <c r="I5485" s="14"/>
      <c r="J5485" s="14"/>
    </row>
    <row r="5486" spans="1:10" x14ac:dyDescent="0.25">
      <c r="A5486" s="148"/>
      <c r="C5486" s="230"/>
      <c r="I5486" s="14"/>
      <c r="J5486" s="14"/>
    </row>
    <row r="5487" spans="1:10" x14ac:dyDescent="0.25">
      <c r="A5487" s="148"/>
      <c r="C5487" s="230"/>
      <c r="I5487" s="14"/>
      <c r="J5487" s="14"/>
    </row>
    <row r="5488" spans="1:10" x14ac:dyDescent="0.25">
      <c r="A5488" s="148"/>
      <c r="C5488" s="230"/>
      <c r="I5488" s="14"/>
      <c r="J5488" s="14"/>
    </row>
    <row r="5489" spans="1:10" x14ac:dyDescent="0.25">
      <c r="A5489" s="148"/>
      <c r="C5489" s="230"/>
      <c r="I5489" s="14"/>
      <c r="J5489" s="14"/>
    </row>
    <row r="5490" spans="1:10" x14ac:dyDescent="0.25">
      <c r="A5490" s="148"/>
      <c r="C5490" s="230"/>
      <c r="I5490" s="14"/>
      <c r="J5490" s="14"/>
    </row>
    <row r="5491" spans="1:10" x14ac:dyDescent="0.25">
      <c r="A5491" s="148"/>
      <c r="C5491" s="230"/>
      <c r="I5491" s="14"/>
      <c r="J5491" s="14"/>
    </row>
    <row r="5492" spans="1:10" x14ac:dyDescent="0.25">
      <c r="A5492" s="148"/>
      <c r="C5492" s="230"/>
      <c r="I5492" s="14"/>
      <c r="J5492" s="14"/>
    </row>
    <row r="5493" spans="1:10" x14ac:dyDescent="0.25">
      <c r="A5493" s="148"/>
      <c r="C5493" s="230"/>
      <c r="I5493" s="14"/>
      <c r="J5493" s="14"/>
    </row>
    <row r="5494" spans="1:10" x14ac:dyDescent="0.25">
      <c r="A5494" s="148"/>
      <c r="C5494" s="230"/>
      <c r="I5494" s="14"/>
      <c r="J5494" s="14"/>
    </row>
    <row r="5495" spans="1:10" x14ac:dyDescent="0.25">
      <c r="A5495" s="148"/>
      <c r="C5495" s="230"/>
      <c r="I5495" s="14"/>
      <c r="J5495" s="14"/>
    </row>
    <row r="5496" spans="1:10" x14ac:dyDescent="0.25">
      <c r="A5496" s="148"/>
      <c r="C5496" s="230"/>
      <c r="I5496" s="14"/>
      <c r="J5496" s="14"/>
    </row>
    <row r="5497" spans="1:10" x14ac:dyDescent="0.25">
      <c r="A5497" s="148"/>
      <c r="C5497" s="230"/>
      <c r="I5497" s="14"/>
      <c r="J5497" s="14"/>
    </row>
    <row r="5498" spans="1:10" x14ac:dyDescent="0.25">
      <c r="A5498" s="148"/>
      <c r="C5498" s="230"/>
      <c r="I5498" s="14"/>
      <c r="J5498" s="14"/>
    </row>
    <row r="5499" spans="1:10" x14ac:dyDescent="0.25">
      <c r="A5499" s="148"/>
      <c r="C5499" s="230"/>
      <c r="I5499" s="14"/>
      <c r="J5499" s="14"/>
    </row>
    <row r="5500" spans="1:10" x14ac:dyDescent="0.25">
      <c r="A5500" s="148"/>
      <c r="C5500" s="230"/>
      <c r="I5500" s="14"/>
      <c r="J5500" s="14"/>
    </row>
    <row r="5501" spans="1:10" x14ac:dyDescent="0.25">
      <c r="A5501" s="148"/>
      <c r="C5501" s="230"/>
      <c r="I5501" s="14"/>
      <c r="J5501" s="14"/>
    </row>
    <row r="5502" spans="1:10" x14ac:dyDescent="0.25">
      <c r="A5502" s="148"/>
      <c r="C5502" s="230"/>
      <c r="I5502" s="14"/>
      <c r="J5502" s="14"/>
    </row>
    <row r="5503" spans="1:10" x14ac:dyDescent="0.25">
      <c r="A5503" s="148"/>
      <c r="C5503" s="230"/>
      <c r="I5503" s="14"/>
      <c r="J5503" s="14"/>
    </row>
    <row r="5504" spans="1:10" x14ac:dyDescent="0.25">
      <c r="A5504" s="148"/>
      <c r="C5504" s="230"/>
      <c r="I5504" s="14"/>
      <c r="J5504" s="14"/>
    </row>
    <row r="5505" spans="1:10" x14ac:dyDescent="0.25">
      <c r="A5505" s="148"/>
      <c r="C5505" s="230"/>
      <c r="I5505" s="14"/>
      <c r="J5505" s="14"/>
    </row>
    <row r="5506" spans="1:10" x14ac:dyDescent="0.25">
      <c r="A5506" s="148"/>
      <c r="C5506" s="230"/>
      <c r="I5506" s="14"/>
      <c r="J5506" s="14"/>
    </row>
    <row r="5507" spans="1:10" x14ac:dyDescent="0.25">
      <c r="A5507" s="148"/>
      <c r="C5507" s="230"/>
      <c r="I5507" s="14"/>
      <c r="J5507" s="14"/>
    </row>
    <row r="5508" spans="1:10" x14ac:dyDescent="0.25">
      <c r="A5508" s="148"/>
      <c r="C5508" s="230"/>
      <c r="I5508" s="14"/>
      <c r="J5508" s="14"/>
    </row>
    <row r="5509" spans="1:10" x14ac:dyDescent="0.25">
      <c r="A5509" s="148"/>
      <c r="C5509" s="230"/>
      <c r="I5509" s="14"/>
      <c r="J5509" s="14"/>
    </row>
    <row r="5510" spans="1:10" x14ac:dyDescent="0.25">
      <c r="A5510" s="148"/>
      <c r="C5510" s="230"/>
      <c r="I5510" s="14"/>
      <c r="J5510" s="14"/>
    </row>
    <row r="5511" spans="1:10" x14ac:dyDescent="0.25">
      <c r="A5511" s="148"/>
      <c r="C5511" s="230"/>
      <c r="I5511" s="14"/>
      <c r="J5511" s="14"/>
    </row>
    <row r="5512" spans="1:10" x14ac:dyDescent="0.25">
      <c r="A5512" s="148"/>
      <c r="C5512" s="230"/>
      <c r="I5512" s="14"/>
      <c r="J5512" s="14"/>
    </row>
    <row r="5513" spans="1:10" x14ac:dyDescent="0.25">
      <c r="A5513" s="148"/>
      <c r="C5513" s="230"/>
      <c r="I5513" s="14"/>
      <c r="J5513" s="14"/>
    </row>
    <row r="5514" spans="1:10" x14ac:dyDescent="0.25">
      <c r="A5514" s="148"/>
      <c r="C5514" s="230"/>
      <c r="I5514" s="14"/>
      <c r="J5514" s="14"/>
    </row>
    <row r="5515" spans="1:10" x14ac:dyDescent="0.25">
      <c r="A5515" s="148"/>
      <c r="C5515" s="230"/>
      <c r="I5515" s="14"/>
      <c r="J5515" s="14"/>
    </row>
    <row r="5516" spans="1:10" x14ac:dyDescent="0.25">
      <c r="A5516" s="148"/>
      <c r="C5516" s="230"/>
      <c r="I5516" s="14"/>
      <c r="J5516" s="14"/>
    </row>
    <row r="5517" spans="1:10" x14ac:dyDescent="0.25">
      <c r="A5517" s="148"/>
      <c r="C5517" s="230"/>
      <c r="I5517" s="14"/>
      <c r="J5517" s="14"/>
    </row>
    <row r="5518" spans="1:10" x14ac:dyDescent="0.25">
      <c r="A5518" s="148"/>
      <c r="C5518" s="230"/>
      <c r="I5518" s="14"/>
      <c r="J5518" s="14"/>
    </row>
    <row r="5519" spans="1:10" x14ac:dyDescent="0.25">
      <c r="A5519" s="148"/>
      <c r="C5519" s="230"/>
      <c r="I5519" s="14"/>
      <c r="J5519" s="14"/>
    </row>
    <row r="5520" spans="1:10" x14ac:dyDescent="0.25">
      <c r="A5520" s="148"/>
      <c r="C5520" s="230"/>
      <c r="I5520" s="14"/>
      <c r="J5520" s="14"/>
    </row>
    <row r="5521" spans="1:10" x14ac:dyDescent="0.25">
      <c r="A5521" s="148"/>
      <c r="C5521" s="230"/>
      <c r="I5521" s="14"/>
      <c r="J5521" s="14"/>
    </row>
    <row r="5522" spans="1:10" x14ac:dyDescent="0.25">
      <c r="A5522" s="148"/>
      <c r="C5522" s="230"/>
      <c r="I5522" s="14"/>
      <c r="J5522" s="14"/>
    </row>
    <row r="5523" spans="1:10" x14ac:dyDescent="0.25">
      <c r="A5523" s="148"/>
      <c r="C5523" s="230"/>
      <c r="I5523" s="14"/>
      <c r="J5523" s="14"/>
    </row>
    <row r="5524" spans="1:10" x14ac:dyDescent="0.25">
      <c r="A5524" s="148"/>
      <c r="C5524" s="230"/>
      <c r="I5524" s="14"/>
      <c r="J5524" s="14"/>
    </row>
    <row r="5525" spans="1:10" x14ac:dyDescent="0.25">
      <c r="A5525" s="148"/>
      <c r="C5525" s="230"/>
      <c r="I5525" s="14"/>
      <c r="J5525" s="14"/>
    </row>
    <row r="5526" spans="1:10" x14ac:dyDescent="0.25">
      <c r="A5526" s="148"/>
      <c r="C5526" s="230"/>
      <c r="I5526" s="14"/>
      <c r="J5526" s="14"/>
    </row>
    <row r="5527" spans="1:10" x14ac:dyDescent="0.25">
      <c r="A5527" s="148"/>
      <c r="C5527" s="230"/>
      <c r="I5527" s="14"/>
      <c r="J5527" s="14"/>
    </row>
    <row r="5528" spans="1:10" x14ac:dyDescent="0.25">
      <c r="A5528" s="148"/>
      <c r="C5528" s="230"/>
      <c r="I5528" s="14"/>
      <c r="J5528" s="14"/>
    </row>
    <row r="5529" spans="1:10" x14ac:dyDescent="0.25">
      <c r="A5529" s="148"/>
      <c r="C5529" s="230"/>
      <c r="I5529" s="14"/>
      <c r="J5529" s="14"/>
    </row>
    <row r="5530" spans="1:10" x14ac:dyDescent="0.25">
      <c r="A5530" s="148"/>
      <c r="C5530" s="230"/>
      <c r="I5530" s="14"/>
      <c r="J5530" s="14"/>
    </row>
    <row r="5531" spans="1:10" x14ac:dyDescent="0.25">
      <c r="A5531" s="148"/>
      <c r="C5531" s="230"/>
      <c r="I5531" s="14"/>
      <c r="J5531" s="14"/>
    </row>
    <row r="5532" spans="1:10" x14ac:dyDescent="0.25">
      <c r="A5532" s="148"/>
      <c r="C5532" s="230"/>
      <c r="I5532" s="14"/>
      <c r="J5532" s="14"/>
    </row>
    <row r="5533" spans="1:10" x14ac:dyDescent="0.25">
      <c r="A5533" s="148"/>
      <c r="C5533" s="230"/>
      <c r="I5533" s="14"/>
      <c r="J5533" s="14"/>
    </row>
    <row r="5534" spans="1:10" x14ac:dyDescent="0.25">
      <c r="A5534" s="148"/>
      <c r="C5534" s="230"/>
      <c r="I5534" s="14"/>
      <c r="J5534" s="14"/>
    </row>
    <row r="5535" spans="1:10" x14ac:dyDescent="0.25">
      <c r="A5535" s="148"/>
      <c r="C5535" s="230"/>
      <c r="I5535" s="14"/>
      <c r="J5535" s="14"/>
    </row>
    <row r="5536" spans="1:10" x14ac:dyDescent="0.25">
      <c r="A5536" s="148"/>
      <c r="C5536" s="230"/>
      <c r="I5536" s="14"/>
      <c r="J5536" s="14"/>
    </row>
    <row r="5537" spans="1:10" x14ac:dyDescent="0.25">
      <c r="A5537" s="148"/>
      <c r="C5537" s="230"/>
      <c r="I5537" s="14"/>
      <c r="J5537" s="14"/>
    </row>
    <row r="5538" spans="1:10" x14ac:dyDescent="0.25">
      <c r="A5538" s="148"/>
      <c r="C5538" s="230"/>
      <c r="I5538" s="14"/>
      <c r="J5538" s="14"/>
    </row>
    <row r="5539" spans="1:10" x14ac:dyDescent="0.25">
      <c r="A5539" s="148"/>
      <c r="C5539" s="230"/>
      <c r="I5539" s="14"/>
      <c r="J5539" s="14"/>
    </row>
    <row r="5540" spans="1:10" x14ac:dyDescent="0.25">
      <c r="A5540" s="148"/>
      <c r="C5540" s="230"/>
      <c r="I5540" s="14"/>
      <c r="J5540" s="14"/>
    </row>
    <row r="5541" spans="1:10" x14ac:dyDescent="0.25">
      <c r="A5541" s="148"/>
      <c r="C5541" s="230"/>
      <c r="I5541" s="14"/>
      <c r="J5541" s="14"/>
    </row>
    <row r="5542" spans="1:10" x14ac:dyDescent="0.25">
      <c r="A5542" s="148"/>
      <c r="C5542" s="230"/>
      <c r="I5542" s="14"/>
      <c r="J5542" s="14"/>
    </row>
    <row r="5543" spans="1:10" x14ac:dyDescent="0.25">
      <c r="A5543" s="148"/>
      <c r="C5543" s="230"/>
      <c r="I5543" s="14"/>
      <c r="J5543" s="14"/>
    </row>
    <row r="5544" spans="1:10" x14ac:dyDescent="0.25">
      <c r="A5544" s="148"/>
      <c r="C5544" s="230"/>
      <c r="I5544" s="14"/>
      <c r="J5544" s="14"/>
    </row>
    <row r="5545" spans="1:10" x14ac:dyDescent="0.25">
      <c r="A5545" s="148"/>
      <c r="C5545" s="230"/>
      <c r="I5545" s="14"/>
      <c r="J5545" s="14"/>
    </row>
    <row r="5546" spans="1:10" x14ac:dyDescent="0.25">
      <c r="A5546" s="148"/>
      <c r="C5546" s="230"/>
      <c r="I5546" s="14"/>
      <c r="J5546" s="14"/>
    </row>
    <row r="5547" spans="1:10" x14ac:dyDescent="0.25">
      <c r="A5547" s="148"/>
      <c r="C5547" s="230"/>
      <c r="I5547" s="14"/>
      <c r="J5547" s="14"/>
    </row>
    <row r="5548" spans="1:10" x14ac:dyDescent="0.25">
      <c r="A5548" s="148"/>
      <c r="C5548" s="230"/>
      <c r="I5548" s="14"/>
      <c r="J5548" s="14"/>
    </row>
    <row r="5549" spans="1:10" x14ac:dyDescent="0.25">
      <c r="A5549" s="148"/>
      <c r="C5549" s="230"/>
      <c r="I5549" s="14"/>
      <c r="J5549" s="14"/>
    </row>
    <row r="5550" spans="1:10" x14ac:dyDescent="0.25">
      <c r="A5550" s="148"/>
      <c r="C5550" s="230"/>
      <c r="I5550" s="14"/>
      <c r="J5550" s="14"/>
    </row>
    <row r="5551" spans="1:10" x14ac:dyDescent="0.25">
      <c r="A5551" s="148"/>
      <c r="C5551" s="230"/>
      <c r="I5551" s="14"/>
      <c r="J5551" s="14"/>
    </row>
    <row r="5552" spans="1:10" x14ac:dyDescent="0.25">
      <c r="A5552" s="148"/>
      <c r="C5552" s="230"/>
      <c r="I5552" s="14"/>
      <c r="J5552" s="14"/>
    </row>
    <row r="5553" spans="1:10" x14ac:dyDescent="0.25">
      <c r="A5553" s="148"/>
      <c r="C5553" s="230"/>
      <c r="I5553" s="14"/>
      <c r="J5553" s="14"/>
    </row>
    <row r="5554" spans="1:10" x14ac:dyDescent="0.25">
      <c r="A5554" s="148"/>
      <c r="C5554" s="230"/>
      <c r="I5554" s="14"/>
      <c r="J5554" s="14"/>
    </row>
    <row r="5555" spans="1:10" x14ac:dyDescent="0.25">
      <c r="A5555" s="148"/>
      <c r="C5555" s="230"/>
      <c r="I5555" s="14"/>
      <c r="J5555" s="14"/>
    </row>
    <row r="5556" spans="1:10" x14ac:dyDescent="0.25">
      <c r="A5556" s="148"/>
      <c r="C5556" s="230"/>
      <c r="I5556" s="14"/>
      <c r="J5556" s="14"/>
    </row>
    <row r="5557" spans="1:10" x14ac:dyDescent="0.25">
      <c r="A5557" s="148"/>
      <c r="C5557" s="230"/>
      <c r="I5557" s="14"/>
      <c r="J5557" s="14"/>
    </row>
    <row r="5558" spans="1:10" x14ac:dyDescent="0.25">
      <c r="A5558" s="148"/>
      <c r="C5558" s="230"/>
      <c r="I5558" s="14"/>
      <c r="J5558" s="14"/>
    </row>
    <row r="5559" spans="1:10" x14ac:dyDescent="0.25">
      <c r="A5559" s="148"/>
      <c r="C5559" s="230"/>
      <c r="I5559" s="14"/>
      <c r="J5559" s="14"/>
    </row>
    <row r="5560" spans="1:10" x14ac:dyDescent="0.25">
      <c r="A5560" s="148"/>
      <c r="C5560" s="230"/>
      <c r="I5560" s="14"/>
      <c r="J5560" s="14"/>
    </row>
    <row r="5561" spans="1:10" x14ac:dyDescent="0.25">
      <c r="A5561" s="148"/>
      <c r="C5561" s="230"/>
      <c r="I5561" s="14"/>
      <c r="J5561" s="14"/>
    </row>
    <row r="5562" spans="1:10" x14ac:dyDescent="0.25">
      <c r="A5562" s="148"/>
      <c r="C5562" s="230"/>
      <c r="I5562" s="14"/>
      <c r="J5562" s="14"/>
    </row>
    <row r="5563" spans="1:10" x14ac:dyDescent="0.25">
      <c r="A5563" s="148"/>
      <c r="C5563" s="230"/>
      <c r="I5563" s="14"/>
      <c r="J5563" s="14"/>
    </row>
    <row r="5564" spans="1:10" x14ac:dyDescent="0.25">
      <c r="A5564" s="148"/>
      <c r="C5564" s="230"/>
      <c r="I5564" s="14"/>
      <c r="J5564" s="14"/>
    </row>
    <row r="5565" spans="1:10" x14ac:dyDescent="0.25">
      <c r="A5565" s="148"/>
      <c r="C5565" s="230"/>
      <c r="I5565" s="14"/>
      <c r="J5565" s="14"/>
    </row>
    <row r="5566" spans="1:10" x14ac:dyDescent="0.25">
      <c r="A5566" s="148"/>
      <c r="C5566" s="230"/>
      <c r="I5566" s="14"/>
      <c r="J5566" s="14"/>
    </row>
    <row r="5567" spans="1:10" x14ac:dyDescent="0.25">
      <c r="A5567" s="148"/>
      <c r="C5567" s="230"/>
      <c r="I5567" s="14"/>
      <c r="J5567" s="14"/>
    </row>
    <row r="5568" spans="1:10" x14ac:dyDescent="0.25">
      <c r="A5568" s="148"/>
      <c r="C5568" s="230"/>
      <c r="I5568" s="14"/>
      <c r="J5568" s="14"/>
    </row>
    <row r="5569" spans="1:10" x14ac:dyDescent="0.25">
      <c r="A5569" s="148"/>
      <c r="C5569" s="230"/>
      <c r="I5569" s="14"/>
      <c r="J5569" s="14"/>
    </row>
    <row r="5570" spans="1:10" x14ac:dyDescent="0.25">
      <c r="A5570" s="148"/>
      <c r="C5570" s="230"/>
      <c r="I5570" s="14"/>
      <c r="J5570" s="14"/>
    </row>
    <row r="5571" spans="1:10" x14ac:dyDescent="0.25">
      <c r="A5571" s="148"/>
      <c r="C5571" s="230"/>
      <c r="I5571" s="14"/>
      <c r="J5571" s="14"/>
    </row>
    <row r="5572" spans="1:10" x14ac:dyDescent="0.25">
      <c r="A5572" s="148"/>
      <c r="C5572" s="230"/>
      <c r="I5572" s="14"/>
      <c r="J5572" s="14"/>
    </row>
    <row r="5573" spans="1:10" x14ac:dyDescent="0.25">
      <c r="A5573" s="148"/>
      <c r="C5573" s="230"/>
      <c r="I5573" s="14"/>
      <c r="J5573" s="14"/>
    </row>
    <row r="5574" spans="1:10" x14ac:dyDescent="0.25">
      <c r="A5574" s="148"/>
      <c r="C5574" s="230"/>
      <c r="I5574" s="14"/>
      <c r="J5574" s="14"/>
    </row>
    <row r="5575" spans="1:10" x14ac:dyDescent="0.25">
      <c r="A5575" s="148"/>
      <c r="C5575" s="230"/>
      <c r="I5575" s="14"/>
      <c r="J5575" s="14"/>
    </row>
    <row r="5576" spans="1:10" x14ac:dyDescent="0.25">
      <c r="A5576" s="148"/>
      <c r="C5576" s="230"/>
      <c r="I5576" s="14"/>
      <c r="J5576" s="14"/>
    </row>
    <row r="5577" spans="1:10" x14ac:dyDescent="0.25">
      <c r="A5577" s="148"/>
      <c r="C5577" s="230"/>
      <c r="I5577" s="14"/>
      <c r="J5577" s="14"/>
    </row>
    <row r="5578" spans="1:10" x14ac:dyDescent="0.25">
      <c r="A5578" s="148"/>
      <c r="C5578" s="230"/>
      <c r="I5578" s="14"/>
      <c r="J5578" s="14"/>
    </row>
    <row r="5579" spans="1:10" x14ac:dyDescent="0.25">
      <c r="A5579" s="148"/>
      <c r="C5579" s="230"/>
      <c r="I5579" s="14"/>
      <c r="J5579" s="14"/>
    </row>
    <row r="5580" spans="1:10" x14ac:dyDescent="0.25">
      <c r="A5580" s="148"/>
      <c r="C5580" s="230"/>
      <c r="I5580" s="14"/>
      <c r="J5580" s="14"/>
    </row>
    <row r="5581" spans="1:10" x14ac:dyDescent="0.25">
      <c r="A5581" s="148"/>
      <c r="C5581" s="230"/>
      <c r="I5581" s="14"/>
      <c r="J5581" s="14"/>
    </row>
    <row r="5582" spans="1:10" x14ac:dyDescent="0.25">
      <c r="A5582" s="148"/>
      <c r="C5582" s="230"/>
      <c r="I5582" s="14"/>
      <c r="J5582" s="14"/>
    </row>
    <row r="5583" spans="1:10" x14ac:dyDescent="0.25">
      <c r="A5583" s="148"/>
      <c r="C5583" s="230"/>
      <c r="I5583" s="14"/>
      <c r="J5583" s="14"/>
    </row>
    <row r="5584" spans="1:10" x14ac:dyDescent="0.25">
      <c r="A5584" s="148"/>
      <c r="C5584" s="230"/>
      <c r="I5584" s="14"/>
      <c r="J5584" s="14"/>
    </row>
    <row r="5585" spans="1:10" x14ac:dyDescent="0.25">
      <c r="A5585" s="148"/>
      <c r="C5585" s="230"/>
      <c r="I5585" s="14"/>
      <c r="J5585" s="14"/>
    </row>
    <row r="5586" spans="1:10" x14ac:dyDescent="0.25">
      <c r="A5586" s="148"/>
      <c r="C5586" s="230"/>
      <c r="I5586" s="14"/>
      <c r="J5586" s="14"/>
    </row>
    <row r="5587" spans="1:10" x14ac:dyDescent="0.25">
      <c r="A5587" s="148"/>
      <c r="C5587" s="230"/>
      <c r="I5587" s="14"/>
      <c r="J5587" s="14"/>
    </row>
    <row r="5588" spans="1:10" x14ac:dyDescent="0.25">
      <c r="A5588" s="148"/>
      <c r="C5588" s="230"/>
      <c r="I5588" s="14"/>
      <c r="J5588" s="14"/>
    </row>
    <row r="5589" spans="1:10" x14ac:dyDescent="0.25">
      <c r="A5589" s="148"/>
      <c r="C5589" s="230"/>
      <c r="I5589" s="14"/>
      <c r="J5589" s="14"/>
    </row>
    <row r="5590" spans="1:10" x14ac:dyDescent="0.25">
      <c r="A5590" s="148"/>
      <c r="C5590" s="230"/>
      <c r="I5590" s="14"/>
      <c r="J5590" s="14"/>
    </row>
    <row r="5591" spans="1:10" x14ac:dyDescent="0.25">
      <c r="A5591" s="148"/>
      <c r="C5591" s="230"/>
      <c r="I5591" s="14"/>
      <c r="J5591" s="14"/>
    </row>
    <row r="5592" spans="1:10" x14ac:dyDescent="0.25">
      <c r="A5592" s="148"/>
      <c r="C5592" s="230"/>
      <c r="I5592" s="14"/>
      <c r="J5592" s="14"/>
    </row>
    <row r="5593" spans="1:10" x14ac:dyDescent="0.25">
      <c r="A5593" s="148"/>
      <c r="C5593" s="230"/>
      <c r="I5593" s="14"/>
      <c r="J5593" s="14"/>
    </row>
    <row r="5594" spans="1:10" x14ac:dyDescent="0.25">
      <c r="A5594" s="148"/>
      <c r="C5594" s="230"/>
      <c r="I5594" s="14"/>
      <c r="J5594" s="14"/>
    </row>
    <row r="5595" spans="1:10" x14ac:dyDescent="0.25">
      <c r="A5595" s="148"/>
      <c r="C5595" s="230"/>
      <c r="I5595" s="14"/>
      <c r="J5595" s="14"/>
    </row>
    <row r="5596" spans="1:10" x14ac:dyDescent="0.25">
      <c r="A5596" s="148"/>
      <c r="C5596" s="230"/>
      <c r="I5596" s="14"/>
      <c r="J5596" s="14"/>
    </row>
    <row r="5597" spans="1:10" x14ac:dyDescent="0.25">
      <c r="A5597" s="148"/>
      <c r="C5597" s="230"/>
      <c r="I5597" s="14"/>
      <c r="J5597" s="14"/>
    </row>
    <row r="5598" spans="1:10" x14ac:dyDescent="0.25">
      <c r="A5598" s="148"/>
      <c r="C5598" s="230"/>
      <c r="I5598" s="14"/>
      <c r="J5598" s="14"/>
    </row>
    <row r="5599" spans="1:10" x14ac:dyDescent="0.25">
      <c r="A5599" s="148"/>
      <c r="C5599" s="230"/>
      <c r="I5599" s="14"/>
      <c r="J5599" s="14"/>
    </row>
    <row r="5600" spans="1:10" x14ac:dyDescent="0.25">
      <c r="A5600" s="148"/>
      <c r="C5600" s="230"/>
      <c r="I5600" s="14"/>
      <c r="J5600" s="14"/>
    </row>
    <row r="5601" spans="1:10" x14ac:dyDescent="0.25">
      <c r="A5601" s="148"/>
      <c r="C5601" s="230"/>
      <c r="I5601" s="14"/>
      <c r="J5601" s="14"/>
    </row>
    <row r="5602" spans="1:10" x14ac:dyDescent="0.25">
      <c r="A5602" s="148"/>
      <c r="C5602" s="230"/>
      <c r="I5602" s="14"/>
      <c r="J5602" s="14"/>
    </row>
    <row r="5603" spans="1:10" x14ac:dyDescent="0.25">
      <c r="A5603" s="148"/>
      <c r="C5603" s="230"/>
      <c r="I5603" s="14"/>
      <c r="J5603" s="14"/>
    </row>
    <row r="5604" spans="1:10" x14ac:dyDescent="0.25">
      <c r="A5604" s="148"/>
      <c r="C5604" s="230"/>
      <c r="I5604" s="14"/>
      <c r="J5604" s="14"/>
    </row>
    <row r="5605" spans="1:10" x14ac:dyDescent="0.25">
      <c r="A5605" s="148"/>
      <c r="C5605" s="230"/>
      <c r="I5605" s="14"/>
      <c r="J5605" s="14"/>
    </row>
    <row r="5606" spans="1:10" x14ac:dyDescent="0.25">
      <c r="A5606" s="148"/>
      <c r="C5606" s="230"/>
      <c r="I5606" s="14"/>
      <c r="J5606" s="14"/>
    </row>
    <row r="5607" spans="1:10" x14ac:dyDescent="0.25">
      <c r="A5607" s="148"/>
      <c r="C5607" s="230"/>
      <c r="I5607" s="14"/>
      <c r="J5607" s="14"/>
    </row>
    <row r="5608" spans="1:10" x14ac:dyDescent="0.25">
      <c r="A5608" s="148"/>
      <c r="C5608" s="230"/>
      <c r="I5608" s="14"/>
      <c r="J5608" s="14"/>
    </row>
    <row r="5609" spans="1:10" x14ac:dyDescent="0.25">
      <c r="A5609" s="148"/>
      <c r="C5609" s="230"/>
      <c r="I5609" s="14"/>
      <c r="J5609" s="14"/>
    </row>
    <row r="5610" spans="1:10" x14ac:dyDescent="0.25">
      <c r="A5610" s="148"/>
      <c r="C5610" s="230"/>
      <c r="I5610" s="14"/>
      <c r="J5610" s="14"/>
    </row>
    <row r="5611" spans="1:10" x14ac:dyDescent="0.25">
      <c r="A5611" s="148"/>
      <c r="C5611" s="230"/>
      <c r="I5611" s="14"/>
      <c r="J5611" s="14"/>
    </row>
    <row r="5612" spans="1:10" x14ac:dyDescent="0.25">
      <c r="A5612" s="148"/>
      <c r="C5612" s="230"/>
      <c r="I5612" s="14"/>
      <c r="J5612" s="14"/>
    </row>
    <row r="5613" spans="1:10" x14ac:dyDescent="0.25">
      <c r="A5613" s="148"/>
      <c r="C5613" s="230"/>
      <c r="I5613" s="14"/>
      <c r="J5613" s="14"/>
    </row>
    <row r="5614" spans="1:10" x14ac:dyDescent="0.25">
      <c r="A5614" s="148"/>
      <c r="C5614" s="230"/>
      <c r="I5614" s="14"/>
      <c r="J5614" s="14"/>
    </row>
    <row r="5615" spans="1:10" x14ac:dyDescent="0.25">
      <c r="A5615" s="148"/>
      <c r="C5615" s="230"/>
      <c r="I5615" s="14"/>
      <c r="J5615" s="14"/>
    </row>
    <row r="5616" spans="1:10" x14ac:dyDescent="0.25">
      <c r="A5616" s="148"/>
      <c r="C5616" s="230"/>
      <c r="I5616" s="14"/>
      <c r="J5616" s="14"/>
    </row>
    <row r="5617" spans="1:10" x14ac:dyDescent="0.25">
      <c r="A5617" s="148"/>
      <c r="C5617" s="230"/>
      <c r="I5617" s="14"/>
      <c r="J5617" s="14"/>
    </row>
    <row r="5618" spans="1:10" x14ac:dyDescent="0.25">
      <c r="A5618" s="148"/>
      <c r="C5618" s="230"/>
      <c r="I5618" s="14"/>
      <c r="J5618" s="14"/>
    </row>
    <row r="5619" spans="1:10" x14ac:dyDescent="0.25">
      <c r="A5619" s="148"/>
      <c r="C5619" s="230"/>
      <c r="I5619" s="14"/>
      <c r="J5619" s="14"/>
    </row>
    <row r="5620" spans="1:10" x14ac:dyDescent="0.25">
      <c r="A5620" s="148"/>
      <c r="C5620" s="230"/>
      <c r="I5620" s="14"/>
      <c r="J5620" s="14"/>
    </row>
    <row r="5621" spans="1:10" x14ac:dyDescent="0.25">
      <c r="A5621" s="148"/>
      <c r="C5621" s="230"/>
      <c r="I5621" s="14"/>
      <c r="J5621" s="14"/>
    </row>
    <row r="5622" spans="1:10" x14ac:dyDescent="0.25">
      <c r="A5622" s="148"/>
      <c r="C5622" s="230"/>
      <c r="I5622" s="14"/>
      <c r="J5622" s="14"/>
    </row>
    <row r="5623" spans="1:10" x14ac:dyDescent="0.25">
      <c r="A5623" s="148"/>
      <c r="C5623" s="230"/>
      <c r="I5623" s="14"/>
      <c r="J5623" s="14"/>
    </row>
    <row r="5624" spans="1:10" x14ac:dyDescent="0.25">
      <c r="A5624" s="148"/>
      <c r="C5624" s="230"/>
      <c r="I5624" s="14"/>
      <c r="J5624" s="14"/>
    </row>
    <row r="5625" spans="1:10" x14ac:dyDescent="0.25">
      <c r="A5625" s="148"/>
      <c r="C5625" s="230"/>
      <c r="I5625" s="14"/>
      <c r="J5625" s="14"/>
    </row>
    <row r="5626" spans="1:10" x14ac:dyDescent="0.25">
      <c r="A5626" s="148"/>
      <c r="C5626" s="230"/>
      <c r="I5626" s="14"/>
      <c r="J5626" s="14"/>
    </row>
    <row r="5627" spans="1:10" x14ac:dyDescent="0.25">
      <c r="A5627" s="148"/>
      <c r="C5627" s="230"/>
      <c r="I5627" s="14"/>
      <c r="J5627" s="14"/>
    </row>
    <row r="5628" spans="1:10" x14ac:dyDescent="0.25">
      <c r="A5628" s="148"/>
      <c r="C5628" s="230"/>
      <c r="I5628" s="14"/>
      <c r="J5628" s="14"/>
    </row>
    <row r="5629" spans="1:10" x14ac:dyDescent="0.25">
      <c r="A5629" s="148"/>
      <c r="C5629" s="230"/>
      <c r="I5629" s="14"/>
      <c r="J5629" s="14"/>
    </row>
    <row r="5630" spans="1:10" x14ac:dyDescent="0.25">
      <c r="A5630" s="148"/>
      <c r="C5630" s="230"/>
      <c r="I5630" s="14"/>
      <c r="J5630" s="14"/>
    </row>
    <row r="5631" spans="1:10" x14ac:dyDescent="0.25">
      <c r="A5631" s="148"/>
      <c r="C5631" s="230"/>
      <c r="I5631" s="14"/>
      <c r="J5631" s="14"/>
    </row>
    <row r="5632" spans="1:10" x14ac:dyDescent="0.25">
      <c r="A5632" s="148"/>
      <c r="C5632" s="230"/>
      <c r="I5632" s="14"/>
      <c r="J5632" s="14"/>
    </row>
    <row r="5633" spans="1:10" x14ac:dyDescent="0.25">
      <c r="A5633" s="148"/>
      <c r="C5633" s="230"/>
      <c r="I5633" s="14"/>
      <c r="J5633" s="14"/>
    </row>
    <row r="5634" spans="1:10" x14ac:dyDescent="0.25">
      <c r="A5634" s="148"/>
      <c r="C5634" s="230"/>
      <c r="I5634" s="14"/>
      <c r="J5634" s="14"/>
    </row>
    <row r="5635" spans="1:10" x14ac:dyDescent="0.25">
      <c r="A5635" s="148"/>
      <c r="C5635" s="230"/>
      <c r="I5635" s="14"/>
      <c r="J5635" s="14"/>
    </row>
    <row r="5636" spans="1:10" x14ac:dyDescent="0.25">
      <c r="A5636" s="148"/>
      <c r="C5636" s="230"/>
      <c r="I5636" s="14"/>
      <c r="J5636" s="14"/>
    </row>
    <row r="5637" spans="1:10" x14ac:dyDescent="0.25">
      <c r="A5637" s="148"/>
      <c r="C5637" s="230"/>
      <c r="I5637" s="14"/>
      <c r="J5637" s="14"/>
    </row>
    <row r="5638" spans="1:10" x14ac:dyDescent="0.25">
      <c r="A5638" s="148"/>
      <c r="C5638" s="230"/>
      <c r="I5638" s="14"/>
      <c r="J5638" s="14"/>
    </row>
    <row r="5639" spans="1:10" x14ac:dyDescent="0.25">
      <c r="A5639" s="148"/>
      <c r="C5639" s="230"/>
      <c r="I5639" s="14"/>
      <c r="J5639" s="14"/>
    </row>
    <row r="5640" spans="1:10" x14ac:dyDescent="0.25">
      <c r="A5640" s="148"/>
      <c r="C5640" s="230"/>
      <c r="I5640" s="14"/>
      <c r="J5640" s="14"/>
    </row>
    <row r="5641" spans="1:10" x14ac:dyDescent="0.25">
      <c r="A5641" s="148"/>
      <c r="C5641" s="230"/>
      <c r="I5641" s="14"/>
      <c r="J5641" s="14"/>
    </row>
    <row r="5642" spans="1:10" x14ac:dyDescent="0.25">
      <c r="A5642" s="148"/>
      <c r="C5642" s="230"/>
      <c r="I5642" s="14"/>
      <c r="J5642" s="14"/>
    </row>
    <row r="5643" spans="1:10" x14ac:dyDescent="0.25">
      <c r="A5643" s="148"/>
      <c r="C5643" s="230"/>
      <c r="I5643" s="14"/>
      <c r="J5643" s="14"/>
    </row>
    <row r="5644" spans="1:10" x14ac:dyDescent="0.25">
      <c r="A5644" s="148"/>
      <c r="C5644" s="230"/>
      <c r="I5644" s="14"/>
      <c r="J5644" s="14"/>
    </row>
    <row r="5645" spans="1:10" x14ac:dyDescent="0.25">
      <c r="A5645" s="148"/>
      <c r="C5645" s="230"/>
      <c r="I5645" s="14"/>
      <c r="J5645" s="14"/>
    </row>
    <row r="5646" spans="1:10" x14ac:dyDescent="0.25">
      <c r="A5646" s="148"/>
      <c r="C5646" s="230"/>
      <c r="I5646" s="14"/>
      <c r="J5646" s="14"/>
    </row>
    <row r="5647" spans="1:10" x14ac:dyDescent="0.25">
      <c r="A5647" s="148"/>
      <c r="C5647" s="230"/>
      <c r="I5647" s="14"/>
      <c r="J5647" s="14"/>
    </row>
    <row r="5648" spans="1:10" x14ac:dyDescent="0.25">
      <c r="A5648" s="148"/>
      <c r="C5648" s="230"/>
      <c r="I5648" s="14"/>
      <c r="J5648" s="14"/>
    </row>
    <row r="5649" spans="1:10" x14ac:dyDescent="0.25">
      <c r="A5649" s="148"/>
      <c r="C5649" s="230"/>
      <c r="I5649" s="14"/>
      <c r="J5649" s="14"/>
    </row>
    <row r="5650" spans="1:10" x14ac:dyDescent="0.25">
      <c r="A5650" s="148"/>
      <c r="C5650" s="230"/>
      <c r="I5650" s="14"/>
      <c r="J5650" s="14"/>
    </row>
    <row r="5651" spans="1:10" x14ac:dyDescent="0.25">
      <c r="A5651" s="148"/>
      <c r="C5651" s="230"/>
      <c r="I5651" s="14"/>
      <c r="J5651" s="14"/>
    </row>
    <row r="5652" spans="1:10" x14ac:dyDescent="0.25">
      <c r="A5652" s="148"/>
      <c r="C5652" s="230"/>
      <c r="I5652" s="14"/>
      <c r="J5652" s="14"/>
    </row>
    <row r="5653" spans="1:10" x14ac:dyDescent="0.25">
      <c r="A5653" s="148"/>
      <c r="C5653" s="230"/>
      <c r="I5653" s="14"/>
      <c r="J5653" s="14"/>
    </row>
    <row r="5654" spans="1:10" x14ac:dyDescent="0.25">
      <c r="A5654" s="148"/>
      <c r="C5654" s="230"/>
      <c r="I5654" s="14"/>
      <c r="J5654" s="14"/>
    </row>
    <row r="5655" spans="1:10" x14ac:dyDescent="0.25">
      <c r="A5655" s="148"/>
      <c r="C5655" s="230"/>
      <c r="I5655" s="14"/>
      <c r="J5655" s="14"/>
    </row>
    <row r="5656" spans="1:10" x14ac:dyDescent="0.25">
      <c r="A5656" s="148"/>
      <c r="C5656" s="230"/>
      <c r="I5656" s="14"/>
      <c r="J5656" s="14"/>
    </row>
    <row r="5657" spans="1:10" x14ac:dyDescent="0.25">
      <c r="A5657" s="148"/>
      <c r="C5657" s="230"/>
      <c r="I5657" s="14"/>
      <c r="J5657" s="14"/>
    </row>
    <row r="5658" spans="1:10" x14ac:dyDescent="0.25">
      <c r="A5658" s="148"/>
      <c r="C5658" s="230"/>
      <c r="I5658" s="14"/>
      <c r="J5658" s="14"/>
    </row>
    <row r="5659" spans="1:10" x14ac:dyDescent="0.25">
      <c r="A5659" s="148"/>
      <c r="C5659" s="230"/>
      <c r="I5659" s="14"/>
      <c r="J5659" s="14"/>
    </row>
    <row r="5660" spans="1:10" x14ac:dyDescent="0.25">
      <c r="A5660" s="148"/>
      <c r="C5660" s="230"/>
      <c r="I5660" s="14"/>
      <c r="J5660" s="14"/>
    </row>
    <row r="5661" spans="1:10" x14ac:dyDescent="0.25">
      <c r="A5661" s="148"/>
      <c r="C5661" s="230"/>
      <c r="I5661" s="14"/>
      <c r="J5661" s="14"/>
    </row>
    <row r="5662" spans="1:10" x14ac:dyDescent="0.25">
      <c r="A5662" s="148"/>
      <c r="C5662" s="230"/>
      <c r="I5662" s="14"/>
      <c r="J5662" s="14"/>
    </row>
    <row r="5663" spans="1:10" x14ac:dyDescent="0.25">
      <c r="A5663" s="148"/>
      <c r="C5663" s="230"/>
      <c r="I5663" s="14"/>
      <c r="J5663" s="14"/>
    </row>
    <row r="5664" spans="1:10" x14ac:dyDescent="0.25">
      <c r="A5664" s="148"/>
      <c r="C5664" s="230"/>
      <c r="I5664" s="14"/>
      <c r="J5664" s="14"/>
    </row>
    <row r="5665" spans="1:10" x14ac:dyDescent="0.25">
      <c r="A5665" s="148"/>
      <c r="C5665" s="230"/>
      <c r="I5665" s="14"/>
      <c r="J5665" s="14"/>
    </row>
    <row r="5666" spans="1:10" x14ac:dyDescent="0.25">
      <c r="A5666" s="148"/>
      <c r="C5666" s="230"/>
      <c r="I5666" s="14"/>
      <c r="J5666" s="14"/>
    </row>
    <row r="5667" spans="1:10" x14ac:dyDescent="0.25">
      <c r="A5667" s="148"/>
      <c r="C5667" s="230"/>
      <c r="I5667" s="14"/>
      <c r="J5667" s="14"/>
    </row>
    <row r="5668" spans="1:10" x14ac:dyDescent="0.25">
      <c r="A5668" s="148"/>
      <c r="C5668" s="230"/>
      <c r="I5668" s="14"/>
      <c r="J5668" s="14"/>
    </row>
    <row r="5669" spans="1:10" x14ac:dyDescent="0.25">
      <c r="A5669" s="148"/>
      <c r="C5669" s="230"/>
      <c r="I5669" s="14"/>
      <c r="J5669" s="14"/>
    </row>
    <row r="5670" spans="1:10" x14ac:dyDescent="0.25">
      <c r="A5670" s="148"/>
      <c r="C5670" s="230"/>
      <c r="I5670" s="14"/>
      <c r="J5670" s="14"/>
    </row>
    <row r="5671" spans="1:10" x14ac:dyDescent="0.25">
      <c r="A5671" s="148"/>
      <c r="C5671" s="230"/>
      <c r="I5671" s="14"/>
      <c r="J5671" s="14"/>
    </row>
    <row r="5672" spans="1:10" x14ac:dyDescent="0.25">
      <c r="A5672" s="148"/>
      <c r="C5672" s="230"/>
      <c r="I5672" s="14"/>
      <c r="J5672" s="14"/>
    </row>
    <row r="5673" spans="1:10" x14ac:dyDescent="0.25">
      <c r="A5673" s="148"/>
      <c r="C5673" s="230"/>
      <c r="I5673" s="14"/>
      <c r="J5673" s="14"/>
    </row>
    <row r="5674" spans="1:10" x14ac:dyDescent="0.25">
      <c r="A5674" s="148"/>
      <c r="C5674" s="230"/>
      <c r="I5674" s="14"/>
      <c r="J5674" s="14"/>
    </row>
    <row r="5675" spans="1:10" x14ac:dyDescent="0.25">
      <c r="A5675" s="148"/>
      <c r="C5675" s="230"/>
      <c r="I5675" s="14"/>
      <c r="J5675" s="14"/>
    </row>
    <row r="5676" spans="1:10" x14ac:dyDescent="0.25">
      <c r="A5676" s="148"/>
      <c r="C5676" s="230"/>
      <c r="I5676" s="14"/>
      <c r="J5676" s="14"/>
    </row>
    <row r="5677" spans="1:10" x14ac:dyDescent="0.25">
      <c r="A5677" s="148"/>
      <c r="C5677" s="230"/>
      <c r="I5677" s="14"/>
      <c r="J5677" s="14"/>
    </row>
    <row r="5678" spans="1:10" x14ac:dyDescent="0.25">
      <c r="A5678" s="148"/>
      <c r="C5678" s="230"/>
      <c r="I5678" s="14"/>
      <c r="J5678" s="14"/>
    </row>
    <row r="5679" spans="1:10" x14ac:dyDescent="0.25">
      <c r="A5679" s="148"/>
      <c r="C5679" s="230"/>
      <c r="I5679" s="14"/>
      <c r="J5679" s="14"/>
    </row>
    <row r="5680" spans="1:10" x14ac:dyDescent="0.25">
      <c r="A5680" s="148"/>
      <c r="C5680" s="230"/>
      <c r="I5680" s="14"/>
      <c r="J5680" s="14"/>
    </row>
    <row r="5681" spans="1:10" x14ac:dyDescent="0.25">
      <c r="A5681" s="148"/>
      <c r="C5681" s="230"/>
      <c r="I5681" s="14"/>
      <c r="J5681" s="14"/>
    </row>
    <row r="5682" spans="1:10" x14ac:dyDescent="0.25">
      <c r="A5682" s="148"/>
      <c r="C5682" s="230"/>
      <c r="I5682" s="14"/>
      <c r="J5682" s="14"/>
    </row>
    <row r="5683" spans="1:10" x14ac:dyDescent="0.25">
      <c r="A5683" s="148"/>
      <c r="C5683" s="230"/>
      <c r="I5683" s="14"/>
      <c r="J5683" s="14"/>
    </row>
    <row r="5684" spans="1:10" x14ac:dyDescent="0.25">
      <c r="A5684" s="148"/>
      <c r="C5684" s="230"/>
      <c r="I5684" s="14"/>
      <c r="J5684" s="14"/>
    </row>
    <row r="5685" spans="1:10" x14ac:dyDescent="0.25">
      <c r="A5685" s="148"/>
      <c r="C5685" s="230"/>
      <c r="I5685" s="14"/>
      <c r="J5685" s="14"/>
    </row>
    <row r="5686" spans="1:10" x14ac:dyDescent="0.25">
      <c r="A5686" s="148"/>
      <c r="C5686" s="230"/>
      <c r="I5686" s="14"/>
      <c r="J5686" s="14"/>
    </row>
    <row r="5687" spans="1:10" x14ac:dyDescent="0.25">
      <c r="A5687" s="148"/>
      <c r="C5687" s="230"/>
      <c r="I5687" s="14"/>
      <c r="J5687" s="14"/>
    </row>
    <row r="5688" spans="1:10" x14ac:dyDescent="0.25">
      <c r="A5688" s="148"/>
      <c r="C5688" s="230"/>
      <c r="I5688" s="14"/>
      <c r="J5688" s="14"/>
    </row>
    <row r="5689" spans="1:10" x14ac:dyDescent="0.25">
      <c r="A5689" s="148"/>
      <c r="C5689" s="230"/>
      <c r="I5689" s="14"/>
      <c r="J5689" s="14"/>
    </row>
    <row r="5690" spans="1:10" x14ac:dyDescent="0.25">
      <c r="A5690" s="148"/>
      <c r="C5690" s="230"/>
      <c r="I5690" s="14"/>
      <c r="J5690" s="14"/>
    </row>
    <row r="5691" spans="1:10" x14ac:dyDescent="0.25">
      <c r="A5691" s="148"/>
      <c r="C5691" s="230"/>
      <c r="I5691" s="14"/>
      <c r="J5691" s="14"/>
    </row>
    <row r="5692" spans="1:10" x14ac:dyDescent="0.25">
      <c r="A5692" s="148"/>
      <c r="C5692" s="230"/>
      <c r="I5692" s="14"/>
      <c r="J5692" s="14"/>
    </row>
    <row r="5693" spans="1:10" x14ac:dyDescent="0.25">
      <c r="A5693" s="148"/>
      <c r="C5693" s="230"/>
      <c r="I5693" s="14"/>
      <c r="J5693" s="14"/>
    </row>
    <row r="5694" spans="1:10" x14ac:dyDescent="0.25">
      <c r="A5694" s="148"/>
      <c r="C5694" s="230"/>
      <c r="I5694" s="14"/>
      <c r="J5694" s="14"/>
    </row>
    <row r="5695" spans="1:10" x14ac:dyDescent="0.25">
      <c r="A5695" s="148"/>
      <c r="C5695" s="230"/>
      <c r="I5695" s="14"/>
      <c r="J5695" s="14"/>
    </row>
    <row r="5696" spans="1:10" x14ac:dyDescent="0.25">
      <c r="A5696" s="148"/>
      <c r="C5696" s="230"/>
      <c r="I5696" s="14"/>
      <c r="J5696" s="14"/>
    </row>
    <row r="5697" spans="1:10" x14ac:dyDescent="0.25">
      <c r="A5697" s="148"/>
      <c r="C5697" s="230"/>
      <c r="I5697" s="14"/>
      <c r="J5697" s="14"/>
    </row>
    <row r="5698" spans="1:10" x14ac:dyDescent="0.25">
      <c r="A5698" s="148"/>
      <c r="C5698" s="230"/>
      <c r="I5698" s="14"/>
      <c r="J5698" s="14"/>
    </row>
    <row r="5699" spans="1:10" x14ac:dyDescent="0.25">
      <c r="A5699" s="148"/>
      <c r="C5699" s="230"/>
      <c r="I5699" s="14"/>
      <c r="J5699" s="14"/>
    </row>
    <row r="5700" spans="1:10" x14ac:dyDescent="0.25">
      <c r="A5700" s="148"/>
      <c r="C5700" s="230"/>
      <c r="I5700" s="14"/>
      <c r="J5700" s="14"/>
    </row>
    <row r="5701" spans="1:10" x14ac:dyDescent="0.25">
      <c r="A5701" s="148"/>
      <c r="C5701" s="230"/>
      <c r="I5701" s="14"/>
      <c r="J5701" s="14"/>
    </row>
    <row r="5702" spans="1:10" x14ac:dyDescent="0.25">
      <c r="A5702" s="148"/>
      <c r="C5702" s="230"/>
      <c r="I5702" s="14"/>
      <c r="J5702" s="14"/>
    </row>
    <row r="5703" spans="1:10" x14ac:dyDescent="0.25">
      <c r="A5703" s="148"/>
      <c r="C5703" s="230"/>
      <c r="I5703" s="14"/>
      <c r="J5703" s="14"/>
    </row>
    <row r="5704" spans="1:10" x14ac:dyDescent="0.25">
      <c r="A5704" s="148"/>
      <c r="C5704" s="230"/>
      <c r="I5704" s="14"/>
      <c r="J5704" s="14"/>
    </row>
    <row r="5705" spans="1:10" x14ac:dyDescent="0.25">
      <c r="A5705" s="148"/>
      <c r="C5705" s="230"/>
      <c r="I5705" s="14"/>
      <c r="J5705" s="14"/>
    </row>
    <row r="5706" spans="1:10" x14ac:dyDescent="0.25">
      <c r="A5706" s="148"/>
      <c r="C5706" s="230"/>
      <c r="I5706" s="14"/>
      <c r="J5706" s="14"/>
    </row>
    <row r="5707" spans="1:10" x14ac:dyDescent="0.25">
      <c r="A5707" s="148"/>
      <c r="C5707" s="230"/>
      <c r="I5707" s="14"/>
      <c r="J5707" s="14"/>
    </row>
    <row r="5708" spans="1:10" x14ac:dyDescent="0.25">
      <c r="A5708" s="148"/>
      <c r="C5708" s="230"/>
      <c r="I5708" s="14"/>
      <c r="J5708" s="14"/>
    </row>
    <row r="5709" spans="1:10" x14ac:dyDescent="0.25">
      <c r="A5709" s="148"/>
      <c r="C5709" s="230"/>
      <c r="I5709" s="14"/>
      <c r="J5709" s="14"/>
    </row>
    <row r="5710" spans="1:10" x14ac:dyDescent="0.25">
      <c r="A5710" s="148"/>
      <c r="C5710" s="230"/>
      <c r="I5710" s="14"/>
      <c r="J5710" s="14"/>
    </row>
    <row r="5711" spans="1:10" x14ac:dyDescent="0.25">
      <c r="A5711" s="148"/>
      <c r="C5711" s="230"/>
      <c r="I5711" s="14"/>
      <c r="J5711" s="14"/>
    </row>
    <row r="5712" spans="1:10" x14ac:dyDescent="0.25">
      <c r="A5712" s="148"/>
      <c r="C5712" s="230"/>
      <c r="I5712" s="14"/>
      <c r="J5712" s="14"/>
    </row>
    <row r="5713" spans="1:10" x14ac:dyDescent="0.25">
      <c r="A5713" s="148"/>
      <c r="C5713" s="230"/>
      <c r="I5713" s="14"/>
      <c r="J5713" s="14"/>
    </row>
    <row r="5714" spans="1:10" x14ac:dyDescent="0.25">
      <c r="A5714" s="148"/>
      <c r="C5714" s="230"/>
      <c r="I5714" s="14"/>
      <c r="J5714" s="14"/>
    </row>
    <row r="5715" spans="1:10" x14ac:dyDescent="0.25">
      <c r="A5715" s="148"/>
      <c r="C5715" s="230"/>
      <c r="I5715" s="14"/>
      <c r="J5715" s="14"/>
    </row>
    <row r="5716" spans="1:10" x14ac:dyDescent="0.25">
      <c r="A5716" s="148"/>
      <c r="C5716" s="230"/>
      <c r="I5716" s="14"/>
      <c r="J5716" s="14"/>
    </row>
    <row r="5717" spans="1:10" x14ac:dyDescent="0.25">
      <c r="A5717" s="148"/>
      <c r="C5717" s="230"/>
      <c r="I5717" s="14"/>
      <c r="J5717" s="14"/>
    </row>
    <row r="5718" spans="1:10" x14ac:dyDescent="0.25">
      <c r="A5718" s="148"/>
      <c r="C5718" s="230"/>
      <c r="I5718" s="14"/>
      <c r="J5718" s="14"/>
    </row>
    <row r="5719" spans="1:10" x14ac:dyDescent="0.25">
      <c r="A5719" s="148"/>
      <c r="C5719" s="230"/>
      <c r="I5719" s="14"/>
      <c r="J5719" s="14"/>
    </row>
    <row r="5720" spans="1:10" x14ac:dyDescent="0.25">
      <c r="A5720" s="148"/>
      <c r="C5720" s="230"/>
      <c r="I5720" s="14"/>
      <c r="J5720" s="14"/>
    </row>
    <row r="5721" spans="1:10" x14ac:dyDescent="0.25">
      <c r="A5721" s="148"/>
      <c r="C5721" s="230"/>
      <c r="I5721" s="14"/>
      <c r="J5721" s="14"/>
    </row>
    <row r="5722" spans="1:10" x14ac:dyDescent="0.25">
      <c r="A5722" s="148"/>
      <c r="C5722" s="230"/>
      <c r="I5722" s="14"/>
      <c r="J5722" s="14"/>
    </row>
    <row r="5723" spans="1:10" x14ac:dyDescent="0.25">
      <c r="A5723" s="148"/>
      <c r="C5723" s="230"/>
      <c r="I5723" s="14"/>
      <c r="J5723" s="14"/>
    </row>
    <row r="5724" spans="1:10" x14ac:dyDescent="0.25">
      <c r="A5724" s="148"/>
      <c r="C5724" s="230"/>
      <c r="I5724" s="14"/>
      <c r="J5724" s="14"/>
    </row>
    <row r="5725" spans="1:10" x14ac:dyDescent="0.25">
      <c r="A5725" s="148"/>
      <c r="C5725" s="230"/>
      <c r="I5725" s="14"/>
      <c r="J5725" s="14"/>
    </row>
    <row r="5726" spans="1:10" x14ac:dyDescent="0.25">
      <c r="A5726" s="148"/>
      <c r="C5726" s="230"/>
      <c r="I5726" s="14"/>
      <c r="J5726" s="14"/>
    </row>
    <row r="5727" spans="1:10" x14ac:dyDescent="0.25">
      <c r="A5727" s="148"/>
      <c r="C5727" s="230"/>
      <c r="I5727" s="14"/>
      <c r="J5727" s="14"/>
    </row>
    <row r="5728" spans="1:10" x14ac:dyDescent="0.25">
      <c r="A5728" s="148"/>
      <c r="C5728" s="230"/>
      <c r="I5728" s="14"/>
      <c r="J5728" s="14"/>
    </row>
    <row r="5729" spans="1:10" x14ac:dyDescent="0.25">
      <c r="A5729" s="148"/>
      <c r="C5729" s="230"/>
      <c r="I5729" s="14"/>
      <c r="J5729" s="14"/>
    </row>
    <row r="5730" spans="1:10" x14ac:dyDescent="0.25">
      <c r="A5730" s="148"/>
      <c r="C5730" s="230"/>
      <c r="I5730" s="14"/>
      <c r="J5730" s="14"/>
    </row>
    <row r="5731" spans="1:10" x14ac:dyDescent="0.25">
      <c r="A5731" s="148"/>
      <c r="C5731" s="230"/>
      <c r="I5731" s="14"/>
      <c r="J5731" s="14"/>
    </row>
    <row r="5732" spans="1:10" x14ac:dyDescent="0.25">
      <c r="A5732" s="148"/>
      <c r="C5732" s="230"/>
      <c r="I5732" s="14"/>
      <c r="J5732" s="14"/>
    </row>
    <row r="5733" spans="1:10" x14ac:dyDescent="0.25">
      <c r="A5733" s="148"/>
      <c r="C5733" s="230"/>
      <c r="I5733" s="14"/>
      <c r="J5733" s="14"/>
    </row>
    <row r="5734" spans="1:10" x14ac:dyDescent="0.25">
      <c r="A5734" s="148"/>
      <c r="C5734" s="230"/>
      <c r="I5734" s="14"/>
      <c r="J5734" s="14"/>
    </row>
    <row r="5735" spans="1:10" x14ac:dyDescent="0.25">
      <c r="A5735" s="148"/>
      <c r="C5735" s="230"/>
      <c r="I5735" s="14"/>
      <c r="J5735" s="14"/>
    </row>
    <row r="5736" spans="1:10" x14ac:dyDescent="0.25">
      <c r="A5736" s="148"/>
      <c r="C5736" s="230"/>
      <c r="I5736" s="14"/>
      <c r="J5736" s="14"/>
    </row>
    <row r="5737" spans="1:10" x14ac:dyDescent="0.25">
      <c r="A5737" s="148"/>
      <c r="C5737" s="230"/>
      <c r="I5737" s="14"/>
      <c r="J5737" s="14"/>
    </row>
    <row r="5738" spans="1:10" x14ac:dyDescent="0.25">
      <c r="A5738" s="148"/>
      <c r="C5738" s="230"/>
      <c r="I5738" s="14"/>
      <c r="J5738" s="14"/>
    </row>
    <row r="5739" spans="1:10" x14ac:dyDescent="0.25">
      <c r="A5739" s="148"/>
      <c r="C5739" s="230"/>
      <c r="I5739" s="14"/>
      <c r="J5739" s="14"/>
    </row>
    <row r="5740" spans="1:10" x14ac:dyDescent="0.25">
      <c r="A5740" s="148"/>
      <c r="C5740" s="230"/>
      <c r="I5740" s="14"/>
      <c r="J5740" s="14"/>
    </row>
    <row r="5741" spans="1:10" x14ac:dyDescent="0.25">
      <c r="A5741" s="148"/>
      <c r="C5741" s="230"/>
      <c r="I5741" s="14"/>
      <c r="J5741" s="14"/>
    </row>
    <row r="5742" spans="1:10" x14ac:dyDescent="0.25">
      <c r="A5742" s="148"/>
      <c r="C5742" s="230"/>
      <c r="I5742" s="14"/>
      <c r="J5742" s="14"/>
    </row>
    <row r="5743" spans="1:10" x14ac:dyDescent="0.25">
      <c r="A5743" s="148"/>
      <c r="C5743" s="230"/>
      <c r="I5743" s="14"/>
      <c r="J5743" s="14"/>
    </row>
    <row r="5744" spans="1:10" x14ac:dyDescent="0.25">
      <c r="A5744" s="148"/>
      <c r="C5744" s="230"/>
      <c r="I5744" s="14"/>
      <c r="J5744" s="14"/>
    </row>
    <row r="5745" spans="1:10" x14ac:dyDescent="0.25">
      <c r="A5745" s="148"/>
      <c r="C5745" s="230"/>
      <c r="I5745" s="14"/>
      <c r="J5745" s="14"/>
    </row>
    <row r="5746" spans="1:10" x14ac:dyDescent="0.25">
      <c r="A5746" s="148"/>
      <c r="C5746" s="230"/>
      <c r="I5746" s="14"/>
      <c r="J5746" s="14"/>
    </row>
    <row r="5747" spans="1:10" x14ac:dyDescent="0.25">
      <c r="A5747" s="148"/>
      <c r="C5747" s="230"/>
      <c r="I5747" s="14"/>
      <c r="J5747" s="14"/>
    </row>
    <row r="5748" spans="1:10" x14ac:dyDescent="0.25">
      <c r="A5748" s="148"/>
      <c r="C5748" s="230"/>
      <c r="I5748" s="14"/>
      <c r="J5748" s="14"/>
    </row>
    <row r="5749" spans="1:10" x14ac:dyDescent="0.25">
      <c r="A5749" s="148"/>
      <c r="C5749" s="230"/>
      <c r="I5749" s="14"/>
      <c r="J5749" s="14"/>
    </row>
    <row r="5750" spans="1:10" x14ac:dyDescent="0.25">
      <c r="A5750" s="148"/>
      <c r="C5750" s="230"/>
      <c r="I5750" s="14"/>
      <c r="J5750" s="14"/>
    </row>
    <row r="5751" spans="1:10" x14ac:dyDescent="0.25">
      <c r="A5751" s="148"/>
      <c r="C5751" s="230"/>
      <c r="I5751" s="14"/>
      <c r="J5751" s="14"/>
    </row>
    <row r="5752" spans="1:10" x14ac:dyDescent="0.25">
      <c r="A5752" s="148"/>
      <c r="C5752" s="230"/>
      <c r="I5752" s="14"/>
      <c r="J5752" s="14"/>
    </row>
    <row r="5753" spans="1:10" x14ac:dyDescent="0.25">
      <c r="A5753" s="148"/>
      <c r="C5753" s="230"/>
      <c r="I5753" s="14"/>
      <c r="J5753" s="14"/>
    </row>
    <row r="5754" spans="1:10" x14ac:dyDescent="0.25">
      <c r="A5754" s="148"/>
      <c r="C5754" s="230"/>
      <c r="I5754" s="14"/>
      <c r="J5754" s="14"/>
    </row>
    <row r="5755" spans="1:10" x14ac:dyDescent="0.25">
      <c r="A5755" s="148"/>
      <c r="C5755" s="230"/>
      <c r="I5755" s="14"/>
      <c r="J5755" s="14"/>
    </row>
    <row r="5756" spans="1:10" x14ac:dyDescent="0.25">
      <c r="A5756" s="148"/>
      <c r="C5756" s="230"/>
      <c r="I5756" s="14"/>
      <c r="J5756" s="14"/>
    </row>
    <row r="5757" spans="1:10" x14ac:dyDescent="0.25">
      <c r="A5757" s="148"/>
      <c r="C5757" s="230"/>
      <c r="I5757" s="14"/>
      <c r="J5757" s="14"/>
    </row>
    <row r="5758" spans="1:10" x14ac:dyDescent="0.25">
      <c r="A5758" s="148"/>
      <c r="C5758" s="230"/>
      <c r="I5758" s="14"/>
      <c r="J5758" s="14"/>
    </row>
    <row r="5759" spans="1:10" x14ac:dyDescent="0.25">
      <c r="A5759" s="148"/>
      <c r="C5759" s="230"/>
      <c r="I5759" s="14"/>
      <c r="J5759" s="14"/>
    </row>
    <row r="5760" spans="1:10" x14ac:dyDescent="0.25">
      <c r="A5760" s="148"/>
      <c r="C5760" s="230"/>
      <c r="I5760" s="14"/>
      <c r="J5760" s="14"/>
    </row>
    <row r="5761" spans="1:10" x14ac:dyDescent="0.25">
      <c r="A5761" s="148"/>
      <c r="C5761" s="230"/>
      <c r="I5761" s="14"/>
      <c r="J5761" s="14"/>
    </row>
    <row r="5762" spans="1:10" x14ac:dyDescent="0.25">
      <c r="A5762" s="148"/>
      <c r="C5762" s="230"/>
      <c r="I5762" s="14"/>
      <c r="J5762" s="14"/>
    </row>
    <row r="5763" spans="1:10" x14ac:dyDescent="0.25">
      <c r="A5763" s="148"/>
      <c r="C5763" s="230"/>
      <c r="I5763" s="14"/>
      <c r="J5763" s="14"/>
    </row>
    <row r="5764" spans="1:10" x14ac:dyDescent="0.25">
      <c r="A5764" s="148"/>
      <c r="C5764" s="230"/>
      <c r="I5764" s="14"/>
      <c r="J5764" s="14"/>
    </row>
    <row r="5765" spans="1:10" x14ac:dyDescent="0.25">
      <c r="A5765" s="148"/>
      <c r="C5765" s="230"/>
      <c r="I5765" s="14"/>
      <c r="J5765" s="14"/>
    </row>
    <row r="5766" spans="1:10" x14ac:dyDescent="0.25">
      <c r="A5766" s="148"/>
      <c r="C5766" s="230"/>
      <c r="I5766" s="14"/>
      <c r="J5766" s="14"/>
    </row>
    <row r="5767" spans="1:10" x14ac:dyDescent="0.25">
      <c r="A5767" s="148"/>
      <c r="C5767" s="230"/>
      <c r="I5767" s="14"/>
      <c r="J5767" s="14"/>
    </row>
    <row r="5768" spans="1:10" x14ac:dyDescent="0.25">
      <c r="A5768" s="148"/>
      <c r="C5768" s="230"/>
      <c r="I5768" s="14"/>
      <c r="J5768" s="14"/>
    </row>
    <row r="5769" spans="1:10" x14ac:dyDescent="0.25">
      <c r="A5769" s="148"/>
      <c r="C5769" s="230"/>
      <c r="I5769" s="14"/>
      <c r="J5769" s="14"/>
    </row>
    <row r="5770" spans="1:10" x14ac:dyDescent="0.25">
      <c r="A5770" s="148"/>
      <c r="C5770" s="230"/>
      <c r="I5770" s="14"/>
      <c r="J5770" s="14"/>
    </row>
    <row r="5771" spans="1:10" x14ac:dyDescent="0.25">
      <c r="A5771" s="148"/>
      <c r="C5771" s="230"/>
      <c r="I5771" s="14"/>
      <c r="J5771" s="14"/>
    </row>
    <row r="5772" spans="1:10" x14ac:dyDescent="0.25">
      <c r="A5772" s="148"/>
      <c r="C5772" s="230"/>
      <c r="I5772" s="14"/>
      <c r="J5772" s="14"/>
    </row>
    <row r="5773" spans="1:10" x14ac:dyDescent="0.25">
      <c r="A5773" s="148"/>
      <c r="C5773" s="230"/>
      <c r="I5773" s="14"/>
      <c r="J5773" s="14"/>
    </row>
    <row r="5774" spans="1:10" x14ac:dyDescent="0.25">
      <c r="A5774" s="148"/>
      <c r="C5774" s="230"/>
      <c r="I5774" s="14"/>
      <c r="J5774" s="14"/>
    </row>
    <row r="5775" spans="1:10" x14ac:dyDescent="0.25">
      <c r="A5775" s="148"/>
      <c r="C5775" s="230"/>
      <c r="I5775" s="14"/>
      <c r="J5775" s="14"/>
    </row>
    <row r="5776" spans="1:10" x14ac:dyDescent="0.25">
      <c r="A5776" s="148"/>
      <c r="C5776" s="230"/>
      <c r="I5776" s="14"/>
      <c r="J5776" s="14"/>
    </row>
    <row r="5777" spans="1:10" x14ac:dyDescent="0.25">
      <c r="A5777" s="148"/>
      <c r="C5777" s="230"/>
      <c r="I5777" s="14"/>
      <c r="J5777" s="14"/>
    </row>
    <row r="5778" spans="1:10" x14ac:dyDescent="0.25">
      <c r="A5778" s="148"/>
      <c r="C5778" s="230"/>
      <c r="I5778" s="14"/>
      <c r="J5778" s="14"/>
    </row>
    <row r="5779" spans="1:10" x14ac:dyDescent="0.25">
      <c r="A5779" s="148"/>
      <c r="C5779" s="230"/>
      <c r="I5779" s="14"/>
      <c r="J5779" s="14"/>
    </row>
    <row r="5780" spans="1:10" x14ac:dyDescent="0.25">
      <c r="A5780" s="148"/>
      <c r="C5780" s="230"/>
      <c r="I5780" s="14"/>
      <c r="J5780" s="14"/>
    </row>
    <row r="5781" spans="1:10" x14ac:dyDescent="0.25">
      <c r="A5781" s="148"/>
      <c r="C5781" s="230"/>
      <c r="I5781" s="14"/>
      <c r="J5781" s="14"/>
    </row>
    <row r="5782" spans="1:10" x14ac:dyDescent="0.25">
      <c r="A5782" s="148"/>
      <c r="C5782" s="230"/>
      <c r="I5782" s="14"/>
      <c r="J5782" s="14"/>
    </row>
    <row r="5783" spans="1:10" x14ac:dyDescent="0.25">
      <c r="A5783" s="148"/>
      <c r="C5783" s="230"/>
      <c r="I5783" s="14"/>
      <c r="J5783" s="14"/>
    </row>
    <row r="5784" spans="1:10" x14ac:dyDescent="0.25">
      <c r="A5784" s="148"/>
      <c r="C5784" s="230"/>
      <c r="I5784" s="14"/>
      <c r="J5784" s="14"/>
    </row>
    <row r="5785" spans="1:10" x14ac:dyDescent="0.25">
      <c r="A5785" s="148"/>
      <c r="C5785" s="230"/>
      <c r="I5785" s="14"/>
      <c r="J5785" s="14"/>
    </row>
    <row r="5786" spans="1:10" x14ac:dyDescent="0.25">
      <c r="A5786" s="148"/>
      <c r="C5786" s="230"/>
      <c r="I5786" s="14"/>
      <c r="J5786" s="14"/>
    </row>
    <row r="5787" spans="1:10" x14ac:dyDescent="0.25">
      <c r="A5787" s="148"/>
      <c r="C5787" s="230"/>
      <c r="I5787" s="14"/>
      <c r="J5787" s="14"/>
    </row>
    <row r="5788" spans="1:10" x14ac:dyDescent="0.25">
      <c r="A5788" s="148"/>
      <c r="C5788" s="230"/>
      <c r="I5788" s="14"/>
      <c r="J5788" s="14"/>
    </row>
    <row r="5789" spans="1:10" x14ac:dyDescent="0.25">
      <c r="A5789" s="148"/>
      <c r="C5789" s="230"/>
      <c r="I5789" s="14"/>
      <c r="J5789" s="14"/>
    </row>
    <row r="5790" spans="1:10" x14ac:dyDescent="0.25">
      <c r="A5790" s="148"/>
      <c r="C5790" s="230"/>
      <c r="I5790" s="14"/>
      <c r="J5790" s="14"/>
    </row>
    <row r="5791" spans="1:10" x14ac:dyDescent="0.25">
      <c r="A5791" s="148"/>
      <c r="C5791" s="230"/>
      <c r="I5791" s="14"/>
      <c r="J5791" s="14"/>
    </row>
    <row r="5792" spans="1:10" x14ac:dyDescent="0.25">
      <c r="A5792" s="148"/>
      <c r="C5792" s="230"/>
      <c r="I5792" s="14"/>
      <c r="J5792" s="14"/>
    </row>
    <row r="5793" spans="1:10" x14ac:dyDescent="0.25">
      <c r="A5793" s="148"/>
      <c r="C5793" s="230"/>
      <c r="I5793" s="14"/>
      <c r="J5793" s="14"/>
    </row>
    <row r="5794" spans="1:10" x14ac:dyDescent="0.25">
      <c r="A5794" s="148"/>
      <c r="C5794" s="230"/>
      <c r="I5794" s="14"/>
      <c r="J5794" s="14"/>
    </row>
    <row r="5795" spans="1:10" x14ac:dyDescent="0.25">
      <c r="A5795" s="148"/>
      <c r="C5795" s="230"/>
      <c r="I5795" s="14"/>
      <c r="J5795" s="14"/>
    </row>
    <row r="5796" spans="1:10" x14ac:dyDescent="0.25">
      <c r="A5796" s="148"/>
      <c r="C5796" s="230"/>
      <c r="I5796" s="14"/>
      <c r="J5796" s="14"/>
    </row>
    <row r="5797" spans="1:10" x14ac:dyDescent="0.25">
      <c r="A5797" s="148"/>
      <c r="C5797" s="230"/>
      <c r="I5797" s="14"/>
      <c r="J5797" s="14"/>
    </row>
    <row r="5798" spans="1:10" x14ac:dyDescent="0.25">
      <c r="A5798" s="148"/>
      <c r="C5798" s="230"/>
      <c r="I5798" s="14"/>
      <c r="J5798" s="14"/>
    </row>
    <row r="5799" spans="1:10" x14ac:dyDescent="0.25">
      <c r="A5799" s="148"/>
      <c r="C5799" s="230"/>
      <c r="I5799" s="14"/>
      <c r="J5799" s="14"/>
    </row>
    <row r="5800" spans="1:10" x14ac:dyDescent="0.25">
      <c r="A5800" s="148"/>
      <c r="C5800" s="230"/>
      <c r="I5800" s="14"/>
      <c r="J5800" s="14"/>
    </row>
    <row r="5801" spans="1:10" x14ac:dyDescent="0.25">
      <c r="A5801" s="148"/>
      <c r="C5801" s="230"/>
      <c r="I5801" s="14"/>
      <c r="J5801" s="14"/>
    </row>
    <row r="5802" spans="1:10" x14ac:dyDescent="0.25">
      <c r="A5802" s="148"/>
      <c r="C5802" s="230"/>
      <c r="I5802" s="14"/>
      <c r="J5802" s="14"/>
    </row>
    <row r="5803" spans="1:10" x14ac:dyDescent="0.25">
      <c r="A5803" s="148"/>
      <c r="C5803" s="230"/>
      <c r="I5803" s="14"/>
      <c r="J5803" s="14"/>
    </row>
    <row r="5804" spans="1:10" x14ac:dyDescent="0.25">
      <c r="A5804" s="148"/>
      <c r="C5804" s="230"/>
      <c r="I5804" s="14"/>
      <c r="J5804" s="14"/>
    </row>
    <row r="5805" spans="1:10" x14ac:dyDescent="0.25">
      <c r="A5805" s="148"/>
      <c r="C5805" s="230"/>
      <c r="I5805" s="14"/>
      <c r="J5805" s="14"/>
    </row>
    <row r="5806" spans="1:10" x14ac:dyDescent="0.25">
      <c r="A5806" s="148"/>
      <c r="C5806" s="230"/>
      <c r="I5806" s="14"/>
      <c r="J5806" s="14"/>
    </row>
    <row r="5807" spans="1:10" x14ac:dyDescent="0.25">
      <c r="A5807" s="148"/>
      <c r="C5807" s="230"/>
      <c r="I5807" s="14"/>
      <c r="J5807" s="14"/>
    </row>
    <row r="5808" spans="1:10" x14ac:dyDescent="0.25">
      <c r="A5808" s="148"/>
      <c r="C5808" s="230"/>
      <c r="I5808" s="14"/>
      <c r="J5808" s="14"/>
    </row>
    <row r="5809" spans="1:10" x14ac:dyDescent="0.25">
      <c r="A5809" s="148"/>
      <c r="C5809" s="230"/>
      <c r="I5809" s="14"/>
      <c r="J5809" s="14"/>
    </row>
    <row r="5810" spans="1:10" x14ac:dyDescent="0.25">
      <c r="A5810" s="148"/>
      <c r="C5810" s="230"/>
      <c r="I5810" s="14"/>
      <c r="J5810" s="14"/>
    </row>
    <row r="5811" spans="1:10" x14ac:dyDescent="0.25">
      <c r="A5811" s="148"/>
      <c r="C5811" s="230"/>
      <c r="I5811" s="14"/>
      <c r="J5811" s="14"/>
    </row>
    <row r="5812" spans="1:10" x14ac:dyDescent="0.25">
      <c r="A5812" s="148"/>
      <c r="C5812" s="230"/>
      <c r="I5812" s="14"/>
      <c r="J5812" s="14"/>
    </row>
    <row r="5813" spans="1:10" x14ac:dyDescent="0.25">
      <c r="A5813" s="148"/>
      <c r="C5813" s="230"/>
      <c r="I5813" s="14"/>
      <c r="J5813" s="14"/>
    </row>
    <row r="5814" spans="1:10" x14ac:dyDescent="0.25">
      <c r="A5814" s="148"/>
      <c r="C5814" s="230"/>
      <c r="I5814" s="14"/>
      <c r="J5814" s="14"/>
    </row>
    <row r="5815" spans="1:10" x14ac:dyDescent="0.25">
      <c r="A5815" s="148"/>
      <c r="C5815" s="230"/>
      <c r="I5815" s="14"/>
      <c r="J5815" s="14"/>
    </row>
    <row r="5816" spans="1:10" x14ac:dyDescent="0.25">
      <c r="A5816" s="148"/>
      <c r="C5816" s="230"/>
      <c r="I5816" s="14"/>
      <c r="J5816" s="14"/>
    </row>
    <row r="5817" spans="1:10" x14ac:dyDescent="0.25">
      <c r="A5817" s="148"/>
      <c r="C5817" s="230"/>
      <c r="I5817" s="14"/>
      <c r="J5817" s="14"/>
    </row>
    <row r="5818" spans="1:10" x14ac:dyDescent="0.25">
      <c r="A5818" s="148"/>
      <c r="C5818" s="230"/>
      <c r="I5818" s="14"/>
      <c r="J5818" s="14"/>
    </row>
    <row r="5819" spans="1:10" x14ac:dyDescent="0.25">
      <c r="A5819" s="148"/>
      <c r="C5819" s="230"/>
      <c r="I5819" s="14"/>
      <c r="J5819" s="14"/>
    </row>
    <row r="5820" spans="1:10" x14ac:dyDescent="0.25">
      <c r="A5820" s="148"/>
      <c r="C5820" s="230"/>
      <c r="I5820" s="14"/>
      <c r="J5820" s="14"/>
    </row>
    <row r="5821" spans="1:10" x14ac:dyDescent="0.25">
      <c r="A5821" s="148"/>
      <c r="C5821" s="230"/>
      <c r="I5821" s="14"/>
      <c r="J5821" s="14"/>
    </row>
    <row r="5822" spans="1:10" x14ac:dyDescent="0.25">
      <c r="A5822" s="148"/>
      <c r="C5822" s="230"/>
      <c r="I5822" s="14"/>
      <c r="J5822" s="14"/>
    </row>
    <row r="5823" spans="1:10" x14ac:dyDescent="0.25">
      <c r="A5823" s="148"/>
      <c r="C5823" s="230"/>
      <c r="I5823" s="14"/>
      <c r="J5823" s="14"/>
    </row>
    <row r="5824" spans="1:10" x14ac:dyDescent="0.25">
      <c r="A5824" s="148"/>
      <c r="C5824" s="230"/>
      <c r="I5824" s="14"/>
      <c r="J5824" s="14"/>
    </row>
    <row r="5825" spans="1:10" x14ac:dyDescent="0.25">
      <c r="A5825" s="148"/>
      <c r="C5825" s="230"/>
      <c r="I5825" s="14"/>
      <c r="J5825" s="14"/>
    </row>
    <row r="5826" spans="1:10" x14ac:dyDescent="0.25">
      <c r="A5826" s="148"/>
      <c r="C5826" s="230"/>
      <c r="I5826" s="14"/>
      <c r="J5826" s="14"/>
    </row>
    <row r="5827" spans="1:10" x14ac:dyDescent="0.25">
      <c r="A5827" s="148"/>
      <c r="C5827" s="230"/>
      <c r="I5827" s="14"/>
      <c r="J5827" s="14"/>
    </row>
    <row r="5828" spans="1:10" x14ac:dyDescent="0.25">
      <c r="A5828" s="148"/>
      <c r="C5828" s="230"/>
      <c r="I5828" s="14"/>
      <c r="J5828" s="14"/>
    </row>
    <row r="5829" spans="1:10" x14ac:dyDescent="0.25">
      <c r="A5829" s="148"/>
      <c r="C5829" s="230"/>
      <c r="I5829" s="14"/>
      <c r="J5829" s="14"/>
    </row>
    <row r="5830" spans="1:10" x14ac:dyDescent="0.25">
      <c r="A5830" s="148"/>
      <c r="C5830" s="230"/>
      <c r="I5830" s="14"/>
      <c r="J5830" s="14"/>
    </row>
    <row r="5831" spans="1:10" x14ac:dyDescent="0.25">
      <c r="A5831" s="148"/>
      <c r="C5831" s="230"/>
      <c r="I5831" s="14"/>
      <c r="J5831" s="14"/>
    </row>
    <row r="5832" spans="1:10" x14ac:dyDescent="0.25">
      <c r="A5832" s="148"/>
      <c r="C5832" s="230"/>
      <c r="I5832" s="14"/>
      <c r="J5832" s="14"/>
    </row>
    <row r="5833" spans="1:10" x14ac:dyDescent="0.25">
      <c r="A5833" s="148"/>
      <c r="C5833" s="230"/>
      <c r="I5833" s="14"/>
      <c r="J5833" s="14"/>
    </row>
    <row r="5834" spans="1:10" x14ac:dyDescent="0.25">
      <c r="A5834" s="148"/>
      <c r="C5834" s="230"/>
      <c r="I5834" s="14"/>
      <c r="J5834" s="14"/>
    </row>
    <row r="5835" spans="1:10" x14ac:dyDescent="0.25">
      <c r="A5835" s="148"/>
      <c r="C5835" s="230"/>
      <c r="I5835" s="14"/>
      <c r="J5835" s="14"/>
    </row>
    <row r="5836" spans="1:10" x14ac:dyDescent="0.25">
      <c r="A5836" s="148"/>
      <c r="C5836" s="230"/>
      <c r="I5836" s="14"/>
      <c r="J5836" s="14"/>
    </row>
    <row r="5837" spans="1:10" x14ac:dyDescent="0.25">
      <c r="A5837" s="148"/>
      <c r="C5837" s="230"/>
      <c r="I5837" s="14"/>
      <c r="J5837" s="14"/>
    </row>
    <row r="5838" spans="1:10" x14ac:dyDescent="0.25">
      <c r="A5838" s="148"/>
      <c r="C5838" s="230"/>
      <c r="I5838" s="14"/>
      <c r="J5838" s="14"/>
    </row>
    <row r="5839" spans="1:10" x14ac:dyDescent="0.25">
      <c r="A5839" s="148"/>
      <c r="C5839" s="230"/>
      <c r="I5839" s="14"/>
      <c r="J5839" s="14"/>
    </row>
    <row r="5840" spans="1:10" x14ac:dyDescent="0.25">
      <c r="A5840" s="148"/>
      <c r="C5840" s="230"/>
      <c r="I5840" s="14"/>
      <c r="J5840" s="14"/>
    </row>
    <row r="5841" spans="1:10" x14ac:dyDescent="0.25">
      <c r="A5841" s="148"/>
      <c r="C5841" s="230"/>
      <c r="I5841" s="14"/>
      <c r="J5841" s="14"/>
    </row>
    <row r="5842" spans="1:10" x14ac:dyDescent="0.25">
      <c r="A5842" s="148"/>
      <c r="C5842" s="230"/>
      <c r="I5842" s="14"/>
      <c r="J5842" s="14"/>
    </row>
    <row r="5843" spans="1:10" x14ac:dyDescent="0.25">
      <c r="A5843" s="148"/>
      <c r="C5843" s="230"/>
      <c r="I5843" s="14"/>
      <c r="J5843" s="14"/>
    </row>
    <row r="5844" spans="1:10" x14ac:dyDescent="0.25">
      <c r="A5844" s="148"/>
      <c r="C5844" s="230"/>
      <c r="I5844" s="14"/>
      <c r="J5844" s="14"/>
    </row>
    <row r="5845" spans="1:10" x14ac:dyDescent="0.25">
      <c r="A5845" s="148"/>
      <c r="C5845" s="230"/>
      <c r="I5845" s="14"/>
      <c r="J5845" s="14"/>
    </row>
    <row r="5846" spans="1:10" x14ac:dyDescent="0.25">
      <c r="A5846" s="148"/>
      <c r="C5846" s="230"/>
      <c r="I5846" s="14"/>
      <c r="J5846" s="14"/>
    </row>
    <row r="5847" spans="1:10" x14ac:dyDescent="0.25">
      <c r="A5847" s="148"/>
      <c r="C5847" s="230"/>
      <c r="I5847" s="14"/>
      <c r="J5847" s="14"/>
    </row>
    <row r="5848" spans="1:10" x14ac:dyDescent="0.25">
      <c r="A5848" s="148"/>
      <c r="C5848" s="230"/>
      <c r="I5848" s="14"/>
      <c r="J5848" s="14"/>
    </row>
    <row r="5849" spans="1:10" x14ac:dyDescent="0.25">
      <c r="A5849" s="148"/>
      <c r="C5849" s="230"/>
      <c r="I5849" s="14"/>
      <c r="J5849" s="14"/>
    </row>
    <row r="5850" spans="1:10" x14ac:dyDescent="0.25">
      <c r="A5850" s="148"/>
      <c r="C5850" s="230"/>
      <c r="I5850" s="14"/>
      <c r="J5850" s="14"/>
    </row>
    <row r="5851" spans="1:10" x14ac:dyDescent="0.25">
      <c r="A5851" s="148"/>
      <c r="C5851" s="230"/>
      <c r="I5851" s="14"/>
      <c r="J5851" s="14"/>
    </row>
    <row r="5852" spans="1:10" x14ac:dyDescent="0.25">
      <c r="A5852" s="148"/>
      <c r="C5852" s="230"/>
      <c r="I5852" s="14"/>
      <c r="J5852" s="14"/>
    </row>
    <row r="5853" spans="1:10" x14ac:dyDescent="0.25">
      <c r="A5853" s="148"/>
      <c r="C5853" s="230"/>
      <c r="I5853" s="14"/>
      <c r="J5853" s="14"/>
    </row>
    <row r="5854" spans="1:10" x14ac:dyDescent="0.25">
      <c r="A5854" s="148"/>
      <c r="C5854" s="230"/>
      <c r="I5854" s="14"/>
      <c r="J5854" s="14"/>
    </row>
    <row r="5855" spans="1:10" x14ac:dyDescent="0.25">
      <c r="A5855" s="148"/>
      <c r="C5855" s="230"/>
      <c r="I5855" s="14"/>
      <c r="J5855" s="14"/>
    </row>
    <row r="5856" spans="1:10" x14ac:dyDescent="0.25">
      <c r="A5856" s="148"/>
      <c r="C5856" s="230"/>
      <c r="I5856" s="14"/>
      <c r="J5856" s="14"/>
    </row>
    <row r="5857" spans="1:10" x14ac:dyDescent="0.25">
      <c r="A5857" s="148"/>
      <c r="C5857" s="230"/>
      <c r="I5857" s="14"/>
      <c r="J5857" s="14"/>
    </row>
    <row r="5858" spans="1:10" x14ac:dyDescent="0.25">
      <c r="A5858" s="148"/>
      <c r="C5858" s="230"/>
      <c r="I5858" s="14"/>
      <c r="J5858" s="14"/>
    </row>
    <row r="5859" spans="1:10" x14ac:dyDescent="0.25">
      <c r="A5859" s="148"/>
      <c r="C5859" s="230"/>
      <c r="I5859" s="14"/>
      <c r="J5859" s="14"/>
    </row>
    <row r="5860" spans="1:10" x14ac:dyDescent="0.25">
      <c r="A5860" s="148"/>
      <c r="C5860" s="230"/>
      <c r="I5860" s="14"/>
      <c r="J5860" s="14"/>
    </row>
    <row r="5861" spans="1:10" x14ac:dyDescent="0.25">
      <c r="A5861" s="148"/>
      <c r="C5861" s="230"/>
      <c r="I5861" s="14"/>
      <c r="J5861" s="14"/>
    </row>
    <row r="5862" spans="1:10" x14ac:dyDescent="0.25">
      <c r="A5862" s="148"/>
      <c r="C5862" s="230"/>
      <c r="I5862" s="14"/>
      <c r="J5862" s="14"/>
    </row>
    <row r="5863" spans="1:10" x14ac:dyDescent="0.25">
      <c r="A5863" s="148"/>
      <c r="C5863" s="230"/>
      <c r="I5863" s="14"/>
      <c r="J5863" s="14"/>
    </row>
    <row r="5864" spans="1:10" x14ac:dyDescent="0.25">
      <c r="A5864" s="148"/>
      <c r="C5864" s="230"/>
      <c r="I5864" s="14"/>
      <c r="J5864" s="14"/>
    </row>
    <row r="5865" spans="1:10" x14ac:dyDescent="0.25">
      <c r="A5865" s="148"/>
      <c r="C5865" s="230"/>
      <c r="I5865" s="14"/>
      <c r="J5865" s="14"/>
    </row>
    <row r="5866" spans="1:10" x14ac:dyDescent="0.25">
      <c r="A5866" s="148"/>
      <c r="C5866" s="230"/>
      <c r="I5866" s="14"/>
      <c r="J5866" s="14"/>
    </row>
    <row r="5867" spans="1:10" x14ac:dyDescent="0.25">
      <c r="A5867" s="148"/>
      <c r="C5867" s="230"/>
      <c r="I5867" s="14"/>
      <c r="J5867" s="14"/>
    </row>
    <row r="5868" spans="1:10" x14ac:dyDescent="0.25">
      <c r="A5868" s="148"/>
      <c r="C5868" s="230"/>
      <c r="I5868" s="14"/>
      <c r="J5868" s="14"/>
    </row>
    <row r="5869" spans="1:10" x14ac:dyDescent="0.25">
      <c r="A5869" s="148"/>
      <c r="C5869" s="230"/>
      <c r="I5869" s="14"/>
      <c r="J5869" s="14"/>
    </row>
    <row r="5870" spans="1:10" x14ac:dyDescent="0.25">
      <c r="A5870" s="148"/>
      <c r="C5870" s="230"/>
      <c r="I5870" s="14"/>
      <c r="J5870" s="14"/>
    </row>
    <row r="5871" spans="1:10" x14ac:dyDescent="0.25">
      <c r="A5871" s="148"/>
      <c r="C5871" s="230"/>
      <c r="I5871" s="14"/>
      <c r="J5871" s="14"/>
    </row>
    <row r="5872" spans="1:10" x14ac:dyDescent="0.25">
      <c r="A5872" s="148"/>
      <c r="C5872" s="230"/>
      <c r="I5872" s="14"/>
      <c r="J5872" s="14"/>
    </row>
    <row r="5873" spans="1:10" x14ac:dyDescent="0.25">
      <c r="A5873" s="148"/>
      <c r="C5873" s="230"/>
      <c r="I5873" s="14"/>
      <c r="J5873" s="14"/>
    </row>
    <row r="5874" spans="1:10" x14ac:dyDescent="0.25">
      <c r="A5874" s="148"/>
      <c r="C5874" s="230"/>
      <c r="I5874" s="14"/>
      <c r="J5874" s="14"/>
    </row>
    <row r="5875" spans="1:10" x14ac:dyDescent="0.25">
      <c r="A5875" s="148"/>
      <c r="C5875" s="230"/>
      <c r="I5875" s="14"/>
      <c r="J5875" s="14"/>
    </row>
    <row r="5876" spans="1:10" x14ac:dyDescent="0.25">
      <c r="A5876" s="148"/>
      <c r="C5876" s="230"/>
      <c r="I5876" s="14"/>
      <c r="J5876" s="14"/>
    </row>
    <row r="5877" spans="1:10" x14ac:dyDescent="0.25">
      <c r="A5877" s="148"/>
      <c r="C5877" s="230"/>
      <c r="I5877" s="14"/>
      <c r="J5877" s="14"/>
    </row>
    <row r="5878" spans="1:10" x14ac:dyDescent="0.25">
      <c r="A5878" s="148"/>
      <c r="C5878" s="230"/>
      <c r="I5878" s="14"/>
      <c r="J5878" s="14"/>
    </row>
    <row r="5879" spans="1:10" x14ac:dyDescent="0.25">
      <c r="A5879" s="148"/>
      <c r="C5879" s="230"/>
      <c r="I5879" s="14"/>
      <c r="J5879" s="14"/>
    </row>
    <row r="5880" spans="1:10" x14ac:dyDescent="0.25">
      <c r="A5880" s="148"/>
      <c r="C5880" s="230"/>
      <c r="I5880" s="14"/>
      <c r="J5880" s="14"/>
    </row>
    <row r="5881" spans="1:10" x14ac:dyDescent="0.25">
      <c r="A5881" s="148"/>
      <c r="C5881" s="230"/>
      <c r="I5881" s="14"/>
      <c r="J5881" s="14"/>
    </row>
    <row r="5882" spans="1:10" x14ac:dyDescent="0.25">
      <c r="A5882" s="148"/>
      <c r="C5882" s="230"/>
      <c r="I5882" s="14"/>
      <c r="J5882" s="14"/>
    </row>
    <row r="5883" spans="1:10" x14ac:dyDescent="0.25">
      <c r="A5883" s="148"/>
      <c r="C5883" s="230"/>
      <c r="I5883" s="14"/>
      <c r="J5883" s="14"/>
    </row>
    <row r="5884" spans="1:10" x14ac:dyDescent="0.25">
      <c r="A5884" s="148"/>
      <c r="C5884" s="230"/>
      <c r="I5884" s="14"/>
      <c r="J5884" s="14"/>
    </row>
    <row r="5885" spans="1:10" x14ac:dyDescent="0.25">
      <c r="A5885" s="148"/>
      <c r="C5885" s="230"/>
      <c r="I5885" s="14"/>
      <c r="J5885" s="14"/>
    </row>
    <row r="5886" spans="1:10" x14ac:dyDescent="0.25">
      <c r="A5886" s="148"/>
      <c r="C5886" s="230"/>
      <c r="I5886" s="14"/>
      <c r="J5886" s="14"/>
    </row>
    <row r="5887" spans="1:10" x14ac:dyDescent="0.25">
      <c r="A5887" s="148"/>
      <c r="C5887" s="230"/>
      <c r="I5887" s="14"/>
      <c r="J5887" s="14"/>
    </row>
    <row r="5888" spans="1:10" x14ac:dyDescent="0.25">
      <c r="A5888" s="148"/>
      <c r="C5888" s="230"/>
      <c r="I5888" s="14"/>
      <c r="J5888" s="14"/>
    </row>
    <row r="5889" spans="1:10" x14ac:dyDescent="0.25">
      <c r="A5889" s="148"/>
      <c r="C5889" s="230"/>
      <c r="I5889" s="14"/>
      <c r="J5889" s="14"/>
    </row>
    <row r="5890" spans="1:10" x14ac:dyDescent="0.25">
      <c r="A5890" s="148"/>
      <c r="C5890" s="230"/>
      <c r="I5890" s="14"/>
      <c r="J5890" s="14"/>
    </row>
    <row r="5891" spans="1:10" x14ac:dyDescent="0.25">
      <c r="A5891" s="148"/>
      <c r="C5891" s="230"/>
      <c r="I5891" s="14"/>
      <c r="J5891" s="14"/>
    </row>
    <row r="5892" spans="1:10" x14ac:dyDescent="0.25">
      <c r="A5892" s="148"/>
      <c r="C5892" s="230"/>
      <c r="I5892" s="14"/>
      <c r="J5892" s="14"/>
    </row>
    <row r="5893" spans="1:10" x14ac:dyDescent="0.25">
      <c r="A5893" s="148"/>
      <c r="C5893" s="230"/>
      <c r="I5893" s="14"/>
      <c r="J5893" s="14"/>
    </row>
    <row r="5894" spans="1:10" x14ac:dyDescent="0.25">
      <c r="A5894" s="148"/>
      <c r="C5894" s="230"/>
      <c r="I5894" s="14"/>
      <c r="J5894" s="14"/>
    </row>
    <row r="5895" spans="1:10" x14ac:dyDescent="0.25">
      <c r="A5895" s="148"/>
      <c r="C5895" s="230"/>
      <c r="I5895" s="14"/>
      <c r="J5895" s="14"/>
    </row>
    <row r="5896" spans="1:10" x14ac:dyDescent="0.25">
      <c r="A5896" s="148"/>
      <c r="C5896" s="230"/>
      <c r="I5896" s="14"/>
      <c r="J5896" s="14"/>
    </row>
    <row r="5897" spans="1:10" x14ac:dyDescent="0.25">
      <c r="A5897" s="148"/>
      <c r="C5897" s="230"/>
      <c r="I5897" s="14"/>
      <c r="J5897" s="14"/>
    </row>
    <row r="5898" spans="1:10" x14ac:dyDescent="0.25">
      <c r="A5898" s="148"/>
      <c r="C5898" s="230"/>
      <c r="I5898" s="14"/>
      <c r="J5898" s="14"/>
    </row>
    <row r="5899" spans="1:10" x14ac:dyDescent="0.25">
      <c r="A5899" s="148"/>
      <c r="C5899" s="230"/>
      <c r="I5899" s="14"/>
      <c r="J5899" s="14"/>
    </row>
    <row r="5900" spans="1:10" x14ac:dyDescent="0.25">
      <c r="A5900" s="148"/>
      <c r="C5900" s="230"/>
      <c r="I5900" s="14"/>
      <c r="J5900" s="14"/>
    </row>
    <row r="5901" spans="1:10" x14ac:dyDescent="0.25">
      <c r="A5901" s="148"/>
      <c r="C5901" s="230"/>
      <c r="I5901" s="14"/>
      <c r="J5901" s="14"/>
    </row>
    <row r="5902" spans="1:10" x14ac:dyDescent="0.25">
      <c r="A5902" s="148"/>
      <c r="C5902" s="230"/>
      <c r="I5902" s="14"/>
      <c r="J5902" s="14"/>
    </row>
    <row r="5903" spans="1:10" x14ac:dyDescent="0.25">
      <c r="A5903" s="148"/>
      <c r="C5903" s="230"/>
      <c r="I5903" s="14"/>
      <c r="J5903" s="14"/>
    </row>
    <row r="5904" spans="1:10" x14ac:dyDescent="0.25">
      <c r="A5904" s="148"/>
      <c r="C5904" s="230"/>
      <c r="I5904" s="14"/>
      <c r="J5904" s="14"/>
    </row>
    <row r="5905" spans="1:11" x14ac:dyDescent="0.25">
      <c r="A5905" s="148"/>
      <c r="C5905" s="230"/>
      <c r="I5905" s="14"/>
      <c r="J5905" s="14"/>
    </row>
    <row r="5906" spans="1:11" x14ac:dyDescent="0.25">
      <c r="A5906" s="148"/>
      <c r="C5906" s="230"/>
      <c r="I5906" s="14"/>
      <c r="J5906" s="14"/>
    </row>
    <row r="5907" spans="1:11" x14ac:dyDescent="0.25">
      <c r="A5907" s="148"/>
      <c r="C5907" s="230"/>
      <c r="I5907" s="14"/>
      <c r="J5907" s="14"/>
    </row>
    <row r="5908" spans="1:11" x14ac:dyDescent="0.25">
      <c r="A5908" s="148"/>
      <c r="C5908" s="230"/>
      <c r="I5908" s="14"/>
      <c r="J5908" s="14"/>
    </row>
    <row r="5909" spans="1:11" x14ac:dyDescent="0.25">
      <c r="A5909" s="148"/>
      <c r="C5909" s="230"/>
      <c r="I5909" s="14"/>
      <c r="J5909" s="14"/>
    </row>
    <row r="5910" spans="1:11" x14ac:dyDescent="0.25">
      <c r="A5910" s="148"/>
      <c r="C5910" s="230"/>
      <c r="I5910" s="14"/>
      <c r="J5910" s="14"/>
    </row>
    <row r="5911" spans="1:11" x14ac:dyDescent="0.25">
      <c r="A5911" s="148"/>
      <c r="C5911" s="230"/>
      <c r="I5911" s="14"/>
      <c r="J5911" s="14"/>
    </row>
    <row r="5912" spans="1:11" x14ac:dyDescent="0.25">
      <c r="A5912" s="148"/>
      <c r="C5912" s="230"/>
      <c r="I5912" s="14"/>
      <c r="J5912" s="14"/>
    </row>
    <row r="5913" spans="1:11" x14ac:dyDescent="0.25">
      <c r="A5913" s="148"/>
      <c r="C5913" s="230"/>
      <c r="I5913" s="14"/>
      <c r="J5913" s="14"/>
    </row>
    <row r="5914" spans="1:11" x14ac:dyDescent="0.25">
      <c r="A5914" s="148"/>
      <c r="C5914" s="230"/>
      <c r="I5914" s="14"/>
      <c r="J5914" s="14"/>
    </row>
    <row r="5915" spans="1:11" ht="12" thickBot="1" x14ac:dyDescent="0.3">
      <c r="A5915" s="148"/>
      <c r="C5915" s="230"/>
      <c r="H5915" s="8"/>
      <c r="I5915" s="69"/>
      <c r="J5915" s="69"/>
      <c r="K5915" s="8"/>
    </row>
    <row r="5916" spans="1:11" ht="12" thickTop="1" x14ac:dyDescent="0.25">
      <c r="I5916" s="14"/>
      <c r="J5916" s="14"/>
    </row>
    <row r="5917" spans="1:11" x14ac:dyDescent="0.25">
      <c r="I5917" s="14"/>
      <c r="J5917" s="14"/>
    </row>
    <row r="5918" spans="1:11" x14ac:dyDescent="0.25">
      <c r="I5918" s="14"/>
      <c r="J5918" s="14"/>
    </row>
    <row r="5919" spans="1:11" ht="13.2" customHeight="1" x14ac:dyDescent="0.25">
      <c r="I5919" s="14"/>
      <c r="J5919" s="14"/>
    </row>
    <row r="5920" spans="1:11" ht="12" x14ac:dyDescent="0.25">
      <c r="B5920" s="233"/>
      <c r="D5920" s="233"/>
      <c r="E5920" s="233"/>
      <c r="F5920" s="88"/>
      <c r="G5920" s="270"/>
      <c r="H5920" s="11"/>
      <c r="I5920" s="14"/>
      <c r="J5920" s="14"/>
    </row>
    <row r="5921" spans="2:10" ht="12" x14ac:dyDescent="0.25">
      <c r="B5921" s="234"/>
      <c r="C5921" s="234"/>
      <c r="D5921" s="235"/>
      <c r="E5921" s="233"/>
      <c r="F5921" s="89"/>
      <c r="G5921" s="271"/>
      <c r="H5921" s="13"/>
      <c r="I5921" s="14"/>
      <c r="J5921" s="14"/>
    </row>
    <row r="5922" spans="2:10" ht="12" x14ac:dyDescent="0.25">
      <c r="B5922" s="233"/>
      <c r="D5922" s="233"/>
      <c r="E5922" s="233"/>
      <c r="F5922" s="88"/>
      <c r="G5922" s="270"/>
      <c r="H5922" s="11"/>
      <c r="I5922" s="14"/>
      <c r="J5922" s="14"/>
    </row>
    <row r="5923" spans="2:10" ht="12" x14ac:dyDescent="0.25">
      <c r="C5923" s="234"/>
      <c r="D5923" s="148"/>
      <c r="E5923" s="148"/>
      <c r="F5923" s="90"/>
      <c r="G5923" s="272"/>
      <c r="H5923" s="14"/>
      <c r="I5923" s="14"/>
      <c r="J5923" s="14"/>
    </row>
    <row r="5924" spans="2:10" ht="12" x14ac:dyDescent="0.25">
      <c r="C5924" s="234"/>
      <c r="D5924" s="148"/>
      <c r="E5924" s="148"/>
      <c r="F5924" s="90"/>
      <c r="G5924" s="272"/>
      <c r="H5924" s="14"/>
      <c r="I5924" s="14"/>
      <c r="J5924" s="14"/>
    </row>
    <row r="5925" spans="2:10" ht="12" x14ac:dyDescent="0.25">
      <c r="C5925" s="234"/>
      <c r="D5925" s="148"/>
      <c r="E5925" s="148"/>
      <c r="F5925" s="90"/>
      <c r="G5925" s="272"/>
      <c r="H5925" s="14"/>
      <c r="I5925" s="14"/>
      <c r="J5925" s="14"/>
    </row>
    <row r="5926" spans="2:10" ht="12" x14ac:dyDescent="0.25">
      <c r="C5926" s="234"/>
      <c r="D5926" s="148"/>
      <c r="E5926" s="148"/>
      <c r="F5926" s="90"/>
      <c r="G5926" s="272"/>
      <c r="H5926" s="14"/>
      <c r="I5926" s="14"/>
      <c r="J5926" s="14"/>
    </row>
    <row r="5927" spans="2:10" ht="12" x14ac:dyDescent="0.25">
      <c r="C5927" s="234"/>
      <c r="D5927" s="148"/>
      <c r="E5927" s="148"/>
      <c r="F5927" s="90"/>
      <c r="G5927" s="272"/>
      <c r="H5927" s="14"/>
      <c r="I5927" s="14"/>
      <c r="J5927" s="14"/>
    </row>
    <row r="5928" spans="2:10" ht="12" x14ac:dyDescent="0.25">
      <c r="C5928" s="234"/>
      <c r="D5928" s="148"/>
      <c r="E5928" s="148"/>
      <c r="F5928" s="90"/>
      <c r="G5928" s="272"/>
      <c r="H5928" s="14"/>
      <c r="I5928" s="14"/>
      <c r="J5928" s="14"/>
    </row>
    <row r="5929" spans="2:10" ht="12" x14ac:dyDescent="0.25">
      <c r="C5929" s="234"/>
      <c r="D5929" s="148"/>
      <c r="E5929" s="148"/>
      <c r="F5929" s="90"/>
      <c r="G5929" s="272"/>
      <c r="H5929" s="14"/>
      <c r="I5929" s="14"/>
      <c r="J5929" s="14"/>
    </row>
    <row r="5930" spans="2:10" ht="12" x14ac:dyDescent="0.25">
      <c r="C5930" s="234"/>
      <c r="D5930" s="148"/>
      <c r="E5930" s="148"/>
      <c r="F5930" s="90"/>
      <c r="G5930" s="272"/>
      <c r="H5930" s="14"/>
      <c r="I5930" s="14"/>
      <c r="J5930" s="14"/>
    </row>
    <row r="5931" spans="2:10" ht="12" x14ac:dyDescent="0.25">
      <c r="C5931" s="234"/>
      <c r="D5931" s="148"/>
      <c r="E5931" s="148"/>
      <c r="F5931" s="88"/>
      <c r="G5931" s="272"/>
      <c r="H5931" s="15"/>
      <c r="I5931" s="14"/>
      <c r="J5931" s="14"/>
    </row>
    <row r="5932" spans="2:10" ht="12" x14ac:dyDescent="0.25">
      <c r="C5932" s="234"/>
      <c r="D5932" s="148"/>
      <c r="E5932" s="148"/>
      <c r="F5932" s="88"/>
      <c r="G5932" s="272"/>
      <c r="H5932" s="14"/>
      <c r="I5932" s="14"/>
      <c r="J5932" s="14"/>
    </row>
    <row r="5933" spans="2:10" ht="12" x14ac:dyDescent="0.25">
      <c r="C5933" s="234"/>
      <c r="D5933" s="148"/>
      <c r="E5933" s="148"/>
      <c r="F5933" s="90"/>
      <c r="G5933" s="272"/>
      <c r="H5933" s="14"/>
      <c r="I5933" s="14"/>
      <c r="J5933" s="14"/>
    </row>
    <row r="5934" spans="2:10" ht="12" x14ac:dyDescent="0.25">
      <c r="C5934" s="234"/>
      <c r="D5934" s="148"/>
      <c r="E5934" s="148"/>
      <c r="F5934" s="90"/>
      <c r="G5934" s="272"/>
      <c r="H5934" s="14"/>
      <c r="I5934" s="14"/>
      <c r="J5934" s="14"/>
    </row>
    <row r="5935" spans="2:10" ht="12" x14ac:dyDescent="0.25">
      <c r="C5935" s="234"/>
      <c r="D5935" s="148"/>
      <c r="E5935" s="148"/>
      <c r="F5935" s="90"/>
      <c r="G5935" s="272"/>
      <c r="H5935" s="14"/>
      <c r="I5935" s="14"/>
      <c r="J5935" s="14"/>
    </row>
    <row r="5936" spans="2:10" ht="12" x14ac:dyDescent="0.25">
      <c r="C5936" s="234"/>
      <c r="D5936" s="148"/>
      <c r="E5936" s="148"/>
      <c r="F5936" s="90"/>
      <c r="G5936" s="272"/>
      <c r="H5936" s="14"/>
      <c r="I5936" s="14"/>
      <c r="J5936" s="14"/>
    </row>
    <row r="5937" spans="3:10" ht="12" x14ac:dyDescent="0.25">
      <c r="C5937" s="234"/>
      <c r="D5937" s="148"/>
      <c r="E5937" s="148"/>
      <c r="F5937" s="90"/>
      <c r="G5937" s="272"/>
      <c r="H5937" s="14"/>
      <c r="I5937" s="14"/>
      <c r="J5937" s="14"/>
    </row>
    <row r="5938" spans="3:10" ht="12" x14ac:dyDescent="0.25">
      <c r="C5938" s="234"/>
      <c r="D5938" s="148"/>
      <c r="E5938" s="148"/>
      <c r="F5938" s="90"/>
      <c r="G5938" s="272"/>
      <c r="H5938" s="14"/>
      <c r="I5938" s="14"/>
      <c r="J5938" s="14"/>
    </row>
    <row r="5939" spans="3:10" ht="12" x14ac:dyDescent="0.25">
      <c r="C5939" s="234"/>
      <c r="D5939" s="148"/>
      <c r="E5939" s="148"/>
      <c r="F5939" s="90"/>
      <c r="G5939" s="272"/>
      <c r="H5939" s="14"/>
      <c r="I5939" s="14"/>
      <c r="J5939" s="14"/>
    </row>
    <row r="5940" spans="3:10" ht="12" x14ac:dyDescent="0.25">
      <c r="C5940" s="234"/>
      <c r="D5940" s="148"/>
      <c r="E5940" s="148"/>
      <c r="F5940" s="90"/>
      <c r="G5940" s="272"/>
      <c r="H5940" s="14"/>
      <c r="I5940" s="14"/>
      <c r="J5940" s="14"/>
    </row>
    <row r="5941" spans="3:10" ht="12" x14ac:dyDescent="0.25">
      <c r="C5941" s="234"/>
      <c r="D5941" s="148"/>
      <c r="E5941" s="148"/>
      <c r="F5941" s="90"/>
      <c r="G5941" s="272"/>
      <c r="H5941" s="14"/>
      <c r="I5941" s="14"/>
      <c r="J5941" s="14"/>
    </row>
    <row r="5942" spans="3:10" ht="12" x14ac:dyDescent="0.25">
      <c r="C5942" s="234"/>
      <c r="D5942" s="148"/>
      <c r="E5942" s="148"/>
      <c r="F5942" s="90"/>
      <c r="G5942" s="272"/>
      <c r="H5942" s="14"/>
      <c r="I5942" s="14"/>
      <c r="J5942" s="14"/>
    </row>
    <row r="5943" spans="3:10" ht="12" x14ac:dyDescent="0.25">
      <c r="C5943" s="234"/>
      <c r="D5943" s="148"/>
      <c r="E5943" s="148"/>
      <c r="F5943" s="90"/>
      <c r="G5943" s="272"/>
      <c r="H5943" s="14"/>
      <c r="I5943" s="14"/>
      <c r="J5943" s="14"/>
    </row>
    <row r="5944" spans="3:10" ht="12" x14ac:dyDescent="0.25">
      <c r="C5944" s="234"/>
      <c r="D5944" s="148"/>
      <c r="E5944" s="148"/>
      <c r="F5944" s="90"/>
      <c r="G5944" s="272"/>
      <c r="H5944" s="14"/>
      <c r="I5944" s="14"/>
      <c r="J5944" s="14"/>
    </row>
    <row r="5945" spans="3:10" ht="12" x14ac:dyDescent="0.25">
      <c r="C5945" s="234"/>
      <c r="D5945" s="148"/>
      <c r="E5945" s="148"/>
      <c r="F5945" s="90"/>
      <c r="G5945" s="272"/>
      <c r="H5945" s="14"/>
      <c r="I5945" s="14"/>
      <c r="J5945" s="14"/>
    </row>
    <row r="5946" spans="3:10" ht="12" x14ac:dyDescent="0.25">
      <c r="C5946" s="234"/>
      <c r="D5946" s="148"/>
      <c r="E5946" s="148"/>
      <c r="F5946" s="90"/>
      <c r="G5946" s="272"/>
      <c r="H5946" s="14"/>
      <c r="I5946" s="14"/>
      <c r="J5946" s="14"/>
    </row>
    <row r="5947" spans="3:10" ht="12" x14ac:dyDescent="0.25">
      <c r="C5947" s="234"/>
      <c r="D5947" s="148"/>
      <c r="E5947" s="148"/>
      <c r="F5947" s="90"/>
      <c r="G5947" s="272"/>
      <c r="H5947" s="14"/>
      <c r="I5947" s="14"/>
      <c r="J5947" s="14"/>
    </row>
    <row r="5948" spans="3:10" ht="12" x14ac:dyDescent="0.25">
      <c r="C5948" s="234"/>
      <c r="D5948" s="148"/>
      <c r="E5948" s="148"/>
      <c r="F5948" s="90"/>
      <c r="G5948" s="272"/>
      <c r="H5948" s="14"/>
      <c r="I5948" s="14"/>
      <c r="J5948" s="14"/>
    </row>
    <row r="5949" spans="3:10" ht="12" x14ac:dyDescent="0.25">
      <c r="C5949" s="234"/>
      <c r="D5949" s="148"/>
      <c r="E5949" s="148"/>
      <c r="F5949" s="90"/>
      <c r="G5949" s="272"/>
      <c r="H5949" s="14"/>
      <c r="I5949" s="14"/>
      <c r="J5949" s="14"/>
    </row>
    <row r="5950" spans="3:10" ht="12" x14ac:dyDescent="0.25">
      <c r="C5950" s="234"/>
      <c r="D5950" s="148"/>
      <c r="E5950" s="148"/>
      <c r="F5950" s="90"/>
      <c r="G5950" s="272"/>
      <c r="H5950" s="14"/>
      <c r="I5950" s="14"/>
      <c r="J5950" s="14"/>
    </row>
    <row r="5951" spans="3:10" ht="12" x14ac:dyDescent="0.25">
      <c r="C5951" s="234"/>
      <c r="D5951" s="148"/>
      <c r="E5951" s="148"/>
      <c r="F5951" s="90"/>
      <c r="G5951" s="272"/>
      <c r="H5951" s="14"/>
      <c r="I5951" s="14"/>
      <c r="J5951" s="14"/>
    </row>
    <row r="5952" spans="3:10" ht="12" x14ac:dyDescent="0.25">
      <c r="C5952" s="234"/>
      <c r="D5952" s="148"/>
      <c r="E5952" s="148"/>
      <c r="F5952" s="90"/>
      <c r="G5952" s="272"/>
      <c r="H5952" s="14"/>
      <c r="I5952" s="14"/>
      <c r="J5952" s="14"/>
    </row>
    <row r="5953" spans="2:10" ht="12" x14ac:dyDescent="0.25">
      <c r="C5953" s="234"/>
      <c r="D5953" s="148"/>
      <c r="E5953" s="148"/>
      <c r="F5953" s="90"/>
      <c r="G5953" s="272"/>
      <c r="H5953" s="14"/>
      <c r="I5953" s="14"/>
      <c r="J5953" s="14"/>
    </row>
    <row r="5954" spans="2:10" ht="12" x14ac:dyDescent="0.25">
      <c r="C5954" s="234"/>
      <c r="D5954" s="148"/>
      <c r="E5954" s="148"/>
      <c r="F5954" s="90"/>
      <c r="G5954" s="272"/>
      <c r="H5954" s="14"/>
      <c r="I5954" s="14"/>
      <c r="J5954" s="14"/>
    </row>
    <row r="5955" spans="2:10" ht="12" x14ac:dyDescent="0.25">
      <c r="C5955" s="234"/>
      <c r="D5955" s="148"/>
      <c r="E5955" s="148"/>
      <c r="F5955" s="90"/>
      <c r="G5955" s="272"/>
      <c r="H5955" s="14"/>
      <c r="I5955" s="14"/>
      <c r="J5955" s="14"/>
    </row>
    <row r="5956" spans="2:10" ht="12" x14ac:dyDescent="0.25">
      <c r="C5956" s="234"/>
      <c r="D5956" s="148"/>
      <c r="E5956" s="148"/>
      <c r="F5956" s="90"/>
      <c r="G5956" s="272"/>
      <c r="H5956" s="14"/>
      <c r="I5956" s="14"/>
      <c r="J5956" s="14"/>
    </row>
    <row r="5957" spans="2:10" ht="12" x14ac:dyDescent="0.25">
      <c r="C5957" s="234"/>
      <c r="D5957" s="148"/>
      <c r="E5957" s="148"/>
      <c r="F5957" s="90"/>
      <c r="G5957" s="272"/>
      <c r="H5957" s="14"/>
      <c r="I5957" s="14"/>
      <c r="J5957" s="14"/>
    </row>
    <row r="5958" spans="2:10" ht="12" x14ac:dyDescent="0.25">
      <c r="C5958" s="234"/>
      <c r="D5958" s="148"/>
      <c r="E5958" s="148"/>
      <c r="F5958" s="90"/>
      <c r="G5958" s="272"/>
      <c r="H5958" s="14"/>
      <c r="I5958" s="14"/>
      <c r="J5958" s="14"/>
    </row>
    <row r="5959" spans="2:10" ht="12" x14ac:dyDescent="0.25">
      <c r="C5959" s="234"/>
      <c r="D5959" s="148"/>
      <c r="E5959" s="148"/>
      <c r="F5959" s="90"/>
      <c r="G5959" s="272"/>
      <c r="H5959" s="14"/>
      <c r="I5959" s="14"/>
      <c r="J5959" s="14"/>
    </row>
    <row r="5960" spans="2:10" ht="12" x14ac:dyDescent="0.25">
      <c r="C5960" s="234"/>
      <c r="D5960" s="148"/>
      <c r="E5960" s="148"/>
      <c r="F5960" s="90"/>
      <c r="G5960" s="272"/>
      <c r="H5960" s="14"/>
      <c r="I5960" s="14"/>
      <c r="J5960" s="14"/>
    </row>
    <row r="5961" spans="2:10" ht="12" x14ac:dyDescent="0.25">
      <c r="C5961" s="234"/>
      <c r="D5961" s="148"/>
      <c r="E5961" s="148"/>
      <c r="F5961" s="90"/>
      <c r="G5961" s="272"/>
      <c r="H5961" s="14"/>
      <c r="I5961" s="14"/>
      <c r="J5961" s="14"/>
    </row>
    <row r="5962" spans="2:10" ht="12" x14ac:dyDescent="0.25">
      <c r="C5962" s="234"/>
      <c r="D5962" s="148"/>
      <c r="E5962" s="148"/>
      <c r="F5962" s="90"/>
      <c r="G5962" s="272"/>
      <c r="H5962" s="14"/>
      <c r="I5962" s="14"/>
      <c r="J5962" s="14"/>
    </row>
    <row r="5963" spans="2:10" x14ac:dyDescent="0.25">
      <c r="B5963" s="236"/>
      <c r="C5963" s="237"/>
      <c r="D5963" s="238"/>
      <c r="E5963" s="238"/>
      <c r="F5963" s="91"/>
      <c r="G5963" s="273"/>
      <c r="H5963" s="14"/>
      <c r="I5963" s="14"/>
      <c r="J5963" s="14"/>
    </row>
    <row r="5964" spans="2:10" x14ac:dyDescent="0.25">
      <c r="B5964" s="236"/>
      <c r="C5964" s="237"/>
      <c r="D5964" s="238"/>
      <c r="E5964" s="238"/>
      <c r="F5964" s="91"/>
      <c r="G5964" s="273"/>
      <c r="H5964" s="14"/>
      <c r="I5964" s="14"/>
      <c r="J5964" s="14"/>
    </row>
    <row r="5965" spans="2:10" ht="12" x14ac:dyDescent="0.25">
      <c r="B5965" s="236"/>
      <c r="C5965" s="237"/>
      <c r="D5965" s="238"/>
      <c r="E5965" s="238"/>
      <c r="F5965" s="92"/>
      <c r="G5965" s="273"/>
      <c r="H5965" s="15"/>
      <c r="I5965" s="14"/>
      <c r="J5965" s="14"/>
    </row>
    <row r="5966" spans="2:10" ht="12" x14ac:dyDescent="0.25">
      <c r="B5966" s="236"/>
      <c r="C5966" s="237"/>
      <c r="D5966" s="239"/>
      <c r="E5966" s="239"/>
      <c r="F5966" s="92"/>
      <c r="G5966" s="274"/>
      <c r="H5966" s="11"/>
      <c r="I5966" s="14"/>
      <c r="J5966" s="14"/>
    </row>
    <row r="5967" spans="2:10" ht="12" x14ac:dyDescent="0.25">
      <c r="B5967" s="236"/>
      <c r="C5967" s="240"/>
      <c r="D5967" s="238"/>
      <c r="E5967" s="238"/>
      <c r="F5967" s="91"/>
      <c r="G5967" s="273"/>
      <c r="H5967" s="14"/>
      <c r="I5967" s="14"/>
      <c r="J5967" s="14"/>
    </row>
    <row r="5968" spans="2:10" x14ac:dyDescent="0.25">
      <c r="B5968" s="236"/>
      <c r="C5968" s="237"/>
      <c r="D5968" s="238"/>
      <c r="E5968" s="238"/>
      <c r="F5968" s="91"/>
      <c r="G5968" s="273"/>
      <c r="H5968" s="14"/>
      <c r="I5968" s="14"/>
      <c r="J5968" s="14"/>
    </row>
    <row r="5969" spans="2:10" ht="12" x14ac:dyDescent="0.25">
      <c r="B5969" s="236"/>
      <c r="C5969" s="237"/>
      <c r="D5969" s="238"/>
      <c r="E5969" s="238"/>
      <c r="F5969" s="92"/>
      <c r="G5969" s="273"/>
      <c r="H5969" s="14"/>
      <c r="I5969" s="14"/>
      <c r="J5969" s="14"/>
    </row>
    <row r="5970" spans="2:10" ht="12" x14ac:dyDescent="0.25">
      <c r="B5970" s="236"/>
      <c r="C5970" s="237"/>
      <c r="D5970" s="238"/>
      <c r="E5970" s="238"/>
      <c r="F5970" s="92"/>
      <c r="G5970" s="273"/>
      <c r="H5970" s="14"/>
      <c r="I5970" s="14"/>
      <c r="J5970" s="14"/>
    </row>
    <row r="5971" spans="2:10" x14ac:dyDescent="0.25">
      <c r="B5971" s="236"/>
      <c r="C5971" s="237"/>
      <c r="D5971" s="238"/>
      <c r="E5971" s="238"/>
      <c r="F5971" s="93"/>
      <c r="G5971" s="273"/>
      <c r="H5971" s="14"/>
      <c r="I5971" s="14"/>
      <c r="J5971" s="14"/>
    </row>
    <row r="5972" spans="2:10" ht="12" x14ac:dyDescent="0.25">
      <c r="D5972" s="148"/>
      <c r="E5972" s="148"/>
      <c r="F5972" s="88"/>
      <c r="G5972" s="272"/>
      <c r="H5972" s="14"/>
      <c r="I5972" s="14"/>
      <c r="J5972" s="14"/>
    </row>
    <row r="5973" spans="2:10" ht="12" x14ac:dyDescent="0.25">
      <c r="D5973" s="148"/>
      <c r="E5973" s="148"/>
      <c r="F5973" s="88"/>
      <c r="G5973" s="272"/>
      <c r="H5973" s="14"/>
      <c r="I5973" s="14"/>
      <c r="J5973" s="14"/>
    </row>
    <row r="5974" spans="2:10" ht="12" x14ac:dyDescent="0.25">
      <c r="D5974" s="148"/>
      <c r="E5974" s="148"/>
      <c r="F5974" s="88"/>
      <c r="G5974" s="272"/>
      <c r="H5974" s="14"/>
      <c r="I5974" s="14"/>
      <c r="J5974" s="14"/>
    </row>
    <row r="5975" spans="2:10" ht="12" x14ac:dyDescent="0.25">
      <c r="D5975" s="148"/>
      <c r="E5975" s="148"/>
      <c r="F5975" s="88"/>
      <c r="G5975" s="272"/>
      <c r="H5975" s="14"/>
      <c r="I5975" s="14"/>
      <c r="J5975" s="14"/>
    </row>
    <row r="5976" spans="2:10" ht="12" x14ac:dyDescent="0.25">
      <c r="B5976" s="241"/>
      <c r="D5976" s="148"/>
      <c r="E5976" s="148"/>
      <c r="F5976" s="90"/>
      <c r="G5976" s="270"/>
      <c r="H5976" s="11"/>
      <c r="I5976" s="14"/>
      <c r="J5976" s="14"/>
    </row>
    <row r="5977" spans="2:10" ht="12" x14ac:dyDescent="0.25">
      <c r="B5977" s="242"/>
      <c r="C5977" s="234"/>
      <c r="D5977" s="148"/>
      <c r="E5977" s="148"/>
      <c r="F5977" s="90"/>
      <c r="G5977" s="275"/>
      <c r="H5977" s="5"/>
      <c r="I5977" s="14"/>
      <c r="J5977" s="14"/>
    </row>
    <row r="5978" spans="2:10" ht="12" x14ac:dyDescent="0.25">
      <c r="B5978" s="243"/>
      <c r="C5978" s="243"/>
      <c r="D5978" s="243"/>
      <c r="E5978" s="244"/>
      <c r="F5978" s="90"/>
      <c r="G5978" s="276"/>
      <c r="H5978" s="6"/>
      <c r="I5978" s="14"/>
      <c r="J5978" s="14"/>
    </row>
    <row r="5979" spans="2:10" ht="12" x14ac:dyDescent="0.25">
      <c r="B5979" s="243"/>
      <c r="C5979" s="243"/>
      <c r="D5979" s="243"/>
      <c r="E5979" s="233"/>
      <c r="F5979" s="88"/>
      <c r="G5979" s="270"/>
      <c r="H5979" s="11"/>
      <c r="I5979" s="14"/>
      <c r="J5979" s="14"/>
    </row>
    <row r="5980" spans="2:10" ht="12" x14ac:dyDescent="0.25">
      <c r="B5980" s="235"/>
      <c r="D5980" s="235"/>
      <c r="E5980" s="233"/>
      <c r="F5980" s="89"/>
      <c r="G5980" s="271"/>
      <c r="H5980" s="13"/>
      <c r="I5980" s="14"/>
      <c r="J5980" s="14"/>
    </row>
    <row r="5981" spans="2:10" ht="12" x14ac:dyDescent="0.25">
      <c r="B5981" s="242"/>
      <c r="D5981" s="148"/>
      <c r="E5981" s="148"/>
      <c r="F5981" s="90"/>
      <c r="G5981" s="272"/>
      <c r="H5981" s="14"/>
      <c r="I5981" s="14"/>
      <c r="J5981" s="14"/>
    </row>
    <row r="5982" spans="2:10" ht="12" x14ac:dyDescent="0.25">
      <c r="B5982" s="245"/>
      <c r="C5982" s="245"/>
      <c r="D5982" s="245"/>
      <c r="E5982" s="246"/>
      <c r="F5982" s="90"/>
      <c r="G5982" s="272"/>
      <c r="H5982" s="14"/>
      <c r="I5982" s="14"/>
      <c r="J5982" s="14"/>
    </row>
    <row r="5983" spans="2:10" x14ac:dyDescent="0.25">
      <c r="D5983" s="148"/>
      <c r="E5983" s="247"/>
      <c r="F5983" s="16"/>
      <c r="G5983" s="277"/>
      <c r="H5983" s="17"/>
      <c r="I5983" s="14"/>
      <c r="J5983" s="14"/>
    </row>
    <row r="5984" spans="2:10" ht="12" x14ac:dyDescent="0.25">
      <c r="B5984" s="245"/>
      <c r="C5984" s="245"/>
      <c r="D5984" s="245"/>
      <c r="E5984" s="245"/>
      <c r="F5984" s="16"/>
      <c r="G5984" s="272"/>
      <c r="H5984" s="14"/>
      <c r="I5984" s="14"/>
      <c r="J5984" s="14"/>
    </row>
    <row r="5985" spans="2:10" x14ac:dyDescent="0.25">
      <c r="D5985" s="148"/>
      <c r="E5985" s="126"/>
      <c r="F5985" s="16"/>
      <c r="G5985" s="272"/>
      <c r="H5985" s="14"/>
      <c r="I5985" s="14"/>
      <c r="J5985" s="14"/>
    </row>
    <row r="5986" spans="2:10" ht="12" x14ac:dyDescent="0.25">
      <c r="B5986" s="245"/>
      <c r="C5986" s="245"/>
      <c r="D5986" s="245"/>
      <c r="E5986" s="245"/>
      <c r="F5986" s="16"/>
      <c r="G5986" s="272"/>
      <c r="H5986" s="14"/>
      <c r="I5986" s="14"/>
      <c r="J5986" s="14"/>
    </row>
    <row r="5987" spans="2:10" x14ac:dyDescent="0.25">
      <c r="I5987" s="14"/>
      <c r="J5987" s="14"/>
    </row>
    <row r="5988" spans="2:10" ht="12" x14ac:dyDescent="0.25">
      <c r="G5988" s="278"/>
      <c r="I5988" s="14"/>
      <c r="J5988" s="14"/>
    </row>
    <row r="5989" spans="2:10" x14ac:dyDescent="0.25">
      <c r="I5989" s="14"/>
      <c r="J5989" s="14"/>
    </row>
    <row r="5990" spans="2:10" x14ac:dyDescent="0.25">
      <c r="I5990" s="14"/>
      <c r="J5990" s="14"/>
    </row>
    <row r="5991" spans="2:10" x14ac:dyDescent="0.25">
      <c r="I5991" s="14"/>
      <c r="J5991" s="14"/>
    </row>
    <row r="5992" spans="2:10" x14ac:dyDescent="0.25">
      <c r="I5992" s="14"/>
      <c r="J5992" s="14"/>
    </row>
    <row r="5993" spans="2:10" x14ac:dyDescent="0.25">
      <c r="I5993" s="14"/>
      <c r="J5993" s="14"/>
    </row>
    <row r="5994" spans="2:10" x14ac:dyDescent="0.25">
      <c r="I5994" s="14"/>
      <c r="J5994" s="14"/>
    </row>
    <row r="5995" spans="2:10" x14ac:dyDescent="0.25">
      <c r="I5995" s="14"/>
      <c r="J5995" s="14"/>
    </row>
    <row r="5996" spans="2:10" x14ac:dyDescent="0.25">
      <c r="I5996" s="14"/>
      <c r="J5996" s="14"/>
    </row>
    <row r="5997" spans="2:10" x14ac:dyDescent="0.25">
      <c r="I5997" s="14"/>
      <c r="J5997" s="14"/>
    </row>
    <row r="5998" spans="2:10" x14ac:dyDescent="0.25">
      <c r="I5998" s="14"/>
      <c r="J5998" s="14"/>
    </row>
    <row r="5999" spans="2:10" x14ac:dyDescent="0.25">
      <c r="I5999" s="14"/>
      <c r="J5999" s="14"/>
    </row>
    <row r="6000" spans="2:10" x14ac:dyDescent="0.25">
      <c r="I6000" s="14"/>
      <c r="J6000" s="14"/>
    </row>
    <row r="6001" spans="1:11" x14ac:dyDescent="0.25">
      <c r="I6001" s="14"/>
      <c r="J6001" s="14"/>
    </row>
    <row r="6002" spans="1:11" x14ac:dyDescent="0.25">
      <c r="I6002" s="14"/>
      <c r="J6002" s="14"/>
    </row>
    <row r="6003" spans="1:11" x14ac:dyDescent="0.25">
      <c r="I6003" s="14"/>
      <c r="J6003" s="14"/>
    </row>
    <row r="6004" spans="1:11" x14ac:dyDescent="0.25">
      <c r="I6004" s="14"/>
      <c r="J6004" s="14"/>
    </row>
    <row r="6005" spans="1:11" x14ac:dyDescent="0.25">
      <c r="I6005" s="14"/>
      <c r="J6005" s="14"/>
    </row>
    <row r="6006" spans="1:11" x14ac:dyDescent="0.25">
      <c r="I6006" s="14"/>
      <c r="J6006" s="14"/>
    </row>
    <row r="6007" spans="1:11" x14ac:dyDescent="0.25">
      <c r="I6007" s="14"/>
      <c r="J6007" s="14"/>
    </row>
    <row r="6008" spans="1:11" x14ac:dyDescent="0.25">
      <c r="I6008" s="14"/>
      <c r="J6008" s="14"/>
    </row>
    <row r="6009" spans="1:11" x14ac:dyDescent="0.25">
      <c r="I6009" s="14"/>
      <c r="J6009" s="14"/>
    </row>
    <row r="6010" spans="1:11" x14ac:dyDescent="0.25">
      <c r="I6010" s="14"/>
      <c r="J6010" s="14"/>
    </row>
    <row r="6011" spans="1:11" x14ac:dyDescent="0.25">
      <c r="I6011" s="14"/>
      <c r="J6011" s="14"/>
    </row>
    <row r="6012" spans="1:11" x14ac:dyDescent="0.25">
      <c r="I6012" s="14"/>
      <c r="J6012" s="14"/>
    </row>
    <row r="6013" spans="1:11" x14ac:dyDescent="0.25">
      <c r="I6013" s="14"/>
      <c r="J6013" s="14"/>
    </row>
    <row r="6014" spans="1:11" ht="12.6" thickBot="1" x14ac:dyDescent="0.3">
      <c r="A6014" s="248"/>
      <c r="B6014" s="249"/>
      <c r="C6014" s="250"/>
      <c r="D6014" s="248"/>
      <c r="E6014" s="251"/>
      <c r="F6014" s="9"/>
      <c r="G6014" s="279"/>
      <c r="H6014" s="8"/>
      <c r="I6014" s="8"/>
      <c r="J6014" s="8"/>
      <c r="K6014" s="8"/>
    </row>
    <row r="6015" spans="1:11" ht="12" thickTop="1" x14ac:dyDescent="0.25">
      <c r="I6015" s="14"/>
      <c r="J6015" s="14"/>
    </row>
    <row r="6017" spans="9:10" x14ac:dyDescent="0.25">
      <c r="I6017" s="14"/>
      <c r="J6017" s="14"/>
    </row>
    <row r="6019" spans="9:10" x14ac:dyDescent="0.25">
      <c r="I6019" s="14"/>
      <c r="J6019" s="14"/>
    </row>
  </sheetData>
  <sheetProtection algorithmName="SHA-512" hashValue="GR8GEnAKCOrz06GEBdEWP2SXk8dd/scJ2wfT4E51yRAwDhkqqqPn8bksEeUhBJbzx8q5oC4tM/SzprdUo/q35Q==" saltValue="+wv2480M1Mmf8U9ODeGiEQ==" spinCount="100000" sheet="1" selectLockedCells="1"/>
  <protectedRanges>
    <protectedRange algorithmName="SHA-512" hashValue="9YxbAplr51JVrEd/5a+yDmfT2c5fAeoJOaCuiS/2RZXHQzcJPbrHXfR74s8CgG4y/2U7E8H/Lv4zbgJCqfyteg==" saltValue="8gKCQwY5kgiEqAgH0q8e1g==" spinCount="100000" sqref="F887:F889 F941 G28 F692:F694 F734:F736 F759:F761 F802:F804 F821:F823 F844:F846 F868:F871 F143:F158 F1:F141 F163:F649 G19" name="Range1"/>
    <protectedRange algorithmName="SHA-512" hashValue="9YxbAplr51JVrEd/5a+yDmfT2c5fAeoJOaCuiS/2RZXHQzcJPbrHXfR74s8CgG4y/2U7E8H/Lv4zbgJCqfyteg==" saltValue="8gKCQwY5kgiEqAgH0q8e1g==" spinCount="100000" sqref="F159:F162" name="Range1_1"/>
  </protectedRanges>
  <phoneticPr fontId="21" type="noConversion"/>
  <conditionalFormatting sqref="A2854:A5915">
    <cfRule type="expression" dxfId="3" priority="130">
      <formula>B2854=""</formula>
    </cfRule>
  </conditionalFormatting>
  <conditionalFormatting sqref="G5988">
    <cfRule type="expression" dxfId="2" priority="127" stopIfTrue="1">
      <formula>G6015=""</formula>
    </cfRule>
    <cfRule type="cellIs" dxfId="1" priority="128" operator="equal">
      <formula>"DOES NOT MATCH"</formula>
    </cfRule>
    <cfRule type="cellIs" dxfId="0" priority="129" operator="equal">
      <formula>"MATCH BELOW"</formula>
    </cfRule>
  </conditionalFormatting>
  <pageMargins left="0.59055118110236227" right="0" top="0.59055118110236227" bottom="0.59055118110236227" header="0.51181102362204722" footer="0.51181102362204722"/>
  <pageSetup paperSize="9" scale="59" firstPageNumber="4" fitToHeight="56" orientation="portrait" blackAndWhite="1" useFirstPageNumber="1" r:id="rId1"/>
  <headerFooter alignWithMargins="0">
    <oddHeader>&amp;C&amp;10 &amp;R&amp;10C2.&amp;P&amp;L&amp;"Calibri"&amp;10&amp;K000000Sensitivity - General&amp;1#</oddHeader>
    <oddFooter xml:space="preserve">&amp;C&amp;8 </oddFooter>
  </headerFooter>
  <rowBreaks count="35" manualBreakCount="35">
    <brk id="60" max="6" man="1"/>
    <brk id="81" max="6" man="1"/>
    <brk id="164" max="6" man="1"/>
    <brk id="215" max="6" man="1"/>
    <brk id="228" max="16383" man="1"/>
    <brk id="236" max="16383" man="1"/>
    <brk id="244" max="16383" man="1"/>
    <brk id="291" max="6" man="1"/>
    <brk id="332" max="6" man="1"/>
    <brk id="357" max="16383" man="1"/>
    <brk id="374" max="16383" man="1"/>
    <brk id="408" max="16383" man="1"/>
    <brk id="428" max="16383" man="1"/>
    <brk id="433" max="16383" man="1"/>
    <brk id="442" max="16383" man="1"/>
    <brk id="454" max="16383" man="1"/>
    <brk id="469" max="16383" man="1"/>
    <brk id="490" max="16383" man="1"/>
    <brk id="496" max="16383" man="1"/>
    <brk id="520" max="16383" man="1"/>
    <brk id="550" max="16383" man="1"/>
    <brk id="575" max="16383" man="1"/>
    <brk id="590" max="16383" man="1"/>
    <brk id="605" max="16383" man="1"/>
    <brk id="610" max="16383" man="1"/>
    <brk id="648" max="16383" man="1"/>
    <brk id="693" max="16383" man="1"/>
    <brk id="735" max="16383" man="1"/>
    <brk id="760" max="16383" man="1"/>
    <brk id="803" max="16383" man="1"/>
    <brk id="822" max="16383" man="1"/>
    <brk id="845" max="16383" man="1"/>
    <brk id="870" max="16383" man="1"/>
    <brk id="888" max="16383" man="1"/>
    <brk id="5956" min="1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8482-9FE4-4642-93F9-9665D358CF9C}">
  <dimension ref="A1:D74"/>
  <sheetViews>
    <sheetView view="pageBreakPreview" zoomScaleNormal="100" zoomScaleSheetLayoutView="100" workbookViewId="0">
      <selection activeCell="B67" sqref="B67"/>
    </sheetView>
  </sheetViews>
  <sheetFormatPr defaultRowHeight="13.2" x14ac:dyDescent="0.25"/>
  <cols>
    <col min="1" max="1" width="8.7265625" style="20"/>
    <col min="2" max="2" width="59.26953125" style="20" customWidth="1"/>
    <col min="3" max="3" width="17.6328125" style="20" customWidth="1"/>
    <col min="4" max="4" width="16.90625" style="20" customWidth="1"/>
    <col min="5" max="16384" width="8.7265625" style="20"/>
  </cols>
  <sheetData>
    <row r="1" spans="1:4" x14ac:dyDescent="0.25">
      <c r="A1" s="300" t="s">
        <v>131</v>
      </c>
      <c r="B1" s="300"/>
    </row>
    <row r="2" spans="1:4" x14ac:dyDescent="0.25">
      <c r="B2" s="21"/>
    </row>
    <row r="3" spans="1:4" ht="13.2" customHeight="1" x14ac:dyDescent="0.25">
      <c r="A3" s="301" t="s">
        <v>1650</v>
      </c>
      <c r="B3" s="301"/>
    </row>
    <row r="4" spans="1:4" x14ac:dyDescent="0.25">
      <c r="A4" s="300" t="s">
        <v>1651</v>
      </c>
      <c r="B4" s="300"/>
    </row>
    <row r="5" spans="1:4" x14ac:dyDescent="0.25">
      <c r="A5" s="22"/>
      <c r="B5" s="22"/>
    </row>
    <row r="6" spans="1:4" x14ac:dyDescent="0.25">
      <c r="A6" s="302" t="s">
        <v>132</v>
      </c>
      <c r="B6" s="302"/>
    </row>
    <row r="7" spans="1:4" x14ac:dyDescent="0.25">
      <c r="A7" s="23" t="s">
        <v>7</v>
      </c>
      <c r="B7" s="24" t="s">
        <v>133</v>
      </c>
      <c r="C7" s="25">
        <f>'Conv. Construction BoQ'!G59</f>
        <v>8700000</v>
      </c>
    </row>
    <row r="8" spans="1:4" x14ac:dyDescent="0.25">
      <c r="A8" s="23" t="s">
        <v>8</v>
      </c>
      <c r="B8" s="24" t="s">
        <v>134</v>
      </c>
      <c r="C8" s="25">
        <f>'Conv. Construction BoQ'!G80</f>
        <v>2500000</v>
      </c>
    </row>
    <row r="9" spans="1:4" x14ac:dyDescent="0.25">
      <c r="A9" s="23" t="s">
        <v>126</v>
      </c>
      <c r="B9" s="24" t="s">
        <v>135</v>
      </c>
      <c r="C9" s="25">
        <f>'Conv. Construction BoQ'!G163</f>
        <v>1415000</v>
      </c>
    </row>
    <row r="10" spans="1:4" x14ac:dyDescent="0.25">
      <c r="A10" s="23" t="s">
        <v>127</v>
      </c>
      <c r="B10" s="24" t="s">
        <v>136</v>
      </c>
      <c r="C10" s="25">
        <f>'Conv. Construction BoQ'!G215</f>
        <v>300000</v>
      </c>
    </row>
    <row r="11" spans="1:4" x14ac:dyDescent="0.25">
      <c r="A11" s="23" t="s">
        <v>128</v>
      </c>
      <c r="B11" s="24" t="s">
        <v>137</v>
      </c>
      <c r="C11" s="25">
        <f>'Conv. Construction BoQ'!G227</f>
        <v>0</v>
      </c>
    </row>
    <row r="12" spans="1:4" x14ac:dyDescent="0.25">
      <c r="A12" s="23" t="s">
        <v>129</v>
      </c>
      <c r="B12" s="24" t="s">
        <v>138</v>
      </c>
      <c r="C12" s="26">
        <f>'Conv. Construction BoQ'!G236</f>
        <v>0</v>
      </c>
      <c r="D12" s="27">
        <f>SUM(C7:C12)</f>
        <v>12915000</v>
      </c>
    </row>
    <row r="13" spans="1:4" x14ac:dyDescent="0.25">
      <c r="A13" s="23"/>
      <c r="B13" s="24"/>
      <c r="C13" s="25"/>
    </row>
    <row r="14" spans="1:4" x14ac:dyDescent="0.25">
      <c r="A14" s="300" t="s">
        <v>139</v>
      </c>
      <c r="B14" s="300"/>
      <c r="C14" s="25"/>
    </row>
    <row r="15" spans="1:4" x14ac:dyDescent="0.25">
      <c r="A15" s="23" t="s">
        <v>140</v>
      </c>
      <c r="B15" s="24" t="s">
        <v>141</v>
      </c>
      <c r="C15" s="25">
        <f>'Conv. Construction BoQ'!G243</f>
        <v>1750000</v>
      </c>
    </row>
    <row r="16" spans="1:4" x14ac:dyDescent="0.25">
      <c r="A16" s="23"/>
      <c r="B16" s="24"/>
      <c r="C16" s="26"/>
      <c r="D16" s="27">
        <f>SUM(C15:C16)</f>
        <v>1750000</v>
      </c>
    </row>
    <row r="17" spans="1:4" x14ac:dyDescent="0.25">
      <c r="A17" s="23"/>
      <c r="B17" s="24"/>
      <c r="C17" s="25"/>
    </row>
    <row r="18" spans="1:4" x14ac:dyDescent="0.25">
      <c r="A18" s="300" t="s">
        <v>142</v>
      </c>
      <c r="B18" s="300"/>
      <c r="C18" s="25"/>
    </row>
    <row r="19" spans="1:4" x14ac:dyDescent="0.25">
      <c r="A19" s="23" t="s">
        <v>143</v>
      </c>
      <c r="B19" s="24" t="s">
        <v>144</v>
      </c>
      <c r="C19" s="25">
        <f>'Conv. Construction BoQ'!G291</f>
        <v>10000</v>
      </c>
    </row>
    <row r="20" spans="1:4" x14ac:dyDescent="0.25">
      <c r="A20" s="23" t="s">
        <v>145</v>
      </c>
      <c r="B20" s="24" t="s">
        <v>146</v>
      </c>
      <c r="C20" s="25">
        <f>'Conv. Construction BoQ'!G331</f>
        <v>0</v>
      </c>
    </row>
    <row r="21" spans="1:4" ht="39.6" x14ac:dyDescent="0.25">
      <c r="A21" s="23" t="s">
        <v>147</v>
      </c>
      <c r="B21" s="24" t="s">
        <v>148</v>
      </c>
      <c r="C21" s="26">
        <f>'Conv. Construction BoQ'!G357</f>
        <v>0</v>
      </c>
      <c r="D21" s="27">
        <f>SUM(C19:C21)</f>
        <v>10000</v>
      </c>
    </row>
    <row r="22" spans="1:4" x14ac:dyDescent="0.25">
      <c r="A22" s="23"/>
      <c r="B22" s="24"/>
      <c r="C22" s="25"/>
    </row>
    <row r="23" spans="1:4" x14ac:dyDescent="0.25">
      <c r="A23" s="300" t="s">
        <v>149</v>
      </c>
      <c r="B23" s="300"/>
      <c r="C23" s="25"/>
    </row>
    <row r="24" spans="1:4" x14ac:dyDescent="0.25">
      <c r="A24" s="23" t="s">
        <v>150</v>
      </c>
      <c r="B24" s="24" t="s">
        <v>151</v>
      </c>
      <c r="C24" s="25">
        <f>'Conv. Construction BoQ'!G374</f>
        <v>0</v>
      </c>
    </row>
    <row r="25" spans="1:4" x14ac:dyDescent="0.25">
      <c r="A25" s="23" t="s">
        <v>152</v>
      </c>
      <c r="B25" s="24" t="s">
        <v>153</v>
      </c>
      <c r="C25" s="25">
        <f>'Conv. Construction BoQ'!G407</f>
        <v>0</v>
      </c>
    </row>
    <row r="26" spans="1:4" x14ac:dyDescent="0.25">
      <c r="A26" s="23" t="s">
        <v>154</v>
      </c>
      <c r="B26" s="24" t="s">
        <v>155</v>
      </c>
      <c r="C26" s="25">
        <f>'Conv. Construction BoQ'!G427</f>
        <v>25000</v>
      </c>
    </row>
    <row r="27" spans="1:4" x14ac:dyDescent="0.25">
      <c r="A27" s="23"/>
      <c r="B27" s="24"/>
      <c r="C27" s="26"/>
      <c r="D27" s="27">
        <f>SUM(C24:C27)</f>
        <v>25000</v>
      </c>
    </row>
    <row r="28" spans="1:4" x14ac:dyDescent="0.25">
      <c r="A28" s="23"/>
      <c r="B28" s="24"/>
      <c r="C28" s="25"/>
    </row>
    <row r="29" spans="1:4" x14ac:dyDescent="0.25">
      <c r="A29" s="300" t="s">
        <v>156</v>
      </c>
      <c r="B29" s="300"/>
      <c r="C29" s="25"/>
    </row>
    <row r="30" spans="1:4" x14ac:dyDescent="0.25">
      <c r="A30" s="23" t="s">
        <v>157</v>
      </c>
      <c r="B30" s="24" t="s">
        <v>158</v>
      </c>
      <c r="C30" s="25">
        <f>'Conv. Construction BoQ'!G432</f>
        <v>0</v>
      </c>
    </row>
    <row r="31" spans="1:4" x14ac:dyDescent="0.25">
      <c r="A31" s="23" t="s">
        <v>159</v>
      </c>
      <c r="B31" s="24" t="s">
        <v>160</v>
      </c>
      <c r="C31" s="25">
        <f>'Conv. Construction BoQ'!G441</f>
        <v>0</v>
      </c>
    </row>
    <row r="32" spans="1:4" x14ac:dyDescent="0.25">
      <c r="A32" s="23" t="s">
        <v>161</v>
      </c>
      <c r="B32" s="24" t="s">
        <v>162</v>
      </c>
      <c r="C32" s="25">
        <f>'Conv. Construction BoQ'!G453</f>
        <v>0</v>
      </c>
    </row>
    <row r="33" spans="1:4" x14ac:dyDescent="0.25">
      <c r="A33" s="23" t="s">
        <v>163</v>
      </c>
      <c r="B33" s="24" t="s">
        <v>164</v>
      </c>
      <c r="C33" s="25">
        <f>'Conv. Construction BoQ'!G462</f>
        <v>0</v>
      </c>
    </row>
    <row r="34" spans="1:4" x14ac:dyDescent="0.25">
      <c r="A34" s="23"/>
      <c r="B34" s="24"/>
      <c r="C34" s="26"/>
      <c r="D34" s="25">
        <f>SUM(C30:C34)</f>
        <v>0</v>
      </c>
    </row>
    <row r="35" spans="1:4" x14ac:dyDescent="0.25">
      <c r="A35" s="23"/>
      <c r="B35" s="24"/>
      <c r="C35" s="25"/>
    </row>
    <row r="36" spans="1:4" x14ac:dyDescent="0.25">
      <c r="A36" s="300" t="s">
        <v>165</v>
      </c>
      <c r="B36" s="300"/>
      <c r="C36" s="25"/>
    </row>
    <row r="37" spans="1:4" x14ac:dyDescent="0.25">
      <c r="A37" s="23" t="s">
        <v>166</v>
      </c>
      <c r="B37" s="24" t="s">
        <v>167</v>
      </c>
      <c r="C37" s="25">
        <f>'Conv. Construction BoQ'!G468</f>
        <v>0</v>
      </c>
    </row>
    <row r="38" spans="1:4" x14ac:dyDescent="0.25">
      <c r="A38" s="23"/>
      <c r="B38" s="24"/>
      <c r="C38" s="26"/>
      <c r="D38" s="27">
        <f>SUM(C37:C38)</f>
        <v>0</v>
      </c>
    </row>
    <row r="39" spans="1:4" x14ac:dyDescent="0.25">
      <c r="A39" s="23"/>
      <c r="B39" s="24"/>
      <c r="C39" s="25"/>
    </row>
    <row r="40" spans="1:4" x14ac:dyDescent="0.25">
      <c r="A40" s="300" t="s">
        <v>168</v>
      </c>
      <c r="B40" s="300"/>
      <c r="C40" s="25"/>
    </row>
    <row r="41" spans="1:4" x14ac:dyDescent="0.25">
      <c r="A41" s="23" t="s">
        <v>169</v>
      </c>
      <c r="B41" s="24" t="s">
        <v>168</v>
      </c>
      <c r="C41" s="26">
        <f>'Conv. Construction BoQ'!G490</f>
        <v>0</v>
      </c>
      <c r="D41" s="27">
        <f>SUM(C41)</f>
        <v>0</v>
      </c>
    </row>
    <row r="42" spans="1:4" x14ac:dyDescent="0.25">
      <c r="A42" s="23"/>
      <c r="B42" s="24"/>
      <c r="C42" s="25"/>
    </row>
    <row r="43" spans="1:4" x14ac:dyDescent="0.25">
      <c r="A43" s="300" t="s">
        <v>170</v>
      </c>
      <c r="B43" s="300"/>
      <c r="C43" s="25"/>
    </row>
    <row r="44" spans="1:4" ht="26.4" x14ac:dyDescent="0.25">
      <c r="A44" s="23" t="s">
        <v>171</v>
      </c>
      <c r="B44" s="24" t="s">
        <v>172</v>
      </c>
      <c r="C44" s="25">
        <f>'Conv. Construction BoQ'!G496</f>
        <v>0</v>
      </c>
    </row>
    <row r="45" spans="1:4" x14ac:dyDescent="0.25">
      <c r="A45" s="23" t="s">
        <v>173</v>
      </c>
      <c r="B45" s="24" t="s">
        <v>174</v>
      </c>
      <c r="C45" s="25">
        <f>'Conv. Construction BoQ'!G519</f>
        <v>0</v>
      </c>
    </row>
    <row r="46" spans="1:4" x14ac:dyDescent="0.25">
      <c r="A46" s="23" t="s">
        <v>175</v>
      </c>
      <c r="B46" s="24" t="s">
        <v>176</v>
      </c>
      <c r="C46" s="25">
        <f>'Conv. Construction BoQ'!G549</f>
        <v>0</v>
      </c>
    </row>
    <row r="47" spans="1:4" x14ac:dyDescent="0.25">
      <c r="A47" s="23" t="s">
        <v>177</v>
      </c>
      <c r="B47" s="24" t="s">
        <v>178</v>
      </c>
      <c r="C47" s="25">
        <f>'Conv. Construction BoQ'!G574</f>
        <v>0</v>
      </c>
    </row>
    <row r="48" spans="1:4" x14ac:dyDescent="0.25">
      <c r="A48" s="23" t="s">
        <v>179</v>
      </c>
      <c r="B48" s="24" t="s">
        <v>180</v>
      </c>
      <c r="C48" s="25">
        <f>'Conv. Construction BoQ'!G589</f>
        <v>0</v>
      </c>
    </row>
    <row r="49" spans="1:4" x14ac:dyDescent="0.25">
      <c r="A49" s="23" t="s">
        <v>181</v>
      </c>
      <c r="B49" s="24" t="s">
        <v>182</v>
      </c>
      <c r="C49" s="25">
        <f>'Conv. Construction BoQ'!G604</f>
        <v>0</v>
      </c>
    </row>
    <row r="50" spans="1:4" x14ac:dyDescent="0.25">
      <c r="A50" s="23" t="s">
        <v>183</v>
      </c>
      <c r="B50" s="24" t="s">
        <v>184</v>
      </c>
      <c r="C50" s="26">
        <f>'Conv. Construction BoQ'!G609</f>
        <v>0</v>
      </c>
      <c r="D50" s="27">
        <f>SUM(C44:C50)</f>
        <v>0</v>
      </c>
    </row>
    <row r="51" spans="1:4" x14ac:dyDescent="0.25">
      <c r="A51" s="23"/>
      <c r="B51" s="24"/>
      <c r="C51" s="25"/>
    </row>
    <row r="52" spans="1:4" x14ac:dyDescent="0.25">
      <c r="A52" s="300" t="s">
        <v>185</v>
      </c>
      <c r="B52" s="300"/>
      <c r="C52" s="25"/>
    </row>
    <row r="53" spans="1:4" x14ac:dyDescent="0.25">
      <c r="A53" s="23" t="s">
        <v>186</v>
      </c>
      <c r="B53" s="24" t="s">
        <v>187</v>
      </c>
      <c r="C53" s="25">
        <f>'Conv. Construction BoQ'!G647</f>
        <v>0</v>
      </c>
    </row>
    <row r="54" spans="1:4" x14ac:dyDescent="0.25">
      <c r="A54" s="23"/>
      <c r="B54" s="24"/>
      <c r="C54" s="26"/>
      <c r="D54" s="27">
        <f>SUM(C53:C54)</f>
        <v>0</v>
      </c>
    </row>
    <row r="55" spans="1:4" x14ac:dyDescent="0.25">
      <c r="A55" s="23"/>
      <c r="B55" s="24"/>
      <c r="C55" s="25"/>
    </row>
    <row r="56" spans="1:4" x14ac:dyDescent="0.25">
      <c r="A56" s="21" t="s">
        <v>188</v>
      </c>
      <c r="B56" s="24"/>
      <c r="C56" s="25"/>
    </row>
    <row r="57" spans="1:4" x14ac:dyDescent="0.25">
      <c r="A57" s="23" t="s">
        <v>189</v>
      </c>
      <c r="B57" s="24" t="s">
        <v>190</v>
      </c>
      <c r="C57" s="25">
        <f>'Conv. Construction BoQ'!G692</f>
        <v>100000</v>
      </c>
    </row>
    <row r="58" spans="1:4" x14ac:dyDescent="0.25">
      <c r="A58" s="23" t="s">
        <v>191</v>
      </c>
      <c r="B58" s="24" t="s">
        <v>192</v>
      </c>
      <c r="C58" s="25">
        <f>'Conv. Construction BoQ'!G734</f>
        <v>0</v>
      </c>
    </row>
    <row r="59" spans="1:4" x14ac:dyDescent="0.25">
      <c r="A59" s="23" t="s">
        <v>193</v>
      </c>
      <c r="B59" s="24" t="s">
        <v>194</v>
      </c>
      <c r="C59" s="25">
        <f>'Conv. Construction BoQ'!G759</f>
        <v>0</v>
      </c>
    </row>
    <row r="60" spans="1:4" x14ac:dyDescent="0.25">
      <c r="A60" s="23" t="s">
        <v>195</v>
      </c>
      <c r="B60" s="24" t="s">
        <v>196</v>
      </c>
      <c r="C60" s="25">
        <f>'Conv. Construction BoQ'!G802</f>
        <v>0</v>
      </c>
    </row>
    <row r="61" spans="1:4" x14ac:dyDescent="0.25">
      <c r="A61" s="23" t="s">
        <v>197</v>
      </c>
      <c r="B61" s="24" t="s">
        <v>198</v>
      </c>
      <c r="C61" s="25">
        <f>'Conv. Construction BoQ'!G821</f>
        <v>0</v>
      </c>
    </row>
    <row r="62" spans="1:4" x14ac:dyDescent="0.25">
      <c r="A62" s="23" t="s">
        <v>199</v>
      </c>
      <c r="B62" s="24" t="s">
        <v>200</v>
      </c>
      <c r="C62" s="25">
        <f>'Conv. Construction BoQ'!G844</f>
        <v>0</v>
      </c>
    </row>
    <row r="63" spans="1:4" x14ac:dyDescent="0.25">
      <c r="A63" s="23" t="s">
        <v>201</v>
      </c>
      <c r="B63" s="24" t="s">
        <v>202</v>
      </c>
      <c r="C63" s="25">
        <f>'Conv. Construction BoQ'!G869</f>
        <v>0</v>
      </c>
    </row>
    <row r="64" spans="1:4" x14ac:dyDescent="0.25">
      <c r="A64" s="23"/>
      <c r="B64" s="24"/>
      <c r="C64" s="26"/>
      <c r="D64" s="27">
        <f>SUM(C57:C64)</f>
        <v>100000</v>
      </c>
    </row>
    <row r="65" spans="1:4" x14ac:dyDescent="0.25">
      <c r="A65" s="23"/>
      <c r="B65" s="24"/>
      <c r="C65" s="25"/>
    </row>
    <row r="66" spans="1:4" x14ac:dyDescent="0.25">
      <c r="A66" s="300" t="s">
        <v>203</v>
      </c>
      <c r="B66" s="300"/>
      <c r="C66" s="25"/>
    </row>
    <row r="67" spans="1:4" x14ac:dyDescent="0.25">
      <c r="A67" s="23" t="s">
        <v>204</v>
      </c>
      <c r="B67" s="24" t="s">
        <v>205</v>
      </c>
      <c r="C67" s="26">
        <f>'Conv. Construction BoQ'!G887</f>
        <v>7050000</v>
      </c>
      <c r="D67" s="27">
        <f>SUM(C67)</f>
        <v>7050000</v>
      </c>
    </row>
    <row r="68" spans="1:4" x14ac:dyDescent="0.25">
      <c r="A68" s="23"/>
      <c r="B68" s="24"/>
      <c r="C68" s="25"/>
    </row>
    <row r="69" spans="1:4" ht="24" customHeight="1" x14ac:dyDescent="0.25">
      <c r="A69" s="303" t="s">
        <v>206</v>
      </c>
      <c r="B69" s="303"/>
      <c r="C69" s="25"/>
    </row>
    <row r="70" spans="1:4" x14ac:dyDescent="0.25">
      <c r="A70" s="23" t="s">
        <v>207</v>
      </c>
      <c r="B70" s="24" t="s">
        <v>208</v>
      </c>
      <c r="C70" s="26">
        <f>'Conv. Construction BoQ'!G941</f>
        <v>9010000</v>
      </c>
      <c r="D70" s="28">
        <f>SUM(C70)</f>
        <v>9010000</v>
      </c>
    </row>
    <row r="71" spans="1:4" x14ac:dyDescent="0.25">
      <c r="A71" s="23"/>
      <c r="B71" s="24"/>
      <c r="C71" s="25"/>
    </row>
    <row r="72" spans="1:4" x14ac:dyDescent="0.25">
      <c r="B72" s="23"/>
    </row>
    <row r="73" spans="1:4" x14ac:dyDescent="0.25">
      <c r="B73" s="21" t="s">
        <v>209</v>
      </c>
      <c r="C73" s="29">
        <f>SUM(D12+D16+D21+D27+D34+D38+D41+D50+D54+D64+D67+D70)</f>
        <v>30860000</v>
      </c>
      <c r="D73" s="27"/>
    </row>
    <row r="74" spans="1:4" x14ac:dyDescent="0.25">
      <c r="B74" s="23"/>
    </row>
  </sheetData>
  <sheetProtection algorithmName="SHA-512" hashValue="7WRfW0gJId4x/r/PrDq0g1NdFaxjPieAAWzTTctWsOl/Gbgwtae1mPtFABnYV2Id0YlZnDL+V49qCt75ii7utg==" saltValue="vX/ImB5a2nYEIg1xRupC5w==" spinCount="100000" sheet="1" objects="1" scenarios="1"/>
  <mergeCells count="14">
    <mergeCell ref="A69:B69"/>
    <mergeCell ref="A23:B23"/>
    <mergeCell ref="A29:B29"/>
    <mergeCell ref="A36:B36"/>
    <mergeCell ref="A40:B40"/>
    <mergeCell ref="A43:B43"/>
    <mergeCell ref="A52:B52"/>
    <mergeCell ref="A66:B66"/>
    <mergeCell ref="A18:B18"/>
    <mergeCell ref="A1:B1"/>
    <mergeCell ref="A3:B3"/>
    <mergeCell ref="A4:B4"/>
    <mergeCell ref="A6:B6"/>
    <mergeCell ref="A14:B14"/>
  </mergeCells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657C-13BC-4C06-9FF3-3B650FF69EF3}">
  <dimension ref="A1:D28"/>
  <sheetViews>
    <sheetView tabSelected="1" view="pageBreakPreview" zoomScaleNormal="100" zoomScaleSheetLayoutView="100" workbookViewId="0">
      <selection activeCell="B25" sqref="B25"/>
    </sheetView>
  </sheetViews>
  <sheetFormatPr defaultRowHeight="13.2" x14ac:dyDescent="0.25"/>
  <cols>
    <col min="1" max="1" width="14.54296875" style="20" customWidth="1"/>
    <col min="2" max="2" width="46.08984375" style="20" customWidth="1"/>
    <col min="3" max="3" width="17.6328125" style="20" customWidth="1"/>
    <col min="4" max="4" width="16.90625" style="20" customWidth="1"/>
    <col min="5" max="16384" width="8.7265625" style="20"/>
  </cols>
  <sheetData>
    <row r="1" spans="1:4" ht="18" customHeight="1" x14ac:dyDescent="0.25">
      <c r="A1" s="300" t="s">
        <v>210</v>
      </c>
      <c r="B1" s="300"/>
    </row>
    <row r="2" spans="1:4" x14ac:dyDescent="0.25">
      <c r="A2" s="304"/>
      <c r="B2" s="304"/>
      <c r="C2" s="304"/>
    </row>
    <row r="3" spans="1:4" x14ac:dyDescent="0.25">
      <c r="A3" s="301" t="s">
        <v>1650</v>
      </c>
      <c r="B3" s="301"/>
    </row>
    <row r="4" spans="1:4" x14ac:dyDescent="0.25">
      <c r="A4" s="300" t="s">
        <v>1651</v>
      </c>
      <c r="B4" s="300"/>
    </row>
    <row r="5" spans="1:4" x14ac:dyDescent="0.25">
      <c r="A5" s="22"/>
      <c r="B5" s="22"/>
    </row>
    <row r="6" spans="1:4" x14ac:dyDescent="0.25">
      <c r="A6" s="302"/>
      <c r="B6" s="302"/>
    </row>
    <row r="7" spans="1:4" x14ac:dyDescent="0.25">
      <c r="A7" s="23" t="s">
        <v>211</v>
      </c>
      <c r="B7" s="24" t="s">
        <v>212</v>
      </c>
      <c r="C7" s="25">
        <f>Summary!D12+Summary!D16+Summary!D21+Summary!D27+Summary!D34+Summary!D38+Summary!D41+Summary!D50+Summary!D67</f>
        <v>21750000</v>
      </c>
    </row>
    <row r="8" spans="1:4" x14ac:dyDescent="0.25">
      <c r="A8" s="23"/>
      <c r="B8" s="24"/>
      <c r="C8" s="25"/>
    </row>
    <row r="9" spans="1:4" x14ac:dyDescent="0.25">
      <c r="A9" s="23" t="s">
        <v>213</v>
      </c>
      <c r="B9" s="24" t="s">
        <v>214</v>
      </c>
      <c r="C9" s="25">
        <f>Summary!D54+Summary!D64</f>
        <v>100000</v>
      </c>
    </row>
    <row r="10" spans="1:4" x14ac:dyDescent="0.25">
      <c r="A10" s="23"/>
      <c r="B10" s="24"/>
      <c r="C10" s="25"/>
    </row>
    <row r="11" spans="1:4" ht="39.6" x14ac:dyDescent="0.25">
      <c r="A11" s="23" t="s">
        <v>215</v>
      </c>
      <c r="B11" s="24" t="s">
        <v>216</v>
      </c>
      <c r="C11" s="25">
        <f>'Conv. Construction BoQ'!G941</f>
        <v>9010000</v>
      </c>
    </row>
    <row r="12" spans="1:4" x14ac:dyDescent="0.25">
      <c r="A12" s="23"/>
      <c r="B12" s="24"/>
      <c r="C12" s="25"/>
    </row>
    <row r="13" spans="1:4" x14ac:dyDescent="0.25">
      <c r="B13" s="23"/>
    </row>
    <row r="14" spans="1:4" x14ac:dyDescent="0.25">
      <c r="A14" s="30" t="s">
        <v>217</v>
      </c>
      <c r="B14" s="21"/>
      <c r="C14" s="29">
        <f>C7+C9+C11</f>
        <v>30860000</v>
      </c>
      <c r="D14" s="27"/>
    </row>
    <row r="15" spans="1:4" x14ac:dyDescent="0.25">
      <c r="B15" s="23"/>
    </row>
    <row r="16" spans="1:4" x14ac:dyDescent="0.25">
      <c r="B16" s="23"/>
    </row>
    <row r="17" spans="1:4" x14ac:dyDescent="0.25">
      <c r="B17" s="23"/>
    </row>
    <row r="18" spans="1:4" x14ac:dyDescent="0.25">
      <c r="A18" s="21" t="s">
        <v>218</v>
      </c>
    </row>
    <row r="19" spans="1:4" x14ac:dyDescent="0.25">
      <c r="A19" s="23" t="s">
        <v>219</v>
      </c>
      <c r="C19" s="29">
        <f>C14*0.15</f>
        <v>4629000</v>
      </c>
      <c r="D19" s="23"/>
    </row>
    <row r="20" spans="1:4" x14ac:dyDescent="0.25">
      <c r="B20" s="23"/>
    </row>
    <row r="21" spans="1:4" ht="30.6" customHeight="1" x14ac:dyDescent="0.25">
      <c r="A21" s="31" t="s">
        <v>220</v>
      </c>
      <c r="B21" s="32"/>
      <c r="C21" s="33">
        <f>C14+C19</f>
        <v>35489000</v>
      </c>
    </row>
    <row r="22" spans="1:4" x14ac:dyDescent="0.25">
      <c r="B22" s="23"/>
    </row>
    <row r="23" spans="1:4" x14ac:dyDescent="0.25">
      <c r="B23" s="23"/>
    </row>
    <row r="24" spans="1:4" x14ac:dyDescent="0.25">
      <c r="B24" s="23"/>
    </row>
    <row r="25" spans="1:4" x14ac:dyDescent="0.25">
      <c r="B25" s="23"/>
    </row>
    <row r="26" spans="1:4" x14ac:dyDescent="0.25">
      <c r="B26" s="23"/>
    </row>
    <row r="27" spans="1:4" ht="30" customHeight="1" x14ac:dyDescent="0.25">
      <c r="A27" s="20" t="s">
        <v>221</v>
      </c>
    </row>
    <row r="28" spans="1:4" x14ac:dyDescent="0.25">
      <c r="A28" s="23"/>
    </row>
  </sheetData>
  <sheetProtection algorithmName="SHA-512" hashValue="OqYlMX1IpmvZQUAEekRFOOq9VvVFmKUYYuXQDeJmaTNHpa39AB8WvjQAXp+TLCeWCwLlZdv7mnc+kPd1g5Cqew==" saltValue="pUBPuV38JTkWYhGwCwPaWA==" spinCount="100000" sheet="1" objects="1" scenarios="1"/>
  <mergeCells count="5">
    <mergeCell ref="A1:B1"/>
    <mergeCell ref="A2:C2"/>
    <mergeCell ref="A3:B3"/>
    <mergeCell ref="A4:B4"/>
    <mergeCell ref="A6:B6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Conv. Construction BoQ</vt:lpstr>
      <vt:lpstr>Summary</vt:lpstr>
      <vt:lpstr>Form C2.3 Summary of Pricing Sc</vt:lpstr>
      <vt:lpstr>'Form C2.3 Summary of Pricing Sc'!_Toc391906137</vt:lpstr>
      <vt:lpstr>Summary!_Toc391906137</vt:lpstr>
      <vt:lpstr>'Form C2.3 Summary of Pricing Sc'!_Toc407010575</vt:lpstr>
      <vt:lpstr>Summary!_Toc407010575</vt:lpstr>
      <vt:lpstr>Summary!_Toc42260028</vt:lpstr>
      <vt:lpstr>'Conv. Construction BoQ'!Print_Area</vt:lpstr>
      <vt:lpstr>'Form C2.3 Summary of Pricing Sc'!Print_Area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Friedl Van Der Merwe (WR)</dc:creator>
  <cp:keywords/>
  <dc:description/>
  <cp:lastModifiedBy>Babalwa Godlo (ECP)</cp:lastModifiedBy>
  <cp:revision/>
  <cp:lastPrinted>2026-02-19T11:48:07Z</cp:lastPrinted>
  <dcterms:created xsi:type="dcterms:W3CDTF">1997-05-19T06:31:34Z</dcterms:created>
  <dcterms:modified xsi:type="dcterms:W3CDTF">2026-02-20T12:07:40Z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5a024da7-7918-49c2-a744-b84d0bf2c679_Enabled">
    <vt:lpwstr>true</vt:lpwstr>
  </property>
  <property fmtid="{D5CDD505-2E9C-101B-9397-08002B2CF9AE}" pid="4" name="MSIP_Label_5a024da7-7918-49c2-a744-b84d0bf2c679_SetDate">
    <vt:lpwstr>2023-02-09T08:06:51Z</vt:lpwstr>
  </property>
  <property fmtid="{D5CDD505-2E9C-101B-9397-08002B2CF9AE}" pid="5" name="MSIP_Label_5a024da7-7918-49c2-a744-b84d0bf2c679_Method">
    <vt:lpwstr>Standard</vt:lpwstr>
  </property>
  <property fmtid="{D5CDD505-2E9C-101B-9397-08002B2CF9AE}" pid="6" name="MSIP_Label_5a024da7-7918-49c2-a744-b84d0bf2c679_Name">
    <vt:lpwstr>General</vt:lpwstr>
  </property>
  <property fmtid="{D5CDD505-2E9C-101B-9397-08002B2CF9AE}" pid="7" name="MSIP_Label_5a024da7-7918-49c2-a744-b84d0bf2c679_SiteId">
    <vt:lpwstr>24236235-bb51-454e-8f47-206699c7e33b</vt:lpwstr>
  </property>
  <property fmtid="{D5CDD505-2E9C-101B-9397-08002B2CF9AE}" pid="8" name="MSIP_Label_5a024da7-7918-49c2-a744-b84d0bf2c679_ActionId">
    <vt:lpwstr>508d28cc-161d-4956-b09c-4e3b8d83679d</vt:lpwstr>
  </property>
  <property fmtid="{D5CDD505-2E9C-101B-9397-08002B2CF9AE}" pid="9" name="MSIP_Label_5a024da7-7918-49c2-a744-b84d0bf2c679_ContentBits">
    <vt:lpwstr>1</vt:lpwstr>
  </property>
</Properties>
</file>