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wnsibande\Desktop\RFQ UMHLABUYALINGANA\50-150KL boreholes drilling wards 2,5 &amp; 6\"/>
    </mc:Choice>
  </mc:AlternateContent>
  <bookViews>
    <workbookView xWindow="0" yWindow="0" windowWidth="23040" windowHeight="9384"/>
  </bookViews>
  <sheets>
    <sheet name="BoQ" sheetId="1" r:id="rId1"/>
    <sheet name="Summary" sheetId="2" r:id="rId2"/>
  </sheets>
  <definedNames>
    <definedName name="_xlnm.Print_Area" localSheetId="0">BoQ!$A$1:$H$544</definedName>
    <definedName name="_xlnm.Print_Area" localSheetId="1">#N/A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8" i="1" l="1"/>
  <c r="I380" i="1"/>
  <c r="F233" i="1"/>
  <c r="F94" i="1"/>
  <c r="H69" i="1"/>
  <c r="F25" i="2"/>
  <c r="J135" i="1"/>
  <c r="J222" i="1"/>
  <c r="J223" i="1" s="1"/>
  <c r="J225" i="1"/>
  <c r="F70" i="1" l="1"/>
  <c r="H70" i="1" s="1"/>
  <c r="F272" i="1"/>
  <c r="C13" i="2"/>
  <c r="H433" i="1"/>
  <c r="C17" i="2" s="1"/>
  <c r="C15" i="2" l="1"/>
  <c r="C19" i="2" l="1"/>
  <c r="E11" i="2" s="1"/>
  <c r="E12" i="2" s="1"/>
  <c r="C22" i="2" l="1"/>
  <c r="D22" i="2"/>
  <c r="C23" i="2" l="1"/>
  <c r="C24" i="2" s="1"/>
  <c r="D11" i="2"/>
  <c r="C25" i="2" l="1"/>
  <c r="C26" i="2" s="1"/>
  <c r="C30" i="2" s="1"/>
  <c r="D24" i="2"/>
</calcChain>
</file>

<file path=xl/sharedStrings.xml><?xml version="1.0" encoding="utf-8"?>
<sst xmlns="http://schemas.openxmlformats.org/spreadsheetml/2006/main" count="1160" uniqueCount="793">
  <si>
    <t>ITEM</t>
  </si>
  <si>
    <t>PAYMENT</t>
  </si>
  <si>
    <t>DESCRIPTION</t>
  </si>
  <si>
    <t>UNIT</t>
  </si>
  <si>
    <t xml:space="preserve"> QTY</t>
  </si>
  <si>
    <t>RATE</t>
  </si>
  <si>
    <t>AMOUNT</t>
  </si>
  <si>
    <t xml:space="preserve">SABS 1200 AA </t>
  </si>
  <si>
    <t xml:space="preserve">SECTION A: PRELIMINARY AND GENERAL </t>
  </si>
  <si>
    <t>A.1</t>
  </si>
  <si>
    <t>PSAA 8.2.1</t>
  </si>
  <si>
    <t>Fixed - Charge Items (A.1 - A.11)</t>
  </si>
  <si>
    <t>A.1.1</t>
  </si>
  <si>
    <t>8.3.1</t>
  </si>
  <si>
    <t>Contractual requirements</t>
  </si>
  <si>
    <t>Sum</t>
  </si>
  <si>
    <t>8.3.2</t>
  </si>
  <si>
    <t>Establish Facilities on Site</t>
  </si>
  <si>
    <t>A.2</t>
  </si>
  <si>
    <t>8.3.2 (a)</t>
  </si>
  <si>
    <t>Facilities for the Engineer (SABS 1200 AB):</t>
  </si>
  <si>
    <t>A.2.1</t>
  </si>
  <si>
    <t>Nameboard as detailed on Drawing No. J154-D02</t>
  </si>
  <si>
    <t>A2.2</t>
  </si>
  <si>
    <t>PS-8.1</t>
  </si>
  <si>
    <t>Furnished Site Office, M60341 from M Projects or similar approved (refer to Drawing No. J154-D03)</t>
  </si>
  <si>
    <t>A2.3</t>
  </si>
  <si>
    <t>PS QMS</t>
  </si>
  <si>
    <t>Compliance with Engineer's Quality Management System</t>
  </si>
  <si>
    <t>A2.4</t>
  </si>
  <si>
    <t>PS9.1</t>
  </si>
  <si>
    <t>Provision of a laptop and printer for use in connection with the contract</t>
  </si>
  <si>
    <t>A2.5</t>
  </si>
  <si>
    <t>Survey equipment</t>
  </si>
  <si>
    <t>A.3</t>
  </si>
  <si>
    <t>8.3.2 (b)</t>
  </si>
  <si>
    <t>Facilities for the Contractor:</t>
  </si>
  <si>
    <t>A.3.1</t>
  </si>
  <si>
    <t>Offices, storage sheds, workshops and living accommodation.</t>
  </si>
  <si>
    <t>A.3.2</t>
  </si>
  <si>
    <t>Ablution and latrine facilities</t>
  </si>
  <si>
    <t>A.3.3</t>
  </si>
  <si>
    <t>Tools, equipment and plant</t>
  </si>
  <si>
    <t>A.3.4</t>
  </si>
  <si>
    <t>Water supplies, electric power, communications and access</t>
  </si>
  <si>
    <t>A.4</t>
  </si>
  <si>
    <t>Dealing with water:</t>
  </si>
  <si>
    <t>A.4.1</t>
  </si>
  <si>
    <t>Generally on site</t>
  </si>
  <si>
    <t>A.4.2</t>
  </si>
  <si>
    <t>At stream/river crossings</t>
  </si>
  <si>
    <t>A.5</t>
  </si>
  <si>
    <t>8.3.3</t>
  </si>
  <si>
    <t>Other fixed charge obligations</t>
  </si>
  <si>
    <t>A.6</t>
  </si>
  <si>
    <t>8.3.4</t>
  </si>
  <si>
    <t>Remove Contractor's site establishment on completion</t>
  </si>
  <si>
    <t>A.7</t>
  </si>
  <si>
    <t>Accommodation of traffic including road signage as necessary</t>
  </si>
  <si>
    <t>A.8</t>
  </si>
  <si>
    <t>PE</t>
  </si>
  <si>
    <t xml:space="preserve">Preparation of risk assessments, safe work procedures, the project H&amp;S File, the H&amp;S plan, the provision of PPE and protective clothing.The sum shall include all fixed costs necessary in complying with the OHS Act (1993 as amended) and the Construction Regulations (2003) and the Health and Safety Specifications. </t>
  </si>
  <si>
    <t>A.9</t>
  </si>
  <si>
    <t>Appointment of a construction health and safety officer for the duration of construction works</t>
  </si>
  <si>
    <t>A.10</t>
  </si>
  <si>
    <t>Completing and checking the Project H&amp;S File and handing over the Client on completion of the works</t>
  </si>
  <si>
    <t>A11</t>
  </si>
  <si>
    <t>PES</t>
  </si>
  <si>
    <t>Compliance with requirements of the project Environmental Management Plan</t>
  </si>
  <si>
    <t>PSAA 8.2.2</t>
  </si>
  <si>
    <t>Time Related Items</t>
  </si>
  <si>
    <t>A.12</t>
  </si>
  <si>
    <t>8.4.1</t>
  </si>
  <si>
    <t>A.13</t>
  </si>
  <si>
    <t>8.4.2</t>
  </si>
  <si>
    <t>Operate and maintain facilities on the site for the duration of construction:</t>
  </si>
  <si>
    <t>A.13.1</t>
  </si>
  <si>
    <t>8.4.2 (a)</t>
  </si>
  <si>
    <t>Facilities for the Engineer-</t>
  </si>
  <si>
    <t>A.13.1.1</t>
  </si>
  <si>
    <t xml:space="preserve">Nameboard </t>
  </si>
  <si>
    <t>A.13.1.2</t>
  </si>
  <si>
    <t>Survey equipment (Including the use of a trained survey assistant)</t>
  </si>
  <si>
    <t>A.13.1.3</t>
  </si>
  <si>
    <t xml:space="preserve">Engineer's site offices including consumables for laptop printer </t>
  </si>
  <si>
    <t>A.13.1.4</t>
  </si>
  <si>
    <t>Compliance with Engineer's Quality management system</t>
  </si>
  <si>
    <t>SUBTOTAL CARRIED FORWARD</t>
  </si>
  <si>
    <t>SUBTOTAL BROUGHT FORWARD</t>
  </si>
  <si>
    <t>A.13.1.5</t>
  </si>
  <si>
    <t>PSAB8.2.1</t>
  </si>
  <si>
    <t>Other time related obligations including R125 per week for Engineer's cellular telephone calls and rental cost</t>
  </si>
  <si>
    <t>A.14</t>
  </si>
  <si>
    <t>8.4.2 (b)</t>
  </si>
  <si>
    <t>Facilities for the Contractor-</t>
  </si>
  <si>
    <t>A.14.1</t>
  </si>
  <si>
    <t>Contractor's establishment as per Item A.3</t>
  </si>
  <si>
    <t>A.15</t>
  </si>
  <si>
    <t>PSAA 5.3</t>
  </si>
  <si>
    <t>A.15.1</t>
  </si>
  <si>
    <t>Generally on the site</t>
  </si>
  <si>
    <t>A.15.2</t>
  </si>
  <si>
    <t>A.16</t>
  </si>
  <si>
    <t>8.4.3</t>
  </si>
  <si>
    <t>Supervision for duration of construction</t>
  </si>
  <si>
    <t>A16A</t>
  </si>
  <si>
    <t>Provisional sum for superviiosn of CPG Partners appinted on the Contract</t>
  </si>
  <si>
    <t>A.17</t>
  </si>
  <si>
    <t>Accommodation of traffic and maintance of vehicular access to properties</t>
  </si>
  <si>
    <t>A.18</t>
  </si>
  <si>
    <t>Company and head office overhead costs for the duration of the contract</t>
  </si>
  <si>
    <t>A.19</t>
  </si>
  <si>
    <t>Updating and amending the risk assessments, safe work procedures, the project H&amp;S File, the H&amp;S plan, the provision of PPE and protective clothing and any other H&amp;S matters that the contractor deems necessary. Rate to include for COVID-19 Virus as detailed in the specifications</t>
  </si>
  <si>
    <t>A.20</t>
  </si>
  <si>
    <t>Full compliance with all H&amp;S matters during the construction of the works under the contract including all COVID-19 Protocols and procedures</t>
  </si>
  <si>
    <t>A.21</t>
  </si>
  <si>
    <t>A.22</t>
  </si>
  <si>
    <t>Other time related obligations</t>
  </si>
  <si>
    <t>Provisional Sums</t>
  </si>
  <si>
    <t>A.23</t>
  </si>
  <si>
    <t>Locate existing services where ordered</t>
  </si>
  <si>
    <t>A.24</t>
  </si>
  <si>
    <t>Relocation of existing services and fences where ordered</t>
  </si>
  <si>
    <t>A.25</t>
  </si>
  <si>
    <t>Inspection of Materials by Inspectors appointed by the Engineer including Geotech investigations</t>
  </si>
  <si>
    <t>A.27</t>
  </si>
  <si>
    <t>Water for testing  (1 filling)</t>
  </si>
  <si>
    <t>A.28</t>
  </si>
  <si>
    <t>Allowance for Engineer's technical Assistant for duration of construction works</t>
  </si>
  <si>
    <t>A.29</t>
  </si>
  <si>
    <t>Engineer's Representative cell phone calls</t>
  </si>
  <si>
    <t>A.30</t>
  </si>
  <si>
    <t>Engineer's Representative accomodation costs</t>
  </si>
  <si>
    <t>A.31</t>
  </si>
  <si>
    <t>Allowance for CLO</t>
  </si>
  <si>
    <t>A.32</t>
  </si>
  <si>
    <t>Allowance for ISD Consultant</t>
  </si>
  <si>
    <t>A.33</t>
  </si>
  <si>
    <t>Inspections by appointed Health and Safety and Environmental Auditors</t>
  </si>
  <si>
    <t>A.34</t>
  </si>
  <si>
    <t>%</t>
  </si>
  <si>
    <t>TOTAL FOR SECTION A CARRIED TO SUMMARY</t>
  </si>
  <si>
    <t>SABS 1200 DA</t>
  </si>
  <si>
    <t>SECTION B: EARTHWORKS</t>
  </si>
  <si>
    <t>B1</t>
  </si>
  <si>
    <t>Site Clearance</t>
  </si>
  <si>
    <t>B1.1</t>
  </si>
  <si>
    <t>8.2.1</t>
  </si>
  <si>
    <t>LI</t>
  </si>
  <si>
    <t xml:space="preserve">Clear and grub vegetation </t>
  </si>
  <si>
    <t>m²</t>
  </si>
  <si>
    <t>B1.2</t>
  </si>
  <si>
    <t>8.3.1(a)</t>
  </si>
  <si>
    <t>Clear vegetation and trees of girth up to 1 m along route of pipeline</t>
  </si>
  <si>
    <t>m</t>
  </si>
  <si>
    <t xml:space="preserve">Setting out of the works as per site plans issued by Engineer </t>
  </si>
  <si>
    <t>SABS 1200D</t>
  </si>
  <si>
    <t xml:space="preserve"> Excavation</t>
  </si>
  <si>
    <t xml:space="preserve"> </t>
  </si>
  <si>
    <t>B2</t>
  </si>
  <si>
    <t>8.3.1.2</t>
  </si>
  <si>
    <t>Remove topsoil to a nominal depth of 150mm, stockpile &amp; maintain for further use</t>
  </si>
  <si>
    <t>B3</t>
  </si>
  <si>
    <t>Bulk excavation for structures in all materials &amp; use as backfill or embankment or dispose of on site  as ordered for:</t>
  </si>
  <si>
    <t>B3.1</t>
  </si>
  <si>
    <t xml:space="preserve">Elevated Tank foundations </t>
  </si>
  <si>
    <t>m³</t>
  </si>
  <si>
    <t>B3.5</t>
  </si>
  <si>
    <t>Minor chambers and structures</t>
  </si>
  <si>
    <t>B4</t>
  </si>
  <si>
    <t xml:space="preserve">8.3.3   </t>
  </si>
  <si>
    <t>Extra-over Items B3 for (PROVISIONAL):</t>
  </si>
  <si>
    <t>B4.1</t>
  </si>
  <si>
    <t>Intermediate excavation</t>
  </si>
  <si>
    <t>B4.2</t>
  </si>
  <si>
    <t>Hard rock excavation</t>
  </si>
  <si>
    <t>B4.3</t>
  </si>
  <si>
    <t>Boulder excavation Class A</t>
  </si>
  <si>
    <t>B4.4</t>
  </si>
  <si>
    <t>Boulder excavation Class B</t>
  </si>
  <si>
    <t>B5</t>
  </si>
  <si>
    <t>Restricted Excavation</t>
  </si>
  <si>
    <t>B5.1</t>
  </si>
  <si>
    <t>Excavate for footings and restricted foundations in all materials and use as backfill or embankment or dispose, as ordered</t>
  </si>
  <si>
    <t>B5.2</t>
  </si>
  <si>
    <t xml:space="preserve">Excavate trial holes along pipeline route for insosection by Geotech Engineer </t>
  </si>
  <si>
    <t>B6</t>
  </si>
  <si>
    <t>Extra-over Items B5 for (PROV):</t>
  </si>
  <si>
    <t>B6.1</t>
  </si>
  <si>
    <t>B6.2</t>
  </si>
  <si>
    <t>B6.3</t>
  </si>
  <si>
    <t>B6.4</t>
  </si>
  <si>
    <t>Embankments</t>
  </si>
  <si>
    <t>B7</t>
  </si>
  <si>
    <t>Import suitable fill material (G5 quality) within 20km free haul radius and form embankments around structures including adding water and compacting to 96% MOD AASHTO (PROV) for use as engineered fill under structures</t>
  </si>
  <si>
    <t>B7.1</t>
  </si>
  <si>
    <t>Import hardcore 150mm thick from commercial sources, place and compact to 96% MOD AASHTO - G5 quality material</t>
  </si>
  <si>
    <t>B9</t>
  </si>
  <si>
    <t>Allow for the Engineer's compaction  soil tests on backfill along pipe tranches and where ordered</t>
  </si>
  <si>
    <t>Topsoiling and Grassing</t>
  </si>
  <si>
    <t>B10</t>
  </si>
  <si>
    <t>8.3.10</t>
  </si>
  <si>
    <t>Topsoiling from stockpiles to a nominal depth of 100mm on embankments, terraces and designated areas</t>
  </si>
  <si>
    <t>B13</t>
  </si>
  <si>
    <t xml:space="preserve">SABS 1200DB </t>
  </si>
  <si>
    <t>Pipe Trenching</t>
  </si>
  <si>
    <t>B13.1</t>
  </si>
  <si>
    <t>Excavate in all materials for trenches, backfill, compact or dispose of surplus / unsuitable material, for:</t>
  </si>
  <si>
    <t>Pipes up to 200mm dia for depths by hand:</t>
  </si>
  <si>
    <t>Over   and   Up to:</t>
  </si>
  <si>
    <t>B13.1.1</t>
  </si>
  <si>
    <t>0,0 m            1,0m</t>
  </si>
  <si>
    <t>B13.1.2</t>
  </si>
  <si>
    <t>1,0m             1,5m</t>
  </si>
  <si>
    <t>B13.2</t>
  </si>
  <si>
    <t>Excavate in all materials for trenches, backfill, compact, for pipes up to and including 200mm dia for depths :</t>
  </si>
  <si>
    <t>B13.2.1</t>
  </si>
  <si>
    <t>B13.2.2</t>
  </si>
  <si>
    <t>1,0m             2,0m</t>
  </si>
  <si>
    <t>B13.2.3</t>
  </si>
  <si>
    <t>2,0m             3,0m</t>
  </si>
  <si>
    <t>B13.2.4</t>
  </si>
  <si>
    <t>3,0m             4,0m</t>
  </si>
  <si>
    <t>B13.2.5</t>
  </si>
  <si>
    <t>Greater than 4,0m deep</t>
  </si>
  <si>
    <t>B.13.3</t>
  </si>
  <si>
    <t>Excavate in all materials beyond the limits of pipe trenches for thrust walls, valve chambers, anchor blocks and manholes where ordered by the Engineer:</t>
  </si>
  <si>
    <t>Over and Up to</t>
  </si>
  <si>
    <t>B13.3.1</t>
  </si>
  <si>
    <t>0,0m - 1,0m</t>
  </si>
  <si>
    <t>B13.3.2</t>
  </si>
  <si>
    <t>1,0m - 2,0m</t>
  </si>
  <si>
    <t>B13.3.3</t>
  </si>
  <si>
    <t>3,0m - 4,0m</t>
  </si>
  <si>
    <t>B13.3.4</t>
  </si>
  <si>
    <t>B13.4</t>
  </si>
  <si>
    <t>EO Items B13.1 to B13.3 for :</t>
  </si>
  <si>
    <t>B13.4.1</t>
  </si>
  <si>
    <t>B13.5</t>
  </si>
  <si>
    <t>Removal of rock without the use of explosives (where ordered by the Engineer)</t>
  </si>
  <si>
    <t>B13.6</t>
  </si>
  <si>
    <t>B13.7</t>
  </si>
  <si>
    <t>B.14</t>
  </si>
  <si>
    <t>SABS 1200 DB</t>
  </si>
  <si>
    <t>Imported Backfill Material</t>
  </si>
  <si>
    <t>B14.1</t>
  </si>
  <si>
    <t>8.3.3.1</t>
  </si>
  <si>
    <t>Imported granular backfill material from commercial sources</t>
  </si>
  <si>
    <t>B14.2</t>
  </si>
  <si>
    <t>Imported backfill material from designated borrow pit  20km free haul radius</t>
  </si>
  <si>
    <t>Imported G7 quality material compacted to 98% MOD AASHTOO from sources identified by Contractor</t>
  </si>
  <si>
    <t>B14.3</t>
  </si>
  <si>
    <t>8.3.3.3</t>
  </si>
  <si>
    <t>Compaction under roadways</t>
  </si>
  <si>
    <t>B14.4</t>
  </si>
  <si>
    <t>DB 5.1.2.4</t>
  </si>
  <si>
    <t>Supply and install sack breakers in trenches</t>
  </si>
  <si>
    <t>N°</t>
  </si>
  <si>
    <t>B14.5</t>
  </si>
  <si>
    <t>Build cross embankments as specified where ordered</t>
  </si>
  <si>
    <t>Stone Bedding</t>
  </si>
  <si>
    <t>B11</t>
  </si>
  <si>
    <t>Supply and place stone bedding</t>
  </si>
  <si>
    <t>B12</t>
  </si>
  <si>
    <t>SABS 1200 DK</t>
  </si>
  <si>
    <t>Gabions and Pitching</t>
  </si>
  <si>
    <t>B12.1</t>
  </si>
  <si>
    <t>8.2.1 (a)</t>
  </si>
  <si>
    <t>Surface preparation - cavities filled with excavated material</t>
  </si>
  <si>
    <t>B12.2</t>
  </si>
  <si>
    <t>8.2.2</t>
  </si>
  <si>
    <t>Gabions:</t>
  </si>
  <si>
    <t>B12.2.1</t>
  </si>
  <si>
    <t>2m x 1m x 1m boxes</t>
  </si>
  <si>
    <t>B12.2.2</t>
  </si>
  <si>
    <t>2m x 2m x 0,23m boxes</t>
  </si>
  <si>
    <t>8.2.4</t>
  </si>
  <si>
    <t>Geotexile where ordered</t>
  </si>
  <si>
    <t>B14</t>
  </si>
  <si>
    <t xml:space="preserve">Roadmesh geogrid
available from Maccaferri SA or similar approved </t>
  </si>
  <si>
    <t>B15</t>
  </si>
  <si>
    <t>8.2.5</t>
  </si>
  <si>
    <t xml:space="preserve">Ordinary stone pitching </t>
  </si>
  <si>
    <t>B16</t>
  </si>
  <si>
    <t>8.2.5 (a)</t>
  </si>
  <si>
    <t>Services that Intersect a Trench:</t>
  </si>
  <si>
    <t>B16.1</t>
  </si>
  <si>
    <t>Stormwater pipes up to 600mm dia</t>
  </si>
  <si>
    <t>Nº</t>
  </si>
  <si>
    <t>B16.2</t>
  </si>
  <si>
    <t>Water mains 20mm to 150mm dia</t>
  </si>
  <si>
    <t>B16.3</t>
  </si>
  <si>
    <t>Wire Fences (all types)</t>
  </si>
  <si>
    <t>B17</t>
  </si>
  <si>
    <t>Services that adjoin a Trench:</t>
  </si>
  <si>
    <t>B17.1</t>
  </si>
  <si>
    <t>B17.2</t>
  </si>
  <si>
    <t>B17.3</t>
  </si>
  <si>
    <t>B18</t>
  </si>
  <si>
    <t>Allow everything necessary for working within 1,0m from existing overhead services poles. Rate to include for supporting and maintaining pole during construction.</t>
  </si>
  <si>
    <t>TOTAL FOR SECTION B CARRIED TO SUMMARY</t>
  </si>
  <si>
    <t>SABS 1200G 1982</t>
  </si>
  <si>
    <t>SECTION C:  CONCRETE  AND BRICK WORK</t>
  </si>
  <si>
    <t>8.1.3</t>
  </si>
  <si>
    <t xml:space="preserve">Concrete </t>
  </si>
  <si>
    <t>C1</t>
  </si>
  <si>
    <t>Blinding layer in 15 Mpa / 20mm concrete:</t>
  </si>
  <si>
    <t>C1.1</t>
  </si>
  <si>
    <t>50mm  minimum thickness</t>
  </si>
  <si>
    <t>C2</t>
  </si>
  <si>
    <t>Strength concrete Grade 10 Mpa/40mm:</t>
  </si>
  <si>
    <t>C2.1</t>
  </si>
  <si>
    <t>Mass filling of cavities where ordered(PROV.)</t>
  </si>
  <si>
    <t>C3</t>
  </si>
  <si>
    <t>Strength concrete Grade 15 Mpa/20mm:</t>
  </si>
  <si>
    <t>C3.1</t>
  </si>
  <si>
    <t>Encasing to pipes and thrust blocks</t>
  </si>
  <si>
    <t>C4</t>
  </si>
  <si>
    <t>Strength concrete Grade 30 Mpa/19mm:</t>
  </si>
  <si>
    <t>C4.1</t>
  </si>
  <si>
    <t xml:space="preserve">Floors, foundations, roof beams and slabs </t>
  </si>
  <si>
    <t>8.1.2</t>
  </si>
  <si>
    <t>Reinforcement</t>
  </si>
  <si>
    <t>C5</t>
  </si>
  <si>
    <t>8.1.2.2</t>
  </si>
  <si>
    <t xml:space="preserve">High tensile steel bars: </t>
  </si>
  <si>
    <t>C6</t>
  </si>
  <si>
    <t>14 mm and under</t>
  </si>
  <si>
    <t>t</t>
  </si>
  <si>
    <t>C7</t>
  </si>
  <si>
    <t>8.1.2.3</t>
  </si>
  <si>
    <t>16mm and over</t>
  </si>
  <si>
    <t>C8</t>
  </si>
  <si>
    <t>8.1.2.3c</t>
  </si>
  <si>
    <t>High tensile welded mesh (PROV):</t>
  </si>
  <si>
    <t>C8.1</t>
  </si>
  <si>
    <t>Type reference 395</t>
  </si>
  <si>
    <t>C8.2</t>
  </si>
  <si>
    <t>Type reference 245</t>
  </si>
  <si>
    <t>C8.3</t>
  </si>
  <si>
    <t>Type reference 617</t>
  </si>
  <si>
    <t>8.1.1</t>
  </si>
  <si>
    <t>Formwork:</t>
  </si>
  <si>
    <t>C9</t>
  </si>
  <si>
    <t>Rough vertical plane to concealed surfaces:</t>
  </si>
  <si>
    <t>C9.1</t>
  </si>
  <si>
    <t>External straight faces of structures</t>
  </si>
  <si>
    <t>C10</t>
  </si>
  <si>
    <t>Smooth vertical plane to:</t>
  </si>
  <si>
    <t>C10.1</t>
  </si>
  <si>
    <t xml:space="preserve">External exposed faces </t>
  </si>
  <si>
    <t>C11</t>
  </si>
  <si>
    <t>Smooth horizontal to:</t>
  </si>
  <si>
    <t>C11.1</t>
  </si>
  <si>
    <t>Soffit of chamber roof slabs</t>
  </si>
  <si>
    <t>C12</t>
  </si>
  <si>
    <t>Narrow widths:</t>
  </si>
  <si>
    <t>C12.1</t>
  </si>
  <si>
    <t>Vertical 0 - 150 wide</t>
  </si>
  <si>
    <t>C12.2</t>
  </si>
  <si>
    <t>Vertical 151-300 wide</t>
  </si>
  <si>
    <t>C13</t>
  </si>
  <si>
    <t>Grooves and Ducts</t>
  </si>
  <si>
    <t>C13.1</t>
  </si>
  <si>
    <t>40 x 40mm rebate for open gridflooring</t>
  </si>
  <si>
    <t>C14</t>
  </si>
  <si>
    <t>8.2.6</t>
  </si>
  <si>
    <t>Box out holes of area up to and including 1,0m², for depths:</t>
  </si>
  <si>
    <t>Over   and   Up to</t>
  </si>
  <si>
    <t>C14.1</t>
  </si>
  <si>
    <t>0,00m         0,25m</t>
  </si>
  <si>
    <t>C15</t>
  </si>
  <si>
    <t>Setting the following pipes or fittings into or through concrete work, including for forming formwork around the pipes and fixing the pipes to the designated lines and levels (pipes measured elsewhere)</t>
  </si>
  <si>
    <t>C15.1</t>
  </si>
  <si>
    <t>Pipes up to 150mm NB</t>
  </si>
  <si>
    <t>C16</t>
  </si>
  <si>
    <t>8.5</t>
  </si>
  <si>
    <t>Joints:</t>
  </si>
  <si>
    <t>C16.1</t>
  </si>
  <si>
    <t>Provide DPC between brickwork and concrete joints</t>
  </si>
  <si>
    <t>C17</t>
  </si>
  <si>
    <t>8.4.4</t>
  </si>
  <si>
    <t>Unformed Surface Finishes</t>
  </si>
  <si>
    <t>C17.1</t>
  </si>
  <si>
    <t>Wood floated finish</t>
  </si>
  <si>
    <t>C17.2</t>
  </si>
  <si>
    <t>Steel floated finish</t>
  </si>
  <si>
    <t>C18</t>
  </si>
  <si>
    <t>Supply and lay 30mm screed to chambers</t>
  </si>
  <si>
    <t>Elevated Steel Tanks</t>
  </si>
  <si>
    <t>C19</t>
  </si>
  <si>
    <t xml:space="preserve">Supply, handle, deliver to site, erect and commission elevated steel tanks (PresTank or similar approved) by specialist subcontractor.  Rate to include the following: </t>
  </si>
  <si>
    <t xml:space="preserve">(a) Corrosion and cathodic protection </t>
  </si>
  <si>
    <t>(b) 100mm dia inlet, outlet and overflow pipework</t>
  </si>
  <si>
    <t>(c ) Access ladders and walkway around tank</t>
  </si>
  <si>
    <t>(d) 15m high suitably designed tank stand</t>
  </si>
  <si>
    <t xml:space="preserve">(e) Level control </t>
  </si>
  <si>
    <t>For the following capacities:</t>
  </si>
  <si>
    <t>C19.1</t>
  </si>
  <si>
    <t>150 kl</t>
  </si>
  <si>
    <t>No.</t>
  </si>
  <si>
    <t>C19.2</t>
  </si>
  <si>
    <t>50 kl</t>
  </si>
  <si>
    <t>C19.3</t>
  </si>
  <si>
    <t>75 kl</t>
  </si>
  <si>
    <t>Rate Only</t>
  </si>
  <si>
    <t>C19.4</t>
  </si>
  <si>
    <t>Allow for attendance by main Contractor</t>
  </si>
  <si>
    <t>Watertightness Testing</t>
  </si>
  <si>
    <t>C20</t>
  </si>
  <si>
    <t>Testing units for watertightness, including taking all precautions to ensure the soundness of the structures in this respect:</t>
  </si>
  <si>
    <t>Water for testing paid for elsewhere</t>
  </si>
  <si>
    <t>C20.1</t>
  </si>
  <si>
    <t>Elevated Steel Tank</t>
  </si>
  <si>
    <t>No</t>
  </si>
  <si>
    <t>Provisional Sum</t>
  </si>
  <si>
    <t>C21</t>
  </si>
  <si>
    <t>Provisoinal Sum for work to be ordered as instructed by Engineer on site</t>
  </si>
  <si>
    <t>Unformed surface finishes:</t>
  </si>
  <si>
    <t>Screed board finish to concrete floor</t>
  </si>
  <si>
    <t>Woodfloat finish to pump plinths</t>
  </si>
  <si>
    <t>Woodfloat finish to storage tank floor slab</t>
  </si>
  <si>
    <t>Steel floated finish to roof slab &amp; false floor</t>
  </si>
  <si>
    <t>Special, glass-like finish incl. polishing with cement to top of ring beam (230 mm wide) and supply two layers of 4-ply malthoid incl for all cutting and waste for full overlap at corners</t>
  </si>
  <si>
    <t>C22</t>
  </si>
  <si>
    <t>BRICKWORK AND PLASTER</t>
  </si>
  <si>
    <t>C22.1</t>
  </si>
  <si>
    <t>230mm thick brickwork, one skin common brick with one skin face brick. Rates to include brickforce over door openings and louvres</t>
  </si>
  <si>
    <t>C22.2</t>
  </si>
  <si>
    <t>As for Item C22.1 but with both skins in commons</t>
  </si>
  <si>
    <t>C22.3</t>
  </si>
  <si>
    <t>As for Item C22.1 but with foundation brickwork for both skins</t>
  </si>
  <si>
    <t>C22.4</t>
  </si>
  <si>
    <t>Damp-proof course to joints between brickwork and concrete in approved bituminous sheeting, cut to the full width of the walls, incl. for laps and sealing at joints and angles</t>
  </si>
  <si>
    <t>C22.5</t>
  </si>
  <si>
    <t>10 mm thick plaster to internal walls of pumpstation</t>
  </si>
  <si>
    <t>C22.6</t>
  </si>
  <si>
    <t>Supply and form granolithic screed 25 - 75 mm thick to floors</t>
  </si>
  <si>
    <t>Painting and Miscellaneous</t>
  </si>
  <si>
    <t>C22.7</t>
  </si>
  <si>
    <t>Priming with alkali resistant primer and painting interior plaster or concrete surface in building with three coats of approved PVC latex type paint</t>
  </si>
  <si>
    <t>C22.8</t>
  </si>
  <si>
    <t xml:space="preserve">Box out 200 mm x 200 mm opening for drain </t>
  </si>
  <si>
    <t>C22.9</t>
  </si>
  <si>
    <t>Drill out holes through walls for accommodating pipes:</t>
  </si>
  <si>
    <t>C22.9.1</t>
  </si>
  <si>
    <t>not exceeding 200mm dia</t>
  </si>
  <si>
    <t>TOTAL FOR SECTION C CARRIED TO SUMMARY</t>
  </si>
  <si>
    <t>PA</t>
  </si>
  <si>
    <t xml:space="preserve">SECTION D:  PIPEWORK </t>
  </si>
  <si>
    <t>D1</t>
  </si>
  <si>
    <t>Provision of bedding</t>
  </si>
  <si>
    <t>Selected from trenches, and/or other excavations without the need for screening or other treatment:</t>
  </si>
  <si>
    <t>D1.1.1</t>
  </si>
  <si>
    <t>Selected granular material</t>
  </si>
  <si>
    <t>D1.1.2</t>
  </si>
  <si>
    <t>Selected fill material</t>
  </si>
  <si>
    <t>D1.2</t>
  </si>
  <si>
    <t>Selected from trenches and/or other excavation incl. for screening and/or other treatment:</t>
  </si>
  <si>
    <t>D1.2.1</t>
  </si>
  <si>
    <t>D1.2.2</t>
  </si>
  <si>
    <t>D1.3</t>
  </si>
  <si>
    <t>Supply of bedding from commercial sources, where ordered:</t>
  </si>
  <si>
    <t>D1.3.1</t>
  </si>
  <si>
    <t>D1.3.2</t>
  </si>
  <si>
    <t>D1.4</t>
  </si>
  <si>
    <t>Selected from designated borrow pit, incl. all costs for additional handling and transport (20km radius):</t>
  </si>
  <si>
    <t>D1.4.1</t>
  </si>
  <si>
    <t>D1.4.2</t>
  </si>
  <si>
    <t>D1.5</t>
  </si>
  <si>
    <t>8.2.3</t>
  </si>
  <si>
    <t>Concrete bedding cradle</t>
  </si>
  <si>
    <t>D1.6</t>
  </si>
  <si>
    <t>Concrete encasing of pipes in trenches in 20/19 concrete</t>
  </si>
  <si>
    <t>D2</t>
  </si>
  <si>
    <t>Pipe Laying</t>
  </si>
  <si>
    <t>SABS 1200 L</t>
  </si>
  <si>
    <t>PVC Pipes and fittings</t>
  </si>
  <si>
    <t>PVC pipes Class in 6 m lengths</t>
  </si>
  <si>
    <t>D2.1</t>
  </si>
  <si>
    <t>Supply, handle, lay, test and disinfect PVC pipes with Z Lok joints in bedding for flexible pipes Class 16 (SABS 966-2)</t>
  </si>
  <si>
    <t>D2.1.1</t>
  </si>
  <si>
    <t>160 mm dia, uPVC Class 16</t>
  </si>
  <si>
    <t>D2.1.2</t>
  </si>
  <si>
    <t>100 mm dia, uPVC Class 16</t>
  </si>
  <si>
    <t>D2.2</t>
  </si>
  <si>
    <t>E.O. Items C.2.1  for cutting, levelling and fixing PVC pipes</t>
  </si>
  <si>
    <t>D2.3</t>
  </si>
  <si>
    <t>PVC pressure bends with Z Lok one end only</t>
  </si>
  <si>
    <t>D2.3.1</t>
  </si>
  <si>
    <t>11½° - 22½° x 160 mm dia</t>
  </si>
  <si>
    <t>D2.3.2</t>
  </si>
  <si>
    <t xml:space="preserve">45° - 90° x 160 mm dia </t>
  </si>
  <si>
    <t>Cast Iron Fittings</t>
  </si>
  <si>
    <t>D3</t>
  </si>
  <si>
    <t>Z Lok Cast Iron Fittings and Specials for use with uPVC pipes - Flanges Table 1600</t>
  </si>
  <si>
    <t>Supply handle, lay, joint test and disinfect cast iron fittings and specials, including nuts, bolts, gaskets and sealing rubbers</t>
  </si>
  <si>
    <t>D3.1</t>
  </si>
  <si>
    <t xml:space="preserve">Flange Adaptors </t>
  </si>
  <si>
    <t>D3.1.1</t>
  </si>
  <si>
    <t>150 mm dia (Table 1600/3)</t>
  </si>
  <si>
    <t>D3.1.2</t>
  </si>
  <si>
    <t>100 mm dia (Table 1600/3)</t>
  </si>
  <si>
    <t>D3.1.3</t>
  </si>
  <si>
    <t>50 mm dia (Table 1600/3)</t>
  </si>
  <si>
    <t>D3.2</t>
  </si>
  <si>
    <t>Standard scour tees, barrel PE, flanged branch:</t>
  </si>
  <si>
    <t>D3.2.1</t>
  </si>
  <si>
    <t>160 mm x 100 mm (Table 1600/3)</t>
  </si>
  <si>
    <t>D3.3</t>
  </si>
  <si>
    <t>Standard air tees, barrel PE - flanged branch:</t>
  </si>
  <si>
    <t>D3.3.1</t>
  </si>
  <si>
    <t>160 mm x 80 mm (Table 1600/3)</t>
  </si>
  <si>
    <t>End cap</t>
  </si>
  <si>
    <t>100mm dia</t>
  </si>
  <si>
    <t>160mm dia</t>
  </si>
  <si>
    <t>D4</t>
  </si>
  <si>
    <t>Steel Pipes and Fittings (Flanges Table 1600/3 unless scheduled otherwise):</t>
  </si>
  <si>
    <t>Supply, handle, lay, joint, test and disinfect steel fittings and specials. Rates are to include for all bolts, nuts and gaskets and jointing materials:</t>
  </si>
  <si>
    <t>Note: 3,3 mm thick steel pipes in accordance with SABS 62: Part 1 up to and incl. 150 mm dia, pipes manufactured from 4,5 mm thick Grade B steel plate for 200 mm dia and larger. Pipes up to and incl. 150 mm dia hot dipped galvanised.</t>
  </si>
  <si>
    <t>D4.1</t>
  </si>
  <si>
    <t xml:space="preserve">50 mm dia D/FL pipe 400 mm long, one flange to suit 80 mm dia flange, one flange to suit 50 mm </t>
  </si>
  <si>
    <t>D4.2</t>
  </si>
  <si>
    <t>50 mm dia D/FL pipe 6000 mm long, D/FL pipe</t>
  </si>
  <si>
    <t>D4.3</t>
  </si>
  <si>
    <t xml:space="preserve">100 mm dia FL/PE pipe 2000 mm long, PE cut to suit on site and threaded </t>
  </si>
  <si>
    <t>D4.4</t>
  </si>
  <si>
    <t xml:space="preserve">100 mm dia D/FL pipe 6000 mm long </t>
  </si>
  <si>
    <t>D4.5</t>
  </si>
  <si>
    <t>150 mm dia D/FL puddle pipe 600 mm long with central puddle collar (Table 1600/3)</t>
  </si>
  <si>
    <t>D5</t>
  </si>
  <si>
    <t>VJ Adaptor Joints/Couplings:</t>
  </si>
  <si>
    <t>D5.1</t>
  </si>
  <si>
    <t xml:space="preserve">100 mm dia VJ Adaptor joint to suit 114.3 mm OD pipe </t>
  </si>
  <si>
    <t xml:space="preserve">150 mm dia VJ Adaptor joint to suit 1168.3 mm OD pipe </t>
  </si>
  <si>
    <t>D6</t>
  </si>
  <si>
    <t>Screw-on Flanges:</t>
  </si>
  <si>
    <t>D6.1</t>
  </si>
  <si>
    <t>100 mm dia blank flange (Table 1600/3)</t>
  </si>
  <si>
    <t>D7</t>
  </si>
  <si>
    <t>Bends:</t>
  </si>
  <si>
    <t>150 mm dia x 90° FL/PE bend, 230 mm C/F - 2 segments (Table 1600/3)</t>
  </si>
  <si>
    <t>D7.1</t>
  </si>
  <si>
    <t>150 mm dia x 22.5 - 45° FL/PE bend, 230 mm C/F - 2 segments (Table 1600/3)</t>
  </si>
  <si>
    <t>D8</t>
  </si>
  <si>
    <t xml:space="preserve">Jet Dispersers As shown on Drawing </t>
  </si>
  <si>
    <t>D8.1</t>
  </si>
  <si>
    <t>D9</t>
  </si>
  <si>
    <t>Tees:</t>
  </si>
  <si>
    <t>D9.1</t>
  </si>
  <si>
    <t>100 mm x 50mm all flanged tee, 230 mm C/F, Table 1600/3</t>
  </si>
  <si>
    <t>D9.2</t>
  </si>
  <si>
    <t xml:space="preserve">150 mm x 100 mm D/FL tee, 230 mm F/F </t>
  </si>
  <si>
    <t>D10</t>
  </si>
  <si>
    <t>Reducers:</t>
  </si>
  <si>
    <t>D10.1</t>
  </si>
  <si>
    <t xml:space="preserve">150 mm x 100 mm D/FL reducer, 200 mm F/F </t>
  </si>
  <si>
    <t>D10.2</t>
  </si>
  <si>
    <t xml:space="preserve">100 mm x 50 mm D/FL reducer, 200 mm F/F </t>
  </si>
  <si>
    <t>D11</t>
  </si>
  <si>
    <t xml:space="preserve">SABS 1200L </t>
  </si>
  <si>
    <t>PE 80 HDPE pipes (Type 4) and Fittings</t>
  </si>
  <si>
    <t>D11.1</t>
  </si>
  <si>
    <t>Supply, lay, joint, bed PN 16 HDPE pipe on Class C bedding for flexible pipe bedding, test and disinfect.  Excavation and bedding measured elsewhere.</t>
  </si>
  <si>
    <t>D11.1.1</t>
  </si>
  <si>
    <t xml:space="preserve">50mm dia </t>
  </si>
  <si>
    <t>D11.1.2</t>
  </si>
  <si>
    <t xml:space="preserve">40mm dia </t>
  </si>
  <si>
    <t>D11.1.3</t>
  </si>
  <si>
    <t>32mm dia</t>
  </si>
  <si>
    <t>D11.1.4</t>
  </si>
  <si>
    <t xml:space="preserve">75mm dia </t>
  </si>
  <si>
    <t>D11.1.5</t>
  </si>
  <si>
    <t xml:space="preserve">90mm dia </t>
  </si>
  <si>
    <t>D11.1.6</t>
  </si>
  <si>
    <t xml:space="preserve">110mm dia </t>
  </si>
  <si>
    <t>D11.1.7</t>
  </si>
  <si>
    <t xml:space="preserve">160mm dia </t>
  </si>
  <si>
    <t xml:space="preserve">Rate Only </t>
  </si>
  <si>
    <t>HDPE Fittings</t>
  </si>
  <si>
    <t>Fittings to be supplied complete with fiitings for joining onto HDPE pipes of respective sizes</t>
  </si>
  <si>
    <t>D11.3</t>
  </si>
  <si>
    <t xml:space="preserve">Reducing Couplings </t>
  </si>
  <si>
    <t>D11.3.1</t>
  </si>
  <si>
    <t>50 x 40 mm reducing coupling</t>
  </si>
  <si>
    <t>D11.3.2</t>
  </si>
  <si>
    <t>75 x 50 mm reducing coupling</t>
  </si>
  <si>
    <t>D11.3.3</t>
  </si>
  <si>
    <t>110 x 75 mm reducing coupling</t>
  </si>
  <si>
    <t>D12</t>
  </si>
  <si>
    <t>Reducing Tees</t>
  </si>
  <si>
    <t>D12.1</t>
  </si>
  <si>
    <t>50 x 40 mm</t>
  </si>
  <si>
    <t>D12.2</t>
  </si>
  <si>
    <t xml:space="preserve">50 x 32 mm </t>
  </si>
  <si>
    <t>D12.3</t>
  </si>
  <si>
    <t xml:space="preserve">40 x 32 mm </t>
  </si>
  <si>
    <t>End Caps</t>
  </si>
  <si>
    <t>D12.4</t>
  </si>
  <si>
    <t>On 50 mm diameter HDPE pipelines</t>
  </si>
  <si>
    <t>D12.5</t>
  </si>
  <si>
    <t>On 40 mm diameter HDPE pipelines</t>
  </si>
  <si>
    <t>D13</t>
  </si>
  <si>
    <t xml:space="preserve">Valves </t>
  </si>
  <si>
    <t>Waterworks pattern flanged gate valves: (Table 1600 unless otherwise stated) (SABS approved)</t>
  </si>
  <si>
    <t>Supply, handle, lay, joint, test and disinfect valves. Rates are to include for all bolts, nuts and gaskets and jointing materials:</t>
  </si>
  <si>
    <t>D13.1</t>
  </si>
  <si>
    <t xml:space="preserve">150 mm dia wedge gate valve with handwheel  </t>
  </si>
  <si>
    <t>D13.2</t>
  </si>
  <si>
    <t xml:space="preserve">100 mm dia wedge gate valve with square cap  </t>
  </si>
  <si>
    <t>D13.3</t>
  </si>
  <si>
    <t xml:space="preserve">50 mm dia wedge gate valve with square cap </t>
  </si>
  <si>
    <t>D14</t>
  </si>
  <si>
    <t>Air Valves</t>
  </si>
  <si>
    <t>D14.1</t>
  </si>
  <si>
    <t>50 mm dia air valve Vent-o-Matt 050 RBX 2511 or similar approved</t>
  </si>
  <si>
    <t>Standpipes</t>
  </si>
  <si>
    <t>D15</t>
  </si>
  <si>
    <t>Supply all materais and construct standpipes complete as detailed in Drawing No J154-D03</t>
  </si>
  <si>
    <t>D16</t>
  </si>
  <si>
    <t xml:space="preserve">Bulk Meter Chamber  </t>
  </si>
  <si>
    <t xml:space="preserve">All steel pipes to be hot dip galvanised </t>
  </si>
  <si>
    <t xml:space="preserve">150mm dia x 650mm long D/FL galvanised puddle pipe with central puddle </t>
  </si>
  <si>
    <t>C16.2</t>
  </si>
  <si>
    <t>150mm x 100mm dia all flanged galvanised tee</t>
  </si>
  <si>
    <t>C16.3</t>
  </si>
  <si>
    <t>150mm x 100mm D/FL reducer, 230mm FF</t>
  </si>
  <si>
    <t>C16.4</t>
  </si>
  <si>
    <t>150mm dia x 200mm long D/FL pipe</t>
  </si>
  <si>
    <t>C16.5</t>
  </si>
  <si>
    <t>150mm dia strainer</t>
  </si>
  <si>
    <t>C16.6</t>
  </si>
  <si>
    <t xml:space="preserve">150mm dia meinecke meter </t>
  </si>
  <si>
    <t>C16.7</t>
  </si>
  <si>
    <t xml:space="preserve">150mm dia x 350mm long FL/PE pipe </t>
  </si>
  <si>
    <t>C16.8</t>
  </si>
  <si>
    <t xml:space="preserve">100mm dia x 1505mm long D/FL pipe </t>
  </si>
  <si>
    <t>C16.9</t>
  </si>
  <si>
    <t>100mm dia x 90° bend D/FL, 290mm C/F</t>
  </si>
  <si>
    <t>C16.10</t>
  </si>
  <si>
    <t xml:space="preserve">150 mm dia roof ventilator with stainless steel insect mesh </t>
  </si>
  <si>
    <t>D17</t>
  </si>
  <si>
    <t xml:space="preserve">Water Meters </t>
  </si>
  <si>
    <t>D17.1</t>
  </si>
  <si>
    <t xml:space="preserve">100mm dia Meinecke water meter complete with strainer </t>
  </si>
  <si>
    <t>D17.2</t>
  </si>
  <si>
    <t xml:space="preserve">50mm dia Meinecke water meter complete with strainer </t>
  </si>
  <si>
    <t xml:space="preserve">Handrailing </t>
  </si>
  <si>
    <t>D18</t>
  </si>
  <si>
    <t xml:space="preserve">Galvanised access hand hold stanchions suitably braced with knee and handrails </t>
  </si>
  <si>
    <t>D19</t>
  </si>
  <si>
    <t>Supply and install hot dip galvanised open grid flooring</t>
  </si>
  <si>
    <t>D20</t>
  </si>
  <si>
    <t>Supply and install manhole cover and frame 610 x 610 (refer Drawing. No.J154-D03)</t>
  </si>
  <si>
    <t>D21</t>
  </si>
  <si>
    <t>600 x 600 Fiberite cover and frame with locking bar</t>
  </si>
  <si>
    <t>D22</t>
  </si>
  <si>
    <t>Supply and install 50 mm Discus 0370 padlock as supplied by Southern Bolt - only one security key needed</t>
  </si>
  <si>
    <t>SECTION E:  SUNDRIES</t>
  </si>
  <si>
    <t>E1</t>
  </si>
  <si>
    <t>Valve Chambers</t>
  </si>
  <si>
    <t>E1.1</t>
  </si>
  <si>
    <t>Supply materials and construct complete valve chambers as shown on Drawing N° J154-D03. Pipes and fittings scheduled separately</t>
  </si>
  <si>
    <t>E1.2</t>
  </si>
  <si>
    <t>Supply materials and construct complete scour valve chambers as shown on Drawing N° J154-D03. Pipes and fittings scheduled separately</t>
  </si>
  <si>
    <t>E2</t>
  </si>
  <si>
    <t xml:space="preserve">Ladders </t>
  </si>
  <si>
    <t>E2.1</t>
  </si>
  <si>
    <t>Access ladder into meter chambers as detailed in Drawing J154-D03</t>
  </si>
  <si>
    <t>E3</t>
  </si>
  <si>
    <t>Marker Posts</t>
  </si>
  <si>
    <t>E3.1</t>
  </si>
  <si>
    <t>Supply and install marker beacons as shown on Drawing N° J154-D03 at all horizontal bends on pipeline and where ordered by the Engineer, incl. for painting twice with yellow road marking paint and concrete surround</t>
  </si>
  <si>
    <t>E3.2</t>
  </si>
  <si>
    <t>Supply and install LV, SV and AV marker posts as per Drawing N°  J154-D03 (painted with brown marking paint) including for concrete surround</t>
  </si>
  <si>
    <t>Denso Protection</t>
  </si>
  <si>
    <t>E4</t>
  </si>
  <si>
    <t>Supply and apply Denso protection to SCJ's, flanges, VJ couplings and VJ adaptor joints :</t>
  </si>
  <si>
    <t>E4.1</t>
  </si>
  <si>
    <t>0-200 mm dia</t>
  </si>
  <si>
    <t>Connection to Existing</t>
  </si>
  <si>
    <t>E5</t>
  </si>
  <si>
    <t>Allow for everything necessary for connecting to existing pipes and / or structures including for dealing with the flow, cutting in, sealing and making good after (pipe fittings included elsewhere)</t>
  </si>
  <si>
    <t xml:space="preserve">Headwalls  </t>
  </si>
  <si>
    <t>E6</t>
  </si>
  <si>
    <t>Headwalls complete including for excavation and foundations to suit</t>
  </si>
  <si>
    <t>E6.1</t>
  </si>
  <si>
    <t>a) 200 mm diameter</t>
  </si>
  <si>
    <t>E7</t>
  </si>
  <si>
    <t>Fencing</t>
  </si>
  <si>
    <t>E7.1</t>
  </si>
  <si>
    <t>Supply and erect anti-intruder fencing constructed of wire mesh fencing and prestressed concrete posts as shown on Drawing J154-D03</t>
  </si>
  <si>
    <t>E7.2</t>
  </si>
  <si>
    <t>Supply and erect double gate as shown on Drawing J154-D03</t>
  </si>
  <si>
    <t>Steel Works</t>
  </si>
  <si>
    <t>E8</t>
  </si>
  <si>
    <t>Supply and install Galvanised transformer doors, prices of doors to incl for frames, butt hinges, door handles, hasp and staple:</t>
  </si>
  <si>
    <t>E8.1</t>
  </si>
  <si>
    <t>Size 2.700m x 1.830m fully louvred on each leaf with box out to suit crawl beam</t>
  </si>
  <si>
    <t>E9</t>
  </si>
  <si>
    <t>Supply and Install Galvanised louvres:</t>
  </si>
  <si>
    <t>E9.1</t>
  </si>
  <si>
    <t>900 mm x 745 mm x 240 thick with vermin proof insect mesh and R10 burglar bars (incl building into brickwork)</t>
  </si>
  <si>
    <t>E10</t>
  </si>
  <si>
    <t>Supply and install 254 x 146 x 31 kg/m x 6,250 m long galvanised universal beam complete with all fittings, holding bolts, stop bolt support bracket, etc, all as detailed on Drawings</t>
  </si>
  <si>
    <t>E11</t>
  </si>
  <si>
    <t>Supply and deliver to site complete with all test certificates and operating instructions one tonne geared chain block with 2 m lift and matching crawl</t>
  </si>
  <si>
    <t>E12</t>
  </si>
  <si>
    <t>Access Road</t>
  </si>
  <si>
    <t>E12.1</t>
  </si>
  <si>
    <t>Rip existing base material in layers of 150mm or as directed, stockpile separately for use as subbase material as directed</t>
  </si>
  <si>
    <r>
      <t>m</t>
    </r>
    <r>
      <rPr>
        <vertAlign val="superscript"/>
        <sz val="9"/>
        <rFont val="Arial"/>
        <family val="2"/>
      </rPr>
      <t>3</t>
    </r>
  </si>
  <si>
    <t>E12.2</t>
  </si>
  <si>
    <t>Road-bed preparation and compaction of material to 95% mod. AASHTO maximum dry density</t>
  </si>
  <si>
    <t>E12.3</t>
  </si>
  <si>
    <t xml:space="preserve">In-place treatment of road-bed in intermediate or hard material </t>
  </si>
  <si>
    <t>E12.4</t>
  </si>
  <si>
    <t>Cut unsuitable material and spoil as directed by the Engineer within 10 km free-haul distance</t>
  </si>
  <si>
    <t>E12.5</t>
  </si>
  <si>
    <t xml:space="preserve">Borrow material from source identified by contractor including handling, haulage , etc place and compact to 95% mod. AASHTO maximum density in 150mm thick layers (G7 quality material) </t>
  </si>
  <si>
    <t>E12.6</t>
  </si>
  <si>
    <t>Construct pavement layers including jointing to existing pavement</t>
  </si>
  <si>
    <t>E12.6.1</t>
  </si>
  <si>
    <t>200 mm G5 subbase material from source identified by contractor and compacted to 98% MODAASHTO.</t>
  </si>
  <si>
    <t>TOTAL FOR SECTION D CARRIED TO SUMMARY</t>
  </si>
  <si>
    <t>SECTION H: DAYWORKS SCHEDULE</t>
  </si>
  <si>
    <t>H1</t>
  </si>
  <si>
    <t>Labour</t>
  </si>
  <si>
    <t>H1.1</t>
  </si>
  <si>
    <t>Plumber</t>
  </si>
  <si>
    <t>hrs</t>
  </si>
  <si>
    <t>H1.2</t>
  </si>
  <si>
    <t>Foreman</t>
  </si>
  <si>
    <t>H1.3</t>
  </si>
  <si>
    <t>Bricklayer</t>
  </si>
  <si>
    <t>H1.4</t>
  </si>
  <si>
    <t>Carpenter</t>
  </si>
  <si>
    <t>H1.5</t>
  </si>
  <si>
    <t>General labour</t>
  </si>
  <si>
    <t>H1.6</t>
  </si>
  <si>
    <t xml:space="preserve">Watchmen </t>
  </si>
  <si>
    <t xml:space="preserve">hrs </t>
  </si>
  <si>
    <t>H2</t>
  </si>
  <si>
    <t>Plant</t>
  </si>
  <si>
    <t>H2.1</t>
  </si>
  <si>
    <t>Plate compactor</t>
  </si>
  <si>
    <t>H2.2</t>
  </si>
  <si>
    <t>Dewatering pump</t>
  </si>
  <si>
    <t>H2.3</t>
  </si>
  <si>
    <t>Generator</t>
  </si>
  <si>
    <t>H2.4</t>
  </si>
  <si>
    <t>Front End Loader/TLB</t>
  </si>
  <si>
    <t>Excavator</t>
  </si>
  <si>
    <t>Test Pump</t>
  </si>
  <si>
    <t>H3</t>
  </si>
  <si>
    <t>Materials</t>
  </si>
  <si>
    <t>H3.1</t>
  </si>
  <si>
    <t>19mm stone</t>
  </si>
  <si>
    <t>H3.2</t>
  </si>
  <si>
    <t>River sand</t>
  </si>
  <si>
    <t>H3.3</t>
  </si>
  <si>
    <t>190mm Thick blockwork</t>
  </si>
  <si>
    <t>H3.4</t>
  </si>
  <si>
    <t>Cement</t>
  </si>
  <si>
    <t>Bag</t>
  </si>
  <si>
    <t>TOTAL SECTION E CARRIED FORWARD TO SUMMARY</t>
  </si>
  <si>
    <t xml:space="preserve">  WATER INTERVENTIONS FOR HOT SPOT AREAS</t>
  </si>
  <si>
    <t>SCHEDULE OF QUANTITIES SUMMARY</t>
  </si>
  <si>
    <t>SECTION</t>
  </si>
  <si>
    <t>A</t>
  </si>
  <si>
    <t>Preliminary &amp; General</t>
  </si>
  <si>
    <t>B</t>
  </si>
  <si>
    <t>Earthworks</t>
  </si>
  <si>
    <t>C</t>
  </si>
  <si>
    <t>Concrete Works</t>
  </si>
  <si>
    <t>D</t>
  </si>
  <si>
    <t>F</t>
  </si>
  <si>
    <t>Dayworks</t>
  </si>
  <si>
    <t>SubTotal</t>
  </si>
  <si>
    <r>
      <t xml:space="preserve">Add: </t>
    </r>
    <r>
      <rPr>
        <sz val="11"/>
        <rFont val="Arial"/>
        <family val="2"/>
      </rPr>
      <t>10% Allowance for Contingencies &amp; Escalation</t>
    </r>
  </si>
  <si>
    <t>Add: 15% VAT</t>
  </si>
  <si>
    <t>TOTAL ESTIMATE</t>
  </si>
  <si>
    <t>MHLATHUZE WATER</t>
  </si>
  <si>
    <t>CONTRACT MW/YYY</t>
  </si>
  <si>
    <t xml:space="preserve">Pipework </t>
  </si>
  <si>
    <t>E</t>
  </si>
  <si>
    <t>Sundries</t>
  </si>
  <si>
    <t>CONSTRUCTION OF 50-150KL PREFABRICATED ELEVATED STEEL RESERVOIRS, BULK AND RETICULATION PIPELINES AND BOREHOLE DRILLING IN WARDS 2, 5 AND 6 UNDER THE UMHLABUYALINGANA MUNICIPALITY</t>
  </si>
  <si>
    <t xml:space="preserve">Provisional Sums for provision of security </t>
  </si>
  <si>
    <t>A.35</t>
  </si>
  <si>
    <t>Contractor's mark up on items A.25 to A34</t>
  </si>
  <si>
    <t>E13</t>
  </si>
  <si>
    <t>Provisional sum for investigations ordered by the Engineer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</si>
</sst>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quot;R&quot;\ * #,##0.00_ ;_ &quot;R&quot;\ * \-#,##0.00_ ;_ &quot;R&quot;\ * &quot;-&quot;??_ ;_ @_ "/>
    <numFmt numFmtId="165" formatCode="_ * #,##0.00_ ;_ * \-#,##0.00_ ;_ * &quot;-&quot;??_ ;_ @_ "/>
    <numFmt numFmtId="166" formatCode="#,##0.00_ ;\-#,##0.00\ "/>
    <numFmt numFmtId="167" formatCode="_ * #,##0_ ;_ * \-#,##0_ ;_ * &quot;-&quot;??_ ;_ @_ "/>
    <numFmt numFmtId="168" formatCode="&quot;R&quot;\ #,##0.00"/>
  </numFmts>
  <fonts count="20">
    <font>
      <sz val="10"/>
      <name val="Arial"/>
    </font>
    <font>
      <sz val="10"/>
      <name val="Arial"/>
      <family val="2"/>
    </font>
    <font>
      <b/>
      <sz val="10"/>
      <name val="Arial"/>
      <family val="2"/>
    </font>
    <font>
      <b/>
      <sz val="10"/>
      <color indexed="8"/>
      <name val="Arial"/>
      <family val="2"/>
    </font>
    <font>
      <sz val="10"/>
      <color indexed="8"/>
      <name val="Arial"/>
      <family val="2"/>
    </font>
    <font>
      <sz val="8"/>
      <name val="Arial"/>
      <family val="2"/>
    </font>
    <font>
      <b/>
      <i/>
      <sz val="10"/>
      <name val="Arial"/>
      <family val="2"/>
    </font>
    <font>
      <sz val="10"/>
      <name val="Arial"/>
      <family val="2"/>
    </font>
    <font>
      <b/>
      <i/>
      <sz val="10"/>
      <color indexed="8"/>
      <name val="Arial"/>
      <family val="2"/>
    </font>
    <font>
      <i/>
      <sz val="10"/>
      <color indexed="8"/>
      <name val="Arial"/>
      <family val="2"/>
    </font>
    <font>
      <sz val="11"/>
      <name val="Arial"/>
      <family val="2"/>
    </font>
    <font>
      <i/>
      <sz val="10"/>
      <name val="Arial"/>
      <family val="2"/>
    </font>
    <font>
      <sz val="9"/>
      <name val="Arial"/>
      <family val="2"/>
    </font>
    <font>
      <sz val="11"/>
      <name val="Times New Roman"/>
      <family val="1"/>
    </font>
    <font>
      <b/>
      <sz val="11"/>
      <name val="Arial"/>
      <family val="2"/>
    </font>
    <font>
      <i/>
      <sz val="11"/>
      <name val="Arial"/>
      <family val="2"/>
    </font>
    <font>
      <b/>
      <sz val="9"/>
      <name val="Arial"/>
      <family val="2"/>
    </font>
    <font>
      <sz val="10"/>
      <name val="District Pro Light"/>
      <family val="3"/>
    </font>
    <font>
      <vertAlign val="superscript"/>
      <sz val="9"/>
      <name val="Arial"/>
      <family val="2"/>
    </font>
    <font>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1">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thin">
        <color indexed="64"/>
      </bottom>
      <diagonal/>
    </border>
    <border>
      <left/>
      <right/>
      <top/>
      <bottom style="double">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165" fontId="1" fillId="0" borderId="0" applyFont="0" applyFill="0" applyBorder="0" applyAlignment="0" applyProtection="0"/>
  </cellStyleXfs>
  <cellXfs count="233">
    <xf numFmtId="0" fontId="0" fillId="0" borderId="0" xfId="0"/>
    <xf numFmtId="0" fontId="0" fillId="0" borderId="0" xfId="0" applyAlignment="1">
      <alignment vertical="top" wrapText="1"/>
    </xf>
    <xf numFmtId="0" fontId="0" fillId="0" borderId="0" xfId="0" applyAlignment="1">
      <alignment horizontal="center"/>
    </xf>
    <xf numFmtId="0" fontId="0" fillId="0" borderId="1" xfId="0" applyBorder="1" applyAlignment="1">
      <alignment vertical="top" wrapText="1"/>
    </xf>
    <xf numFmtId="0" fontId="2" fillId="0" borderId="1" xfId="0" applyFont="1" applyBorder="1" applyAlignment="1">
      <alignment vertical="top" wrapText="1"/>
    </xf>
    <xf numFmtId="0" fontId="0" fillId="0" borderId="1" xfId="0" applyBorder="1" applyAlignment="1">
      <alignment horizontal="center"/>
    </xf>
    <xf numFmtId="0" fontId="0" fillId="0" borderId="2" xfId="0" applyBorder="1" applyAlignment="1">
      <alignment vertical="top" wrapText="1"/>
    </xf>
    <xf numFmtId="0" fontId="0" fillId="0" borderId="3" xfId="0" applyBorder="1" applyAlignment="1">
      <alignment vertical="top" wrapText="1"/>
    </xf>
    <xf numFmtId="0" fontId="0" fillId="0" borderId="2" xfId="0" applyBorder="1" applyAlignment="1">
      <alignment horizontal="center"/>
    </xf>
    <xf numFmtId="0" fontId="6" fillId="0" borderId="0" xfId="0" applyFont="1"/>
    <xf numFmtId="0" fontId="2" fillId="0" borderId="0" xfId="0" applyFont="1"/>
    <xf numFmtId="0" fontId="2" fillId="0" borderId="4" xfId="0" applyFont="1" applyBorder="1" applyAlignment="1">
      <alignment horizontal="center" vertical="center" wrapText="1"/>
    </xf>
    <xf numFmtId="0" fontId="0" fillId="0" borderId="0" xfId="0" applyAlignment="1">
      <alignment vertical="center" wrapText="1"/>
    </xf>
    <xf numFmtId="164" fontId="4" fillId="0" borderId="5" xfId="1" applyNumberFormat="1" applyFont="1" applyBorder="1" applyAlignment="1">
      <alignment horizontal="center" vertical="top" wrapText="1"/>
    </xf>
    <xf numFmtId="0" fontId="3" fillId="0" borderId="5" xfId="0" applyFont="1" applyBorder="1" applyAlignment="1">
      <alignment vertical="top" wrapText="1"/>
    </xf>
    <xf numFmtId="164" fontId="0" fillId="0" borderId="1" xfId="1" applyNumberFormat="1" applyFont="1" applyBorder="1" applyAlignment="1">
      <alignment horizontal="center"/>
    </xf>
    <xf numFmtId="164" fontId="8" fillId="0" borderId="5" xfId="1" applyNumberFormat="1" applyFont="1" applyBorder="1" applyAlignment="1">
      <alignment horizontal="center" vertical="top" wrapText="1"/>
    </xf>
    <xf numFmtId="164" fontId="8" fillId="0" borderId="6" xfId="1" applyNumberFormat="1" applyFont="1" applyBorder="1" applyAlignment="1">
      <alignment horizontal="center" vertical="top" wrapText="1"/>
    </xf>
    <xf numFmtId="164" fontId="3" fillId="0" borderId="5" xfId="1" applyNumberFormat="1" applyFont="1" applyBorder="1" applyAlignment="1">
      <alignment horizontal="center" vertical="top" wrapText="1"/>
    </xf>
    <xf numFmtId="164" fontId="0" fillId="0" borderId="2" xfId="1" applyNumberFormat="1" applyFont="1" applyBorder="1" applyAlignment="1">
      <alignment horizontal="center"/>
    </xf>
    <xf numFmtId="0" fontId="0" fillId="0" borderId="7" xfId="0" applyBorder="1" applyAlignment="1">
      <alignment vertical="top" wrapText="1"/>
    </xf>
    <xf numFmtId="0" fontId="0" fillId="0" borderId="7" xfId="0" applyBorder="1" applyAlignment="1">
      <alignment horizontal="center"/>
    </xf>
    <xf numFmtId="164" fontId="0" fillId="0" borderId="7" xfId="1" applyNumberFormat="1" applyFont="1" applyBorder="1" applyAlignment="1">
      <alignment horizontal="center"/>
    </xf>
    <xf numFmtId="0" fontId="0" fillId="0" borderId="8"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xf>
    <xf numFmtId="0" fontId="1" fillId="0" borderId="2" xfId="0" applyFont="1" applyBorder="1" applyAlignment="1">
      <alignment vertical="top" wrapText="1"/>
    </xf>
    <xf numFmtId="164" fontId="8" fillId="0" borderId="7" xfId="1" applyNumberFormat="1" applyFont="1" applyBorder="1" applyAlignment="1">
      <alignment horizontal="center" vertical="top" wrapText="1"/>
    </xf>
    <xf numFmtId="0" fontId="2" fillId="0" borderId="8" xfId="0" applyFont="1" applyBorder="1" applyAlignment="1">
      <alignment vertical="top" wrapText="1"/>
    </xf>
    <xf numFmtId="0" fontId="0" fillId="0" borderId="8" xfId="0" applyBorder="1" applyAlignment="1">
      <alignment horizontal="center"/>
    </xf>
    <xf numFmtId="164" fontId="0" fillId="0" borderId="8" xfId="1" applyNumberFormat="1" applyFont="1" applyBorder="1" applyAlignment="1">
      <alignment horizontal="center"/>
    </xf>
    <xf numFmtId="0" fontId="0" fillId="0" borderId="1" xfId="0" applyBorder="1" applyAlignment="1">
      <alignment horizontal="left" vertical="top" wrapText="1"/>
    </xf>
    <xf numFmtId="0" fontId="0" fillId="0" borderId="9" xfId="0" applyBorder="1" applyAlignment="1">
      <alignment horizontal="center"/>
    </xf>
    <xf numFmtId="164" fontId="0" fillId="0" borderId="9" xfId="1" applyNumberFormat="1" applyFont="1" applyBorder="1" applyAlignment="1">
      <alignment horizontal="center"/>
    </xf>
    <xf numFmtId="0" fontId="2" fillId="0" borderId="10" xfId="0" applyFont="1" applyBorder="1"/>
    <xf numFmtId="0" fontId="2" fillId="0" borderId="11" xfId="0" applyFont="1" applyBorder="1" applyAlignment="1">
      <alignment horizontal="center"/>
    </xf>
    <xf numFmtId="0" fontId="2" fillId="0" borderId="12" xfId="0" applyFont="1" applyBorder="1"/>
    <xf numFmtId="0" fontId="2" fillId="0" borderId="12" xfId="0" applyFont="1" applyBorder="1" applyAlignment="1">
      <alignment horizontal="right"/>
    </xf>
    <xf numFmtId="0" fontId="1" fillId="0" borderId="13" xfId="0" applyFont="1" applyBorder="1"/>
    <xf numFmtId="0" fontId="1" fillId="0" borderId="14" xfId="0" applyFont="1" applyBorder="1"/>
    <xf numFmtId="0" fontId="1" fillId="0" borderId="6" xfId="0" applyFont="1" applyBorder="1" applyAlignment="1">
      <alignment horizontal="center"/>
    </xf>
    <xf numFmtId="0" fontId="1" fillId="0" borderId="15" xfId="0" applyFont="1" applyBorder="1"/>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center"/>
    </xf>
    <xf numFmtId="0" fontId="1" fillId="0" borderId="0" xfId="0" applyFont="1"/>
    <xf numFmtId="0" fontId="1" fillId="0" borderId="0" xfId="0" applyFont="1" applyAlignment="1">
      <alignment horizontal="right"/>
    </xf>
    <xf numFmtId="0" fontId="2" fillId="0" borderId="16" xfId="0" applyFont="1" applyBorder="1" applyAlignment="1">
      <alignment horizontal="left"/>
    </xf>
    <xf numFmtId="0" fontId="2" fillId="0" borderId="17" xfId="0" applyFont="1" applyBorder="1" applyAlignment="1">
      <alignment horizontal="left"/>
    </xf>
    <xf numFmtId="0" fontId="1" fillId="0" borderId="17" xfId="0" applyFont="1" applyBorder="1"/>
    <xf numFmtId="0" fontId="1" fillId="0" borderId="18" xfId="0" applyFont="1" applyBorder="1"/>
    <xf numFmtId="0" fontId="1" fillId="0" borderId="19" xfId="0" applyFont="1" applyBorder="1"/>
    <xf numFmtId="0" fontId="1" fillId="0" borderId="20" xfId="0" applyFont="1" applyBorder="1"/>
    <xf numFmtId="0" fontId="1" fillId="0" borderId="20" xfId="0" applyFont="1" applyBorder="1" applyAlignment="1">
      <alignment horizontal="right"/>
    </xf>
    <xf numFmtId="0" fontId="2" fillId="0" borderId="19" xfId="0" applyFont="1" applyBorder="1"/>
    <xf numFmtId="0" fontId="1" fillId="0" borderId="1" xfId="0" applyFont="1" applyBorder="1" applyAlignment="1">
      <alignment horizontal="center" wrapText="1"/>
    </xf>
    <xf numFmtId="0" fontId="1" fillId="0" borderId="7" xfId="0" applyFont="1" applyBorder="1" applyAlignment="1">
      <alignment vertical="top" wrapText="1"/>
    </xf>
    <xf numFmtId="166" fontId="0" fillId="0" borderId="1" xfId="1" applyNumberFormat="1" applyFont="1" applyBorder="1" applyAlignment="1">
      <alignment horizontal="right"/>
    </xf>
    <xf numFmtId="0" fontId="1" fillId="0" borderId="7" xfId="0" applyFont="1" applyBorder="1" applyAlignment="1">
      <alignment horizontal="center"/>
    </xf>
    <xf numFmtId="0" fontId="0" fillId="0" borderId="1" xfId="0" applyBorder="1" applyAlignment="1">
      <alignment horizontal="center" vertical="center"/>
    </xf>
    <xf numFmtId="0" fontId="19" fillId="0" borderId="1" xfId="0" applyFont="1" applyBorder="1" applyAlignment="1">
      <alignment horizontal="center"/>
    </xf>
    <xf numFmtId="0" fontId="3" fillId="0" borderId="1" xfId="0" applyFont="1" applyBorder="1" applyAlignment="1">
      <alignment horizontal="left" vertical="top" wrapText="1"/>
    </xf>
    <xf numFmtId="49" fontId="1" fillId="0" borderId="21" xfId="0" applyNumberFormat="1" applyFont="1" applyBorder="1" applyAlignment="1">
      <alignment horizontal="left" vertical="center"/>
    </xf>
    <xf numFmtId="49" fontId="2" fillId="0" borderId="2" xfId="0" applyNumberFormat="1" applyFont="1" applyBorder="1" applyAlignment="1">
      <alignment horizontal="left" vertical="center"/>
    </xf>
    <xf numFmtId="0" fontId="2" fillId="0" borderId="2" xfId="0" applyFont="1" applyBorder="1" applyAlignment="1">
      <alignment horizontal="left"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left" vertical="center"/>
    </xf>
    <xf numFmtId="0" fontId="1" fillId="0" borderId="2" xfId="0" applyFont="1" applyBorder="1" applyAlignment="1">
      <alignment horizontal="left" vertical="center" wrapText="1"/>
    </xf>
    <xf numFmtId="49" fontId="1" fillId="0" borderId="22" xfId="0" applyNumberFormat="1" applyFont="1" applyBorder="1" applyAlignment="1">
      <alignment horizontal="left" vertical="center"/>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xf>
    <xf numFmtId="49" fontId="1" fillId="0" borderId="22" xfId="0" applyNumberFormat="1" applyFont="1" applyBorder="1" applyAlignment="1">
      <alignment horizontal="left" vertical="top"/>
    </xf>
    <xf numFmtId="49" fontId="1" fillId="0" borderId="1" xfId="0" applyNumberFormat="1" applyFont="1" applyBorder="1" applyAlignment="1">
      <alignment horizontal="left" vertical="top"/>
    </xf>
    <xf numFmtId="0" fontId="1" fillId="0" borderId="1" xfId="0" applyFont="1" applyBorder="1" applyAlignment="1">
      <alignment horizontal="left" vertical="center" wrapText="1"/>
    </xf>
    <xf numFmtId="49" fontId="1" fillId="0" borderId="1" xfId="0" applyNumberFormat="1" applyFont="1" applyBorder="1" applyAlignment="1">
      <alignment horizontal="left" vertical="top" wrapText="1"/>
    </xf>
    <xf numFmtId="49" fontId="1" fillId="0" borderId="1" xfId="0" applyNumberFormat="1" applyFont="1" applyBorder="1" applyAlignment="1">
      <alignment horizontal="left" vertical="center" wrapText="1"/>
    </xf>
    <xf numFmtId="49" fontId="1" fillId="0" borderId="2" xfId="0" applyNumberFormat="1" applyFont="1" applyBorder="1" applyAlignment="1">
      <alignment horizontal="left" vertical="center" wrapText="1"/>
    </xf>
    <xf numFmtId="49" fontId="1" fillId="0" borderId="1" xfId="0" applyNumberFormat="1" applyFont="1" applyBorder="1" applyAlignment="1">
      <alignment horizontal="left" vertical="center"/>
    </xf>
    <xf numFmtId="0" fontId="0" fillId="0" borderId="23" xfId="0" applyBorder="1" applyAlignment="1">
      <alignment vertical="top" wrapText="1"/>
    </xf>
    <xf numFmtId="0" fontId="2" fillId="0" borderId="23" xfId="0" applyFont="1" applyBorder="1" applyAlignment="1">
      <alignment vertical="top" wrapText="1"/>
    </xf>
    <xf numFmtId="0" fontId="0" fillId="0" borderId="23" xfId="0" applyBorder="1" applyAlignment="1">
      <alignment horizontal="center"/>
    </xf>
    <xf numFmtId="164" fontId="8" fillId="0" borderId="1" xfId="1" applyNumberFormat="1" applyFont="1" applyBorder="1" applyAlignment="1">
      <alignment horizontal="center" vertical="top" wrapText="1"/>
    </xf>
    <xf numFmtId="49" fontId="2" fillId="0" borderId="24" xfId="0" applyNumberFormat="1" applyFont="1" applyBorder="1" applyAlignment="1">
      <alignment horizontal="left" vertical="center" wrapText="1"/>
    </xf>
    <xf numFmtId="0" fontId="2" fillId="0" borderId="24" xfId="0" applyFont="1" applyBorder="1" applyAlignment="1">
      <alignment horizontal="left" vertical="center" wrapText="1"/>
    </xf>
    <xf numFmtId="0" fontId="1" fillId="0" borderId="1" xfId="0" applyFont="1" applyBorder="1" applyAlignment="1">
      <alignment horizontal="center" vertical="center" wrapText="1"/>
    </xf>
    <xf numFmtId="0" fontId="0" fillId="0" borderId="24" xfId="0" applyBorder="1" applyAlignment="1">
      <alignment vertical="top" wrapText="1"/>
    </xf>
    <xf numFmtId="0" fontId="0" fillId="0" borderId="24" xfId="0" applyBorder="1" applyAlignment="1">
      <alignment horizontal="center"/>
    </xf>
    <xf numFmtId="164" fontId="0" fillId="0" borderId="24" xfId="1" applyNumberFormat="1" applyFont="1" applyBorder="1" applyAlignment="1">
      <alignment horizontal="center"/>
    </xf>
    <xf numFmtId="0" fontId="1" fillId="0" borderId="1" xfId="0" applyFont="1" applyBorder="1"/>
    <xf numFmtId="0" fontId="1" fillId="0" borderId="1" xfId="0" applyFont="1" applyBorder="1" applyAlignment="1">
      <alignment wrapText="1"/>
    </xf>
    <xf numFmtId="0" fontId="12" fillId="0" borderId="1" xfId="0" applyFont="1" applyBorder="1" applyAlignment="1">
      <alignment horizontal="left" vertical="top" wrapText="1"/>
    </xf>
    <xf numFmtId="0" fontId="12" fillId="0" borderId="1" xfId="0" applyFont="1" applyBorder="1" applyAlignment="1">
      <alignment wrapText="1"/>
    </xf>
    <xf numFmtId="0" fontId="12" fillId="0" borderId="1" xfId="0" applyFont="1" applyBorder="1" applyAlignment="1">
      <alignment horizontal="center"/>
    </xf>
    <xf numFmtId="0" fontId="11" fillId="0" borderId="1" xfId="0" applyFont="1" applyBorder="1" applyAlignment="1">
      <alignment horizontal="left" vertical="center" wrapText="1"/>
    </xf>
    <xf numFmtId="164" fontId="4" fillId="0" borderId="1" xfId="1" applyNumberFormat="1" applyFont="1" applyBorder="1" applyAlignment="1">
      <alignment horizontal="center" wrapText="1"/>
    </xf>
    <xf numFmtId="0" fontId="13" fillId="0" borderId="0" xfId="0" applyFont="1"/>
    <xf numFmtId="0" fontId="10" fillId="0" borderId="0" xfId="0" applyFont="1" applyAlignment="1">
      <alignment horizontal="justify"/>
    </xf>
    <xf numFmtId="0" fontId="13" fillId="0" borderId="0" xfId="0" applyFont="1" applyAlignment="1">
      <alignment horizontal="center" wrapText="1"/>
    </xf>
    <xf numFmtId="0" fontId="10" fillId="0" borderId="0" xfId="0" applyFont="1" applyAlignment="1">
      <alignment horizontal="center" wrapText="1"/>
    </xf>
    <xf numFmtId="0" fontId="10" fillId="0" borderId="0" xfId="0" applyFont="1" applyAlignment="1">
      <alignment horizontal="justify" wrapText="1"/>
    </xf>
    <xf numFmtId="168" fontId="10" fillId="0" borderId="0" xfId="0" applyNumberFormat="1" applyFont="1" applyAlignment="1">
      <alignment horizontal="right" wrapText="1"/>
    </xf>
    <xf numFmtId="168" fontId="13" fillId="0" borderId="0" xfId="0" applyNumberFormat="1" applyFont="1"/>
    <xf numFmtId="168" fontId="15" fillId="0" borderId="0" xfId="0" applyNumberFormat="1" applyFont="1" applyAlignment="1">
      <alignment horizontal="right" wrapText="1"/>
    </xf>
    <xf numFmtId="0" fontId="10" fillId="0" borderId="25" xfId="0" applyFont="1" applyBorder="1" applyAlignment="1">
      <alignment horizontal="center" wrapText="1"/>
    </xf>
    <xf numFmtId="0" fontId="10" fillId="0" borderId="25" xfId="0" applyFont="1" applyBorder="1" applyAlignment="1">
      <alignment horizontal="justify" wrapText="1"/>
    </xf>
    <xf numFmtId="168" fontId="10" fillId="0" borderId="25" xfId="0" applyNumberFormat="1" applyFont="1" applyBorder="1" applyAlignment="1">
      <alignment horizontal="right" wrapText="1"/>
    </xf>
    <xf numFmtId="0" fontId="14" fillId="0" borderId="0" xfId="0" applyFont="1" applyAlignment="1">
      <alignment horizontal="justify" wrapText="1"/>
    </xf>
    <xf numFmtId="168" fontId="14" fillId="0" borderId="26" xfId="1" applyNumberFormat="1" applyFont="1" applyBorder="1" applyAlignment="1">
      <alignment horizontal="right" vertical="center" wrapText="1"/>
    </xf>
    <xf numFmtId="0" fontId="14" fillId="0" borderId="0" xfId="0" applyFont="1" applyAlignment="1">
      <alignment horizontal="justify" vertical="center" wrapText="1"/>
    </xf>
    <xf numFmtId="167" fontId="14" fillId="0" borderId="0" xfId="1" applyNumberFormat="1" applyFont="1" applyBorder="1" applyAlignment="1">
      <alignment horizontal="justify" vertical="center" wrapText="1"/>
    </xf>
    <xf numFmtId="167" fontId="13" fillId="0" borderId="0" xfId="1" applyNumberFormat="1" applyFont="1" applyBorder="1"/>
    <xf numFmtId="49" fontId="14" fillId="0" borderId="0" xfId="0" applyNumberFormat="1" applyFont="1" applyAlignment="1">
      <alignment horizontal="center" vertical="top" wrapText="1"/>
    </xf>
    <xf numFmtId="4" fontId="1" fillId="0" borderId="1" xfId="1" applyNumberFormat="1" applyFont="1" applyFill="1" applyBorder="1" applyAlignment="1">
      <alignment horizontal="center" vertical="center" wrapText="1"/>
    </xf>
    <xf numFmtId="4" fontId="1" fillId="0" borderId="1" xfId="1" applyNumberFormat="1" applyFont="1" applyBorder="1" applyAlignment="1">
      <alignment horizontal="center" wrapText="1"/>
    </xf>
    <xf numFmtId="0" fontId="1" fillId="0" borderId="1" xfId="0" applyFont="1" applyBorder="1" applyAlignment="1">
      <alignment vertical="center" wrapText="1"/>
    </xf>
    <xf numFmtId="0" fontId="6" fillId="0" borderId="0" xfId="0" applyFont="1" applyAlignment="1">
      <alignment vertical="center"/>
    </xf>
    <xf numFmtId="164" fontId="2" fillId="0" borderId="1" xfId="1" applyNumberFormat="1" applyFont="1" applyBorder="1" applyAlignment="1">
      <alignment horizontal="right"/>
    </xf>
    <xf numFmtId="164" fontId="9" fillId="0" borderId="5" xfId="1" applyNumberFormat="1" applyFont="1" applyBorder="1" applyAlignment="1">
      <alignment horizontal="right" vertical="top" wrapText="1"/>
    </xf>
    <xf numFmtId="164" fontId="9" fillId="0" borderId="6" xfId="1" applyNumberFormat="1" applyFont="1" applyBorder="1" applyAlignment="1">
      <alignment horizontal="right" vertical="top" wrapText="1"/>
    </xf>
    <xf numFmtId="164" fontId="9" fillId="0" borderId="7" xfId="1" applyNumberFormat="1" applyFont="1" applyBorder="1" applyAlignment="1">
      <alignment horizontal="right" vertical="top" wrapText="1"/>
    </xf>
    <xf numFmtId="165" fontId="1" fillId="0" borderId="1" xfId="1" applyFont="1" applyBorder="1" applyAlignment="1">
      <alignment horizontal="right"/>
    </xf>
    <xf numFmtId="164" fontId="4" fillId="0" borderId="5" xfId="1" applyNumberFormat="1" applyFont="1" applyBorder="1" applyAlignment="1">
      <alignment horizontal="right" vertical="top" wrapText="1"/>
    </xf>
    <xf numFmtId="164" fontId="4" fillId="0" borderId="6" xfId="1" applyNumberFormat="1" applyFont="1" applyBorder="1" applyAlignment="1">
      <alignment horizontal="right" vertical="top" wrapText="1"/>
    </xf>
    <xf numFmtId="4" fontId="1" fillId="0" borderId="1" xfId="1" applyNumberFormat="1" applyFont="1" applyBorder="1" applyAlignment="1">
      <alignment horizontal="right" wrapText="1"/>
    </xf>
    <xf numFmtId="4" fontId="1" fillId="0" borderId="1" xfId="1" applyNumberFormat="1" applyFont="1" applyBorder="1" applyAlignment="1">
      <alignment horizontal="right" vertical="center" wrapText="1"/>
    </xf>
    <xf numFmtId="164" fontId="7" fillId="0" borderId="0" xfId="1" applyNumberFormat="1" applyFont="1" applyAlignment="1">
      <alignment horizontal="right"/>
    </xf>
    <xf numFmtId="0" fontId="14" fillId="0" borderId="0" xfId="0" applyFont="1" applyAlignment="1">
      <alignment horizontal="left" wrapText="1"/>
    </xf>
    <xf numFmtId="168" fontId="1" fillId="0" borderId="0" xfId="0" applyNumberFormat="1" applyFont="1"/>
    <xf numFmtId="0" fontId="4" fillId="0" borderId="1" xfId="0" applyFont="1" applyBorder="1" applyAlignment="1">
      <alignment horizontal="left" vertical="top" wrapText="1"/>
    </xf>
    <xf numFmtId="164" fontId="1" fillId="0" borderId="1" xfId="1" applyNumberFormat="1" applyFont="1" applyBorder="1" applyAlignment="1">
      <alignment horizontal="center"/>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6" fillId="0" borderId="1" xfId="0" applyFont="1" applyBorder="1" applyAlignment="1">
      <alignment wrapText="1"/>
    </xf>
    <xf numFmtId="0" fontId="3" fillId="0" borderId="1" xfId="0" applyFont="1" applyBorder="1" applyAlignment="1">
      <alignment vertical="top" wrapText="1"/>
    </xf>
    <xf numFmtId="0" fontId="4" fillId="0" borderId="3" xfId="0" applyFont="1" applyBorder="1" applyAlignment="1">
      <alignment horizontal="left" vertical="top" wrapText="1"/>
    </xf>
    <xf numFmtId="0" fontId="3" fillId="0" borderId="3" xfId="0" applyFont="1" applyBorder="1" applyAlignment="1">
      <alignment horizontal="left" vertical="top" wrapText="1"/>
    </xf>
    <xf numFmtId="0" fontId="1" fillId="0" borderId="3" xfId="0" applyFont="1" applyBorder="1" applyAlignment="1">
      <alignment horizontal="left" vertical="center" wrapText="1"/>
    </xf>
    <xf numFmtId="0" fontId="1" fillId="0" borderId="3" xfId="0" applyFont="1" applyBorder="1" applyAlignment="1">
      <alignment horizontal="center" vertical="center"/>
    </xf>
    <xf numFmtId="164" fontId="9" fillId="0" borderId="1" xfId="1" applyNumberFormat="1" applyFont="1" applyBorder="1" applyAlignment="1">
      <alignment horizontal="right" vertical="top" wrapText="1"/>
    </xf>
    <xf numFmtId="0" fontId="1" fillId="2" borderId="1" xfId="0" applyFont="1" applyFill="1" applyBorder="1" applyAlignment="1">
      <alignment wrapText="1"/>
    </xf>
    <xf numFmtId="0" fontId="3" fillId="0" borderId="2" xfId="0" applyFont="1" applyBorder="1" applyAlignment="1">
      <alignment horizontal="left" vertical="top" wrapText="1"/>
    </xf>
    <xf numFmtId="165" fontId="0" fillId="0" borderId="0" xfId="0" applyNumberFormat="1"/>
    <xf numFmtId="0" fontId="2" fillId="2" borderId="1" xfId="0" applyFont="1" applyFill="1" applyBorder="1" applyAlignment="1">
      <alignment wrapText="1"/>
    </xf>
    <xf numFmtId="0" fontId="4" fillId="0" borderId="1" xfId="0" applyFont="1" applyBorder="1" applyAlignment="1">
      <alignment horizontal="center" wrapText="1"/>
    </xf>
    <xf numFmtId="49" fontId="14" fillId="0" borderId="0" xfId="0" applyNumberFormat="1" applyFont="1" applyAlignment="1">
      <alignment horizontal="center" vertical="top"/>
    </xf>
    <xf numFmtId="165" fontId="1" fillId="0" borderId="8" xfId="1" applyFont="1" applyBorder="1" applyAlignment="1">
      <alignment horizontal="right"/>
    </xf>
    <xf numFmtId="165" fontId="1" fillId="0" borderId="2" xfId="1" applyFont="1" applyBorder="1" applyAlignment="1">
      <alignment horizontal="right"/>
    </xf>
    <xf numFmtId="165" fontId="1" fillId="0" borderId="7" xfId="1" applyFont="1" applyBorder="1" applyAlignment="1">
      <alignment horizontal="right"/>
    </xf>
    <xf numFmtId="164" fontId="2" fillId="0" borderId="4" xfId="1" applyNumberFormat="1" applyFont="1" applyBorder="1" applyAlignment="1">
      <alignment horizontal="center" vertical="center" wrapText="1"/>
    </xf>
    <xf numFmtId="0" fontId="4" fillId="0" borderId="2" xfId="0" applyFont="1" applyBorder="1" applyAlignment="1">
      <alignment horizontal="center" wrapText="1"/>
    </xf>
    <xf numFmtId="164" fontId="8" fillId="0" borderId="2" xfId="1" applyNumberFormat="1" applyFont="1" applyBorder="1" applyAlignment="1">
      <alignment horizontal="center" vertical="top" wrapText="1"/>
    </xf>
    <xf numFmtId="164" fontId="9" fillId="0" borderId="2" xfId="1" applyNumberFormat="1" applyFont="1" applyBorder="1" applyAlignment="1">
      <alignment horizontal="right" vertical="top" wrapText="1"/>
    </xf>
    <xf numFmtId="164" fontId="0" fillId="0" borderId="0" xfId="1" applyNumberFormat="1" applyFont="1" applyBorder="1" applyAlignment="1">
      <alignment horizontal="center"/>
    </xf>
    <xf numFmtId="0" fontId="1" fillId="3" borderId="1" xfId="0" applyFont="1" applyFill="1" applyBorder="1" applyAlignment="1">
      <alignment horizontal="left" wrapText="1"/>
    </xf>
    <xf numFmtId="0" fontId="1" fillId="0" borderId="8" xfId="0" applyFont="1" applyBorder="1" applyAlignment="1">
      <alignment horizontal="left" vertical="center" wrapText="1"/>
    </xf>
    <xf numFmtId="0" fontId="1" fillId="0" borderId="8" xfId="0" applyFont="1" applyBorder="1" applyAlignment="1">
      <alignment horizontal="center"/>
    </xf>
    <xf numFmtId="0" fontId="1" fillId="3" borderId="7" xfId="0" applyFont="1" applyFill="1" applyBorder="1" applyAlignment="1">
      <alignment horizontal="left" wrapText="1"/>
    </xf>
    <xf numFmtId="0" fontId="1" fillId="3" borderId="2" xfId="0" applyFont="1" applyFill="1" applyBorder="1" applyAlignment="1">
      <alignment horizontal="left"/>
    </xf>
    <xf numFmtId="0" fontId="1" fillId="0" borderId="2" xfId="0" applyFont="1" applyBorder="1" applyAlignment="1">
      <alignment horizontal="center"/>
    </xf>
    <xf numFmtId="49" fontId="1" fillId="0" borderId="8" xfId="0" applyNumberFormat="1" applyFont="1" applyBorder="1" applyAlignment="1">
      <alignment horizontal="left" vertical="top"/>
    </xf>
    <xf numFmtId="49" fontId="1" fillId="0" borderId="8" xfId="0" applyNumberFormat="1" applyFont="1" applyBorder="1" applyAlignment="1">
      <alignment horizontal="left" vertical="center"/>
    </xf>
    <xf numFmtId="49" fontId="1" fillId="0" borderId="7" xfId="0" applyNumberFormat="1" applyFont="1" applyBorder="1" applyAlignment="1">
      <alignment horizontal="left" vertical="top"/>
    </xf>
    <xf numFmtId="49" fontId="1" fillId="0" borderId="7" xfId="0" applyNumberFormat="1" applyFont="1" applyBorder="1" applyAlignment="1">
      <alignment horizontal="left" vertical="center"/>
    </xf>
    <xf numFmtId="49" fontId="1" fillId="0" borderId="2" xfId="0" applyNumberFormat="1" applyFont="1" applyBorder="1" applyAlignment="1">
      <alignment horizontal="left" vertical="top"/>
    </xf>
    <xf numFmtId="165" fontId="0" fillId="0" borderId="1" xfId="0" applyNumberFormat="1" applyBorder="1" applyAlignment="1">
      <alignment horizontal="center"/>
    </xf>
    <xf numFmtId="9" fontId="0" fillId="0" borderId="1" xfId="1" applyNumberFormat="1" applyFont="1" applyBorder="1" applyAlignment="1">
      <alignment horizontal="center"/>
    </xf>
    <xf numFmtId="0" fontId="1" fillId="0" borderId="7" xfId="0" applyFont="1" applyBorder="1"/>
    <xf numFmtId="164" fontId="1" fillId="0" borderId="8" xfId="1" applyNumberFormat="1" applyFont="1" applyBorder="1" applyAlignment="1">
      <alignment horizontal="center"/>
    </xf>
    <xf numFmtId="164" fontId="1" fillId="0" borderId="2" xfId="1" applyNumberFormat="1" applyFont="1" applyBorder="1" applyAlignment="1">
      <alignment horizontal="center"/>
    </xf>
    <xf numFmtId="0" fontId="2" fillId="0" borderId="1" xfId="0" applyFont="1" applyBorder="1"/>
    <xf numFmtId="0" fontId="1" fillId="0" borderId="1" xfId="0" applyFont="1" applyBorder="1" applyAlignment="1">
      <alignment horizontal="right" wrapText="1"/>
    </xf>
    <xf numFmtId="0" fontId="0" fillId="0" borderId="1" xfId="0" applyBorder="1" applyAlignment="1">
      <alignment vertical="center" wrapText="1"/>
    </xf>
    <xf numFmtId="164" fontId="0" fillId="0" borderId="1" xfId="1" applyNumberFormat="1" applyFont="1" applyBorder="1" applyAlignment="1">
      <alignment horizontal="center" vertical="center"/>
    </xf>
    <xf numFmtId="9" fontId="0" fillId="0" borderId="0" xfId="0" applyNumberFormat="1"/>
    <xf numFmtId="168" fontId="0" fillId="0" borderId="0" xfId="0" applyNumberFormat="1" applyAlignment="1">
      <alignment horizontal="center"/>
    </xf>
    <xf numFmtId="168" fontId="14" fillId="0" borderId="0" xfId="0" applyNumberFormat="1" applyFont="1" applyAlignment="1">
      <alignment horizontal="right" wrapText="1"/>
    </xf>
    <xf numFmtId="0" fontId="14" fillId="0" borderId="0" xfId="0" applyFont="1" applyAlignment="1">
      <alignment horizontal="left"/>
    </xf>
    <xf numFmtId="0" fontId="17" fillId="0" borderId="7" xfId="0" applyFont="1" applyBorder="1"/>
    <xf numFmtId="49" fontId="1" fillId="0" borderId="2" xfId="0" applyNumberFormat="1" applyFont="1" applyBorder="1" applyAlignment="1">
      <alignment horizontal="left" vertical="top" wrapText="1"/>
    </xf>
    <xf numFmtId="0" fontId="3" fillId="0" borderId="1" xfId="0" applyFont="1" applyBorder="1" applyAlignment="1">
      <alignment horizontal="left" wrapText="1"/>
    </xf>
    <xf numFmtId="0" fontId="4" fillId="0" borderId="1" xfId="0" applyFont="1" applyBorder="1" applyAlignment="1">
      <alignment horizontal="left" wrapText="1"/>
    </xf>
    <xf numFmtId="0" fontId="0" fillId="0" borderId="1" xfId="0" applyBorder="1" applyAlignment="1">
      <alignment horizontal="center" vertical="top" wrapText="1"/>
    </xf>
    <xf numFmtId="164" fontId="12" fillId="0" borderId="2" xfId="1" applyNumberFormat="1" applyFont="1" applyBorder="1" applyAlignment="1">
      <alignment horizontal="center"/>
    </xf>
    <xf numFmtId="0" fontId="17" fillId="0" borderId="7" xfId="0" applyFont="1" applyBorder="1" applyAlignment="1">
      <alignment horizontal="center"/>
    </xf>
    <xf numFmtId="0" fontId="1" fillId="0" borderId="7" xfId="0" applyFont="1" applyBorder="1" applyAlignment="1">
      <alignment vertical="top"/>
    </xf>
    <xf numFmtId="0" fontId="2" fillId="0" borderId="7" xfId="0" applyFont="1" applyBorder="1" applyAlignment="1">
      <alignment wrapText="1"/>
    </xf>
    <xf numFmtId="0" fontId="1" fillId="0" borderId="1" xfId="0" applyFont="1" applyBorder="1" applyAlignment="1">
      <alignment vertical="top"/>
    </xf>
    <xf numFmtId="0" fontId="1" fillId="0" borderId="20" xfId="0" applyFont="1" applyBorder="1" applyAlignment="1">
      <alignment horizontal="center"/>
    </xf>
    <xf numFmtId="0" fontId="11" fillId="0" borderId="1" xfId="0" applyFont="1" applyBorder="1" applyAlignment="1">
      <alignment wrapText="1"/>
    </xf>
    <xf numFmtId="0" fontId="1" fillId="0" borderId="19" xfId="0" applyFont="1" applyBorder="1" applyAlignment="1">
      <alignment wrapText="1"/>
    </xf>
    <xf numFmtId="0" fontId="2" fillId="0" borderId="1" xfId="0" applyFont="1" applyBorder="1" applyAlignment="1">
      <alignment horizontal="left"/>
    </xf>
    <xf numFmtId="0" fontId="2" fillId="0" borderId="1" xfId="0" applyFont="1" applyBorder="1" applyAlignment="1">
      <alignment wrapText="1"/>
    </xf>
    <xf numFmtId="0" fontId="1" fillId="0" borderId="1" xfId="0" applyFont="1" applyBorder="1" applyAlignment="1">
      <alignment horizontal="left" vertical="top"/>
    </xf>
    <xf numFmtId="0" fontId="1" fillId="0" borderId="1" xfId="0" applyFont="1" applyBorder="1" applyAlignment="1">
      <alignment horizontal="left" wrapText="1"/>
    </xf>
    <xf numFmtId="0" fontId="1" fillId="0" borderId="1" xfId="0" applyFont="1" applyBorder="1" applyAlignment="1">
      <alignment horizontal="left"/>
    </xf>
    <xf numFmtId="0" fontId="1" fillId="0" borderId="27" xfId="0" applyFont="1" applyBorder="1"/>
    <xf numFmtId="0" fontId="1" fillId="0" borderId="8" xfId="0" applyFont="1" applyBorder="1"/>
    <xf numFmtId="0" fontId="1" fillId="0" borderId="20" xfId="0" applyFont="1" applyBorder="1" applyAlignment="1">
      <alignment vertical="top" wrapText="1"/>
    </xf>
    <xf numFmtId="0" fontId="17" fillId="0" borderId="0" xfId="0" applyFont="1" applyAlignment="1">
      <alignment horizontal="center"/>
    </xf>
    <xf numFmtId="0" fontId="0" fillId="0" borderId="8" xfId="0" applyBorder="1" applyAlignment="1">
      <alignment horizontal="center" vertical="top" wrapText="1"/>
    </xf>
    <xf numFmtId="0" fontId="1" fillId="0" borderId="27" xfId="0" applyFont="1" applyBorder="1" applyAlignment="1">
      <alignment horizontal="center"/>
    </xf>
    <xf numFmtId="0" fontId="17" fillId="0" borderId="1" xfId="0" applyFont="1" applyBorder="1"/>
    <xf numFmtId="0" fontId="17" fillId="0" borderId="6" xfId="0" applyFont="1" applyBorder="1"/>
    <xf numFmtId="0" fontId="17" fillId="0" borderId="11" xfId="0" applyFont="1" applyBorder="1"/>
    <xf numFmtId="0" fontId="10" fillId="0" borderId="7" xfId="0" applyFont="1" applyBorder="1"/>
    <xf numFmtId="0" fontId="10" fillId="0" borderId="7" xfId="0" applyFont="1" applyBorder="1" applyAlignment="1">
      <alignment horizontal="center"/>
    </xf>
    <xf numFmtId="0" fontId="2" fillId="3" borderId="1" xfId="0" applyFont="1" applyFill="1" applyBorder="1" applyAlignment="1">
      <alignment horizontal="left" wrapText="1"/>
    </xf>
    <xf numFmtId="164" fontId="1" fillId="0" borderId="1" xfId="1" applyNumberFormat="1" applyFont="1" applyBorder="1" applyAlignment="1">
      <alignment horizontal="right"/>
    </xf>
    <xf numFmtId="164" fontId="1" fillId="0" borderId="8" xfId="1" applyNumberFormat="1" applyFont="1" applyBorder="1" applyAlignment="1">
      <alignment horizontal="right"/>
    </xf>
    <xf numFmtId="165" fontId="1" fillId="0" borderId="1" xfId="1" applyFont="1" applyBorder="1" applyAlignment="1">
      <alignment horizontal="right" vertical="center"/>
    </xf>
    <xf numFmtId="165" fontId="1" fillId="0" borderId="5" xfId="1" applyFont="1" applyBorder="1" applyAlignment="1">
      <alignment horizontal="right"/>
    </xf>
    <xf numFmtId="165" fontId="1" fillId="0" borderId="9" xfId="1" applyFont="1" applyBorder="1" applyAlignment="1">
      <alignment horizontal="right"/>
    </xf>
    <xf numFmtId="165" fontId="1" fillId="0" borderId="23" xfId="1" applyFont="1" applyBorder="1" applyAlignment="1">
      <alignment horizontal="right"/>
    </xf>
    <xf numFmtId="165" fontId="1" fillId="0" borderId="24" xfId="1" applyFont="1" applyBorder="1" applyAlignment="1">
      <alignment horizontal="right"/>
    </xf>
    <xf numFmtId="164" fontId="1" fillId="2" borderId="1" xfId="1" applyNumberFormat="1" applyFont="1" applyFill="1" applyBorder="1" applyAlignment="1">
      <alignment horizontal="center"/>
    </xf>
    <xf numFmtId="165" fontId="1" fillId="0" borderId="6" xfId="1" applyFont="1" applyBorder="1" applyAlignment="1">
      <alignment horizontal="right"/>
    </xf>
    <xf numFmtId="165" fontId="1" fillId="0" borderId="3" xfId="1" applyFont="1" applyBorder="1" applyAlignment="1">
      <alignment horizontal="right"/>
    </xf>
    <xf numFmtId="49" fontId="1" fillId="0" borderId="30" xfId="0" applyNumberFormat="1" applyFont="1" applyBorder="1" applyAlignment="1">
      <alignment horizontal="left" vertical="center"/>
    </xf>
    <xf numFmtId="0" fontId="1" fillId="0" borderId="7" xfId="0" applyFont="1" applyBorder="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49" fontId="14" fillId="0" borderId="0" xfId="0" applyNumberFormat="1" applyFont="1" applyAlignment="1">
      <alignment horizontal="center" vertical="top"/>
    </xf>
    <xf numFmtId="0" fontId="14" fillId="0" borderId="25" xfId="0" applyFont="1" applyBorder="1" applyAlignment="1">
      <alignment horizontal="left" wrapText="1"/>
    </xf>
    <xf numFmtId="0" fontId="14" fillId="0" borderId="17" xfId="0" applyFont="1" applyBorder="1" applyAlignment="1">
      <alignment horizontal="left"/>
    </xf>
    <xf numFmtId="49" fontId="14" fillId="0" borderId="0" xfId="0" applyNumberFormat="1" applyFont="1" applyAlignment="1">
      <alignment horizontal="center" vertical="top" wrapText="1"/>
    </xf>
    <xf numFmtId="0" fontId="14" fillId="0" borderId="0" xfId="0" applyFont="1" applyAlignment="1">
      <alignment horizontal="center" wrapText="1"/>
    </xf>
    <xf numFmtId="0" fontId="14" fillId="0" borderId="0" xfId="0" applyFont="1" applyAlignment="1">
      <alignment horizontal="righ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6"/>
  <sheetViews>
    <sheetView tabSelected="1" view="pageBreakPreview" zoomScale="130" zoomScaleNormal="100" zoomScaleSheetLayoutView="130" workbookViewId="0">
      <pane ySplit="1" topLeftCell="A471" activePane="bottomLeft" state="frozen"/>
      <selection pane="bottomLeft" activeCell="D477" sqref="D477"/>
    </sheetView>
  </sheetViews>
  <sheetFormatPr defaultRowHeight="13.2"/>
  <cols>
    <col min="1" max="1" width="9.88671875" style="1" customWidth="1"/>
    <col min="2" max="2" width="11.6640625" style="1" customWidth="1"/>
    <col min="3" max="3" width="3.5546875" style="1" customWidth="1"/>
    <col min="4" max="4" width="43" style="1" customWidth="1"/>
    <col min="5" max="5" width="8.88671875" style="2" customWidth="1"/>
    <col min="6" max="6" width="12.5546875" style="2" customWidth="1"/>
    <col min="7" max="7" width="14" style="2" customWidth="1"/>
    <col min="8" max="8" width="16.6640625" style="126" customWidth="1"/>
  </cols>
  <sheetData>
    <row r="1" spans="1:8" s="12" customFormat="1" ht="33" customHeight="1">
      <c r="A1" s="11" t="s">
        <v>0</v>
      </c>
      <c r="B1" s="225" t="s">
        <v>1</v>
      </c>
      <c r="C1" s="226"/>
      <c r="D1" s="11" t="s">
        <v>2</v>
      </c>
      <c r="E1" s="11" t="s">
        <v>3</v>
      </c>
      <c r="F1" s="11" t="s">
        <v>4</v>
      </c>
      <c r="G1" s="11" t="s">
        <v>5</v>
      </c>
      <c r="H1" s="149" t="s">
        <v>6</v>
      </c>
    </row>
    <row r="2" spans="1:8" ht="28.5" customHeight="1">
      <c r="A2" s="23"/>
      <c r="B2" s="23" t="s">
        <v>7</v>
      </c>
      <c r="C2" s="23"/>
      <c r="D2" s="28" t="s">
        <v>8</v>
      </c>
      <c r="E2" s="29"/>
      <c r="F2" s="29"/>
      <c r="G2" s="30"/>
      <c r="H2" s="209"/>
    </row>
    <row r="3" spans="1:8" ht="15.75" customHeight="1">
      <c r="A3" s="3"/>
      <c r="B3" s="3"/>
      <c r="C3" s="3"/>
      <c r="D3" s="4"/>
      <c r="E3" s="5"/>
      <c r="F3" s="5"/>
      <c r="G3" s="15"/>
      <c r="H3" s="208"/>
    </row>
    <row r="4" spans="1:8" ht="17.100000000000001" customHeight="1">
      <c r="A4" s="3" t="s">
        <v>9</v>
      </c>
      <c r="B4" s="3" t="s">
        <v>10</v>
      </c>
      <c r="C4" s="3"/>
      <c r="D4" s="4" t="s">
        <v>11</v>
      </c>
      <c r="E4" s="5"/>
      <c r="F4" s="5"/>
      <c r="G4" s="15"/>
      <c r="H4" s="208"/>
    </row>
    <row r="5" spans="1:8" ht="15" customHeight="1">
      <c r="A5" s="3"/>
      <c r="B5" s="3"/>
      <c r="C5" s="3"/>
      <c r="D5" s="4"/>
      <c r="E5" s="5"/>
      <c r="F5" s="5"/>
      <c r="G5" s="15"/>
      <c r="H5" s="208"/>
    </row>
    <row r="6" spans="1:8" ht="17.100000000000001" customHeight="1">
      <c r="A6" s="3" t="s">
        <v>12</v>
      </c>
      <c r="B6" s="3" t="s">
        <v>13</v>
      </c>
      <c r="C6" s="3"/>
      <c r="D6" s="3" t="s">
        <v>14</v>
      </c>
      <c r="E6" s="5" t="s">
        <v>15</v>
      </c>
      <c r="F6" s="5">
        <v>1</v>
      </c>
      <c r="G6" s="15"/>
      <c r="H6" s="117"/>
    </row>
    <row r="7" spans="1:8" ht="17.25" customHeight="1">
      <c r="A7" s="3"/>
      <c r="B7" s="3"/>
      <c r="C7" s="3"/>
      <c r="D7" s="3"/>
      <c r="E7" s="5"/>
      <c r="F7" s="5"/>
      <c r="G7" s="15"/>
      <c r="H7" s="117"/>
    </row>
    <row r="8" spans="1:8" ht="17.100000000000001" customHeight="1">
      <c r="A8" s="3"/>
      <c r="B8" s="3" t="s">
        <v>16</v>
      </c>
      <c r="C8" s="3"/>
      <c r="D8" s="4" t="s">
        <v>17</v>
      </c>
      <c r="E8" s="5"/>
      <c r="F8" s="5"/>
      <c r="G8" s="15"/>
      <c r="H8" s="117"/>
    </row>
    <row r="9" spans="1:8" ht="26.25" customHeight="1">
      <c r="A9" s="3" t="s">
        <v>18</v>
      </c>
      <c r="B9" s="3" t="s">
        <v>19</v>
      </c>
      <c r="C9" s="3"/>
      <c r="D9" s="3" t="s">
        <v>20</v>
      </c>
      <c r="E9" s="5"/>
      <c r="F9" s="5"/>
      <c r="G9" s="15"/>
      <c r="H9" s="117"/>
    </row>
    <row r="10" spans="1:8" ht="22.5" customHeight="1">
      <c r="A10" s="24" t="s">
        <v>21</v>
      </c>
      <c r="B10" s="3"/>
      <c r="C10" s="3"/>
      <c r="D10" s="24" t="s">
        <v>22</v>
      </c>
      <c r="E10" s="5" t="s">
        <v>15</v>
      </c>
      <c r="F10" s="5">
        <v>1</v>
      </c>
      <c r="G10" s="15"/>
      <c r="H10" s="117"/>
    </row>
    <row r="11" spans="1:8" ht="29.25" customHeight="1">
      <c r="A11" s="24" t="s">
        <v>23</v>
      </c>
      <c r="B11" s="24" t="s">
        <v>24</v>
      </c>
      <c r="C11" s="24"/>
      <c r="D11" s="24" t="s">
        <v>25</v>
      </c>
      <c r="E11" s="5" t="s">
        <v>15</v>
      </c>
      <c r="F11" s="5">
        <v>1</v>
      </c>
      <c r="G11" s="15"/>
      <c r="H11" s="117"/>
    </row>
    <row r="12" spans="1:8" ht="28.5" customHeight="1">
      <c r="A12" s="24" t="s">
        <v>26</v>
      </c>
      <c r="B12" s="24" t="s">
        <v>27</v>
      </c>
      <c r="C12" s="24"/>
      <c r="D12" s="24" t="s">
        <v>28</v>
      </c>
      <c r="E12" s="5" t="s">
        <v>15</v>
      </c>
      <c r="F12" s="5">
        <v>1</v>
      </c>
      <c r="G12" s="15"/>
      <c r="H12" s="117"/>
    </row>
    <row r="13" spans="1:8" ht="27.75" customHeight="1">
      <c r="A13" s="24" t="s">
        <v>29</v>
      </c>
      <c r="B13" s="24" t="s">
        <v>30</v>
      </c>
      <c r="C13" s="24"/>
      <c r="D13" s="24" t="s">
        <v>31</v>
      </c>
      <c r="E13" s="5" t="s">
        <v>15</v>
      </c>
      <c r="F13" s="5">
        <v>1</v>
      </c>
      <c r="G13" s="15"/>
      <c r="H13" s="117"/>
    </row>
    <row r="14" spans="1:8" ht="21.75" customHeight="1">
      <c r="A14" s="24" t="s">
        <v>32</v>
      </c>
      <c r="B14" s="3"/>
      <c r="C14" s="3"/>
      <c r="D14" s="24" t="s">
        <v>33</v>
      </c>
      <c r="E14" s="5" t="s">
        <v>15</v>
      </c>
      <c r="F14" s="5">
        <v>1</v>
      </c>
      <c r="G14" s="15"/>
      <c r="H14" s="117"/>
    </row>
    <row r="15" spans="1:8" ht="17.100000000000001" customHeight="1">
      <c r="A15" s="3" t="s">
        <v>34</v>
      </c>
      <c r="B15" s="3" t="s">
        <v>35</v>
      </c>
      <c r="C15" s="3"/>
      <c r="D15" s="4" t="s">
        <v>36</v>
      </c>
      <c r="E15" s="5"/>
      <c r="F15" s="5"/>
      <c r="G15" s="15"/>
      <c r="H15" s="117"/>
    </row>
    <row r="16" spans="1:8" ht="30" customHeight="1">
      <c r="A16" s="3" t="s">
        <v>37</v>
      </c>
      <c r="B16" s="3"/>
      <c r="C16" s="3"/>
      <c r="D16" s="24" t="s">
        <v>38</v>
      </c>
      <c r="E16" s="5" t="s">
        <v>15</v>
      </c>
      <c r="F16" s="5">
        <v>1</v>
      </c>
      <c r="G16" s="15"/>
      <c r="H16" s="117"/>
    </row>
    <row r="17" spans="1:8" ht="18" customHeight="1">
      <c r="A17" s="24" t="s">
        <v>39</v>
      </c>
      <c r="B17" s="3"/>
      <c r="C17" s="3"/>
      <c r="D17" s="24" t="s">
        <v>40</v>
      </c>
      <c r="E17" s="5" t="s">
        <v>15</v>
      </c>
      <c r="F17" s="5">
        <v>1</v>
      </c>
      <c r="G17" s="15"/>
      <c r="H17" s="117"/>
    </row>
    <row r="18" spans="1:8" ht="18" customHeight="1">
      <c r="A18" s="24" t="s">
        <v>41</v>
      </c>
      <c r="B18" s="3"/>
      <c r="C18" s="3"/>
      <c r="D18" s="24" t="s">
        <v>42</v>
      </c>
      <c r="E18" s="5" t="s">
        <v>15</v>
      </c>
      <c r="F18" s="5">
        <v>1</v>
      </c>
      <c r="G18" s="15"/>
      <c r="H18" s="117"/>
    </row>
    <row r="19" spans="1:8" ht="27.75" customHeight="1">
      <c r="A19" s="24" t="s">
        <v>43</v>
      </c>
      <c r="B19" s="3"/>
      <c r="C19" s="3"/>
      <c r="D19" s="24" t="s">
        <v>44</v>
      </c>
      <c r="E19" s="5" t="s">
        <v>15</v>
      </c>
      <c r="F19" s="5">
        <v>1</v>
      </c>
      <c r="G19" s="15"/>
      <c r="H19" s="117"/>
    </row>
    <row r="20" spans="1:8" ht="17.100000000000001" customHeight="1">
      <c r="A20" s="3" t="s">
        <v>45</v>
      </c>
      <c r="B20" s="3"/>
      <c r="C20" s="3"/>
      <c r="D20" s="3" t="s">
        <v>46</v>
      </c>
      <c r="E20" s="5"/>
      <c r="F20" s="5"/>
      <c r="G20" s="15"/>
      <c r="H20" s="117"/>
    </row>
    <row r="21" spans="1:8" ht="17.100000000000001" customHeight="1">
      <c r="A21" s="3" t="s">
        <v>47</v>
      </c>
      <c r="B21" s="3"/>
      <c r="C21" s="3"/>
      <c r="D21" s="3" t="s">
        <v>48</v>
      </c>
      <c r="E21" s="5" t="s">
        <v>15</v>
      </c>
      <c r="F21" s="5">
        <v>1</v>
      </c>
      <c r="G21" s="15"/>
      <c r="H21" s="117"/>
    </row>
    <row r="22" spans="1:8" ht="17.100000000000001" customHeight="1">
      <c r="A22" s="3" t="s">
        <v>49</v>
      </c>
      <c r="B22" s="3"/>
      <c r="C22" s="3"/>
      <c r="D22" s="24" t="s">
        <v>50</v>
      </c>
      <c r="E22" s="25" t="s">
        <v>15</v>
      </c>
      <c r="F22" s="5">
        <v>1</v>
      </c>
      <c r="G22" s="15"/>
      <c r="H22" s="117"/>
    </row>
    <row r="23" spans="1:8" ht="17.100000000000001" customHeight="1">
      <c r="A23" s="3" t="s">
        <v>51</v>
      </c>
      <c r="B23" s="3" t="s">
        <v>52</v>
      </c>
      <c r="C23" s="3"/>
      <c r="D23" s="3" t="s">
        <v>53</v>
      </c>
      <c r="E23" s="5" t="s">
        <v>15</v>
      </c>
      <c r="F23" s="5">
        <v>1</v>
      </c>
      <c r="G23" s="15"/>
      <c r="H23" s="117"/>
    </row>
    <row r="24" spans="1:8" ht="33.75" customHeight="1">
      <c r="A24" s="3" t="s">
        <v>54</v>
      </c>
      <c r="B24" s="3" t="s">
        <v>55</v>
      </c>
      <c r="C24" s="3"/>
      <c r="D24" s="3" t="s">
        <v>56</v>
      </c>
      <c r="E24" s="5" t="s">
        <v>15</v>
      </c>
      <c r="F24" s="5">
        <v>1</v>
      </c>
      <c r="G24" s="15"/>
      <c r="H24" s="117"/>
    </row>
    <row r="25" spans="1:8" ht="30" customHeight="1">
      <c r="A25" s="3" t="s">
        <v>57</v>
      </c>
      <c r="B25" s="3"/>
      <c r="C25" s="3"/>
      <c r="D25" s="24" t="s">
        <v>58</v>
      </c>
      <c r="E25" s="5" t="s">
        <v>15</v>
      </c>
      <c r="F25" s="5">
        <v>1</v>
      </c>
      <c r="G25" s="15"/>
      <c r="H25" s="117"/>
    </row>
    <row r="26" spans="1:8" s="9" customFormat="1" ht="92.25" customHeight="1">
      <c r="A26" s="6" t="s">
        <v>59</v>
      </c>
      <c r="B26" s="6" t="s">
        <v>60</v>
      </c>
      <c r="C26" s="6"/>
      <c r="D26" s="26" t="s">
        <v>61</v>
      </c>
      <c r="E26" s="8" t="s">
        <v>15</v>
      </c>
      <c r="F26" s="150">
        <v>1</v>
      </c>
      <c r="G26" s="151"/>
      <c r="H26" s="152"/>
    </row>
    <row r="27" spans="1:8" s="9" customFormat="1" ht="30.75" customHeight="1">
      <c r="A27" s="24" t="s">
        <v>62</v>
      </c>
      <c r="B27" s="3"/>
      <c r="C27" s="3"/>
      <c r="D27" s="24" t="s">
        <v>63</v>
      </c>
      <c r="E27" s="5" t="s">
        <v>15</v>
      </c>
      <c r="F27" s="144">
        <v>1</v>
      </c>
      <c r="G27" s="82"/>
      <c r="H27" s="139"/>
    </row>
    <row r="28" spans="1:8" s="9" customFormat="1" ht="27" customHeight="1">
      <c r="A28" s="24" t="s">
        <v>64</v>
      </c>
      <c r="B28" s="3" t="s">
        <v>60</v>
      </c>
      <c r="C28" s="3"/>
      <c r="D28" s="3" t="s">
        <v>65</v>
      </c>
      <c r="E28" s="5" t="s">
        <v>15</v>
      </c>
      <c r="F28" s="144">
        <v>1</v>
      </c>
      <c r="G28" s="82"/>
      <c r="H28" s="139"/>
    </row>
    <row r="29" spans="1:8" ht="38.25" customHeight="1">
      <c r="A29" s="24" t="s">
        <v>66</v>
      </c>
      <c r="B29" s="24" t="s">
        <v>67</v>
      </c>
      <c r="C29" s="24"/>
      <c r="D29" s="24" t="s">
        <v>68</v>
      </c>
      <c r="E29" s="5" t="s">
        <v>15</v>
      </c>
      <c r="F29" s="25">
        <v>1</v>
      </c>
      <c r="G29" s="15"/>
      <c r="H29" s="117"/>
    </row>
    <row r="30" spans="1:8" ht="17.100000000000001" customHeight="1">
      <c r="A30" s="3"/>
      <c r="B30" s="3" t="s">
        <v>69</v>
      </c>
      <c r="C30" s="3"/>
      <c r="D30" s="4" t="s">
        <v>70</v>
      </c>
      <c r="E30" s="5"/>
      <c r="F30" s="5"/>
      <c r="G30" s="15"/>
      <c r="H30" s="117"/>
    </row>
    <row r="31" spans="1:8" ht="17.100000000000001" customHeight="1">
      <c r="A31" s="24" t="s">
        <v>71</v>
      </c>
      <c r="B31" s="3" t="s">
        <v>72</v>
      </c>
      <c r="C31" s="3"/>
      <c r="D31" s="3" t="s">
        <v>14</v>
      </c>
      <c r="E31" s="5" t="s">
        <v>15</v>
      </c>
      <c r="F31" s="5"/>
      <c r="G31" s="15"/>
      <c r="H31" s="117"/>
    </row>
    <row r="32" spans="1:8" ht="27" customHeight="1">
      <c r="A32" s="24" t="s">
        <v>73</v>
      </c>
      <c r="B32" s="3" t="s">
        <v>74</v>
      </c>
      <c r="C32" s="3"/>
      <c r="D32" s="3" t="s">
        <v>75</v>
      </c>
      <c r="E32" s="5"/>
      <c r="F32" s="5"/>
      <c r="G32" s="15"/>
      <c r="H32" s="117"/>
    </row>
    <row r="33" spans="1:8" ht="17.100000000000001" customHeight="1">
      <c r="A33" s="24" t="s">
        <v>76</v>
      </c>
      <c r="B33" s="3" t="s">
        <v>77</v>
      </c>
      <c r="C33" s="3"/>
      <c r="D33" s="3" t="s">
        <v>78</v>
      </c>
      <c r="E33" s="5"/>
      <c r="F33" s="5"/>
      <c r="G33" s="15"/>
      <c r="H33" s="117"/>
    </row>
    <row r="34" spans="1:8" ht="17.100000000000001" customHeight="1">
      <c r="A34" s="24" t="s">
        <v>79</v>
      </c>
      <c r="B34" s="3"/>
      <c r="C34" s="3"/>
      <c r="D34" s="24" t="s">
        <v>80</v>
      </c>
      <c r="E34" s="5" t="s">
        <v>15</v>
      </c>
      <c r="F34" s="5">
        <v>1</v>
      </c>
      <c r="G34" s="15"/>
      <c r="H34" s="117"/>
    </row>
    <row r="35" spans="1:8" ht="30.75" customHeight="1">
      <c r="A35" s="24" t="s">
        <v>81</v>
      </c>
      <c r="B35" s="3"/>
      <c r="C35" s="3"/>
      <c r="D35" s="24" t="s">
        <v>82</v>
      </c>
      <c r="E35" s="5" t="s">
        <v>15</v>
      </c>
      <c r="F35" s="5">
        <v>1</v>
      </c>
      <c r="G35" s="15"/>
      <c r="H35" s="117"/>
    </row>
    <row r="36" spans="1:8" ht="27.75" customHeight="1">
      <c r="A36" s="24" t="s">
        <v>83</v>
      </c>
      <c r="B36" s="3"/>
      <c r="C36" s="3"/>
      <c r="D36" s="24" t="s">
        <v>84</v>
      </c>
      <c r="E36" s="5" t="s">
        <v>15</v>
      </c>
      <c r="F36" s="5">
        <v>1</v>
      </c>
      <c r="G36" s="15"/>
      <c r="H36" s="117"/>
    </row>
    <row r="37" spans="1:8" ht="27.75" customHeight="1">
      <c r="A37" s="24" t="s">
        <v>85</v>
      </c>
      <c r="B37" s="3"/>
      <c r="C37" s="3"/>
      <c r="D37" s="24" t="s">
        <v>86</v>
      </c>
      <c r="E37" s="5" t="s">
        <v>15</v>
      </c>
      <c r="F37" s="5">
        <v>1</v>
      </c>
      <c r="G37" s="15"/>
      <c r="H37" s="117"/>
    </row>
    <row r="38" spans="1:8" ht="27.75" customHeight="1">
      <c r="A38" s="24"/>
      <c r="B38" s="3"/>
      <c r="C38" s="3"/>
      <c r="D38" s="24"/>
      <c r="E38" s="5"/>
      <c r="F38" s="5"/>
      <c r="G38" s="15"/>
      <c r="H38" s="117"/>
    </row>
    <row r="39" spans="1:8" ht="27.75" customHeight="1">
      <c r="A39" s="24"/>
      <c r="B39" s="3"/>
      <c r="C39" s="3"/>
      <c r="D39" s="24"/>
      <c r="E39" s="5"/>
      <c r="F39" s="5"/>
      <c r="G39" s="15"/>
      <c r="H39" s="117"/>
    </row>
    <row r="40" spans="1:8" ht="27.75" customHeight="1">
      <c r="A40" s="24"/>
      <c r="B40" s="3"/>
      <c r="C40" s="3"/>
      <c r="D40" s="24"/>
      <c r="E40" s="5"/>
      <c r="F40" s="5"/>
      <c r="G40" s="15"/>
      <c r="H40" s="117"/>
    </row>
    <row r="41" spans="1:8" s="9" customFormat="1" ht="15.75" customHeight="1" thickBot="1">
      <c r="A41" s="223" t="s">
        <v>87</v>
      </c>
      <c r="B41" s="223"/>
      <c r="C41" s="223"/>
      <c r="D41" s="223"/>
      <c r="E41" s="223"/>
      <c r="F41" s="223"/>
      <c r="G41" s="16"/>
      <c r="H41" s="118"/>
    </row>
    <row r="42" spans="1:8" s="9" customFormat="1" ht="18.75" customHeight="1" thickTop="1">
      <c r="A42" s="224" t="s">
        <v>88</v>
      </c>
      <c r="B42" s="224"/>
      <c r="C42" s="224"/>
      <c r="D42" s="224"/>
      <c r="E42" s="224"/>
      <c r="F42" s="224"/>
      <c r="G42" s="17"/>
      <c r="H42" s="119"/>
    </row>
    <row r="43" spans="1:8" ht="39.9" customHeight="1">
      <c r="A43" s="24" t="s">
        <v>89</v>
      </c>
      <c r="B43" s="3" t="s">
        <v>90</v>
      </c>
      <c r="C43" s="3"/>
      <c r="D43" s="24" t="s">
        <v>91</v>
      </c>
      <c r="E43" s="5" t="s">
        <v>15</v>
      </c>
      <c r="F43" s="5">
        <v>1</v>
      </c>
      <c r="G43" s="15"/>
      <c r="H43" s="117"/>
    </row>
    <row r="44" spans="1:8" ht="20.100000000000001" customHeight="1">
      <c r="A44" s="24" t="s">
        <v>92</v>
      </c>
      <c r="B44" s="3" t="s">
        <v>93</v>
      </c>
      <c r="C44" s="3"/>
      <c r="D44" s="3" t="s">
        <v>94</v>
      </c>
      <c r="E44" s="5"/>
      <c r="F44" s="5"/>
      <c r="G44" s="15"/>
      <c r="H44" s="117"/>
    </row>
    <row r="45" spans="1:8" ht="21.75" customHeight="1">
      <c r="A45" s="24" t="s">
        <v>95</v>
      </c>
      <c r="B45" s="3"/>
      <c r="C45" s="3"/>
      <c r="D45" s="3" t="s">
        <v>96</v>
      </c>
      <c r="E45" s="5" t="s">
        <v>15</v>
      </c>
      <c r="F45" s="5">
        <v>1</v>
      </c>
      <c r="G45" s="15"/>
      <c r="H45" s="117"/>
    </row>
    <row r="46" spans="1:8" s="9" customFormat="1" ht="18.75" customHeight="1">
      <c r="A46" s="24" t="s">
        <v>97</v>
      </c>
      <c r="B46" s="3" t="s">
        <v>98</v>
      </c>
      <c r="C46" s="3"/>
      <c r="D46" s="3" t="s">
        <v>46</v>
      </c>
      <c r="E46" s="5"/>
      <c r="F46" s="5"/>
      <c r="G46" s="27"/>
      <c r="H46" s="120"/>
    </row>
    <row r="47" spans="1:8" s="9" customFormat="1" ht="18.75" customHeight="1">
      <c r="A47" s="24" t="s">
        <v>99</v>
      </c>
      <c r="B47" s="3"/>
      <c r="C47" s="3"/>
      <c r="D47" s="3" t="s">
        <v>100</v>
      </c>
      <c r="E47" s="5" t="s">
        <v>15</v>
      </c>
      <c r="F47" s="5">
        <v>1</v>
      </c>
      <c r="G47" s="27"/>
      <c r="H47" s="120"/>
    </row>
    <row r="48" spans="1:8" s="9" customFormat="1" ht="18.75" customHeight="1">
      <c r="A48" s="24" t="s">
        <v>101</v>
      </c>
      <c r="B48" s="3"/>
      <c r="C48" s="3"/>
      <c r="D48" s="24" t="s">
        <v>50</v>
      </c>
      <c r="E48" s="25" t="s">
        <v>15</v>
      </c>
      <c r="F48" s="5">
        <v>1</v>
      </c>
      <c r="G48" s="27"/>
      <c r="H48" s="120"/>
    </row>
    <row r="49" spans="1:9" ht="27.75" customHeight="1">
      <c r="A49" s="24" t="s">
        <v>102</v>
      </c>
      <c r="B49" s="3" t="s">
        <v>103</v>
      </c>
      <c r="C49" s="3"/>
      <c r="D49" s="3" t="s">
        <v>104</v>
      </c>
      <c r="E49" s="5" t="s">
        <v>15</v>
      </c>
      <c r="F49" s="5">
        <v>1</v>
      </c>
      <c r="G49" s="15"/>
      <c r="H49" s="117"/>
    </row>
    <row r="50" spans="1:9" ht="27.75" customHeight="1">
      <c r="A50" s="24" t="s">
        <v>105</v>
      </c>
      <c r="B50" s="3"/>
      <c r="C50" s="3"/>
      <c r="D50" s="24" t="s">
        <v>106</v>
      </c>
      <c r="E50" s="5" t="s">
        <v>15</v>
      </c>
      <c r="F50" s="5">
        <v>1</v>
      </c>
      <c r="G50" s="15"/>
      <c r="H50" s="208">
        <v>200000</v>
      </c>
    </row>
    <row r="51" spans="1:9" ht="30" customHeight="1">
      <c r="A51" s="24" t="s">
        <v>107</v>
      </c>
      <c r="B51" s="3"/>
      <c r="C51" s="3"/>
      <c r="D51" s="24" t="s">
        <v>108</v>
      </c>
      <c r="E51" s="25" t="s">
        <v>15</v>
      </c>
      <c r="F51" s="5">
        <v>1</v>
      </c>
      <c r="G51" s="15"/>
      <c r="H51" s="117"/>
    </row>
    <row r="52" spans="1:9" ht="29.25" customHeight="1">
      <c r="A52" s="24" t="s">
        <v>109</v>
      </c>
      <c r="B52" s="3" t="s">
        <v>103</v>
      </c>
      <c r="C52" s="3"/>
      <c r="D52" s="3" t="s">
        <v>110</v>
      </c>
      <c r="E52" s="5" t="s">
        <v>15</v>
      </c>
      <c r="F52" s="5">
        <v>1</v>
      </c>
      <c r="G52" s="15"/>
      <c r="H52" s="117"/>
    </row>
    <row r="53" spans="1:9" ht="85.5" customHeight="1">
      <c r="A53" s="24" t="s">
        <v>111</v>
      </c>
      <c r="B53" s="3" t="s">
        <v>60</v>
      </c>
      <c r="C53" s="3"/>
      <c r="D53" s="3" t="s">
        <v>112</v>
      </c>
      <c r="E53" s="5" t="s">
        <v>15</v>
      </c>
      <c r="F53" s="5">
        <v>1</v>
      </c>
      <c r="G53" s="15"/>
      <c r="H53" s="117"/>
    </row>
    <row r="54" spans="1:9" ht="45.75" hidden="1" customHeight="1">
      <c r="A54" s="24" t="s">
        <v>113</v>
      </c>
      <c r="B54" s="3" t="s">
        <v>60</v>
      </c>
      <c r="C54" s="3"/>
      <c r="D54" s="3" t="s">
        <v>114</v>
      </c>
      <c r="E54" s="5" t="s">
        <v>15</v>
      </c>
      <c r="F54" s="5">
        <v>1</v>
      </c>
      <c r="G54" s="15"/>
      <c r="H54" s="117"/>
    </row>
    <row r="55" spans="1:9" ht="32.25" customHeight="1">
      <c r="A55" s="24" t="s">
        <v>115</v>
      </c>
      <c r="B55" s="3"/>
      <c r="C55" s="3"/>
      <c r="D55" s="24" t="s">
        <v>68</v>
      </c>
      <c r="E55" s="5" t="s">
        <v>15</v>
      </c>
      <c r="F55" s="5">
        <v>1</v>
      </c>
      <c r="G55" s="15"/>
      <c r="H55" s="117"/>
    </row>
    <row r="56" spans="1:9" ht="17.100000000000001" customHeight="1">
      <c r="A56" s="24" t="s">
        <v>116</v>
      </c>
      <c r="B56" s="3" t="s">
        <v>103</v>
      </c>
      <c r="C56" s="3"/>
      <c r="D56" s="3" t="s">
        <v>117</v>
      </c>
      <c r="E56" s="5" t="s">
        <v>15</v>
      </c>
      <c r="F56" s="5">
        <v>1</v>
      </c>
      <c r="G56" s="15"/>
      <c r="H56" s="117"/>
    </row>
    <row r="57" spans="1:9" ht="17.100000000000001" customHeight="1">
      <c r="A57" s="24"/>
      <c r="B57" s="3"/>
      <c r="C57" s="3"/>
      <c r="D57" s="3"/>
      <c r="E57" s="5"/>
      <c r="F57" s="5"/>
      <c r="G57" s="15"/>
      <c r="H57" s="117"/>
    </row>
    <row r="58" spans="1:9" ht="17.100000000000001" customHeight="1">
      <c r="A58" s="3"/>
      <c r="B58" s="31">
        <v>8.5</v>
      </c>
      <c r="C58" s="31"/>
      <c r="D58" s="4" t="s">
        <v>118</v>
      </c>
      <c r="E58" s="5"/>
      <c r="F58" s="5"/>
      <c r="G58" s="15"/>
      <c r="H58" s="117"/>
    </row>
    <row r="59" spans="1:9" ht="15.75" customHeight="1">
      <c r="A59" s="24" t="s">
        <v>119</v>
      </c>
      <c r="B59" s="3"/>
      <c r="C59" s="3"/>
      <c r="D59" s="3" t="s">
        <v>120</v>
      </c>
      <c r="E59" s="5" t="s">
        <v>15</v>
      </c>
      <c r="F59" s="5">
        <v>1</v>
      </c>
      <c r="G59" s="15"/>
      <c r="H59" s="121">
        <v>5000</v>
      </c>
    </row>
    <row r="60" spans="1:9" ht="27.75" customHeight="1">
      <c r="A60" s="24" t="s">
        <v>121</v>
      </c>
      <c r="B60" s="3"/>
      <c r="C60" s="3"/>
      <c r="D60" s="3" t="s">
        <v>122</v>
      </c>
      <c r="E60" s="5" t="s">
        <v>15</v>
      </c>
      <c r="F60" s="5">
        <v>1</v>
      </c>
      <c r="G60" s="15"/>
      <c r="H60" s="121">
        <v>5000</v>
      </c>
    </row>
    <row r="61" spans="1:9" ht="27.75" customHeight="1">
      <c r="A61" s="26" t="s">
        <v>123</v>
      </c>
      <c r="B61" s="6"/>
      <c r="C61" s="6"/>
      <c r="D61" s="6" t="s">
        <v>788</v>
      </c>
      <c r="E61" s="5" t="s">
        <v>15</v>
      </c>
      <c r="F61" s="5">
        <v>1</v>
      </c>
      <c r="G61" s="19"/>
      <c r="H61" s="147">
        <v>300000</v>
      </c>
    </row>
    <row r="62" spans="1:9" ht="28.5" customHeight="1">
      <c r="A62" s="24" t="s">
        <v>125</v>
      </c>
      <c r="B62" s="6"/>
      <c r="C62" s="6"/>
      <c r="D62" s="26" t="s">
        <v>124</v>
      </c>
      <c r="E62" s="8" t="s">
        <v>15</v>
      </c>
      <c r="F62" s="8">
        <v>1</v>
      </c>
      <c r="G62" s="19"/>
      <c r="H62" s="147">
        <v>200000</v>
      </c>
    </row>
    <row r="63" spans="1:9" ht="18.75" customHeight="1">
      <c r="A63" s="24" t="s">
        <v>127</v>
      </c>
      <c r="B63" s="3"/>
      <c r="C63" s="3"/>
      <c r="D63" s="24" t="s">
        <v>126</v>
      </c>
      <c r="E63" s="5" t="s">
        <v>15</v>
      </c>
      <c r="F63" s="5">
        <v>1</v>
      </c>
      <c r="G63" s="15"/>
      <c r="H63" s="121">
        <v>10000</v>
      </c>
    </row>
    <row r="64" spans="1:9" ht="26.25" customHeight="1">
      <c r="A64" s="115" t="s">
        <v>129</v>
      </c>
      <c r="B64" s="3"/>
      <c r="C64" s="3"/>
      <c r="D64" s="24" t="s">
        <v>128</v>
      </c>
      <c r="E64" s="5" t="s">
        <v>15</v>
      </c>
      <c r="F64" s="5">
        <v>1</v>
      </c>
      <c r="G64" s="15"/>
      <c r="H64" s="121">
        <v>30000</v>
      </c>
      <c r="I64" s="142"/>
    </row>
    <row r="65" spans="1:8" s="116" customFormat="1" ht="28.5" customHeight="1">
      <c r="A65" s="115" t="s">
        <v>131</v>
      </c>
      <c r="B65" s="172"/>
      <c r="C65" s="172"/>
      <c r="D65" s="115" t="s">
        <v>130</v>
      </c>
      <c r="E65" s="71" t="s">
        <v>15</v>
      </c>
      <c r="F65" s="59">
        <v>1</v>
      </c>
      <c r="G65" s="173"/>
      <c r="H65" s="210">
        <v>5000</v>
      </c>
    </row>
    <row r="66" spans="1:8" s="116" customFormat="1" ht="28.5" customHeight="1">
      <c r="A66" s="24" t="s">
        <v>133</v>
      </c>
      <c r="B66" s="172"/>
      <c r="C66" s="172"/>
      <c r="D66" s="115" t="s">
        <v>132</v>
      </c>
      <c r="E66" s="71" t="s">
        <v>15</v>
      </c>
      <c r="F66" s="59">
        <v>1</v>
      </c>
      <c r="G66" s="173"/>
      <c r="H66" s="210">
        <v>50000</v>
      </c>
    </row>
    <row r="67" spans="1:8" ht="16.5" customHeight="1">
      <c r="A67" s="24" t="s">
        <v>135</v>
      </c>
      <c r="B67" s="3"/>
      <c r="C67" s="3"/>
      <c r="D67" s="24" t="s">
        <v>134</v>
      </c>
      <c r="E67" s="25" t="s">
        <v>15</v>
      </c>
      <c r="F67" s="5">
        <v>1</v>
      </c>
      <c r="G67" s="15"/>
      <c r="H67" s="121">
        <v>100000</v>
      </c>
    </row>
    <row r="68" spans="1:8" ht="16.5" customHeight="1">
      <c r="A68" s="24" t="s">
        <v>137</v>
      </c>
      <c r="B68" s="3"/>
      <c r="C68" s="3"/>
      <c r="D68" s="24" t="s">
        <v>136</v>
      </c>
      <c r="E68" s="25" t="s">
        <v>15</v>
      </c>
      <c r="F68" s="5">
        <v>1</v>
      </c>
      <c r="G68" s="15"/>
      <c r="H68" s="121">
        <v>300000</v>
      </c>
    </row>
    <row r="69" spans="1:8" ht="31.5" customHeight="1">
      <c r="A69" s="24" t="s">
        <v>139</v>
      </c>
      <c r="B69" s="3"/>
      <c r="C69" s="3"/>
      <c r="D69" s="24" t="s">
        <v>138</v>
      </c>
      <c r="E69" s="25" t="s">
        <v>15</v>
      </c>
      <c r="F69" s="5">
        <v>1</v>
      </c>
      <c r="G69" s="15"/>
      <c r="H69" s="121">
        <f>20000*2*12+15000*2</f>
        <v>510000</v>
      </c>
    </row>
    <row r="70" spans="1:8" ht="15.75" customHeight="1">
      <c r="A70" s="24" t="s">
        <v>789</v>
      </c>
      <c r="B70" s="3"/>
      <c r="C70" s="3"/>
      <c r="D70" s="24" t="s">
        <v>790</v>
      </c>
      <c r="E70" s="5" t="s">
        <v>140</v>
      </c>
      <c r="F70" s="57">
        <f>SUM(H62:H64)+SUM(H65:H69)</f>
        <v>1205000</v>
      </c>
      <c r="G70" s="174">
        <v>0.05</v>
      </c>
      <c r="H70" s="121">
        <f>F70*G70</f>
        <v>60250</v>
      </c>
    </row>
    <row r="71" spans="1:8" ht="15.75" customHeight="1">
      <c r="A71" s="24"/>
      <c r="B71" s="3"/>
      <c r="C71" s="3"/>
      <c r="D71" s="24"/>
      <c r="E71" s="5"/>
      <c r="F71" s="5"/>
      <c r="G71" s="15"/>
      <c r="H71" s="121"/>
    </row>
    <row r="72" spans="1:8" ht="17.100000000000001" customHeight="1">
      <c r="A72" s="24"/>
      <c r="B72" s="31"/>
      <c r="C72" s="31"/>
      <c r="D72" s="4"/>
      <c r="E72" s="5"/>
      <c r="F72" s="5"/>
      <c r="G72" s="15"/>
      <c r="H72" s="117"/>
    </row>
    <row r="73" spans="1:8" ht="17.100000000000001" customHeight="1">
      <c r="A73" s="24"/>
      <c r="B73" s="31"/>
      <c r="C73" s="31"/>
      <c r="D73" s="3"/>
      <c r="E73" s="5"/>
      <c r="F73" s="5"/>
      <c r="G73" s="15"/>
      <c r="H73" s="121"/>
    </row>
    <row r="74" spans="1:8" ht="17.100000000000001" customHeight="1">
      <c r="A74" s="24"/>
      <c r="B74" s="31"/>
      <c r="C74" s="31"/>
      <c r="D74" s="3"/>
      <c r="E74" s="5"/>
      <c r="F74" s="5"/>
      <c r="G74" s="15"/>
      <c r="H74" s="121"/>
    </row>
    <row r="75" spans="1:8" ht="17.100000000000001" customHeight="1">
      <c r="A75" s="24"/>
      <c r="B75" s="31"/>
      <c r="C75" s="31"/>
      <c r="D75" s="3"/>
      <c r="E75" s="5"/>
      <c r="F75" s="5"/>
      <c r="G75" s="15"/>
      <c r="H75" s="121"/>
    </row>
    <row r="76" spans="1:8" ht="17.100000000000001" customHeight="1">
      <c r="A76" s="3"/>
      <c r="B76" s="31"/>
      <c r="C76" s="31"/>
      <c r="D76" s="4"/>
      <c r="E76" s="5"/>
      <c r="F76" s="5"/>
      <c r="G76" s="15"/>
      <c r="H76" s="121"/>
    </row>
    <row r="77" spans="1:8" ht="17.100000000000001" customHeight="1">
      <c r="A77" s="24"/>
      <c r="B77" s="3"/>
      <c r="C77" s="3"/>
      <c r="D77" s="24"/>
      <c r="E77" s="5"/>
      <c r="F77" s="5"/>
      <c r="G77" s="15"/>
      <c r="H77" s="121"/>
    </row>
    <row r="78" spans="1:8" ht="17.100000000000001" customHeight="1">
      <c r="A78" s="24"/>
      <c r="B78" s="3"/>
      <c r="C78" s="3"/>
      <c r="D78" s="24"/>
      <c r="E78" s="5"/>
      <c r="F78" s="5"/>
      <c r="G78" s="15"/>
      <c r="H78" s="121"/>
    </row>
    <row r="79" spans="1:8" ht="17.100000000000001" customHeight="1">
      <c r="A79" s="24"/>
      <c r="B79" s="3"/>
      <c r="C79" s="3"/>
      <c r="D79" s="24"/>
      <c r="E79" s="5"/>
      <c r="F79" s="5"/>
      <c r="G79" s="15"/>
      <c r="H79" s="121"/>
    </row>
    <row r="80" spans="1:8" ht="17.100000000000001" customHeight="1">
      <c r="A80" s="24"/>
      <c r="B80" s="3"/>
      <c r="C80" s="3"/>
      <c r="D80" s="24"/>
      <c r="E80" s="5"/>
      <c r="F80" s="5"/>
      <c r="G80" s="15"/>
      <c r="H80" s="121"/>
    </row>
    <row r="81" spans="1:8" ht="17.100000000000001" customHeight="1">
      <c r="A81" s="24"/>
      <c r="B81" s="3"/>
      <c r="C81" s="3"/>
      <c r="D81" s="24"/>
      <c r="E81" s="5"/>
      <c r="F81" s="5"/>
      <c r="G81" s="15"/>
      <c r="H81" s="121"/>
    </row>
    <row r="82" spans="1:8" ht="23.25" customHeight="1">
      <c r="A82" s="24"/>
      <c r="B82" s="3"/>
      <c r="C82" s="3"/>
      <c r="D82" s="24"/>
      <c r="E82" s="5"/>
      <c r="F82" s="5"/>
      <c r="G82" s="15"/>
      <c r="H82" s="121"/>
    </row>
    <row r="83" spans="1:8" ht="27.75" customHeight="1">
      <c r="A83" s="24"/>
      <c r="B83" s="3"/>
      <c r="C83" s="3"/>
      <c r="D83" s="24"/>
      <c r="E83" s="5"/>
      <c r="F83" s="5"/>
      <c r="G83" s="15"/>
      <c r="H83" s="121"/>
    </row>
    <row r="84" spans="1:8" ht="27.75" customHeight="1">
      <c r="A84" s="24"/>
      <c r="B84" s="3"/>
      <c r="C84" s="3"/>
      <c r="D84" s="24"/>
      <c r="E84" s="5"/>
      <c r="F84" s="5"/>
      <c r="G84" s="15"/>
      <c r="H84" s="121"/>
    </row>
    <row r="85" spans="1:8" ht="21" customHeight="1">
      <c r="A85" s="24"/>
      <c r="B85" s="3"/>
      <c r="C85" s="3"/>
      <c r="D85" s="24"/>
      <c r="E85" s="5"/>
      <c r="F85" s="5"/>
      <c r="G85" s="15"/>
      <c r="H85" s="121"/>
    </row>
    <row r="86" spans="1:8" ht="20.25" customHeight="1">
      <c r="A86" s="20"/>
      <c r="B86" s="20"/>
      <c r="C86" s="20"/>
      <c r="D86" s="20"/>
      <c r="E86" s="21"/>
      <c r="F86" s="21"/>
      <c r="G86" s="22"/>
      <c r="H86" s="148"/>
    </row>
    <row r="87" spans="1:8" s="10" customFormat="1" ht="15.75" customHeight="1" thickBot="1">
      <c r="A87" s="222" t="s">
        <v>141</v>
      </c>
      <c r="B87" s="222"/>
      <c r="C87" s="222"/>
      <c r="D87" s="222"/>
      <c r="E87" s="222"/>
      <c r="F87" s="222"/>
      <c r="G87" s="18"/>
      <c r="H87" s="211"/>
    </row>
    <row r="88" spans="1:8" ht="27.75" customHeight="1" thickTop="1">
      <c r="A88" s="79"/>
      <c r="B88" s="79" t="s">
        <v>142</v>
      </c>
      <c r="C88" s="79"/>
      <c r="D88" s="80" t="s">
        <v>143</v>
      </c>
      <c r="E88" s="81"/>
      <c r="F88" s="29"/>
      <c r="G88" s="30"/>
      <c r="H88" s="148"/>
    </row>
    <row r="89" spans="1:8" ht="17.100000000000001" customHeight="1">
      <c r="A89" s="66" t="s">
        <v>144</v>
      </c>
      <c r="B89" s="63"/>
      <c r="C89" s="63"/>
      <c r="D89" s="64" t="s">
        <v>145</v>
      </c>
      <c r="E89" s="65"/>
      <c r="F89" s="32"/>
      <c r="G89" s="33"/>
      <c r="H89" s="212"/>
    </row>
    <row r="90" spans="1:8" ht="18" customHeight="1">
      <c r="A90" s="66" t="s">
        <v>146</v>
      </c>
      <c r="B90" s="66" t="s">
        <v>147</v>
      </c>
      <c r="C90" s="66" t="s">
        <v>148</v>
      </c>
      <c r="D90" s="67" t="s">
        <v>149</v>
      </c>
      <c r="E90" s="65" t="s">
        <v>150</v>
      </c>
      <c r="F90" s="5">
        <v>4000</v>
      </c>
      <c r="G90" s="15"/>
      <c r="H90" s="121"/>
    </row>
    <row r="91" spans="1:8" ht="30.75" customHeight="1">
      <c r="A91" s="66" t="s">
        <v>151</v>
      </c>
      <c r="B91" s="178" t="s">
        <v>152</v>
      </c>
      <c r="C91" s="66" t="s">
        <v>148</v>
      </c>
      <c r="D91" s="74" t="s">
        <v>153</v>
      </c>
      <c r="E91" s="25" t="s">
        <v>154</v>
      </c>
      <c r="F91" s="5">
        <v>20000</v>
      </c>
      <c r="G91" s="15"/>
      <c r="H91" s="121"/>
    </row>
    <row r="92" spans="1:8" ht="29.25" customHeight="1">
      <c r="A92" s="66" t="s">
        <v>151</v>
      </c>
      <c r="B92" s="66"/>
      <c r="C92" s="66"/>
      <c r="D92" s="67" t="s">
        <v>155</v>
      </c>
      <c r="E92" s="65" t="s">
        <v>15</v>
      </c>
      <c r="F92" s="5">
        <v>1</v>
      </c>
      <c r="G92" s="15"/>
      <c r="H92" s="121"/>
    </row>
    <row r="93" spans="1:8" ht="17.100000000000001" customHeight="1">
      <c r="A93" s="78"/>
      <c r="B93" s="69" t="s">
        <v>156</v>
      </c>
      <c r="C93" s="69"/>
      <c r="D93" s="70" t="s">
        <v>157</v>
      </c>
      <c r="E93" s="71"/>
      <c r="F93" s="25" t="s">
        <v>158</v>
      </c>
      <c r="G93" s="15"/>
      <c r="H93" s="121"/>
    </row>
    <row r="94" spans="1:8" ht="39.75" customHeight="1">
      <c r="A94" s="73" t="s">
        <v>159</v>
      </c>
      <c r="B94" s="73" t="s">
        <v>160</v>
      </c>
      <c r="C94" s="73"/>
      <c r="D94" s="74" t="s">
        <v>161</v>
      </c>
      <c r="E94" s="25" t="s">
        <v>150</v>
      </c>
      <c r="F94" s="5">
        <f>16000*3</f>
        <v>48000</v>
      </c>
      <c r="G94" s="15"/>
      <c r="H94" s="121"/>
    </row>
    <row r="95" spans="1:8" ht="54" customHeight="1">
      <c r="A95" s="73" t="s">
        <v>162</v>
      </c>
      <c r="B95" s="75" t="s">
        <v>16</v>
      </c>
      <c r="C95" s="75"/>
      <c r="D95" s="74" t="s">
        <v>163</v>
      </c>
      <c r="E95" s="71"/>
      <c r="F95" s="5"/>
      <c r="G95" s="15"/>
      <c r="H95" s="121"/>
    </row>
    <row r="96" spans="1:8" ht="18" customHeight="1">
      <c r="A96" s="78" t="s">
        <v>164</v>
      </c>
      <c r="B96" s="76"/>
      <c r="C96" s="76" t="s">
        <v>148</v>
      </c>
      <c r="D96" s="74" t="s">
        <v>165</v>
      </c>
      <c r="E96" s="71" t="s">
        <v>166</v>
      </c>
      <c r="F96" s="5">
        <v>1000</v>
      </c>
      <c r="G96" s="15"/>
      <c r="H96" s="121"/>
    </row>
    <row r="97" spans="1:8" ht="19.5" customHeight="1">
      <c r="A97" s="78" t="s">
        <v>167</v>
      </c>
      <c r="B97" s="76"/>
      <c r="C97" s="76" t="s">
        <v>148</v>
      </c>
      <c r="D97" s="74" t="s">
        <v>168</v>
      </c>
      <c r="E97" s="71" t="s">
        <v>166</v>
      </c>
      <c r="F97" s="5">
        <v>20</v>
      </c>
      <c r="G97" s="15"/>
      <c r="H97" s="121"/>
    </row>
    <row r="98" spans="1:8" ht="26.25" customHeight="1">
      <c r="A98" s="66" t="s">
        <v>169</v>
      </c>
      <c r="B98" s="77" t="s">
        <v>170</v>
      </c>
      <c r="C98" s="77"/>
      <c r="D98" s="67" t="s">
        <v>171</v>
      </c>
      <c r="E98" s="71"/>
      <c r="F98" s="5"/>
      <c r="G98" s="15"/>
      <c r="H98" s="121"/>
    </row>
    <row r="99" spans="1:8" ht="17.100000000000001" customHeight="1">
      <c r="A99" s="78" t="s">
        <v>172</v>
      </c>
      <c r="B99" s="78"/>
      <c r="C99" s="78"/>
      <c r="D99" s="74" t="s">
        <v>173</v>
      </c>
      <c r="E99" s="71" t="s">
        <v>166</v>
      </c>
      <c r="F99" s="5">
        <v>40</v>
      </c>
      <c r="G99" s="15"/>
      <c r="H99" s="121"/>
    </row>
    <row r="100" spans="1:8" ht="17.100000000000001" customHeight="1">
      <c r="A100" s="78" t="s">
        <v>174</v>
      </c>
      <c r="B100" s="78"/>
      <c r="C100" s="78"/>
      <c r="D100" s="74" t="s">
        <v>175</v>
      </c>
      <c r="E100" s="71" t="s">
        <v>166</v>
      </c>
      <c r="F100" s="5">
        <v>200</v>
      </c>
      <c r="G100" s="15"/>
      <c r="H100" s="121"/>
    </row>
    <row r="101" spans="1:8" ht="17.100000000000001" customHeight="1">
      <c r="A101" s="78" t="s">
        <v>176</v>
      </c>
      <c r="B101" s="78"/>
      <c r="C101" s="78"/>
      <c r="D101" s="74" t="s">
        <v>177</v>
      </c>
      <c r="E101" s="71" t="s">
        <v>166</v>
      </c>
      <c r="F101" s="5">
        <v>5</v>
      </c>
      <c r="G101" s="15"/>
      <c r="H101" s="121"/>
    </row>
    <row r="102" spans="1:8" ht="17.100000000000001" customHeight="1">
      <c r="A102" s="78" t="s">
        <v>178</v>
      </c>
      <c r="B102" s="78"/>
      <c r="C102" s="78"/>
      <c r="D102" s="74" t="s">
        <v>179</v>
      </c>
      <c r="E102" s="71" t="s">
        <v>166</v>
      </c>
      <c r="F102" s="5">
        <v>5</v>
      </c>
      <c r="G102" s="15"/>
      <c r="H102" s="121"/>
    </row>
    <row r="103" spans="1:8" ht="17.100000000000001" customHeight="1">
      <c r="A103" s="78" t="s">
        <v>180</v>
      </c>
      <c r="B103" s="78"/>
      <c r="C103" s="78"/>
      <c r="D103" s="70" t="s">
        <v>181</v>
      </c>
      <c r="E103" s="71"/>
      <c r="F103" s="5"/>
      <c r="G103" s="15"/>
      <c r="H103" s="121"/>
    </row>
    <row r="104" spans="1:8" ht="45.75" customHeight="1">
      <c r="A104" s="73" t="s">
        <v>182</v>
      </c>
      <c r="B104" s="75" t="s">
        <v>52</v>
      </c>
      <c r="C104" s="75" t="s">
        <v>148</v>
      </c>
      <c r="D104" s="74" t="s">
        <v>183</v>
      </c>
      <c r="E104" s="25" t="s">
        <v>166</v>
      </c>
      <c r="F104" s="5">
        <v>20</v>
      </c>
      <c r="G104" s="15"/>
      <c r="H104" s="121"/>
    </row>
    <row r="105" spans="1:8" ht="34.5" customHeight="1">
      <c r="A105" s="73" t="s">
        <v>184</v>
      </c>
      <c r="B105" s="179"/>
      <c r="C105" s="75" t="s">
        <v>148</v>
      </c>
      <c r="D105" s="67" t="s">
        <v>185</v>
      </c>
      <c r="E105" s="25" t="s">
        <v>166</v>
      </c>
      <c r="F105" s="5">
        <v>100</v>
      </c>
      <c r="G105" s="15"/>
      <c r="H105" s="121"/>
    </row>
    <row r="106" spans="1:8" ht="17.100000000000001" customHeight="1">
      <c r="A106" s="66" t="s">
        <v>186</v>
      </c>
      <c r="B106" s="77" t="s">
        <v>170</v>
      </c>
      <c r="C106" s="77"/>
      <c r="D106" s="67" t="s">
        <v>187</v>
      </c>
      <c r="E106" s="65"/>
      <c r="F106" s="5"/>
      <c r="G106" s="15"/>
      <c r="H106" s="121"/>
    </row>
    <row r="107" spans="1:8" ht="17.100000000000001" customHeight="1">
      <c r="A107" s="68" t="s">
        <v>188</v>
      </c>
      <c r="B107" s="78"/>
      <c r="C107" s="78"/>
      <c r="D107" s="74" t="s">
        <v>173</v>
      </c>
      <c r="E107" s="71" t="s">
        <v>166</v>
      </c>
      <c r="F107" s="5">
        <v>5</v>
      </c>
      <c r="G107" s="15"/>
      <c r="H107" s="121"/>
    </row>
    <row r="108" spans="1:8" ht="17.100000000000001" customHeight="1">
      <c r="A108" s="68" t="s">
        <v>189</v>
      </c>
      <c r="B108" s="78"/>
      <c r="C108" s="78"/>
      <c r="D108" s="74" t="s">
        <v>175</v>
      </c>
      <c r="E108" s="71" t="s">
        <v>166</v>
      </c>
      <c r="F108" s="5">
        <v>5</v>
      </c>
      <c r="G108" s="15"/>
      <c r="H108" s="121"/>
    </row>
    <row r="109" spans="1:8" ht="17.100000000000001" customHeight="1">
      <c r="A109" s="68" t="s">
        <v>190</v>
      </c>
      <c r="B109" s="78"/>
      <c r="C109" s="78"/>
      <c r="D109" s="74" t="s">
        <v>177</v>
      </c>
      <c r="E109" s="71" t="s">
        <v>166</v>
      </c>
      <c r="F109" s="5">
        <v>2</v>
      </c>
      <c r="G109" s="15"/>
      <c r="H109" s="121"/>
    </row>
    <row r="110" spans="1:8" ht="17.100000000000001" customHeight="1">
      <c r="A110" s="68" t="s">
        <v>191</v>
      </c>
      <c r="B110" s="78"/>
      <c r="C110" s="78"/>
      <c r="D110" s="74" t="s">
        <v>179</v>
      </c>
      <c r="E110" s="71" t="s">
        <v>166</v>
      </c>
      <c r="F110" s="5">
        <v>2</v>
      </c>
      <c r="G110" s="15"/>
      <c r="H110" s="121"/>
    </row>
    <row r="111" spans="1:8" ht="17.100000000000001" customHeight="1">
      <c r="A111" s="68"/>
      <c r="B111" s="78"/>
      <c r="C111" s="78"/>
      <c r="D111" s="70" t="s">
        <v>192</v>
      </c>
      <c r="E111" s="71"/>
      <c r="F111" s="5"/>
      <c r="G111" s="15"/>
      <c r="H111" s="121"/>
    </row>
    <row r="112" spans="1:8" ht="65.25" customHeight="1">
      <c r="A112" s="72" t="s">
        <v>193</v>
      </c>
      <c r="B112" s="78"/>
      <c r="C112" s="78"/>
      <c r="D112" s="74" t="s">
        <v>194</v>
      </c>
      <c r="E112" s="25" t="s">
        <v>166</v>
      </c>
      <c r="F112" s="5">
        <v>100</v>
      </c>
      <c r="G112" s="15"/>
      <c r="H112" s="121"/>
    </row>
    <row r="113" spans="1:8" ht="42.75" customHeight="1">
      <c r="A113" s="72" t="s">
        <v>195</v>
      </c>
      <c r="B113" s="78" t="s">
        <v>55</v>
      </c>
      <c r="C113" s="78"/>
      <c r="D113" s="74" t="s">
        <v>196</v>
      </c>
      <c r="E113" s="25" t="s">
        <v>166</v>
      </c>
      <c r="F113" s="5">
        <v>1000</v>
      </c>
      <c r="G113" s="15"/>
      <c r="H113" s="121"/>
    </row>
    <row r="114" spans="1:8" ht="30.75" customHeight="1">
      <c r="A114" s="72" t="s">
        <v>197</v>
      </c>
      <c r="B114" s="78"/>
      <c r="C114" s="78"/>
      <c r="D114" s="74" t="s">
        <v>198</v>
      </c>
      <c r="E114" s="25" t="s">
        <v>15</v>
      </c>
      <c r="F114" s="5">
        <v>1</v>
      </c>
      <c r="G114" s="15"/>
      <c r="H114" s="121"/>
    </row>
    <row r="115" spans="1:8" ht="17.100000000000001" customHeight="1">
      <c r="A115" s="68"/>
      <c r="B115" s="78"/>
      <c r="C115" s="78"/>
      <c r="D115" s="70" t="s">
        <v>199</v>
      </c>
      <c r="E115" s="25"/>
      <c r="F115" s="60"/>
      <c r="G115" s="15"/>
      <c r="H115" s="121"/>
    </row>
    <row r="116" spans="1:8" ht="48.75" customHeight="1">
      <c r="A116" s="72" t="s">
        <v>200</v>
      </c>
      <c r="B116" s="78" t="s">
        <v>201</v>
      </c>
      <c r="C116" s="78" t="s">
        <v>148</v>
      </c>
      <c r="D116" s="74" t="s">
        <v>202</v>
      </c>
      <c r="E116" s="25" t="s">
        <v>150</v>
      </c>
      <c r="F116" s="5">
        <v>5000</v>
      </c>
      <c r="G116" s="15"/>
      <c r="H116" s="121"/>
    </row>
    <row r="117" spans="1:8" ht="20.25" customHeight="1">
      <c r="A117" s="72"/>
      <c r="B117" s="78"/>
      <c r="C117" s="78"/>
      <c r="D117" s="74"/>
      <c r="E117" s="25"/>
      <c r="F117" s="5"/>
      <c r="G117" s="15"/>
      <c r="H117" s="121"/>
    </row>
    <row r="118" spans="1:8" ht="27" customHeight="1">
      <c r="A118" s="72" t="s">
        <v>203</v>
      </c>
      <c r="B118" s="69" t="s">
        <v>204</v>
      </c>
      <c r="C118" s="69"/>
      <c r="D118" s="70" t="s">
        <v>205</v>
      </c>
      <c r="E118" s="71"/>
      <c r="F118" s="5"/>
      <c r="G118" s="15"/>
      <c r="H118" s="121"/>
    </row>
    <row r="119" spans="1:8" ht="49.5" customHeight="1">
      <c r="A119" s="72" t="s">
        <v>206</v>
      </c>
      <c r="B119" s="73" t="s">
        <v>16</v>
      </c>
      <c r="C119" s="73"/>
      <c r="D119" s="74" t="s">
        <v>207</v>
      </c>
      <c r="E119" s="71"/>
      <c r="F119" s="5"/>
      <c r="G119" s="15"/>
      <c r="H119" s="121"/>
    </row>
    <row r="120" spans="1:8" ht="17.100000000000001" customHeight="1">
      <c r="A120" s="68"/>
      <c r="B120" s="78"/>
      <c r="C120" s="78"/>
      <c r="D120" s="74" t="s">
        <v>208</v>
      </c>
      <c r="E120" s="71"/>
      <c r="F120" s="5"/>
      <c r="G120" s="15"/>
      <c r="H120" s="121"/>
    </row>
    <row r="121" spans="1:8" ht="17.100000000000001" customHeight="1">
      <c r="A121" s="62"/>
      <c r="B121" s="66"/>
      <c r="C121" s="66"/>
      <c r="D121" s="67" t="s">
        <v>209</v>
      </c>
      <c r="E121" s="65"/>
      <c r="F121" s="5"/>
      <c r="G121" s="15"/>
      <c r="H121" s="121"/>
    </row>
    <row r="122" spans="1:8" ht="17.100000000000001" customHeight="1">
      <c r="A122" s="68" t="s">
        <v>210</v>
      </c>
      <c r="B122" s="78"/>
      <c r="C122" s="78" t="s">
        <v>148</v>
      </c>
      <c r="D122" s="74" t="s">
        <v>211</v>
      </c>
      <c r="E122" s="71" t="s">
        <v>154</v>
      </c>
      <c r="F122" s="5">
        <v>500</v>
      </c>
      <c r="G122" s="15"/>
      <c r="H122" s="121"/>
    </row>
    <row r="123" spans="1:8" ht="17.100000000000001" customHeight="1">
      <c r="A123" s="68" t="s">
        <v>212</v>
      </c>
      <c r="B123" s="78"/>
      <c r="C123" s="78" t="s">
        <v>148</v>
      </c>
      <c r="D123" s="74" t="s">
        <v>213</v>
      </c>
      <c r="E123" s="71" t="s">
        <v>154</v>
      </c>
      <c r="F123" s="5">
        <v>500</v>
      </c>
      <c r="G123" s="15"/>
      <c r="H123" s="121"/>
    </row>
    <row r="124" spans="1:8" ht="17.100000000000001" customHeight="1">
      <c r="A124" s="68"/>
      <c r="B124" s="78"/>
      <c r="C124" s="78"/>
      <c r="D124" s="74"/>
      <c r="E124" s="71"/>
      <c r="F124" s="5"/>
      <c r="G124" s="15"/>
      <c r="H124" s="121"/>
    </row>
    <row r="125" spans="1:8" ht="17.100000000000001" customHeight="1">
      <c r="A125" s="68"/>
      <c r="B125" s="78"/>
      <c r="C125" s="78"/>
      <c r="D125" s="74"/>
      <c r="E125" s="71"/>
      <c r="F125" s="5"/>
      <c r="G125" s="15"/>
      <c r="H125" s="121"/>
    </row>
    <row r="126" spans="1:8" ht="22.5" customHeight="1">
      <c r="A126" s="68"/>
      <c r="B126" s="78"/>
      <c r="C126" s="78"/>
      <c r="D126" s="74"/>
      <c r="E126" s="71"/>
      <c r="F126" s="5"/>
      <c r="G126" s="15"/>
      <c r="H126" s="121"/>
    </row>
    <row r="127" spans="1:8" ht="21.75" customHeight="1">
      <c r="A127" s="135"/>
      <c r="B127" s="136"/>
      <c r="C127" s="136"/>
      <c r="D127" s="137"/>
      <c r="E127" s="138"/>
      <c r="F127" s="5"/>
      <c r="G127" s="15"/>
      <c r="H127" s="121"/>
    </row>
    <row r="128" spans="1:8" s="9" customFormat="1" ht="18.75" customHeight="1" thickBot="1">
      <c r="A128" s="223" t="s">
        <v>87</v>
      </c>
      <c r="B128" s="223"/>
      <c r="C128" s="223"/>
      <c r="D128" s="223"/>
      <c r="E128" s="223"/>
      <c r="F128" s="223"/>
      <c r="G128" s="16"/>
      <c r="H128" s="211"/>
    </row>
    <row r="129" spans="1:10" s="9" customFormat="1" ht="18.75" customHeight="1" thickTop="1">
      <c r="A129" s="224" t="s">
        <v>88</v>
      </c>
      <c r="B129" s="224"/>
      <c r="C129" s="224"/>
      <c r="D129" s="224"/>
      <c r="E129" s="224"/>
      <c r="F129" s="224"/>
      <c r="G129" s="17"/>
      <c r="H129" s="213"/>
    </row>
    <row r="130" spans="1:10" s="9" customFormat="1" ht="45" customHeight="1">
      <c r="A130" s="129" t="s">
        <v>214</v>
      </c>
      <c r="B130" s="61"/>
      <c r="C130" s="61"/>
      <c r="D130" s="131" t="s">
        <v>215</v>
      </c>
      <c r="E130" s="71"/>
      <c r="F130" s="5"/>
      <c r="G130" s="15"/>
      <c r="H130" s="121"/>
    </row>
    <row r="131" spans="1:10" s="9" customFormat="1" ht="18.75" customHeight="1">
      <c r="A131" s="129" t="s">
        <v>216</v>
      </c>
      <c r="B131" s="61"/>
      <c r="C131" s="129" t="s">
        <v>148</v>
      </c>
      <c r="D131" s="74" t="s">
        <v>211</v>
      </c>
      <c r="E131" s="71" t="s">
        <v>154</v>
      </c>
      <c r="F131" s="5">
        <v>5000</v>
      </c>
      <c r="G131" s="15"/>
      <c r="H131" s="121"/>
    </row>
    <row r="132" spans="1:10" s="9" customFormat="1" ht="18.75" customHeight="1">
      <c r="A132" s="129" t="s">
        <v>217</v>
      </c>
      <c r="B132" s="61"/>
      <c r="C132" s="61"/>
      <c r="D132" s="74" t="s">
        <v>218</v>
      </c>
      <c r="E132" s="71" t="s">
        <v>154</v>
      </c>
      <c r="F132" s="5">
        <v>8000</v>
      </c>
      <c r="G132" s="15"/>
      <c r="H132" s="121"/>
    </row>
    <row r="133" spans="1:10" s="9" customFormat="1" ht="18.75" customHeight="1">
      <c r="A133" s="129" t="s">
        <v>219</v>
      </c>
      <c r="B133" s="61"/>
      <c r="C133" s="61"/>
      <c r="D133" s="74" t="s">
        <v>220</v>
      </c>
      <c r="E133" s="71" t="s">
        <v>154</v>
      </c>
      <c r="F133" s="5">
        <v>1000</v>
      </c>
      <c r="G133" s="15"/>
      <c r="H133" s="121"/>
    </row>
    <row r="134" spans="1:10" s="9" customFormat="1" ht="18.75" customHeight="1">
      <c r="A134" s="129" t="s">
        <v>221</v>
      </c>
      <c r="B134" s="61"/>
      <c r="C134" s="61"/>
      <c r="D134" s="74" t="s">
        <v>222</v>
      </c>
      <c r="E134" s="71" t="s">
        <v>154</v>
      </c>
      <c r="F134" s="5">
        <v>1000</v>
      </c>
      <c r="G134" s="15"/>
      <c r="H134" s="121"/>
    </row>
    <row r="135" spans="1:10" s="9" customFormat="1" ht="18.75" customHeight="1">
      <c r="A135" s="129" t="s">
        <v>223</v>
      </c>
      <c r="B135" s="61"/>
      <c r="C135" s="141"/>
      <c r="D135" s="67" t="s">
        <v>224</v>
      </c>
      <c r="E135" s="71" t="s">
        <v>154</v>
      </c>
      <c r="F135" s="5">
        <v>500</v>
      </c>
      <c r="G135" s="15"/>
      <c r="H135" s="121"/>
      <c r="J135" s="9">
        <f>SUM(F122:F126,F131:F135)</f>
        <v>16500</v>
      </c>
    </row>
    <row r="136" spans="1:10" ht="56.25" customHeight="1">
      <c r="A136" s="24" t="s">
        <v>225</v>
      </c>
      <c r="B136" s="24" t="s">
        <v>16</v>
      </c>
      <c r="C136" s="24"/>
      <c r="D136" s="24" t="s">
        <v>226</v>
      </c>
      <c r="E136" s="25"/>
      <c r="F136" s="5"/>
      <c r="G136" s="15"/>
      <c r="H136" s="121"/>
    </row>
    <row r="137" spans="1:10" ht="16.5" customHeight="1">
      <c r="A137" s="24"/>
      <c r="B137" s="24"/>
      <c r="C137" s="24" t="s">
        <v>148</v>
      </c>
      <c r="D137" s="24" t="s">
        <v>227</v>
      </c>
      <c r="E137" s="25"/>
      <c r="F137" s="5"/>
      <c r="G137" s="15"/>
      <c r="H137" s="121"/>
    </row>
    <row r="138" spans="1:10" ht="16.5" customHeight="1">
      <c r="A138" s="24" t="s">
        <v>228</v>
      </c>
      <c r="B138" s="24"/>
      <c r="C138" s="24"/>
      <c r="D138" s="24" t="s">
        <v>229</v>
      </c>
      <c r="E138" s="25" t="s">
        <v>166</v>
      </c>
      <c r="F138" s="5">
        <v>80</v>
      </c>
      <c r="G138" s="15"/>
      <c r="H138" s="121"/>
    </row>
    <row r="139" spans="1:10" ht="16.5" customHeight="1">
      <c r="A139" s="24" t="s">
        <v>230</v>
      </c>
      <c r="B139" s="24"/>
      <c r="C139" s="24"/>
      <c r="D139" s="24" t="s">
        <v>231</v>
      </c>
      <c r="E139" s="25" t="s">
        <v>166</v>
      </c>
      <c r="F139" s="5">
        <v>40</v>
      </c>
      <c r="G139" s="15"/>
      <c r="H139" s="121"/>
    </row>
    <row r="140" spans="1:10" ht="16.5" customHeight="1">
      <c r="A140" s="24" t="s">
        <v>232</v>
      </c>
      <c r="B140" s="24"/>
      <c r="C140" s="24"/>
      <c r="D140" s="24" t="s">
        <v>233</v>
      </c>
      <c r="E140" s="25" t="s">
        <v>166</v>
      </c>
      <c r="F140" s="5">
        <v>10</v>
      </c>
      <c r="G140" s="15"/>
      <c r="H140" s="121"/>
    </row>
    <row r="141" spans="1:10" ht="16.5" customHeight="1">
      <c r="A141" s="24" t="s">
        <v>234</v>
      </c>
      <c r="B141" s="24"/>
      <c r="C141" s="26"/>
      <c r="D141" s="67" t="s">
        <v>224</v>
      </c>
      <c r="E141" s="25" t="s">
        <v>166</v>
      </c>
      <c r="F141" s="25">
        <v>10</v>
      </c>
      <c r="G141" s="15"/>
      <c r="H141" s="121"/>
    </row>
    <row r="142" spans="1:10" ht="16.5" customHeight="1">
      <c r="A142" s="24" t="s">
        <v>235</v>
      </c>
      <c r="B142" s="24" t="s">
        <v>35</v>
      </c>
      <c r="C142" s="24"/>
      <c r="D142" s="24" t="s">
        <v>236</v>
      </c>
      <c r="E142" s="25"/>
      <c r="F142" s="5"/>
      <c r="G142" s="15"/>
      <c r="H142" s="121"/>
    </row>
    <row r="143" spans="1:10" ht="16.5" customHeight="1">
      <c r="A143" s="24" t="s">
        <v>237</v>
      </c>
      <c r="B143" s="24"/>
      <c r="C143" s="24"/>
      <c r="D143" s="24" t="s">
        <v>175</v>
      </c>
      <c r="E143" s="25" t="s">
        <v>166</v>
      </c>
      <c r="F143" s="5">
        <v>2000</v>
      </c>
      <c r="G143" s="15"/>
      <c r="H143" s="121"/>
    </row>
    <row r="144" spans="1:10" ht="29.25" customHeight="1">
      <c r="A144" s="24" t="s">
        <v>238</v>
      </c>
      <c r="B144" s="24"/>
      <c r="C144" s="24"/>
      <c r="D144" s="24" t="s">
        <v>239</v>
      </c>
      <c r="E144" s="25" t="s">
        <v>166</v>
      </c>
      <c r="F144" s="5">
        <v>30</v>
      </c>
      <c r="G144" s="15"/>
      <c r="H144" s="121"/>
    </row>
    <row r="145" spans="1:8" ht="16.5" customHeight="1">
      <c r="A145" s="24" t="s">
        <v>240</v>
      </c>
      <c r="B145" s="3"/>
      <c r="C145" s="3"/>
      <c r="D145" s="74" t="s">
        <v>177</v>
      </c>
      <c r="E145" s="71" t="s">
        <v>166</v>
      </c>
      <c r="F145" s="5">
        <v>5</v>
      </c>
      <c r="G145" s="15"/>
      <c r="H145" s="121"/>
    </row>
    <row r="146" spans="1:8" ht="16.5" customHeight="1">
      <c r="A146" s="24" t="s">
        <v>241</v>
      </c>
      <c r="B146" s="3"/>
      <c r="C146" s="3"/>
      <c r="D146" s="74" t="s">
        <v>179</v>
      </c>
      <c r="E146" s="71" t="s">
        <v>166</v>
      </c>
      <c r="F146" s="5">
        <v>5</v>
      </c>
      <c r="G146" s="15"/>
      <c r="H146" s="121"/>
    </row>
    <row r="147" spans="1:8" ht="26.25" customHeight="1">
      <c r="A147" s="24" t="s">
        <v>242</v>
      </c>
      <c r="B147" s="3" t="s">
        <v>243</v>
      </c>
      <c r="C147" s="3"/>
      <c r="D147" s="4" t="s">
        <v>244</v>
      </c>
      <c r="E147" s="5"/>
      <c r="F147" s="5"/>
      <c r="G147" s="15"/>
      <c r="H147" s="121"/>
    </row>
    <row r="148" spans="1:8" ht="29.25" customHeight="1">
      <c r="A148" s="24" t="s">
        <v>245</v>
      </c>
      <c r="B148" s="3" t="s">
        <v>246</v>
      </c>
      <c r="C148" s="3"/>
      <c r="D148" s="24" t="s">
        <v>247</v>
      </c>
      <c r="E148" s="5" t="s">
        <v>166</v>
      </c>
      <c r="F148" s="5">
        <v>400</v>
      </c>
      <c r="G148" s="15"/>
      <c r="H148" s="121"/>
    </row>
    <row r="149" spans="1:8" ht="29.25" customHeight="1">
      <c r="A149" s="24" t="s">
        <v>248</v>
      </c>
      <c r="B149" s="3"/>
      <c r="C149" s="3"/>
      <c r="D149" s="24" t="s">
        <v>249</v>
      </c>
      <c r="E149" s="5" t="s">
        <v>166</v>
      </c>
      <c r="F149" s="5">
        <v>200</v>
      </c>
      <c r="G149" s="15"/>
      <c r="H149" s="121"/>
    </row>
    <row r="150" spans="1:8" ht="40.5" customHeight="1">
      <c r="A150" s="24"/>
      <c r="B150" s="3"/>
      <c r="C150" s="3"/>
      <c r="D150" s="24" t="s">
        <v>250</v>
      </c>
      <c r="E150" s="5" t="s">
        <v>166</v>
      </c>
      <c r="F150" s="5">
        <v>500</v>
      </c>
      <c r="G150" s="15"/>
      <c r="H150" s="121"/>
    </row>
    <row r="151" spans="1:8" ht="18" customHeight="1">
      <c r="A151" s="24" t="s">
        <v>251</v>
      </c>
      <c r="B151" s="3" t="s">
        <v>252</v>
      </c>
      <c r="C151" s="3"/>
      <c r="D151" s="24" t="s">
        <v>253</v>
      </c>
      <c r="E151" s="5" t="s">
        <v>166</v>
      </c>
      <c r="F151" s="5">
        <v>80</v>
      </c>
      <c r="G151" s="15"/>
      <c r="H151" s="121"/>
    </row>
    <row r="152" spans="1:8" ht="27.75" customHeight="1">
      <c r="A152" s="24" t="s">
        <v>254</v>
      </c>
      <c r="B152" s="3" t="s">
        <v>255</v>
      </c>
      <c r="C152" s="24" t="s">
        <v>148</v>
      </c>
      <c r="D152" s="3" t="s">
        <v>256</v>
      </c>
      <c r="E152" s="5" t="s">
        <v>257</v>
      </c>
      <c r="F152" s="5">
        <v>100</v>
      </c>
      <c r="G152" s="15"/>
      <c r="H152" s="121"/>
    </row>
    <row r="153" spans="1:8" ht="27.75" customHeight="1">
      <c r="A153" s="24" t="s">
        <v>258</v>
      </c>
      <c r="B153" s="3"/>
      <c r="C153" s="3"/>
      <c r="D153" s="3" t="s">
        <v>259</v>
      </c>
      <c r="E153" s="5" t="s">
        <v>166</v>
      </c>
      <c r="F153" s="5">
        <v>10</v>
      </c>
      <c r="G153" s="15"/>
      <c r="H153" s="121"/>
    </row>
    <row r="154" spans="1:8" ht="27.75" customHeight="1">
      <c r="A154" s="61"/>
      <c r="B154" s="61"/>
      <c r="C154" s="61"/>
      <c r="D154" s="4" t="s">
        <v>260</v>
      </c>
      <c r="E154" s="5"/>
      <c r="F154" s="61"/>
      <c r="G154" s="82"/>
      <c r="H154" s="139"/>
    </row>
    <row r="155" spans="1:8" ht="27.75" customHeight="1">
      <c r="A155" s="129" t="s">
        <v>261</v>
      </c>
      <c r="B155" s="61"/>
      <c r="C155" s="61"/>
      <c r="D155" s="74" t="s">
        <v>262</v>
      </c>
      <c r="E155" s="25" t="s">
        <v>166</v>
      </c>
      <c r="F155" s="5">
        <v>100</v>
      </c>
      <c r="G155" s="95"/>
      <c r="H155" s="121"/>
    </row>
    <row r="156" spans="1:8" ht="27.75" customHeight="1">
      <c r="A156" s="129" t="s">
        <v>263</v>
      </c>
      <c r="B156" s="24" t="s">
        <v>264</v>
      </c>
      <c r="C156" s="24"/>
      <c r="D156" s="4" t="s">
        <v>265</v>
      </c>
      <c r="E156" s="25"/>
      <c r="F156" s="61"/>
      <c r="G156" s="82"/>
      <c r="H156" s="121"/>
    </row>
    <row r="157" spans="1:8" ht="27.75" customHeight="1">
      <c r="A157" s="129" t="s">
        <v>266</v>
      </c>
      <c r="B157" s="24" t="s">
        <v>267</v>
      </c>
      <c r="C157" s="24"/>
      <c r="D157" s="24" t="s">
        <v>268</v>
      </c>
      <c r="E157" s="25" t="s">
        <v>150</v>
      </c>
      <c r="F157" s="5">
        <v>150</v>
      </c>
      <c r="G157" s="15"/>
      <c r="H157" s="121"/>
    </row>
    <row r="158" spans="1:8" ht="27.75" customHeight="1">
      <c r="A158" s="24" t="s">
        <v>269</v>
      </c>
      <c r="B158" s="3" t="s">
        <v>270</v>
      </c>
      <c r="C158" s="3"/>
      <c r="D158" s="3" t="s">
        <v>271</v>
      </c>
      <c r="E158" s="5"/>
      <c r="F158" s="25" t="s">
        <v>158</v>
      </c>
      <c r="G158" s="15"/>
      <c r="H158" s="121"/>
    </row>
    <row r="159" spans="1:8" ht="27.75" customHeight="1">
      <c r="A159" s="24" t="s">
        <v>272</v>
      </c>
      <c r="B159" s="3"/>
      <c r="C159" s="3"/>
      <c r="D159" s="3" t="s">
        <v>273</v>
      </c>
      <c r="E159" s="5" t="s">
        <v>166</v>
      </c>
      <c r="F159" s="5">
        <v>5</v>
      </c>
      <c r="G159" s="15"/>
      <c r="H159" s="121"/>
    </row>
    <row r="160" spans="1:8" ht="27.75" customHeight="1">
      <c r="A160" s="24" t="s">
        <v>274</v>
      </c>
      <c r="B160" s="3"/>
      <c r="C160" s="3"/>
      <c r="D160" s="3" t="s">
        <v>275</v>
      </c>
      <c r="E160" s="5" t="s">
        <v>166</v>
      </c>
      <c r="F160" s="5">
        <v>5</v>
      </c>
      <c r="G160" s="15"/>
      <c r="H160" s="121"/>
    </row>
    <row r="161" spans="1:8" ht="27.75" customHeight="1">
      <c r="A161" s="24" t="s">
        <v>203</v>
      </c>
      <c r="B161" s="3" t="s">
        <v>276</v>
      </c>
      <c r="C161" s="3"/>
      <c r="D161" s="3" t="s">
        <v>277</v>
      </c>
      <c r="E161" s="5" t="s">
        <v>150</v>
      </c>
      <c r="F161" s="5">
        <v>150</v>
      </c>
      <c r="G161" s="15"/>
      <c r="H161" s="121"/>
    </row>
    <row r="162" spans="1:8" ht="20.25" customHeight="1">
      <c r="A162" s="24"/>
      <c r="B162" s="3"/>
      <c r="C162" s="3"/>
      <c r="D162" s="3"/>
      <c r="E162" s="5"/>
      <c r="F162" s="5"/>
      <c r="G162" s="15"/>
      <c r="H162" s="121"/>
    </row>
    <row r="163" spans="1:8" ht="27.75" customHeight="1">
      <c r="A163" s="24"/>
      <c r="B163" s="3"/>
      <c r="C163" s="3"/>
      <c r="D163" s="3"/>
      <c r="E163" s="5"/>
      <c r="F163" s="5"/>
      <c r="G163" s="15"/>
      <c r="H163" s="121"/>
    </row>
    <row r="164" spans="1:8" ht="27.75" customHeight="1">
      <c r="A164" s="24"/>
      <c r="B164" s="3"/>
      <c r="C164" s="3"/>
      <c r="D164" s="3"/>
      <c r="E164" s="5"/>
      <c r="F164" s="5"/>
      <c r="G164" s="15"/>
      <c r="H164" s="121"/>
    </row>
    <row r="165" spans="1:8" ht="27.75" customHeight="1">
      <c r="A165" s="24"/>
      <c r="B165" s="3"/>
      <c r="C165" s="3"/>
      <c r="D165" s="3"/>
      <c r="E165" s="5"/>
      <c r="F165" s="5"/>
      <c r="G165" s="15"/>
      <c r="H165" s="121"/>
    </row>
    <row r="166" spans="1:8" ht="27.75" customHeight="1">
      <c r="A166" s="24"/>
      <c r="B166" s="3"/>
      <c r="C166" s="3"/>
      <c r="D166" s="3"/>
      <c r="E166" s="5"/>
      <c r="F166" s="5"/>
      <c r="G166" s="15"/>
      <c r="H166" s="121"/>
    </row>
    <row r="167" spans="1:8" ht="23.25" customHeight="1">
      <c r="A167" s="24"/>
      <c r="B167" s="3"/>
      <c r="C167" s="3"/>
      <c r="D167" s="3"/>
      <c r="E167" s="5"/>
      <c r="F167" s="5"/>
      <c r="G167" s="15"/>
      <c r="H167" s="121"/>
    </row>
    <row r="168" spans="1:8" ht="21.75" customHeight="1">
      <c r="A168" s="24"/>
      <c r="B168" s="3"/>
      <c r="C168" s="3"/>
      <c r="D168" s="3"/>
      <c r="E168" s="5"/>
      <c r="F168" s="5"/>
      <c r="G168" s="15"/>
      <c r="H168" s="121"/>
    </row>
    <row r="169" spans="1:8" ht="24" customHeight="1">
      <c r="A169" s="56"/>
      <c r="B169" s="20"/>
      <c r="C169" s="20"/>
      <c r="D169" s="20"/>
      <c r="E169" s="21"/>
      <c r="F169" s="21"/>
      <c r="G169" s="22"/>
      <c r="H169" s="148"/>
    </row>
    <row r="170" spans="1:8" s="9" customFormat="1" ht="15.75" customHeight="1" thickBot="1">
      <c r="A170" s="223" t="s">
        <v>87</v>
      </c>
      <c r="B170" s="223"/>
      <c r="C170" s="223"/>
      <c r="D170" s="223"/>
      <c r="E170" s="223"/>
      <c r="F170" s="223"/>
      <c r="G170" s="16"/>
      <c r="H170" s="122"/>
    </row>
    <row r="171" spans="1:8" s="9" customFormat="1" ht="18.75" customHeight="1" thickTop="1">
      <c r="A171" s="224" t="s">
        <v>88</v>
      </c>
      <c r="B171" s="224"/>
      <c r="C171" s="224"/>
      <c r="D171" s="224"/>
      <c r="E171" s="224"/>
      <c r="F171" s="224"/>
      <c r="G171" s="17"/>
      <c r="H171" s="123"/>
    </row>
    <row r="172" spans="1:8" ht="39" customHeight="1">
      <c r="A172" s="24" t="s">
        <v>278</v>
      </c>
      <c r="B172" s="3"/>
      <c r="C172" s="24" t="s">
        <v>148</v>
      </c>
      <c r="D172" s="24" t="s">
        <v>279</v>
      </c>
      <c r="E172" s="5" t="s">
        <v>150</v>
      </c>
      <c r="F172" s="5">
        <v>100</v>
      </c>
      <c r="G172" s="15"/>
      <c r="H172" s="121"/>
    </row>
    <row r="173" spans="1:8" ht="24.9" customHeight="1">
      <c r="A173" s="24" t="s">
        <v>280</v>
      </c>
      <c r="B173" s="3" t="s">
        <v>281</v>
      </c>
      <c r="C173" s="24" t="s">
        <v>148</v>
      </c>
      <c r="D173" s="3" t="s">
        <v>282</v>
      </c>
      <c r="E173" s="5" t="s">
        <v>150</v>
      </c>
      <c r="F173" s="5">
        <v>25</v>
      </c>
      <c r="G173" s="15"/>
      <c r="H173" s="121"/>
    </row>
    <row r="174" spans="1:8" ht="24.9" customHeight="1">
      <c r="A174" s="24" t="s">
        <v>283</v>
      </c>
      <c r="B174" s="3" t="s">
        <v>284</v>
      </c>
      <c r="C174" s="3"/>
      <c r="D174" s="4" t="s">
        <v>285</v>
      </c>
      <c r="E174" s="5"/>
      <c r="F174" s="5"/>
      <c r="G174" s="15"/>
      <c r="H174" s="121"/>
    </row>
    <row r="175" spans="1:8" ht="24.9" customHeight="1">
      <c r="A175" s="24" t="s">
        <v>286</v>
      </c>
      <c r="B175" s="3"/>
      <c r="C175" s="24" t="s">
        <v>148</v>
      </c>
      <c r="D175" s="24" t="s">
        <v>287</v>
      </c>
      <c r="E175" s="25" t="s">
        <v>288</v>
      </c>
      <c r="F175" s="5">
        <v>8</v>
      </c>
      <c r="G175" s="15"/>
      <c r="H175" s="121"/>
    </row>
    <row r="176" spans="1:8" ht="24.9" customHeight="1">
      <c r="A176" s="24" t="s">
        <v>289</v>
      </c>
      <c r="B176" s="3"/>
      <c r="C176" s="24" t="s">
        <v>148</v>
      </c>
      <c r="D176" s="3" t="s">
        <v>290</v>
      </c>
      <c r="E176" s="25" t="s">
        <v>288</v>
      </c>
      <c r="F176" s="5">
        <v>5</v>
      </c>
      <c r="G176" s="15"/>
      <c r="H176" s="121"/>
    </row>
    <row r="177" spans="1:8" ht="24.9" customHeight="1">
      <c r="A177" s="24" t="s">
        <v>291</v>
      </c>
      <c r="B177" s="3"/>
      <c r="C177" s="24" t="s">
        <v>148</v>
      </c>
      <c r="D177" s="3" t="s">
        <v>292</v>
      </c>
      <c r="E177" s="25" t="s">
        <v>288</v>
      </c>
      <c r="F177" s="5">
        <v>15</v>
      </c>
      <c r="G177" s="15"/>
      <c r="H177" s="121"/>
    </row>
    <row r="178" spans="1:8" ht="24.9" customHeight="1">
      <c r="A178" s="24" t="s">
        <v>293</v>
      </c>
      <c r="B178" s="3"/>
      <c r="C178" s="3"/>
      <c r="D178" s="4" t="s">
        <v>294</v>
      </c>
      <c r="E178" s="25"/>
      <c r="F178" s="5"/>
      <c r="G178" s="15"/>
      <c r="H178" s="121"/>
    </row>
    <row r="179" spans="1:8" ht="24.9" customHeight="1">
      <c r="A179" s="24" t="s">
        <v>295</v>
      </c>
      <c r="B179" s="3"/>
      <c r="C179" s="3"/>
      <c r="D179" s="24" t="s">
        <v>287</v>
      </c>
      <c r="E179" s="25" t="s">
        <v>154</v>
      </c>
      <c r="F179" s="5">
        <v>5</v>
      </c>
      <c r="G179" s="15"/>
      <c r="H179" s="121"/>
    </row>
    <row r="180" spans="1:8" ht="24.9" customHeight="1">
      <c r="A180" s="24" t="s">
        <v>296</v>
      </c>
      <c r="B180" s="3"/>
      <c r="C180" s="3"/>
      <c r="D180" s="3" t="s">
        <v>290</v>
      </c>
      <c r="E180" s="25" t="s">
        <v>154</v>
      </c>
      <c r="F180" s="5">
        <v>5</v>
      </c>
      <c r="G180" s="15"/>
      <c r="H180" s="121"/>
    </row>
    <row r="181" spans="1:8" ht="24.9" customHeight="1">
      <c r="A181" s="24" t="s">
        <v>297</v>
      </c>
      <c r="B181" s="3"/>
      <c r="C181" s="24" t="s">
        <v>148</v>
      </c>
      <c r="D181" s="3" t="s">
        <v>292</v>
      </c>
      <c r="E181" s="25" t="s">
        <v>154</v>
      </c>
      <c r="F181" s="5">
        <v>2000</v>
      </c>
      <c r="G181" s="15"/>
      <c r="H181" s="121"/>
    </row>
    <row r="182" spans="1:8" ht="53.25" customHeight="1">
      <c r="A182" s="24" t="s">
        <v>298</v>
      </c>
      <c r="B182" s="3"/>
      <c r="C182" s="3"/>
      <c r="D182" s="3" t="s">
        <v>299</v>
      </c>
      <c r="E182" s="25" t="s">
        <v>257</v>
      </c>
      <c r="F182" s="5">
        <v>4</v>
      </c>
      <c r="G182" s="15"/>
      <c r="H182" s="121"/>
    </row>
    <row r="183" spans="1:8" ht="24.9" customHeight="1">
      <c r="A183" s="24"/>
      <c r="B183" s="3"/>
      <c r="C183" s="3"/>
      <c r="D183" s="3"/>
      <c r="E183" s="25"/>
      <c r="F183" s="5"/>
      <c r="G183" s="15"/>
      <c r="H183" s="121"/>
    </row>
    <row r="184" spans="1:8" ht="24.9" customHeight="1">
      <c r="A184" s="24"/>
      <c r="B184" s="3"/>
      <c r="C184" s="3"/>
      <c r="D184" s="3"/>
      <c r="E184" s="25"/>
      <c r="F184" s="5"/>
      <c r="G184" s="15"/>
      <c r="H184" s="121"/>
    </row>
    <row r="185" spans="1:8" ht="24.9" customHeight="1">
      <c r="A185" s="24"/>
      <c r="B185" s="3"/>
      <c r="C185" s="3"/>
      <c r="D185" s="3"/>
      <c r="E185" s="25"/>
      <c r="F185" s="5"/>
      <c r="G185" s="15"/>
      <c r="H185" s="121"/>
    </row>
    <row r="186" spans="1:8" ht="24.9" customHeight="1">
      <c r="A186" s="24"/>
      <c r="B186" s="3"/>
      <c r="C186" s="3"/>
      <c r="D186" s="3"/>
      <c r="E186" s="25"/>
      <c r="F186" s="5"/>
      <c r="G186" s="15"/>
      <c r="H186" s="121"/>
    </row>
    <row r="187" spans="1:8" ht="24.9" customHeight="1">
      <c r="A187" s="24"/>
      <c r="B187" s="3"/>
      <c r="C187" s="3"/>
      <c r="D187" s="3"/>
      <c r="E187" s="25"/>
      <c r="F187" s="5"/>
      <c r="G187" s="15"/>
      <c r="H187" s="121"/>
    </row>
    <row r="188" spans="1:8" ht="24.9" customHeight="1">
      <c r="A188" s="24"/>
      <c r="B188" s="3"/>
      <c r="C188" s="3"/>
      <c r="D188" s="3"/>
      <c r="E188" s="25"/>
      <c r="F188" s="5"/>
      <c r="G188" s="15"/>
      <c r="H188" s="121"/>
    </row>
    <row r="189" spans="1:8" ht="24.9" customHeight="1">
      <c r="A189" s="24"/>
      <c r="B189" s="3"/>
      <c r="C189" s="3"/>
      <c r="D189" s="3"/>
      <c r="E189" s="25"/>
      <c r="F189" s="5"/>
      <c r="G189" s="15"/>
      <c r="H189" s="121"/>
    </row>
    <row r="190" spans="1:8" ht="24.9" customHeight="1">
      <c r="A190" s="24"/>
      <c r="B190" s="3"/>
      <c r="C190" s="3"/>
      <c r="D190" s="3"/>
      <c r="E190" s="25"/>
      <c r="F190" s="5"/>
      <c r="G190" s="15"/>
      <c r="H190" s="121"/>
    </row>
    <row r="191" spans="1:8" ht="24.9" customHeight="1">
      <c r="A191" s="24"/>
      <c r="B191" s="3"/>
      <c r="C191" s="3"/>
      <c r="D191" s="3"/>
      <c r="E191" s="25"/>
      <c r="F191" s="5"/>
      <c r="G191" s="15"/>
      <c r="H191" s="121"/>
    </row>
    <row r="192" spans="1:8" ht="24.9" customHeight="1">
      <c r="A192" s="24"/>
      <c r="B192" s="3"/>
      <c r="C192" s="3"/>
      <c r="D192" s="3"/>
      <c r="E192" s="25"/>
      <c r="F192" s="5"/>
      <c r="G192" s="15"/>
      <c r="H192" s="121"/>
    </row>
    <row r="193" spans="1:8" ht="24.9" customHeight="1">
      <c r="A193" s="24"/>
      <c r="B193" s="3"/>
      <c r="C193" s="3"/>
      <c r="D193" s="3"/>
      <c r="E193" s="25"/>
      <c r="F193" s="5"/>
      <c r="G193" s="15"/>
      <c r="H193" s="121"/>
    </row>
    <row r="194" spans="1:8" ht="24.9" customHeight="1">
      <c r="A194" s="24"/>
      <c r="B194" s="3"/>
      <c r="C194" s="3"/>
      <c r="D194" s="3"/>
      <c r="E194" s="25"/>
      <c r="F194" s="5"/>
      <c r="G194" s="15"/>
      <c r="H194" s="121"/>
    </row>
    <row r="195" spans="1:8" ht="24.9" customHeight="1">
      <c r="A195" s="24"/>
      <c r="B195" s="3"/>
      <c r="C195" s="3"/>
      <c r="D195" s="3"/>
      <c r="E195" s="25"/>
      <c r="F195" s="5"/>
      <c r="G195" s="15"/>
      <c r="H195" s="121"/>
    </row>
    <row r="196" spans="1:8" ht="24.9" customHeight="1">
      <c r="A196" s="24"/>
      <c r="B196" s="3"/>
      <c r="C196" s="3"/>
      <c r="D196" s="3"/>
      <c r="E196" s="25"/>
      <c r="F196" s="5"/>
      <c r="G196" s="15"/>
      <c r="H196" s="121"/>
    </row>
    <row r="197" spans="1:8" ht="24.9" customHeight="1">
      <c r="A197" s="24"/>
      <c r="B197" s="3"/>
      <c r="C197" s="3"/>
      <c r="D197" s="3"/>
      <c r="E197" s="25"/>
      <c r="F197" s="5"/>
      <c r="G197" s="15"/>
      <c r="H197" s="121"/>
    </row>
    <row r="198" spans="1:8" ht="24.9" customHeight="1">
      <c r="A198" s="24"/>
      <c r="B198" s="3"/>
      <c r="C198" s="3"/>
      <c r="D198" s="3"/>
      <c r="E198" s="25"/>
      <c r="F198" s="5"/>
      <c r="G198" s="15"/>
      <c r="H198" s="121"/>
    </row>
    <row r="199" spans="1:8" ht="24.9" customHeight="1">
      <c r="A199" s="24"/>
      <c r="B199" s="3"/>
      <c r="C199" s="3"/>
      <c r="D199" s="3"/>
      <c r="E199" s="25"/>
      <c r="F199" s="5"/>
      <c r="G199" s="15"/>
      <c r="H199" s="121"/>
    </row>
    <row r="200" spans="1:8" ht="24.9" customHeight="1">
      <c r="A200" s="24"/>
      <c r="B200" s="3"/>
      <c r="C200" s="3"/>
      <c r="D200" s="3"/>
      <c r="E200" s="25"/>
      <c r="F200" s="5"/>
      <c r="G200" s="15"/>
      <c r="H200" s="121"/>
    </row>
    <row r="201" spans="1:8" ht="24.9" customHeight="1">
      <c r="A201" s="24"/>
      <c r="B201" s="3"/>
      <c r="C201" s="3"/>
      <c r="D201" s="3"/>
      <c r="E201" s="25"/>
      <c r="F201" s="5"/>
      <c r="G201" s="15"/>
      <c r="H201" s="121"/>
    </row>
    <row r="202" spans="1:8" ht="24.9" customHeight="1">
      <c r="A202" s="24"/>
      <c r="B202" s="3"/>
      <c r="C202" s="3"/>
      <c r="D202" s="3"/>
      <c r="E202" s="25"/>
      <c r="F202" s="5"/>
      <c r="G202" s="15"/>
      <c r="H202" s="121"/>
    </row>
    <row r="203" spans="1:8" ht="24.9" customHeight="1">
      <c r="A203" s="24"/>
      <c r="B203" s="3"/>
      <c r="C203" s="3"/>
      <c r="D203" s="3"/>
      <c r="E203" s="25"/>
      <c r="F203" s="5"/>
      <c r="G203" s="15"/>
      <c r="H203" s="121"/>
    </row>
    <row r="204" spans="1:8" ht="24.9" customHeight="1">
      <c r="A204" s="24"/>
      <c r="B204" s="3"/>
      <c r="C204" s="3"/>
      <c r="D204" s="3"/>
      <c r="E204" s="25"/>
      <c r="F204" s="5"/>
      <c r="G204" s="15"/>
      <c r="H204" s="121"/>
    </row>
    <row r="205" spans="1:8" ht="24.9" customHeight="1">
      <c r="A205" s="24"/>
      <c r="B205" s="3"/>
      <c r="C205" s="3"/>
      <c r="D205" s="3"/>
      <c r="E205" s="25"/>
      <c r="F205" s="5"/>
      <c r="G205" s="15"/>
      <c r="H205" s="121"/>
    </row>
    <row r="206" spans="1:8" ht="18.75" customHeight="1">
      <c r="A206" s="24"/>
      <c r="B206" s="3"/>
      <c r="C206" s="3"/>
      <c r="D206" s="3"/>
      <c r="E206" s="25"/>
      <c r="F206" s="5"/>
      <c r="G206" s="15"/>
      <c r="H206" s="121"/>
    </row>
    <row r="207" spans="1:8" ht="24.9" customHeight="1">
      <c r="A207" s="24"/>
      <c r="B207" s="3"/>
      <c r="C207" s="3"/>
      <c r="D207" s="3"/>
      <c r="E207" s="25"/>
      <c r="F207" s="5"/>
      <c r="G207" s="15"/>
      <c r="H207" s="121"/>
    </row>
    <row r="208" spans="1:8" ht="24.9" customHeight="1">
      <c r="A208" s="24"/>
      <c r="B208" s="3"/>
      <c r="C208" s="3"/>
      <c r="D208" s="3"/>
      <c r="E208" s="25"/>
      <c r="F208" s="5"/>
      <c r="G208" s="15"/>
      <c r="H208" s="121"/>
    </row>
    <row r="209" spans="1:11" ht="24.9" customHeight="1">
      <c r="A209" s="24"/>
      <c r="B209" s="3"/>
      <c r="C209" s="3"/>
      <c r="D209" s="3"/>
      <c r="E209" s="25"/>
      <c r="F209" s="5"/>
      <c r="G209" s="15"/>
      <c r="H209" s="121"/>
    </row>
    <row r="210" spans="1:11" ht="17.100000000000001" customHeight="1">
      <c r="A210" s="3"/>
      <c r="B210" s="3"/>
      <c r="C210" s="3"/>
      <c r="D210" s="3"/>
      <c r="E210" s="5"/>
      <c r="F210" s="5"/>
      <c r="G210" s="15"/>
      <c r="H210" s="121"/>
    </row>
    <row r="211" spans="1:11" ht="15.75" customHeight="1" thickBot="1">
      <c r="A211" s="222" t="s">
        <v>300</v>
      </c>
      <c r="B211" s="222"/>
      <c r="C211" s="222"/>
      <c r="D211" s="222"/>
      <c r="E211" s="222"/>
      <c r="F211" s="222"/>
      <c r="G211" s="13"/>
      <c r="H211" s="211"/>
    </row>
    <row r="212" spans="1:11" ht="27" thickTop="1">
      <c r="A212" s="86"/>
      <c r="B212" s="83" t="s">
        <v>301</v>
      </c>
      <c r="C212" s="83"/>
      <c r="D212" s="84" t="s">
        <v>302</v>
      </c>
      <c r="E212" s="87"/>
      <c r="F212" s="87"/>
      <c r="G212" s="88"/>
      <c r="H212" s="214"/>
    </row>
    <row r="213" spans="1:11" ht="17.100000000000001" customHeight="1">
      <c r="A213" s="62"/>
      <c r="B213" s="66" t="s">
        <v>303</v>
      </c>
      <c r="C213" s="66"/>
      <c r="D213" s="64" t="s">
        <v>304</v>
      </c>
      <c r="E213" s="65"/>
      <c r="F213" s="25" t="s">
        <v>158</v>
      </c>
      <c r="G213" s="15"/>
      <c r="H213" s="121"/>
    </row>
    <row r="214" spans="1:11" ht="25.5" customHeight="1">
      <c r="A214" s="72" t="s">
        <v>305</v>
      </c>
      <c r="B214" s="78" t="s">
        <v>74</v>
      </c>
      <c r="C214" s="78"/>
      <c r="D214" s="74" t="s">
        <v>306</v>
      </c>
      <c r="E214" s="71"/>
      <c r="F214" s="25" t="s">
        <v>158</v>
      </c>
      <c r="G214" s="15"/>
      <c r="H214" s="121"/>
    </row>
    <row r="215" spans="1:11" ht="17.100000000000001" customHeight="1">
      <c r="A215" s="68" t="s">
        <v>307</v>
      </c>
      <c r="B215" s="78"/>
      <c r="C215" s="78" t="s">
        <v>148</v>
      </c>
      <c r="D215" s="74" t="s">
        <v>308</v>
      </c>
      <c r="E215" s="71" t="s">
        <v>150</v>
      </c>
      <c r="F215" s="5">
        <v>800</v>
      </c>
      <c r="G215" s="15"/>
      <c r="H215" s="121"/>
      <c r="K215" s="153"/>
    </row>
    <row r="216" spans="1:11" ht="29.25" customHeight="1">
      <c r="A216" s="68" t="s">
        <v>309</v>
      </c>
      <c r="B216" s="78" t="s">
        <v>103</v>
      </c>
      <c r="C216" s="78"/>
      <c r="D216" s="74" t="s">
        <v>310</v>
      </c>
      <c r="E216" s="71"/>
      <c r="F216" s="5"/>
      <c r="G216" s="15"/>
      <c r="H216" s="121"/>
    </row>
    <row r="217" spans="1:11" ht="17.100000000000001" customHeight="1">
      <c r="A217" s="68" t="s">
        <v>311</v>
      </c>
      <c r="B217" s="78"/>
      <c r="C217" s="78"/>
      <c r="D217" s="74" t="s">
        <v>312</v>
      </c>
      <c r="E217" s="71" t="s">
        <v>166</v>
      </c>
      <c r="F217" s="5">
        <v>60</v>
      </c>
      <c r="G217" s="215"/>
      <c r="H217" s="121"/>
    </row>
    <row r="218" spans="1:11" ht="26.25" customHeight="1">
      <c r="A218" s="68" t="s">
        <v>313</v>
      </c>
      <c r="B218" s="78" t="s">
        <v>103</v>
      </c>
      <c r="C218" s="78"/>
      <c r="D218" s="74" t="s">
        <v>314</v>
      </c>
      <c r="E218" s="71"/>
      <c r="F218" s="5"/>
      <c r="G218" s="15"/>
      <c r="H218" s="121"/>
    </row>
    <row r="219" spans="1:11" ht="27" customHeight="1">
      <c r="A219" s="72" t="s">
        <v>315</v>
      </c>
      <c r="B219" s="78"/>
      <c r="C219" s="78"/>
      <c r="D219" s="74" t="s">
        <v>316</v>
      </c>
      <c r="E219" s="25" t="s">
        <v>166</v>
      </c>
      <c r="F219" s="5">
        <v>20</v>
      </c>
      <c r="G219" s="15"/>
      <c r="H219" s="121"/>
    </row>
    <row r="220" spans="1:11" ht="26.25" customHeight="1">
      <c r="A220" s="68" t="s">
        <v>317</v>
      </c>
      <c r="B220" s="78" t="s">
        <v>103</v>
      </c>
      <c r="C220" s="78"/>
      <c r="D220" s="74" t="s">
        <v>318</v>
      </c>
      <c r="E220" s="71"/>
      <c r="F220" s="25" t="s">
        <v>158</v>
      </c>
      <c r="G220" s="15"/>
      <c r="H220" s="146"/>
    </row>
    <row r="221" spans="1:11" ht="34.5" customHeight="1">
      <c r="A221" s="68" t="s">
        <v>319</v>
      </c>
      <c r="B221" s="78" t="s">
        <v>103</v>
      </c>
      <c r="C221" s="78"/>
      <c r="D221" s="74" t="s">
        <v>320</v>
      </c>
      <c r="E221" s="25" t="s">
        <v>166</v>
      </c>
      <c r="F221" s="5">
        <v>320</v>
      </c>
      <c r="G221" s="15"/>
      <c r="H221" s="121"/>
    </row>
    <row r="222" spans="1:11" ht="18" customHeight="1">
      <c r="A222" s="68"/>
      <c r="B222" s="78" t="s">
        <v>321</v>
      </c>
      <c r="C222" s="78"/>
      <c r="D222" s="70" t="s">
        <v>322</v>
      </c>
      <c r="E222" s="71"/>
      <c r="F222" s="5"/>
      <c r="G222" s="15"/>
      <c r="H222" s="121"/>
      <c r="J222" t="e">
        <f>SUM(#REF!)</f>
        <v>#REF!</v>
      </c>
    </row>
    <row r="223" spans="1:11" ht="17.100000000000001" customHeight="1">
      <c r="A223" s="68" t="s">
        <v>323</v>
      </c>
      <c r="B223" s="89" t="s">
        <v>324</v>
      </c>
      <c r="C223" s="89"/>
      <c r="D223" s="89" t="s">
        <v>325</v>
      </c>
      <c r="E223" s="71"/>
      <c r="F223" s="5"/>
      <c r="G223" s="15"/>
      <c r="H223" s="121"/>
      <c r="J223" t="e">
        <f>SUM(J222:J222)</f>
        <v>#REF!</v>
      </c>
    </row>
    <row r="224" spans="1:11" ht="17.100000000000001" customHeight="1">
      <c r="A224" s="68" t="s">
        <v>326</v>
      </c>
      <c r="B224" s="89" t="s">
        <v>324</v>
      </c>
      <c r="C224" s="89" t="s">
        <v>148</v>
      </c>
      <c r="D224" s="89" t="s">
        <v>327</v>
      </c>
      <c r="E224" s="25" t="s">
        <v>328</v>
      </c>
      <c r="F224" s="5">
        <v>40</v>
      </c>
      <c r="G224" s="15"/>
      <c r="H224" s="121"/>
    </row>
    <row r="225" spans="1:10" ht="17.100000000000001" customHeight="1">
      <c r="A225" s="68" t="s">
        <v>329</v>
      </c>
      <c r="B225" s="89" t="s">
        <v>330</v>
      </c>
      <c r="C225" s="89" t="s">
        <v>148</v>
      </c>
      <c r="D225" s="89" t="s">
        <v>331</v>
      </c>
      <c r="E225" s="25" t="s">
        <v>328</v>
      </c>
      <c r="F225" s="5">
        <v>5</v>
      </c>
      <c r="G225" s="15"/>
      <c r="H225" s="121"/>
      <c r="J225">
        <f>SUM(F224:F225)</f>
        <v>45</v>
      </c>
    </row>
    <row r="226" spans="1:10" ht="17.100000000000001" customHeight="1">
      <c r="A226" s="68" t="s">
        <v>332</v>
      </c>
      <c r="B226" s="78" t="s">
        <v>333</v>
      </c>
      <c r="C226" s="89" t="s">
        <v>148</v>
      </c>
      <c r="D226" s="74" t="s">
        <v>334</v>
      </c>
      <c r="E226" s="71"/>
      <c r="F226" s="5"/>
      <c r="G226" s="15"/>
      <c r="H226" s="121"/>
    </row>
    <row r="227" spans="1:10" ht="17.100000000000001" customHeight="1">
      <c r="A227" s="68" t="s">
        <v>335</v>
      </c>
      <c r="B227" s="78"/>
      <c r="C227" s="89" t="s">
        <v>148</v>
      </c>
      <c r="D227" s="74" t="s">
        <v>336</v>
      </c>
      <c r="E227" s="71" t="s">
        <v>150</v>
      </c>
      <c r="F227" s="5">
        <v>20</v>
      </c>
      <c r="G227" s="15"/>
      <c r="H227" s="121"/>
    </row>
    <row r="228" spans="1:10" ht="17.100000000000001" customHeight="1">
      <c r="A228" s="68" t="s">
        <v>337</v>
      </c>
      <c r="B228" s="78"/>
      <c r="C228" s="89" t="s">
        <v>148</v>
      </c>
      <c r="D228" s="74" t="s">
        <v>338</v>
      </c>
      <c r="E228" s="71" t="s">
        <v>150</v>
      </c>
      <c r="F228" s="5">
        <v>10</v>
      </c>
      <c r="G228" s="15"/>
      <c r="H228" s="121"/>
    </row>
    <row r="229" spans="1:10" ht="17.100000000000001" customHeight="1">
      <c r="A229" s="68" t="s">
        <v>339</v>
      </c>
      <c r="B229" s="78"/>
      <c r="C229" s="89" t="s">
        <v>148</v>
      </c>
      <c r="D229" s="74" t="s">
        <v>340</v>
      </c>
      <c r="E229" s="71" t="s">
        <v>150</v>
      </c>
      <c r="F229" s="5">
        <v>200</v>
      </c>
      <c r="G229" s="15"/>
      <c r="H229" s="121"/>
    </row>
    <row r="230" spans="1:10" ht="17.100000000000001" customHeight="1">
      <c r="A230" s="3"/>
      <c r="B230" s="3"/>
      <c r="C230" s="3"/>
      <c r="D230" s="3"/>
      <c r="E230" s="5"/>
      <c r="F230" s="5"/>
      <c r="G230" s="15"/>
      <c r="H230" s="146"/>
    </row>
    <row r="231" spans="1:10" ht="17.100000000000001" customHeight="1">
      <c r="A231" s="68"/>
      <c r="B231" s="78" t="s">
        <v>341</v>
      </c>
      <c r="C231" s="78"/>
      <c r="D231" s="70" t="s">
        <v>342</v>
      </c>
      <c r="E231" s="71"/>
      <c r="F231" s="5"/>
      <c r="G231" s="15"/>
      <c r="H231" s="146"/>
    </row>
    <row r="232" spans="1:10" ht="27" customHeight="1">
      <c r="A232" s="72" t="s">
        <v>343</v>
      </c>
      <c r="B232" s="78" t="s">
        <v>147</v>
      </c>
      <c r="C232" s="78"/>
      <c r="D232" s="74" t="s">
        <v>344</v>
      </c>
      <c r="E232" s="71"/>
      <c r="F232" s="5"/>
      <c r="G232" s="15"/>
      <c r="H232" s="146"/>
    </row>
    <row r="233" spans="1:10" ht="24.75" customHeight="1">
      <c r="A233" s="72" t="s">
        <v>345</v>
      </c>
      <c r="B233" s="78"/>
      <c r="C233" s="78"/>
      <c r="D233" s="74" t="s">
        <v>346</v>
      </c>
      <c r="E233" s="25" t="s">
        <v>150</v>
      </c>
      <c r="F233" s="5">
        <f>80+20</f>
        <v>100</v>
      </c>
      <c r="G233" s="15"/>
      <c r="H233" s="121"/>
    </row>
    <row r="234" spans="1:10" ht="17.100000000000001" customHeight="1">
      <c r="A234" s="68" t="s">
        <v>347</v>
      </c>
      <c r="B234" s="78" t="s">
        <v>270</v>
      </c>
      <c r="C234" s="78"/>
      <c r="D234" s="74" t="s">
        <v>348</v>
      </c>
      <c r="E234" s="71"/>
      <c r="F234" s="25" t="s">
        <v>158</v>
      </c>
      <c r="G234" s="15"/>
      <c r="H234" s="146"/>
    </row>
    <row r="235" spans="1:10" ht="29.25" customHeight="1">
      <c r="A235" s="72" t="s">
        <v>349</v>
      </c>
      <c r="B235" s="78"/>
      <c r="C235" s="78"/>
      <c r="D235" s="74" t="s">
        <v>350</v>
      </c>
      <c r="E235" s="25" t="s">
        <v>150</v>
      </c>
      <c r="F235" s="5">
        <v>680</v>
      </c>
      <c r="G235" s="15"/>
      <c r="H235" s="121"/>
    </row>
    <row r="236" spans="1:10" ht="17.100000000000001" customHeight="1">
      <c r="A236" s="68" t="s">
        <v>351</v>
      </c>
      <c r="B236" s="78" t="s">
        <v>270</v>
      </c>
      <c r="C236" s="78"/>
      <c r="D236" s="74" t="s">
        <v>352</v>
      </c>
      <c r="E236" s="25"/>
      <c r="F236" s="25" t="s">
        <v>158</v>
      </c>
      <c r="G236" s="15"/>
      <c r="H236" s="146"/>
    </row>
    <row r="237" spans="1:10" ht="27.75" customHeight="1">
      <c r="A237" s="72" t="s">
        <v>353</v>
      </c>
      <c r="B237" s="78"/>
      <c r="C237" s="78"/>
      <c r="D237" s="74" t="s">
        <v>354</v>
      </c>
      <c r="E237" s="25" t="s">
        <v>150</v>
      </c>
      <c r="F237" s="5">
        <v>80</v>
      </c>
      <c r="G237" s="15"/>
      <c r="H237" s="121"/>
    </row>
    <row r="238" spans="1:10" ht="17.100000000000001" customHeight="1">
      <c r="A238" s="68" t="s">
        <v>355</v>
      </c>
      <c r="B238" s="78" t="s">
        <v>281</v>
      </c>
      <c r="C238" s="78"/>
      <c r="D238" s="74" t="s">
        <v>356</v>
      </c>
      <c r="E238" s="71"/>
      <c r="F238" s="5"/>
      <c r="G238" s="113"/>
      <c r="H238" s="121"/>
    </row>
    <row r="239" spans="1:10" ht="17.100000000000001" customHeight="1">
      <c r="A239" s="68" t="s">
        <v>357</v>
      </c>
      <c r="B239" s="78"/>
      <c r="C239" s="78"/>
      <c r="D239" s="74" t="s">
        <v>358</v>
      </c>
      <c r="E239" s="71" t="s">
        <v>154</v>
      </c>
      <c r="F239" s="5">
        <v>100</v>
      </c>
      <c r="G239" s="15"/>
      <c r="H239" s="121"/>
    </row>
    <row r="240" spans="1:10" ht="17.100000000000001" customHeight="1">
      <c r="A240" s="68" t="s">
        <v>359</v>
      </c>
      <c r="B240" s="78"/>
      <c r="C240" s="78"/>
      <c r="D240" s="74" t="s">
        <v>360</v>
      </c>
      <c r="E240" s="71" t="s">
        <v>154</v>
      </c>
      <c r="F240" s="5">
        <v>100</v>
      </c>
      <c r="G240" s="15"/>
      <c r="H240" s="121"/>
    </row>
    <row r="241" spans="1:8" ht="17.100000000000001" customHeight="1">
      <c r="A241" s="68" t="s">
        <v>361</v>
      </c>
      <c r="B241" s="78"/>
      <c r="C241" s="78"/>
      <c r="D241" s="74" t="s">
        <v>362</v>
      </c>
      <c r="E241" s="71"/>
      <c r="F241" s="5"/>
      <c r="G241" s="15"/>
      <c r="H241" s="121"/>
    </row>
    <row r="242" spans="1:8" ht="29.25" customHeight="1">
      <c r="A242" s="68" t="s">
        <v>363</v>
      </c>
      <c r="B242" s="78"/>
      <c r="C242" s="78"/>
      <c r="D242" s="74" t="s">
        <v>364</v>
      </c>
      <c r="E242" s="25" t="s">
        <v>154</v>
      </c>
      <c r="F242" s="5">
        <v>5</v>
      </c>
      <c r="G242" s="15"/>
      <c r="H242" s="121"/>
    </row>
    <row r="243" spans="1:8" ht="27" customHeight="1">
      <c r="A243" s="68" t="s">
        <v>365</v>
      </c>
      <c r="B243" s="78" t="s">
        <v>366</v>
      </c>
      <c r="C243" s="78"/>
      <c r="D243" s="74" t="s">
        <v>367</v>
      </c>
      <c r="E243" s="71"/>
      <c r="F243" s="5" t="s">
        <v>158</v>
      </c>
      <c r="G243" s="15"/>
      <c r="H243" s="121"/>
    </row>
    <row r="244" spans="1:8" ht="17.100000000000001" customHeight="1">
      <c r="A244" s="68"/>
      <c r="B244" s="78"/>
      <c r="C244" s="78"/>
      <c r="D244" s="74" t="s">
        <v>368</v>
      </c>
      <c r="E244" s="71"/>
      <c r="F244" s="5"/>
      <c r="G244" s="15"/>
      <c r="H244" s="121"/>
    </row>
    <row r="245" spans="1:8" ht="17.100000000000001" customHeight="1">
      <c r="A245" s="68" t="s">
        <v>369</v>
      </c>
      <c r="B245" s="78"/>
      <c r="C245" s="78"/>
      <c r="D245" s="74" t="s">
        <v>370</v>
      </c>
      <c r="E245" s="71" t="s">
        <v>257</v>
      </c>
      <c r="F245" s="5">
        <v>3</v>
      </c>
      <c r="G245" s="15"/>
      <c r="H245" s="121"/>
    </row>
    <row r="246" spans="1:8" ht="70.5" customHeight="1">
      <c r="A246" s="72" t="s">
        <v>371</v>
      </c>
      <c r="B246" s="78"/>
      <c r="C246" s="78"/>
      <c r="D246" s="74" t="s">
        <v>372</v>
      </c>
      <c r="E246" s="71"/>
      <c r="F246" s="5"/>
      <c r="G246" s="15"/>
      <c r="H246" s="121"/>
    </row>
    <row r="247" spans="1:8" ht="17.100000000000001" customHeight="1">
      <c r="A247" s="68" t="s">
        <v>373</v>
      </c>
      <c r="B247" s="78"/>
      <c r="C247" s="78"/>
      <c r="D247" s="74" t="s">
        <v>374</v>
      </c>
      <c r="E247" s="71" t="s">
        <v>257</v>
      </c>
      <c r="F247" s="5">
        <v>3</v>
      </c>
      <c r="G247" s="15"/>
      <c r="H247" s="121"/>
    </row>
    <row r="248" spans="1:8" ht="17.100000000000001" customHeight="1">
      <c r="A248" s="78" t="s">
        <v>375</v>
      </c>
      <c r="B248" s="78" t="s">
        <v>376</v>
      </c>
      <c r="C248" s="78"/>
      <c r="D248" s="74" t="s">
        <v>377</v>
      </c>
      <c r="E248" s="71"/>
      <c r="F248" s="5" t="s">
        <v>158</v>
      </c>
      <c r="G248" s="114"/>
      <c r="H248" s="121"/>
    </row>
    <row r="249" spans="1:8" ht="17.100000000000001" customHeight="1">
      <c r="A249" s="78" t="s">
        <v>378</v>
      </c>
      <c r="B249" s="78"/>
      <c r="C249" s="78"/>
      <c r="D249" s="74" t="s">
        <v>379</v>
      </c>
      <c r="E249" s="25" t="s">
        <v>154</v>
      </c>
      <c r="F249" s="5">
        <v>60</v>
      </c>
      <c r="G249" s="15"/>
      <c r="H249" s="121"/>
    </row>
    <row r="250" spans="1:8" ht="17.100000000000001" customHeight="1">
      <c r="A250" s="78" t="s">
        <v>380</v>
      </c>
      <c r="B250" s="78" t="s">
        <v>381</v>
      </c>
      <c r="C250" s="78"/>
      <c r="D250" s="74" t="s">
        <v>382</v>
      </c>
      <c r="E250" s="71"/>
      <c r="F250" s="5" t="s">
        <v>158</v>
      </c>
      <c r="G250" s="15"/>
      <c r="H250" s="121"/>
    </row>
    <row r="251" spans="1:8" ht="27" customHeight="1">
      <c r="A251" s="78" t="s">
        <v>383</v>
      </c>
      <c r="B251" s="78"/>
      <c r="C251" s="78"/>
      <c r="D251" s="74" t="s">
        <v>384</v>
      </c>
      <c r="E251" s="71" t="s">
        <v>150</v>
      </c>
      <c r="F251" s="5">
        <v>60</v>
      </c>
      <c r="G251" s="15"/>
      <c r="H251" s="121"/>
    </row>
    <row r="252" spans="1:8" ht="25.5" customHeight="1">
      <c r="A252" s="78" t="s">
        <v>385</v>
      </c>
      <c r="B252" s="78"/>
      <c r="C252" s="78"/>
      <c r="D252" s="74" t="s">
        <v>386</v>
      </c>
      <c r="E252" s="71" t="s">
        <v>150</v>
      </c>
      <c r="F252" s="5">
        <v>90</v>
      </c>
      <c r="G252" s="15"/>
      <c r="H252" s="121"/>
    </row>
    <row r="253" spans="1:8" ht="22.5" customHeight="1">
      <c r="A253" s="68"/>
      <c r="B253" s="78"/>
      <c r="C253" s="78"/>
      <c r="D253" s="74"/>
      <c r="E253" s="71"/>
      <c r="F253" s="5"/>
      <c r="G253" s="15"/>
      <c r="H253" s="121"/>
    </row>
    <row r="254" spans="1:8" ht="22.5" customHeight="1">
      <c r="A254" s="68"/>
      <c r="B254" s="78"/>
      <c r="C254" s="78"/>
      <c r="D254" s="74"/>
      <c r="E254" s="71"/>
      <c r="F254" s="5"/>
      <c r="G254" s="15"/>
      <c r="H254" s="121"/>
    </row>
    <row r="255" spans="1:8" ht="21.75" customHeight="1">
      <c r="A255" s="68"/>
      <c r="B255" s="78"/>
      <c r="C255" s="78"/>
      <c r="D255" s="74"/>
      <c r="E255" s="71"/>
      <c r="F255" s="5"/>
      <c r="G255" s="15"/>
      <c r="H255" s="121"/>
    </row>
    <row r="256" spans="1:8" ht="18.75" customHeight="1">
      <c r="A256" s="68"/>
      <c r="B256" s="78"/>
      <c r="C256" s="78"/>
      <c r="D256" s="74"/>
      <c r="E256" s="71"/>
      <c r="F256" s="5"/>
      <c r="G256" s="15"/>
      <c r="H256" s="121"/>
    </row>
    <row r="257" spans="1:8" ht="17.100000000000001" customHeight="1">
      <c r="A257" s="218"/>
      <c r="B257" s="163"/>
      <c r="C257" s="163"/>
      <c r="D257" s="219"/>
      <c r="E257" s="220"/>
      <c r="F257" s="21"/>
      <c r="G257" s="22"/>
      <c r="H257" s="148"/>
    </row>
    <row r="258" spans="1:8" s="9" customFormat="1" ht="18.75" customHeight="1" thickBot="1">
      <c r="A258" s="223" t="s">
        <v>87</v>
      </c>
      <c r="B258" s="223"/>
      <c r="C258" s="223"/>
      <c r="D258" s="223"/>
      <c r="E258" s="223"/>
      <c r="F258" s="223"/>
      <c r="G258" s="16"/>
      <c r="H258" s="211"/>
    </row>
    <row r="259" spans="1:8" s="9" customFormat="1" ht="18.75" customHeight="1" thickTop="1">
      <c r="A259" s="224" t="s">
        <v>88</v>
      </c>
      <c r="B259" s="224"/>
      <c r="C259" s="224"/>
      <c r="D259" s="224"/>
      <c r="E259" s="224"/>
      <c r="F259" s="224"/>
      <c r="G259" s="17"/>
      <c r="H259" s="216"/>
    </row>
    <row r="260" spans="1:8" ht="27" customHeight="1">
      <c r="A260" s="73" t="s">
        <v>387</v>
      </c>
      <c r="B260" s="78"/>
      <c r="C260" s="78"/>
      <c r="D260" s="74" t="s">
        <v>388</v>
      </c>
      <c r="E260" s="25" t="s">
        <v>150</v>
      </c>
      <c r="F260" s="5">
        <v>50</v>
      </c>
      <c r="G260" s="15"/>
      <c r="H260" s="121"/>
    </row>
    <row r="261" spans="1:8" ht="27" customHeight="1">
      <c r="A261" s="73"/>
      <c r="B261" s="78"/>
      <c r="C261" s="78"/>
      <c r="D261" s="70" t="s">
        <v>389</v>
      </c>
      <c r="E261" s="25"/>
      <c r="F261" s="5"/>
      <c r="G261" s="15"/>
      <c r="H261" s="146"/>
    </row>
    <row r="262" spans="1:8" ht="54.75" customHeight="1">
      <c r="A262" s="160" t="s">
        <v>390</v>
      </c>
      <c r="B262" s="161"/>
      <c r="C262" s="161"/>
      <c r="D262" s="155" t="s">
        <v>391</v>
      </c>
      <c r="E262" s="156"/>
      <c r="F262" s="29"/>
      <c r="G262" s="30"/>
      <c r="H262" s="146"/>
    </row>
    <row r="263" spans="1:8" ht="15" customHeight="1">
      <c r="A263" s="162"/>
      <c r="B263" s="163"/>
      <c r="C263" s="163"/>
      <c r="D263" s="157" t="s">
        <v>392</v>
      </c>
      <c r="E263" s="58"/>
      <c r="F263" s="21"/>
      <c r="G263" s="22"/>
      <c r="H263" s="148"/>
    </row>
    <row r="264" spans="1:8" ht="17.25" customHeight="1">
      <c r="A264" s="162"/>
      <c r="B264" s="163"/>
      <c r="C264" s="163"/>
      <c r="D264" s="157" t="s">
        <v>393</v>
      </c>
      <c r="E264" s="58"/>
      <c r="F264" s="21"/>
      <c r="G264" s="22"/>
      <c r="H264" s="148"/>
    </row>
    <row r="265" spans="1:8" ht="15.75" customHeight="1">
      <c r="A265" s="162"/>
      <c r="B265" s="163"/>
      <c r="C265" s="163"/>
      <c r="D265" s="157" t="s">
        <v>394</v>
      </c>
      <c r="E265" s="58"/>
      <c r="F265" s="21"/>
      <c r="G265" s="22"/>
      <c r="H265" s="148"/>
    </row>
    <row r="266" spans="1:8" ht="17.25" customHeight="1">
      <c r="A266" s="162"/>
      <c r="B266" s="163"/>
      <c r="C266" s="163"/>
      <c r="D266" s="157" t="s">
        <v>395</v>
      </c>
      <c r="E266" s="58"/>
      <c r="F266" s="21"/>
      <c r="G266" s="22"/>
      <c r="H266" s="148"/>
    </row>
    <row r="267" spans="1:8" ht="15" customHeight="1">
      <c r="A267" s="164"/>
      <c r="B267" s="66"/>
      <c r="C267" s="66"/>
      <c r="D267" s="158" t="s">
        <v>396</v>
      </c>
      <c r="E267" s="159"/>
      <c r="F267" s="8"/>
      <c r="G267" s="19"/>
      <c r="H267" s="147"/>
    </row>
    <row r="268" spans="1:8" ht="23.25" customHeight="1">
      <c r="A268" s="164"/>
      <c r="B268" s="66"/>
      <c r="C268" s="66"/>
      <c r="D268" s="158" t="s">
        <v>397</v>
      </c>
      <c r="E268" s="159"/>
      <c r="F268" s="8"/>
      <c r="G268" s="19"/>
      <c r="H268" s="146"/>
    </row>
    <row r="269" spans="1:8" ht="23.25" customHeight="1">
      <c r="A269" s="164" t="s">
        <v>398</v>
      </c>
      <c r="B269" s="66"/>
      <c r="C269" s="66"/>
      <c r="D269" s="158" t="s">
        <v>399</v>
      </c>
      <c r="E269" s="159" t="s">
        <v>400</v>
      </c>
      <c r="F269" s="8">
        <v>1</v>
      </c>
      <c r="G269" s="183"/>
      <c r="H269" s="121"/>
    </row>
    <row r="270" spans="1:8" ht="23.25" customHeight="1">
      <c r="A270" s="164" t="s">
        <v>401</v>
      </c>
      <c r="B270" s="66"/>
      <c r="C270" s="66"/>
      <c r="D270" s="158" t="s">
        <v>402</v>
      </c>
      <c r="E270" s="159" t="s">
        <v>400</v>
      </c>
      <c r="F270" s="8">
        <v>1</v>
      </c>
      <c r="G270" s="183"/>
      <c r="H270" s="121"/>
    </row>
    <row r="271" spans="1:8" ht="23.25" customHeight="1">
      <c r="A271" s="164" t="s">
        <v>403</v>
      </c>
      <c r="B271" s="66"/>
      <c r="C271" s="66"/>
      <c r="D271" s="158" t="s">
        <v>404</v>
      </c>
      <c r="E271" s="159" t="s">
        <v>400</v>
      </c>
      <c r="F271" s="8">
        <v>1</v>
      </c>
      <c r="G271" s="19"/>
      <c r="H271" s="121" t="s">
        <v>405</v>
      </c>
    </row>
    <row r="272" spans="1:8" ht="27" customHeight="1">
      <c r="A272" s="164" t="s">
        <v>406</v>
      </c>
      <c r="B272" s="78"/>
      <c r="C272" s="78"/>
      <c r="D272" s="74" t="s">
        <v>407</v>
      </c>
      <c r="E272" s="25" t="s">
        <v>140</v>
      </c>
      <c r="F272" s="165">
        <f>SUM(H269:H270)</f>
        <v>0</v>
      </c>
      <c r="G272" s="166"/>
      <c r="H272" s="121"/>
    </row>
    <row r="273" spans="1:8" ht="17.100000000000001" customHeight="1">
      <c r="A273" s="73"/>
      <c r="B273" s="78"/>
      <c r="C273" s="78"/>
      <c r="D273" s="70" t="s">
        <v>408</v>
      </c>
      <c r="E273" s="71"/>
      <c r="F273" s="5"/>
      <c r="G273" s="15"/>
      <c r="H273" s="146"/>
    </row>
    <row r="274" spans="1:8" ht="47.25" customHeight="1">
      <c r="A274" s="73" t="s">
        <v>409</v>
      </c>
      <c r="B274" s="78"/>
      <c r="C274" s="78"/>
      <c r="D274" s="74" t="s">
        <v>410</v>
      </c>
      <c r="E274" s="71"/>
      <c r="F274" s="5"/>
      <c r="G274" s="15"/>
      <c r="H274" s="146"/>
    </row>
    <row r="275" spans="1:8" ht="24" customHeight="1">
      <c r="A275" s="78"/>
      <c r="B275" s="78"/>
      <c r="C275" s="78"/>
      <c r="D275" s="94" t="s">
        <v>411</v>
      </c>
      <c r="E275" s="71"/>
      <c r="F275" s="5"/>
      <c r="G275" s="15"/>
      <c r="H275" s="146"/>
    </row>
    <row r="276" spans="1:8" ht="17.100000000000001" customHeight="1">
      <c r="A276" s="78" t="s">
        <v>412</v>
      </c>
      <c r="B276" s="78"/>
      <c r="C276" s="78"/>
      <c r="D276" s="74" t="s">
        <v>413</v>
      </c>
      <c r="E276" s="71" t="s">
        <v>414</v>
      </c>
      <c r="F276" s="5">
        <v>2</v>
      </c>
      <c r="G276" s="15"/>
      <c r="H276" s="121"/>
    </row>
    <row r="277" spans="1:8" ht="19.5" customHeight="1">
      <c r="A277" s="78"/>
      <c r="B277" s="78"/>
      <c r="C277" s="78"/>
      <c r="D277" s="70" t="s">
        <v>415</v>
      </c>
      <c r="E277" s="71"/>
      <c r="F277" s="5"/>
      <c r="G277" s="15"/>
      <c r="H277" s="121"/>
    </row>
    <row r="278" spans="1:8" ht="29.25" customHeight="1">
      <c r="A278" s="73" t="s">
        <v>416</v>
      </c>
      <c r="B278" s="78"/>
      <c r="C278" s="78"/>
      <c r="D278" s="154" t="s">
        <v>417</v>
      </c>
      <c r="E278" s="25" t="s">
        <v>15</v>
      </c>
      <c r="F278" s="5">
        <v>1</v>
      </c>
      <c r="G278" s="15">
        <v>200000</v>
      </c>
      <c r="H278" s="121">
        <f>G278*F278</f>
        <v>200000</v>
      </c>
    </row>
    <row r="279" spans="1:8" ht="17.100000000000001" customHeight="1">
      <c r="A279" s="78"/>
      <c r="B279" s="205" t="s">
        <v>147</v>
      </c>
      <c r="C279" s="78"/>
      <c r="D279" s="207" t="s">
        <v>418</v>
      </c>
      <c r="E279" s="25"/>
      <c r="F279" s="5"/>
      <c r="G279" s="15"/>
      <c r="H279" s="121"/>
    </row>
    <row r="280" spans="1:8" ht="17.100000000000001" customHeight="1">
      <c r="A280" s="78"/>
      <c r="B280" s="205"/>
      <c r="C280" s="78"/>
      <c r="D280" s="154" t="s">
        <v>419</v>
      </c>
      <c r="E280" s="25" t="s">
        <v>150</v>
      </c>
      <c r="F280" s="5">
        <v>30</v>
      </c>
      <c r="G280" s="15"/>
      <c r="H280" s="121"/>
    </row>
    <row r="281" spans="1:8" ht="17.100000000000001" customHeight="1">
      <c r="A281" s="78"/>
      <c r="B281" s="205" t="s">
        <v>270</v>
      </c>
      <c r="C281" s="78"/>
      <c r="D281" s="154" t="s">
        <v>420</v>
      </c>
      <c r="E281" s="25" t="s">
        <v>150</v>
      </c>
      <c r="F281" s="5">
        <v>10</v>
      </c>
      <c r="G281" s="15"/>
      <c r="H281" s="121"/>
    </row>
    <row r="282" spans="1:8" ht="17.100000000000001" customHeight="1">
      <c r="A282" s="3"/>
      <c r="B282" s="205"/>
      <c r="C282" s="78"/>
      <c r="D282" s="154" t="s">
        <v>421</v>
      </c>
      <c r="E282" s="25" t="s">
        <v>150</v>
      </c>
      <c r="F282" s="5">
        <v>80</v>
      </c>
      <c r="G282" s="15"/>
      <c r="H282" s="121"/>
    </row>
    <row r="283" spans="1:8" ht="17.100000000000001" customHeight="1">
      <c r="A283" s="3"/>
      <c r="B283" s="3"/>
      <c r="C283" s="78"/>
      <c r="D283" s="154" t="s">
        <v>422</v>
      </c>
      <c r="E283" s="25" t="s">
        <v>150</v>
      </c>
      <c r="F283" s="5">
        <v>100</v>
      </c>
      <c r="G283" s="15"/>
      <c r="H283" s="121"/>
    </row>
    <row r="284" spans="1:8" ht="53.25" customHeight="1">
      <c r="A284" s="3"/>
      <c r="B284" s="3"/>
      <c r="C284" s="78"/>
      <c r="D284" s="154" t="s">
        <v>423</v>
      </c>
      <c r="E284" s="25" t="s">
        <v>154</v>
      </c>
      <c r="F284" s="5">
        <v>30</v>
      </c>
      <c r="G284" s="15"/>
      <c r="H284" s="121"/>
    </row>
    <row r="285" spans="1:8" ht="17.100000000000001" customHeight="1">
      <c r="A285" s="3"/>
      <c r="B285" s="3"/>
      <c r="C285" s="3"/>
      <c r="D285" s="24"/>
      <c r="E285" s="71"/>
      <c r="F285" s="5"/>
      <c r="G285" s="15"/>
      <c r="H285" s="146"/>
    </row>
    <row r="286" spans="1:8" ht="17.100000000000001" customHeight="1">
      <c r="A286" s="24" t="s">
        <v>424</v>
      </c>
      <c r="B286" s="3"/>
      <c r="C286" s="3"/>
      <c r="D286" s="70" t="s">
        <v>425</v>
      </c>
      <c r="E286" s="74"/>
      <c r="F286" s="74"/>
      <c r="G286" s="15"/>
      <c r="H286" s="146"/>
    </row>
    <row r="287" spans="1:8" ht="41.25" customHeight="1">
      <c r="A287" s="24" t="s">
        <v>426</v>
      </c>
      <c r="B287" s="3"/>
      <c r="C287" s="3"/>
      <c r="D287" s="74" t="s">
        <v>427</v>
      </c>
      <c r="E287" s="55" t="s">
        <v>150</v>
      </c>
      <c r="F287" s="55">
        <v>100</v>
      </c>
      <c r="G287" s="15"/>
      <c r="H287" s="121"/>
    </row>
    <row r="288" spans="1:8" ht="17.100000000000001" customHeight="1">
      <c r="A288" s="24" t="s">
        <v>428</v>
      </c>
      <c r="B288" s="3"/>
      <c r="C288" s="3"/>
      <c r="D288" s="74" t="s">
        <v>429</v>
      </c>
      <c r="E288" s="55" t="s">
        <v>150</v>
      </c>
      <c r="F288" s="55">
        <v>15</v>
      </c>
      <c r="G288" s="15"/>
      <c r="H288" s="121"/>
    </row>
    <row r="289" spans="1:8" ht="26.25" customHeight="1">
      <c r="A289" s="24" t="s">
        <v>430</v>
      </c>
      <c r="B289" s="3"/>
      <c r="C289" s="3"/>
      <c r="D289" s="74" t="s">
        <v>431</v>
      </c>
      <c r="E289" s="55" t="s">
        <v>150</v>
      </c>
      <c r="F289" s="55">
        <v>40</v>
      </c>
      <c r="G289" s="15"/>
      <c r="H289" s="121"/>
    </row>
    <row r="290" spans="1:8" ht="54.75" customHeight="1">
      <c r="A290" s="24" t="s">
        <v>432</v>
      </c>
      <c r="B290" s="3"/>
      <c r="C290" s="3"/>
      <c r="D290" s="74" t="s">
        <v>433</v>
      </c>
      <c r="E290" s="55" t="s">
        <v>154</v>
      </c>
      <c r="F290" s="55">
        <v>40</v>
      </c>
      <c r="G290" s="15"/>
      <c r="H290" s="121"/>
    </row>
    <row r="291" spans="1:8" ht="17.100000000000001" customHeight="1">
      <c r="A291" s="24" t="s">
        <v>434</v>
      </c>
      <c r="B291" s="3"/>
      <c r="C291" s="3"/>
      <c r="D291" s="74" t="s">
        <v>435</v>
      </c>
      <c r="E291" s="55" t="s">
        <v>150</v>
      </c>
      <c r="F291" s="55">
        <v>120</v>
      </c>
      <c r="G291" s="15"/>
      <c r="H291" s="121"/>
    </row>
    <row r="292" spans="1:8" ht="25.5" customHeight="1">
      <c r="A292" s="24" t="s">
        <v>436</v>
      </c>
      <c r="B292" s="3"/>
      <c r="C292" s="3"/>
      <c r="D292" s="74" t="s">
        <v>437</v>
      </c>
      <c r="E292" s="55" t="s">
        <v>150</v>
      </c>
      <c r="F292" s="55">
        <v>50</v>
      </c>
      <c r="G292" s="15"/>
      <c r="H292" s="121"/>
    </row>
    <row r="293" spans="1:8" ht="17.100000000000001" customHeight="1">
      <c r="A293" s="3"/>
      <c r="B293" s="3"/>
      <c r="C293" s="3"/>
      <c r="D293" s="70" t="s">
        <v>438</v>
      </c>
      <c r="E293" s="55"/>
      <c r="F293" s="55" t="s">
        <v>158</v>
      </c>
      <c r="G293" s="15"/>
      <c r="H293" s="146"/>
    </row>
    <row r="294" spans="1:8" ht="48" customHeight="1">
      <c r="A294" s="24" t="s">
        <v>439</v>
      </c>
      <c r="B294" s="3"/>
      <c r="C294" s="3"/>
      <c r="D294" s="74" t="s">
        <v>440</v>
      </c>
      <c r="E294" s="55" t="s">
        <v>150</v>
      </c>
      <c r="F294" s="55">
        <v>80</v>
      </c>
      <c r="G294" s="15"/>
      <c r="H294" s="121"/>
    </row>
    <row r="295" spans="1:8" ht="22.5" customHeight="1">
      <c r="A295" s="24" t="s">
        <v>441</v>
      </c>
      <c r="B295" s="3"/>
      <c r="C295" s="3"/>
      <c r="D295" s="74" t="s">
        <v>442</v>
      </c>
      <c r="E295" s="85" t="s">
        <v>257</v>
      </c>
      <c r="F295" s="85">
        <v>2</v>
      </c>
      <c r="G295" s="15"/>
      <c r="H295" s="121"/>
    </row>
    <row r="296" spans="1:8" ht="28.5" customHeight="1">
      <c r="A296" s="24" t="s">
        <v>443</v>
      </c>
      <c r="B296" s="3"/>
      <c r="C296" s="3"/>
      <c r="D296" s="74" t="s">
        <v>444</v>
      </c>
      <c r="E296" s="85"/>
      <c r="F296" s="85"/>
      <c r="G296" s="15"/>
      <c r="H296" s="146"/>
    </row>
    <row r="297" spans="1:8" ht="17.100000000000001" customHeight="1">
      <c r="A297" s="24" t="s">
        <v>445</v>
      </c>
      <c r="B297" s="3"/>
      <c r="C297" s="3"/>
      <c r="D297" s="74" t="s">
        <v>446</v>
      </c>
      <c r="E297" s="85" t="s">
        <v>257</v>
      </c>
      <c r="F297" s="85">
        <v>6</v>
      </c>
      <c r="G297" s="15"/>
      <c r="H297" s="121"/>
    </row>
    <row r="298" spans="1:8" ht="22.5" customHeight="1">
      <c r="A298" s="221"/>
      <c r="B298" s="3"/>
      <c r="C298" s="3"/>
      <c r="D298" s="74"/>
      <c r="E298" s="85"/>
      <c r="F298" s="85"/>
      <c r="G298" s="15"/>
      <c r="H298" s="146"/>
    </row>
    <row r="299" spans="1:8" ht="17.100000000000001" customHeight="1">
      <c r="A299" s="7"/>
      <c r="B299" s="3"/>
      <c r="C299" s="3"/>
      <c r="D299" s="3"/>
      <c r="E299" s="5"/>
      <c r="F299" s="5"/>
      <c r="G299" s="15"/>
      <c r="H299" s="146"/>
    </row>
    <row r="300" spans="1:8" s="9" customFormat="1" ht="18.75" customHeight="1" thickBot="1">
      <c r="A300" s="223" t="s">
        <v>447</v>
      </c>
      <c r="B300" s="223"/>
      <c r="C300" s="223"/>
      <c r="D300" s="223"/>
      <c r="E300" s="223"/>
      <c r="F300" s="223"/>
      <c r="G300" s="16"/>
      <c r="H300" s="211"/>
    </row>
    <row r="301" spans="1:8" ht="13.8" thickTop="1">
      <c r="A301" s="86"/>
      <c r="B301" s="83" t="s">
        <v>448</v>
      </c>
      <c r="C301" s="83"/>
      <c r="D301" s="84" t="s">
        <v>449</v>
      </c>
      <c r="E301" s="87"/>
      <c r="F301" s="87"/>
      <c r="G301" s="88"/>
      <c r="H301" s="214"/>
    </row>
    <row r="302" spans="1:8" s="45" customFormat="1" ht="19.5" customHeight="1">
      <c r="A302" s="89" t="s">
        <v>450</v>
      </c>
      <c r="B302" s="89"/>
      <c r="C302" s="89"/>
      <c r="D302" s="170" t="s">
        <v>451</v>
      </c>
      <c r="E302" s="188"/>
      <c r="F302" s="159"/>
      <c r="G302" s="169"/>
      <c r="H302" s="147"/>
    </row>
    <row r="303" spans="1:8" s="45" customFormat="1" ht="32.25" customHeight="1">
      <c r="A303" s="187" t="s">
        <v>307</v>
      </c>
      <c r="B303" s="187" t="s">
        <v>147</v>
      </c>
      <c r="C303" s="187"/>
      <c r="D303" s="90" t="s">
        <v>452</v>
      </c>
      <c r="E303" s="188"/>
      <c r="F303" s="159"/>
      <c r="G303" s="169"/>
      <c r="H303" s="147"/>
    </row>
    <row r="304" spans="1:8" s="45" customFormat="1" ht="19.5" customHeight="1">
      <c r="A304" s="187" t="s">
        <v>453</v>
      </c>
      <c r="B304" s="89" t="s">
        <v>148</v>
      </c>
      <c r="C304" s="89"/>
      <c r="D304" s="89" t="s">
        <v>454</v>
      </c>
      <c r="E304" s="188" t="s">
        <v>166</v>
      </c>
      <c r="F304" s="5">
        <v>100</v>
      </c>
      <c r="G304" s="15"/>
      <c r="H304" s="121"/>
    </row>
    <row r="305" spans="1:8" s="45" customFormat="1" ht="19.5" customHeight="1">
      <c r="A305" s="89" t="s">
        <v>455</v>
      </c>
      <c r="B305" s="89" t="s">
        <v>148</v>
      </c>
      <c r="C305" s="89"/>
      <c r="D305" s="89" t="s">
        <v>456</v>
      </c>
      <c r="E305" s="188" t="s">
        <v>166</v>
      </c>
      <c r="F305" s="5">
        <v>100</v>
      </c>
      <c r="G305" s="15"/>
      <c r="H305" s="121"/>
    </row>
    <row r="306" spans="1:8" s="45" customFormat="1" ht="24" customHeight="1">
      <c r="A306" s="187" t="s">
        <v>457</v>
      </c>
      <c r="B306" s="187" t="s">
        <v>147</v>
      </c>
      <c r="C306" s="187"/>
      <c r="D306" s="90" t="s">
        <v>458</v>
      </c>
      <c r="E306" s="188"/>
      <c r="F306" s="5"/>
      <c r="G306" s="15"/>
      <c r="H306" s="121"/>
    </row>
    <row r="307" spans="1:8" s="45" customFormat="1" ht="19.5" customHeight="1">
      <c r="A307" s="89" t="s">
        <v>459</v>
      </c>
      <c r="B307" s="89" t="s">
        <v>148</v>
      </c>
      <c r="C307" s="89"/>
      <c r="D307" s="89" t="s">
        <v>454</v>
      </c>
      <c r="E307" s="188" t="s">
        <v>166</v>
      </c>
      <c r="F307" s="5">
        <v>100</v>
      </c>
      <c r="G307" s="15"/>
      <c r="H307" s="121"/>
    </row>
    <row r="308" spans="1:8" s="45" customFormat="1" ht="19.5" customHeight="1">
      <c r="A308" s="89" t="s">
        <v>460</v>
      </c>
      <c r="B308" s="89" t="s">
        <v>148</v>
      </c>
      <c r="C308" s="89"/>
      <c r="D308" s="89" t="s">
        <v>456</v>
      </c>
      <c r="E308" s="188" t="s">
        <v>166</v>
      </c>
      <c r="F308" s="5">
        <v>100</v>
      </c>
      <c r="G308" s="15"/>
      <c r="H308" s="121"/>
    </row>
    <row r="309" spans="1:8" s="45" customFormat="1" ht="24.75" customHeight="1">
      <c r="A309" s="89" t="s">
        <v>461</v>
      </c>
      <c r="B309" s="89"/>
      <c r="C309" s="89"/>
      <c r="D309" s="90" t="s">
        <v>462</v>
      </c>
      <c r="E309" s="188"/>
      <c r="F309" s="5"/>
      <c r="G309" s="15"/>
      <c r="H309" s="121"/>
    </row>
    <row r="310" spans="1:8" s="45" customFormat="1" ht="19.5" customHeight="1">
      <c r="A310" s="89" t="s">
        <v>463</v>
      </c>
      <c r="B310" s="89" t="s">
        <v>148</v>
      </c>
      <c r="C310" s="89"/>
      <c r="D310" s="89" t="s">
        <v>454</v>
      </c>
      <c r="E310" s="188" t="s">
        <v>166</v>
      </c>
      <c r="F310" s="5">
        <v>180</v>
      </c>
      <c r="G310" s="15"/>
      <c r="H310" s="121"/>
    </row>
    <row r="311" spans="1:8" s="45" customFormat="1" ht="19.5" customHeight="1">
      <c r="A311" s="89" t="s">
        <v>464</v>
      </c>
      <c r="B311" s="89" t="s">
        <v>148</v>
      </c>
      <c r="C311" s="89"/>
      <c r="D311" s="89" t="s">
        <v>456</v>
      </c>
      <c r="E311" s="188" t="s">
        <v>166</v>
      </c>
      <c r="F311" s="5">
        <v>180</v>
      </c>
      <c r="G311" s="15"/>
      <c r="H311" s="121"/>
    </row>
    <row r="312" spans="1:8" s="45" customFormat="1" ht="26.25" customHeight="1">
      <c r="A312" s="187" t="s">
        <v>465</v>
      </c>
      <c r="B312" s="89"/>
      <c r="C312" s="89"/>
      <c r="D312" s="90" t="s">
        <v>466</v>
      </c>
      <c r="E312" s="188"/>
      <c r="F312" s="5"/>
      <c r="G312" s="15"/>
      <c r="H312" s="121"/>
    </row>
    <row r="313" spans="1:8" s="45" customFormat="1" ht="19.5" customHeight="1">
      <c r="A313" s="89" t="s">
        <v>467</v>
      </c>
      <c r="B313" s="89"/>
      <c r="C313" s="89"/>
      <c r="D313" s="89" t="s">
        <v>454</v>
      </c>
      <c r="E313" s="188" t="s">
        <v>166</v>
      </c>
      <c r="F313" s="5">
        <v>80</v>
      </c>
      <c r="G313" s="15"/>
      <c r="H313" s="121"/>
    </row>
    <row r="314" spans="1:8" s="45" customFormat="1" ht="19.5" customHeight="1">
      <c r="A314" s="89" t="s">
        <v>468</v>
      </c>
      <c r="B314" s="89"/>
      <c r="C314" s="89"/>
      <c r="D314" s="89" t="s">
        <v>456</v>
      </c>
      <c r="E314" s="188" t="s">
        <v>166</v>
      </c>
      <c r="F314" s="5">
        <v>80</v>
      </c>
      <c r="G314" s="15"/>
      <c r="H314" s="121"/>
    </row>
    <row r="315" spans="1:8" s="45" customFormat="1" ht="19.5" customHeight="1">
      <c r="A315" s="89" t="s">
        <v>469</v>
      </c>
      <c r="B315" s="89" t="s">
        <v>470</v>
      </c>
      <c r="C315" s="89"/>
      <c r="D315" s="89" t="s">
        <v>471</v>
      </c>
      <c r="E315" s="188" t="s">
        <v>166</v>
      </c>
      <c r="F315" s="5">
        <v>10</v>
      </c>
      <c r="G315" s="15"/>
      <c r="H315" s="121"/>
    </row>
    <row r="316" spans="1:8" s="45" customFormat="1" ht="26.25" customHeight="1">
      <c r="A316" s="187" t="s">
        <v>472</v>
      </c>
      <c r="B316" s="187" t="s">
        <v>276</v>
      </c>
      <c r="C316" s="187"/>
      <c r="D316" s="90" t="s">
        <v>473</v>
      </c>
      <c r="E316" s="188" t="s">
        <v>166</v>
      </c>
      <c r="F316" s="159">
        <v>20</v>
      </c>
      <c r="G316" s="15"/>
      <c r="H316" s="121"/>
    </row>
    <row r="317" spans="1:8" s="45" customFormat="1" ht="19.5" customHeight="1">
      <c r="A317" s="89"/>
      <c r="B317" s="89"/>
      <c r="C317" s="89"/>
      <c r="D317" s="89"/>
      <c r="E317" s="188"/>
      <c r="F317" s="159"/>
      <c r="G317" s="169"/>
      <c r="H317" s="147"/>
    </row>
    <row r="318" spans="1:8" s="45" customFormat="1" ht="19.5" customHeight="1">
      <c r="A318" s="89" t="s">
        <v>474</v>
      </c>
      <c r="B318" s="89"/>
      <c r="C318" s="89"/>
      <c r="D318" s="170" t="s">
        <v>475</v>
      </c>
      <c r="E318" s="188"/>
      <c r="F318" s="159"/>
      <c r="G318" s="169"/>
      <c r="H318" s="147"/>
    </row>
    <row r="319" spans="1:8" s="45" customFormat="1" ht="19.5" customHeight="1">
      <c r="A319" s="89"/>
      <c r="B319" s="89" t="s">
        <v>476</v>
      </c>
      <c r="C319" s="89"/>
      <c r="D319" s="170" t="s">
        <v>477</v>
      </c>
      <c r="E319" s="188"/>
      <c r="F319" s="159"/>
      <c r="G319" s="169"/>
      <c r="H319" s="147"/>
    </row>
    <row r="320" spans="1:8" s="45" customFormat="1" ht="19.5" customHeight="1">
      <c r="A320" s="89"/>
      <c r="B320" s="89"/>
      <c r="C320" s="89"/>
      <c r="D320" s="89" t="s">
        <v>478</v>
      </c>
      <c r="E320" s="188"/>
      <c r="F320" s="159"/>
      <c r="G320" s="169"/>
      <c r="H320" s="147"/>
    </row>
    <row r="321" spans="1:8" s="45" customFormat="1" ht="39.75" customHeight="1">
      <c r="A321" s="187" t="s">
        <v>479</v>
      </c>
      <c r="B321" s="187" t="s">
        <v>147</v>
      </c>
      <c r="C321" s="187"/>
      <c r="D321" s="90" t="s">
        <v>480</v>
      </c>
      <c r="E321" s="188"/>
      <c r="F321" s="159"/>
      <c r="G321" s="169"/>
      <c r="H321" s="147"/>
    </row>
    <row r="322" spans="1:8" s="45" customFormat="1" ht="19.5" customHeight="1">
      <c r="A322" s="187" t="s">
        <v>481</v>
      </c>
      <c r="B322" s="89"/>
      <c r="C322" s="89"/>
      <c r="D322" s="90" t="s">
        <v>482</v>
      </c>
      <c r="E322" s="188" t="s">
        <v>154</v>
      </c>
      <c r="F322" s="159">
        <v>500</v>
      </c>
      <c r="G322" s="15"/>
      <c r="H322" s="121"/>
    </row>
    <row r="323" spans="1:8" s="45" customFormat="1" ht="19.5" customHeight="1">
      <c r="A323" s="187" t="s">
        <v>483</v>
      </c>
      <c r="B323" s="89"/>
      <c r="C323" s="89"/>
      <c r="D323" s="90" t="s">
        <v>484</v>
      </c>
      <c r="E323" s="188" t="s">
        <v>154</v>
      </c>
      <c r="F323" s="159">
        <v>500</v>
      </c>
      <c r="G323" s="15"/>
      <c r="H323" s="121"/>
    </row>
    <row r="324" spans="1:8" s="45" customFormat="1" ht="25.5" customHeight="1">
      <c r="A324" s="187" t="s">
        <v>485</v>
      </c>
      <c r="B324" s="89"/>
      <c r="C324" s="89"/>
      <c r="D324" s="90" t="s">
        <v>486</v>
      </c>
      <c r="E324" s="188" t="s">
        <v>257</v>
      </c>
      <c r="F324" s="159"/>
      <c r="G324" s="169"/>
      <c r="H324" s="147"/>
    </row>
    <row r="325" spans="1:8" s="45" customFormat="1" ht="19.5" customHeight="1">
      <c r="A325" s="89" t="s">
        <v>487</v>
      </c>
      <c r="B325" s="89"/>
      <c r="C325" s="89"/>
      <c r="D325" s="90" t="s">
        <v>488</v>
      </c>
      <c r="E325" s="188"/>
      <c r="F325" s="159"/>
      <c r="G325" s="169"/>
      <c r="H325" s="147"/>
    </row>
    <row r="326" spans="1:8" s="45" customFormat="1" ht="19.5" customHeight="1">
      <c r="A326" s="89" t="s">
        <v>489</v>
      </c>
      <c r="B326" s="89"/>
      <c r="C326" s="89"/>
      <c r="D326" s="89" t="s">
        <v>490</v>
      </c>
      <c r="E326" s="188" t="s">
        <v>257</v>
      </c>
      <c r="F326" s="159">
        <v>15</v>
      </c>
      <c r="G326" s="169"/>
      <c r="H326" s="121"/>
    </row>
    <row r="327" spans="1:8" s="45" customFormat="1" ht="19.5" customHeight="1">
      <c r="A327" s="89" t="s">
        <v>491</v>
      </c>
      <c r="B327" s="89"/>
      <c r="C327" s="89"/>
      <c r="D327" s="89" t="s">
        <v>492</v>
      </c>
      <c r="E327" s="188" t="s">
        <v>257</v>
      </c>
      <c r="F327" s="159">
        <v>10</v>
      </c>
      <c r="G327" s="169"/>
      <c r="H327" s="121"/>
    </row>
    <row r="328" spans="1:8" s="45" customFormat="1" ht="19.5" customHeight="1">
      <c r="A328" s="198"/>
      <c r="B328" s="69"/>
      <c r="C328" s="69"/>
      <c r="D328" s="70" t="s">
        <v>493</v>
      </c>
      <c r="E328" s="25"/>
      <c r="F328" s="159"/>
      <c r="G328" s="169"/>
      <c r="H328" s="147"/>
    </row>
    <row r="329" spans="1:8" s="45" customFormat="1" ht="25.5" customHeight="1">
      <c r="A329" s="187" t="s">
        <v>494</v>
      </c>
      <c r="B329" s="89" t="s">
        <v>158</v>
      </c>
      <c r="C329" s="89"/>
      <c r="D329" s="189" t="s">
        <v>495</v>
      </c>
      <c r="E329" s="188"/>
      <c r="F329" s="159"/>
      <c r="G329" s="169"/>
      <c r="H329" s="147"/>
    </row>
    <row r="330" spans="1:8" s="45" customFormat="1" ht="40.5" customHeight="1">
      <c r="A330" s="89"/>
      <c r="B330" s="89"/>
      <c r="C330" s="89"/>
      <c r="D330" s="90" t="s">
        <v>496</v>
      </c>
      <c r="E330" s="188"/>
      <c r="F330" s="159"/>
      <c r="G330" s="169"/>
      <c r="H330" s="147"/>
    </row>
    <row r="331" spans="1:8" s="45" customFormat="1" ht="19.5" customHeight="1">
      <c r="A331" s="89" t="s">
        <v>497</v>
      </c>
      <c r="B331" s="89" t="s">
        <v>158</v>
      </c>
      <c r="C331" s="89"/>
      <c r="D331" s="170" t="s">
        <v>498</v>
      </c>
      <c r="E331" s="188"/>
      <c r="F331" s="159"/>
      <c r="G331" s="169"/>
      <c r="H331" s="147"/>
    </row>
    <row r="332" spans="1:8" s="45" customFormat="1" ht="19.5" customHeight="1">
      <c r="A332" s="89" t="s">
        <v>499</v>
      </c>
      <c r="B332" s="89"/>
      <c r="C332" s="89"/>
      <c r="D332" s="89" t="s">
        <v>500</v>
      </c>
      <c r="E332" s="188" t="s">
        <v>257</v>
      </c>
      <c r="F332" s="159">
        <v>12</v>
      </c>
      <c r="G332" s="169"/>
      <c r="H332" s="121"/>
    </row>
    <row r="333" spans="1:8" s="45" customFormat="1" ht="19.5" customHeight="1">
      <c r="A333" s="89" t="s">
        <v>501</v>
      </c>
      <c r="B333" s="89"/>
      <c r="C333" s="89"/>
      <c r="D333" s="89" t="s">
        <v>502</v>
      </c>
      <c r="E333" s="188" t="s">
        <v>257</v>
      </c>
      <c r="F333" s="159">
        <v>10</v>
      </c>
      <c r="G333" s="15"/>
      <c r="H333" s="121"/>
    </row>
    <row r="334" spans="1:8" s="45" customFormat="1" ht="19.5" customHeight="1">
      <c r="A334" s="89" t="s">
        <v>503</v>
      </c>
      <c r="B334" s="89"/>
      <c r="C334" s="89"/>
      <c r="D334" s="89" t="s">
        <v>504</v>
      </c>
      <c r="E334" s="188" t="s">
        <v>257</v>
      </c>
      <c r="F334" s="159">
        <v>5</v>
      </c>
      <c r="G334" s="169"/>
      <c r="H334" s="121"/>
    </row>
    <row r="335" spans="1:8" s="45" customFormat="1" ht="19.5" customHeight="1">
      <c r="A335" s="89" t="s">
        <v>505</v>
      </c>
      <c r="B335" s="89"/>
      <c r="C335" s="89"/>
      <c r="D335" s="90" t="s">
        <v>506</v>
      </c>
      <c r="E335" s="188"/>
      <c r="F335" s="159"/>
      <c r="G335" s="169"/>
      <c r="H335" s="121"/>
    </row>
    <row r="336" spans="1:8" s="45" customFormat="1" ht="19.5" customHeight="1">
      <c r="A336" s="89" t="s">
        <v>507</v>
      </c>
      <c r="B336" s="89"/>
      <c r="C336" s="89"/>
      <c r="D336" s="89" t="s">
        <v>508</v>
      </c>
      <c r="E336" s="188" t="s">
        <v>257</v>
      </c>
      <c r="F336" s="159">
        <v>5</v>
      </c>
      <c r="G336" s="169"/>
      <c r="H336" s="121"/>
    </row>
    <row r="337" spans="1:11" s="45" customFormat="1" ht="19.5" customHeight="1">
      <c r="A337" s="89" t="s">
        <v>509</v>
      </c>
      <c r="B337" s="89"/>
      <c r="C337" s="89"/>
      <c r="D337" s="90" t="s">
        <v>510</v>
      </c>
      <c r="E337" s="188"/>
      <c r="F337" s="159"/>
      <c r="G337" s="169"/>
      <c r="H337" s="121"/>
    </row>
    <row r="338" spans="1:11" s="45" customFormat="1" ht="19.5" customHeight="1">
      <c r="A338" s="89" t="s">
        <v>511</v>
      </c>
      <c r="B338" s="89"/>
      <c r="C338" s="89"/>
      <c r="D338" s="89" t="s">
        <v>512</v>
      </c>
      <c r="E338" s="188" t="s">
        <v>257</v>
      </c>
      <c r="F338" s="159">
        <v>5</v>
      </c>
      <c r="G338" s="169"/>
      <c r="H338" s="121"/>
    </row>
    <row r="339" spans="1:11" s="45" customFormat="1" ht="19.5" customHeight="1">
      <c r="A339" s="89"/>
      <c r="B339" s="89"/>
      <c r="C339" s="89"/>
      <c r="D339" s="170" t="s">
        <v>513</v>
      </c>
      <c r="E339" s="188"/>
      <c r="F339" s="159"/>
      <c r="G339" s="169"/>
      <c r="H339" s="147"/>
    </row>
    <row r="340" spans="1:11" s="45" customFormat="1" ht="19.5" customHeight="1">
      <c r="A340" s="89"/>
      <c r="B340" s="89"/>
      <c r="C340" s="89"/>
      <c r="D340" s="89" t="s">
        <v>514</v>
      </c>
      <c r="E340" s="188" t="s">
        <v>257</v>
      </c>
      <c r="F340" s="159">
        <v>2</v>
      </c>
      <c r="G340" s="169"/>
      <c r="H340" s="121"/>
    </row>
    <row r="341" spans="1:11" s="45" customFormat="1" ht="19.5" customHeight="1">
      <c r="A341" s="89"/>
      <c r="B341" s="89"/>
      <c r="C341" s="89"/>
      <c r="D341" s="89" t="s">
        <v>515</v>
      </c>
      <c r="E341" s="188" t="s">
        <v>257</v>
      </c>
      <c r="F341" s="159">
        <v>2</v>
      </c>
      <c r="G341" s="169"/>
      <c r="H341" s="121"/>
    </row>
    <row r="342" spans="1:11" s="45" customFormat="1" ht="21" customHeight="1">
      <c r="A342" s="89"/>
      <c r="B342" s="89"/>
      <c r="C342" s="89"/>
      <c r="D342" s="89"/>
      <c r="E342" s="188"/>
      <c r="F342" s="159"/>
      <c r="G342" s="169"/>
      <c r="H342" s="147"/>
    </row>
    <row r="343" spans="1:11" s="45" customFormat="1" ht="24" customHeight="1">
      <c r="A343" s="89"/>
      <c r="B343" s="89"/>
      <c r="C343" s="89"/>
      <c r="D343" s="89"/>
      <c r="E343" s="188"/>
      <c r="F343" s="159"/>
      <c r="G343" s="169"/>
      <c r="H343" s="147"/>
    </row>
    <row r="344" spans="1:11" s="45" customFormat="1" ht="25.5" customHeight="1">
      <c r="A344" s="89"/>
      <c r="B344" s="89"/>
      <c r="C344" s="89"/>
      <c r="D344" s="89"/>
      <c r="E344" s="188"/>
      <c r="F344" s="159"/>
      <c r="G344" s="169"/>
      <c r="H344" s="147"/>
    </row>
    <row r="345" spans="1:11" s="45" customFormat="1" ht="27" customHeight="1">
      <c r="A345" s="89"/>
      <c r="B345" s="89"/>
      <c r="C345" s="89"/>
      <c r="D345" s="89"/>
      <c r="E345" s="188"/>
      <c r="F345" s="159"/>
      <c r="G345" s="169"/>
      <c r="H345" s="147"/>
    </row>
    <row r="346" spans="1:11" s="45" customFormat="1" ht="19.5" customHeight="1">
      <c r="A346" s="167"/>
      <c r="B346" s="167"/>
      <c r="C346" s="167"/>
      <c r="D346" s="167"/>
      <c r="E346" s="44"/>
      <c r="F346" s="159"/>
      <c r="G346" s="169"/>
      <c r="H346" s="147"/>
    </row>
    <row r="347" spans="1:11" s="9" customFormat="1" ht="18.75" customHeight="1" thickBot="1">
      <c r="A347" s="223" t="s">
        <v>87</v>
      </c>
      <c r="B347" s="223"/>
      <c r="C347" s="223"/>
      <c r="D347" s="223"/>
      <c r="E347" s="223"/>
      <c r="F347" s="223"/>
      <c r="G347" s="16"/>
      <c r="H347" s="211"/>
    </row>
    <row r="348" spans="1:11" s="9" customFormat="1" ht="18.75" customHeight="1" thickTop="1">
      <c r="A348" s="224" t="s">
        <v>88</v>
      </c>
      <c r="B348" s="224"/>
      <c r="C348" s="224"/>
      <c r="D348" s="224"/>
      <c r="E348" s="224"/>
      <c r="F348" s="224"/>
      <c r="G348" s="17"/>
      <c r="H348" s="216"/>
    </row>
    <row r="349" spans="1:11" s="45" customFormat="1" ht="23.25" customHeight="1">
      <c r="A349" s="185" t="s">
        <v>516</v>
      </c>
      <c r="B349" s="167"/>
      <c r="C349" s="167"/>
      <c r="D349" s="186" t="s">
        <v>517</v>
      </c>
      <c r="E349" s="44"/>
      <c r="F349" s="159"/>
      <c r="G349" s="169"/>
      <c r="H349" s="147"/>
    </row>
    <row r="350" spans="1:11" s="45" customFormat="1" ht="39" customHeight="1">
      <c r="A350" s="187" t="s">
        <v>158</v>
      </c>
      <c r="B350" s="89"/>
      <c r="C350" s="89"/>
      <c r="D350" s="90" t="s">
        <v>518</v>
      </c>
      <c r="E350" s="188"/>
      <c r="F350" s="159"/>
      <c r="G350" s="169"/>
      <c r="H350" s="147"/>
    </row>
    <row r="351" spans="1:11" s="45" customFormat="1" ht="66.75" customHeight="1">
      <c r="A351" s="89"/>
      <c r="B351" s="89"/>
      <c r="C351" s="89"/>
      <c r="D351" s="189" t="s">
        <v>519</v>
      </c>
      <c r="E351" s="188"/>
      <c r="F351" s="159"/>
      <c r="G351" s="169"/>
      <c r="H351" s="147"/>
      <c r="K351" s="199"/>
    </row>
    <row r="352" spans="1:11" s="45" customFormat="1" ht="27.75" customHeight="1">
      <c r="A352" s="187" t="s">
        <v>520</v>
      </c>
      <c r="B352" s="89"/>
      <c r="C352" s="89"/>
      <c r="D352" s="90" t="s">
        <v>521</v>
      </c>
      <c r="E352" s="188" t="s">
        <v>257</v>
      </c>
      <c r="F352" s="159">
        <v>5</v>
      </c>
      <c r="G352" s="169"/>
      <c r="H352" s="121"/>
      <c r="K352" s="199"/>
    </row>
    <row r="353" spans="1:11" s="45" customFormat="1" ht="19.5" customHeight="1">
      <c r="A353" s="187" t="s">
        <v>522</v>
      </c>
      <c r="B353" s="89"/>
      <c r="C353" s="89"/>
      <c r="D353" s="90" t="s">
        <v>523</v>
      </c>
      <c r="E353" s="188" t="s">
        <v>257</v>
      </c>
      <c r="F353" s="159">
        <v>3</v>
      </c>
      <c r="G353" s="169"/>
      <c r="H353" s="121"/>
      <c r="K353" s="199"/>
    </row>
    <row r="354" spans="1:11" s="45" customFormat="1" ht="26.25" customHeight="1">
      <c r="A354" s="187" t="s">
        <v>524</v>
      </c>
      <c r="B354" s="89"/>
      <c r="C354" s="89"/>
      <c r="D354" s="90" t="s">
        <v>525</v>
      </c>
      <c r="E354" s="188" t="s">
        <v>257</v>
      </c>
      <c r="F354" s="159">
        <v>5</v>
      </c>
      <c r="G354" s="169"/>
      <c r="H354" s="121"/>
      <c r="K354" s="199"/>
    </row>
    <row r="355" spans="1:11" s="45" customFormat="1" ht="19.5" customHeight="1">
      <c r="A355" s="187" t="s">
        <v>526</v>
      </c>
      <c r="B355" s="89"/>
      <c r="C355" s="89"/>
      <c r="D355" s="90" t="s">
        <v>527</v>
      </c>
      <c r="E355" s="188" t="s">
        <v>257</v>
      </c>
      <c r="F355" s="159">
        <v>8</v>
      </c>
      <c r="G355" s="169"/>
      <c r="H355" s="121"/>
      <c r="K355" s="199"/>
    </row>
    <row r="356" spans="1:11" s="45" customFormat="1" ht="29.25" customHeight="1">
      <c r="A356" s="187" t="s">
        <v>528</v>
      </c>
      <c r="B356" s="89"/>
      <c r="C356" s="51"/>
      <c r="D356" s="190" t="s">
        <v>529</v>
      </c>
      <c r="E356" s="25" t="s">
        <v>257</v>
      </c>
      <c r="F356" s="159">
        <v>2</v>
      </c>
      <c r="G356" s="169"/>
      <c r="H356" s="121"/>
      <c r="K356" s="199"/>
    </row>
    <row r="357" spans="1:11" s="45" customFormat="1" ht="19.5" customHeight="1">
      <c r="A357" s="89" t="s">
        <v>530</v>
      </c>
      <c r="B357" s="89"/>
      <c r="C357" s="89"/>
      <c r="D357" s="191" t="s">
        <v>531</v>
      </c>
      <c r="E357" s="52"/>
      <c r="F357" s="159"/>
      <c r="G357" s="169"/>
      <c r="H357" s="147"/>
      <c r="K357" s="199"/>
    </row>
    <row r="358" spans="1:11" s="45" customFormat="1" ht="28.5" customHeight="1">
      <c r="A358" s="187" t="s">
        <v>532</v>
      </c>
      <c r="B358" s="89"/>
      <c r="C358" s="89"/>
      <c r="D358" s="90" t="s">
        <v>533</v>
      </c>
      <c r="E358" s="188" t="s">
        <v>257</v>
      </c>
      <c r="F358" s="159">
        <v>4</v>
      </c>
      <c r="G358" s="169"/>
      <c r="H358" s="121"/>
      <c r="K358" s="199"/>
    </row>
    <row r="359" spans="1:11" s="45" customFormat="1" ht="28.5" customHeight="1">
      <c r="A359" s="187"/>
      <c r="B359" s="89"/>
      <c r="C359" s="89"/>
      <c r="D359" s="90" t="s">
        <v>534</v>
      </c>
      <c r="E359" s="188" t="s">
        <v>257</v>
      </c>
      <c r="F359" s="159">
        <v>6</v>
      </c>
      <c r="G359" s="169"/>
      <c r="H359" s="121"/>
      <c r="K359" s="199"/>
    </row>
    <row r="360" spans="1:11" s="45" customFormat="1" ht="19.5" customHeight="1">
      <c r="A360" s="89" t="s">
        <v>535</v>
      </c>
      <c r="B360" s="89"/>
      <c r="C360" s="89"/>
      <c r="D360" s="170" t="s">
        <v>536</v>
      </c>
      <c r="E360" s="25"/>
      <c r="F360" s="159"/>
      <c r="G360" s="169"/>
      <c r="H360" s="147"/>
      <c r="K360" s="199"/>
    </row>
    <row r="361" spans="1:11" s="45" customFormat="1" ht="19.5" customHeight="1">
      <c r="A361" s="89" t="s">
        <v>537</v>
      </c>
      <c r="B361" s="89"/>
      <c r="C361" s="89"/>
      <c r="D361" s="89" t="s">
        <v>538</v>
      </c>
      <c r="E361" s="188" t="s">
        <v>257</v>
      </c>
      <c r="F361" s="159">
        <v>5</v>
      </c>
      <c r="G361" s="169"/>
      <c r="H361" s="121"/>
    </row>
    <row r="362" spans="1:11" s="45" customFormat="1" ht="19.5" customHeight="1">
      <c r="A362" s="89" t="s">
        <v>539</v>
      </c>
      <c r="B362" s="89"/>
      <c r="C362" s="89"/>
      <c r="D362" s="170" t="s">
        <v>540</v>
      </c>
      <c r="E362" s="188"/>
      <c r="F362" s="159"/>
      <c r="G362" s="169"/>
      <c r="H362" s="147"/>
    </row>
    <row r="363" spans="1:11" s="45" customFormat="1" ht="24" customHeight="1">
      <c r="A363" s="89"/>
      <c r="B363" s="89"/>
      <c r="C363" s="89"/>
      <c r="D363" s="90" t="s">
        <v>541</v>
      </c>
      <c r="E363" s="188" t="s">
        <v>257</v>
      </c>
      <c r="F363" s="159">
        <v>8</v>
      </c>
      <c r="G363" s="169"/>
      <c r="H363" s="121"/>
    </row>
    <row r="364" spans="1:11" s="45" customFormat="1" ht="27" customHeight="1">
      <c r="A364" s="89" t="s">
        <v>542</v>
      </c>
      <c r="B364" s="89"/>
      <c r="C364" s="89"/>
      <c r="D364" s="90" t="s">
        <v>543</v>
      </c>
      <c r="E364" s="188" t="s">
        <v>257</v>
      </c>
      <c r="F364" s="159">
        <v>15</v>
      </c>
      <c r="G364" s="15"/>
      <c r="H364" s="121"/>
    </row>
    <row r="365" spans="1:11" s="45" customFormat="1" ht="19.5" customHeight="1">
      <c r="A365" s="187" t="s">
        <v>544</v>
      </c>
      <c r="B365" s="89"/>
      <c r="C365" s="89"/>
      <c r="D365" s="192" t="s">
        <v>545</v>
      </c>
      <c r="E365" s="188"/>
      <c r="F365" s="159"/>
      <c r="G365" s="169"/>
      <c r="H365" s="147"/>
    </row>
    <row r="366" spans="1:11" s="45" customFormat="1" ht="19.5" customHeight="1">
      <c r="A366" s="89" t="s">
        <v>546</v>
      </c>
      <c r="B366" s="89"/>
      <c r="C366" s="89"/>
      <c r="D366" s="89" t="s">
        <v>502</v>
      </c>
      <c r="E366" s="188" t="s">
        <v>257</v>
      </c>
      <c r="F366" s="159">
        <v>5</v>
      </c>
      <c r="G366" s="169"/>
      <c r="H366" s="121"/>
    </row>
    <row r="367" spans="1:11" s="45" customFormat="1" ht="19.5" customHeight="1">
      <c r="A367" s="89" t="s">
        <v>547</v>
      </c>
      <c r="B367" s="89"/>
      <c r="C367" s="89"/>
      <c r="D367" s="170" t="s">
        <v>548</v>
      </c>
      <c r="E367" s="188"/>
      <c r="F367" s="159"/>
      <c r="G367" s="169"/>
      <c r="H367" s="147"/>
    </row>
    <row r="368" spans="1:11" s="45" customFormat="1" ht="25.5" customHeight="1">
      <c r="A368" s="187" t="s">
        <v>549</v>
      </c>
      <c r="B368" s="89"/>
      <c r="C368" s="89"/>
      <c r="D368" s="90" t="s">
        <v>550</v>
      </c>
      <c r="E368" s="188" t="s">
        <v>257</v>
      </c>
      <c r="F368" s="159">
        <v>3</v>
      </c>
      <c r="G368" s="169"/>
      <c r="H368" s="121"/>
    </row>
    <row r="369" spans="1:9" s="45" customFormat="1" ht="19.5" customHeight="1">
      <c r="A369" s="187" t="s">
        <v>551</v>
      </c>
      <c r="B369" s="89"/>
      <c r="C369" s="89"/>
      <c r="D369" s="90" t="s">
        <v>552</v>
      </c>
      <c r="E369" s="188" t="s">
        <v>257</v>
      </c>
      <c r="F369" s="159">
        <v>2</v>
      </c>
      <c r="G369" s="169"/>
      <c r="H369" s="121"/>
    </row>
    <row r="370" spans="1:9" s="45" customFormat="1" ht="19.5" customHeight="1">
      <c r="A370" s="187" t="s">
        <v>553</v>
      </c>
      <c r="B370" s="89"/>
      <c r="C370" s="89"/>
      <c r="D370" s="170" t="s">
        <v>554</v>
      </c>
      <c r="E370" s="188"/>
      <c r="F370" s="159"/>
      <c r="G370" s="169"/>
      <c r="H370" s="147"/>
    </row>
    <row r="371" spans="1:9" s="45" customFormat="1" ht="19.5" customHeight="1">
      <c r="A371" s="187" t="s">
        <v>555</v>
      </c>
      <c r="B371" s="89"/>
      <c r="C371" s="89"/>
      <c r="D371" s="90" t="s">
        <v>556</v>
      </c>
      <c r="E371" s="188" t="s">
        <v>257</v>
      </c>
      <c r="F371" s="159">
        <v>2</v>
      </c>
      <c r="G371" s="169"/>
      <c r="H371" s="121"/>
    </row>
    <row r="372" spans="1:9" s="45" customFormat="1" ht="19.5" customHeight="1">
      <c r="A372" s="187" t="s">
        <v>557</v>
      </c>
      <c r="B372" s="89"/>
      <c r="C372" s="89"/>
      <c r="D372" s="90" t="s">
        <v>558</v>
      </c>
      <c r="E372" s="188" t="s">
        <v>257</v>
      </c>
      <c r="F372" s="159">
        <v>6</v>
      </c>
      <c r="G372" s="169"/>
      <c r="H372" s="121"/>
    </row>
    <row r="373" spans="1:9" s="45" customFormat="1" ht="19.5" customHeight="1">
      <c r="A373" s="187" t="s">
        <v>559</v>
      </c>
      <c r="B373" s="132" t="s">
        <v>560</v>
      </c>
      <c r="C373" s="132"/>
      <c r="D373" s="192" t="s">
        <v>561</v>
      </c>
      <c r="E373" s="25"/>
      <c r="F373" s="159"/>
      <c r="G373" s="169"/>
      <c r="H373" s="147"/>
    </row>
    <row r="374" spans="1:9" s="45" customFormat="1" ht="37.5" customHeight="1">
      <c r="A374" s="89" t="s">
        <v>562</v>
      </c>
      <c r="B374" s="193" t="s">
        <v>147</v>
      </c>
      <c r="C374" s="193"/>
      <c r="D374" s="194" t="s">
        <v>563</v>
      </c>
      <c r="E374" s="25"/>
      <c r="F374" s="159"/>
      <c r="G374" s="169"/>
      <c r="H374" s="147"/>
    </row>
    <row r="375" spans="1:9" s="45" customFormat="1" ht="19.5" customHeight="1">
      <c r="A375" s="89" t="s">
        <v>564</v>
      </c>
      <c r="B375" s="195"/>
      <c r="C375" s="195"/>
      <c r="D375" s="90" t="s">
        <v>565</v>
      </c>
      <c r="E375" s="25" t="s">
        <v>154</v>
      </c>
      <c r="F375" s="159">
        <v>500</v>
      </c>
      <c r="G375" s="15"/>
      <c r="H375" s="121"/>
    </row>
    <row r="376" spans="1:9" s="45" customFormat="1" ht="19.5" customHeight="1">
      <c r="A376" s="89" t="s">
        <v>566</v>
      </c>
      <c r="B376" s="195"/>
      <c r="C376" s="195"/>
      <c r="D376" s="90" t="s">
        <v>567</v>
      </c>
      <c r="E376" s="25" t="s">
        <v>154</v>
      </c>
      <c r="F376" s="159">
        <v>200</v>
      </c>
      <c r="G376" s="15"/>
      <c r="H376" s="121"/>
    </row>
    <row r="377" spans="1:9" s="45" customFormat="1" ht="19.5" customHeight="1">
      <c r="A377" s="89" t="s">
        <v>568</v>
      </c>
      <c r="B377" s="195"/>
      <c r="C377" s="195"/>
      <c r="D377" s="90" t="s">
        <v>569</v>
      </c>
      <c r="E377" s="25" t="s">
        <v>154</v>
      </c>
      <c r="F377" s="159">
        <v>500</v>
      </c>
      <c r="G377" s="169"/>
      <c r="H377" s="121"/>
    </row>
    <row r="378" spans="1:9" s="45" customFormat="1" ht="19.5" customHeight="1">
      <c r="A378" s="89" t="s">
        <v>570</v>
      </c>
      <c r="B378" s="195"/>
      <c r="C378" s="195"/>
      <c r="D378" s="90" t="s">
        <v>571</v>
      </c>
      <c r="E378" s="25" t="s">
        <v>154</v>
      </c>
      <c r="F378" s="159">
        <v>1500</v>
      </c>
      <c r="G378" s="15"/>
      <c r="H378" s="121"/>
    </row>
    <row r="379" spans="1:9" s="45" customFormat="1" ht="19.5" customHeight="1">
      <c r="A379" s="89" t="s">
        <v>572</v>
      </c>
      <c r="B379" s="195"/>
      <c r="C379" s="195"/>
      <c r="D379" s="90" t="s">
        <v>573</v>
      </c>
      <c r="E379" s="25" t="s">
        <v>154</v>
      </c>
      <c r="F379" s="159">
        <v>5500</v>
      </c>
      <c r="G379" s="15"/>
      <c r="H379" s="121"/>
    </row>
    <row r="380" spans="1:9" s="45" customFormat="1" ht="19.5" customHeight="1">
      <c r="A380" s="89" t="s">
        <v>574</v>
      </c>
      <c r="B380" s="195"/>
      <c r="C380" s="195"/>
      <c r="D380" s="90" t="s">
        <v>575</v>
      </c>
      <c r="E380" s="25" t="s">
        <v>154</v>
      </c>
      <c r="F380" s="159">
        <v>8000</v>
      </c>
      <c r="G380" s="169"/>
      <c r="H380" s="121"/>
      <c r="I380" s="45">
        <f>SUM(F375:F380)</f>
        <v>16200</v>
      </c>
    </row>
    <row r="381" spans="1:9" s="45" customFormat="1" ht="19.5" customHeight="1">
      <c r="A381" s="89" t="s">
        <v>576</v>
      </c>
      <c r="B381" s="195"/>
      <c r="C381" s="195"/>
      <c r="D381" s="90" t="s">
        <v>577</v>
      </c>
      <c r="E381" s="188" t="s">
        <v>154</v>
      </c>
      <c r="F381" s="159">
        <v>0</v>
      </c>
      <c r="G381" s="169"/>
      <c r="H381" s="121" t="s">
        <v>578</v>
      </c>
    </row>
    <row r="382" spans="1:9" s="45" customFormat="1" ht="19.5" customHeight="1">
      <c r="A382" s="89"/>
      <c r="B382" s="89"/>
      <c r="C382" s="89"/>
      <c r="D382" s="170" t="s">
        <v>579</v>
      </c>
      <c r="E382" s="188"/>
      <c r="F382" s="159"/>
      <c r="G382" s="169"/>
      <c r="H382" s="147"/>
    </row>
    <row r="383" spans="1:9" s="45" customFormat="1" ht="24" customHeight="1">
      <c r="A383" s="89"/>
      <c r="B383" s="89"/>
      <c r="C383" s="89"/>
      <c r="D383" s="189" t="s">
        <v>580</v>
      </c>
      <c r="E383" s="188"/>
      <c r="F383" s="159"/>
      <c r="G383" s="169"/>
      <c r="H383" s="147"/>
    </row>
    <row r="384" spans="1:9" s="45" customFormat="1" ht="19.5" customHeight="1">
      <c r="A384" s="89" t="s">
        <v>581</v>
      </c>
      <c r="B384" s="89"/>
      <c r="C384" s="89"/>
      <c r="D384" s="180" t="s">
        <v>582</v>
      </c>
      <c r="E384" s="181"/>
      <c r="F384" s="5"/>
      <c r="G384" s="15"/>
      <c r="H384" s="121"/>
    </row>
    <row r="385" spans="1:8" s="45" customFormat="1" ht="19.5" customHeight="1">
      <c r="A385" s="89" t="s">
        <v>583</v>
      </c>
      <c r="B385" s="89"/>
      <c r="C385" s="196"/>
      <c r="D385" s="181" t="s">
        <v>584</v>
      </c>
      <c r="E385" s="144" t="s">
        <v>414</v>
      </c>
      <c r="F385" s="5">
        <v>5</v>
      </c>
      <c r="G385" s="15"/>
      <c r="H385" s="121"/>
    </row>
    <row r="386" spans="1:8" s="45" customFormat="1" ht="19.5" customHeight="1">
      <c r="A386" s="89" t="s">
        <v>585</v>
      </c>
      <c r="B386" s="89"/>
      <c r="C386" s="89"/>
      <c r="D386" s="181" t="s">
        <v>586</v>
      </c>
      <c r="E386" s="144" t="s">
        <v>414</v>
      </c>
      <c r="F386" s="5">
        <v>15</v>
      </c>
      <c r="G386" s="15"/>
      <c r="H386" s="121"/>
    </row>
    <row r="387" spans="1:8" s="45" customFormat="1" ht="19.5" customHeight="1">
      <c r="A387" s="89" t="s">
        <v>587</v>
      </c>
      <c r="B387" s="89"/>
      <c r="C387" s="89"/>
      <c r="D387" s="181" t="s">
        <v>588</v>
      </c>
      <c r="E387" s="144" t="s">
        <v>414</v>
      </c>
      <c r="F387" s="5">
        <v>5</v>
      </c>
      <c r="G387" s="15"/>
      <c r="H387" s="121"/>
    </row>
    <row r="388" spans="1:8" s="45" customFormat="1" ht="19.5" customHeight="1">
      <c r="A388" s="197" t="s">
        <v>589</v>
      </c>
      <c r="B388" s="197"/>
      <c r="C388" s="197"/>
      <c r="D388" s="180" t="s">
        <v>590</v>
      </c>
      <c r="E388" s="181"/>
      <c r="F388" s="5"/>
      <c r="G388" s="15"/>
      <c r="H388" s="121"/>
    </row>
    <row r="389" spans="1:8" s="45" customFormat="1" ht="19.5" customHeight="1">
      <c r="A389" s="167" t="s">
        <v>591</v>
      </c>
      <c r="B389" s="167"/>
      <c r="C389" s="167"/>
      <c r="D389" s="3" t="s">
        <v>592</v>
      </c>
      <c r="E389" s="182" t="s">
        <v>414</v>
      </c>
      <c r="F389" s="5">
        <v>8</v>
      </c>
      <c r="G389" s="15"/>
      <c r="H389" s="121"/>
    </row>
    <row r="390" spans="1:8" s="9" customFormat="1" ht="18.75" customHeight="1" thickBot="1">
      <c r="A390" s="223" t="s">
        <v>87</v>
      </c>
      <c r="B390" s="223"/>
      <c r="C390" s="223"/>
      <c r="D390" s="223"/>
      <c r="E390" s="223"/>
      <c r="F390" s="223"/>
      <c r="G390" s="16"/>
      <c r="H390" s="211"/>
    </row>
    <row r="391" spans="1:8" s="9" customFormat="1" ht="18.75" customHeight="1" thickTop="1">
      <c r="A391" s="224" t="s">
        <v>88</v>
      </c>
      <c r="B391" s="224"/>
      <c r="C391" s="224"/>
      <c r="D391" s="224"/>
      <c r="E391" s="224"/>
      <c r="F391" s="224"/>
      <c r="G391" s="17"/>
      <c r="H391" s="216"/>
    </row>
    <row r="392" spans="1:8" s="45" customFormat="1" ht="19.5" customHeight="1">
      <c r="A392" s="167" t="s">
        <v>593</v>
      </c>
      <c r="B392" s="167"/>
      <c r="C392" s="167"/>
      <c r="D392" s="23" t="s">
        <v>594</v>
      </c>
      <c r="E392" s="200" t="s">
        <v>414</v>
      </c>
      <c r="F392" s="29">
        <v>5</v>
      </c>
      <c r="G392" s="30"/>
      <c r="H392" s="121"/>
    </row>
    <row r="393" spans="1:8" s="45" customFormat="1" ht="19.5" customHeight="1">
      <c r="A393" s="89" t="s">
        <v>595</v>
      </c>
      <c r="B393" s="89"/>
      <c r="C393" s="89"/>
      <c r="D393" s="3" t="s">
        <v>596</v>
      </c>
      <c r="E393" s="182" t="s">
        <v>414</v>
      </c>
      <c r="F393" s="5">
        <v>5</v>
      </c>
      <c r="G393" s="15"/>
      <c r="H393" s="121"/>
    </row>
    <row r="394" spans="1:8" s="45" customFormat="1" ht="19.5" customHeight="1">
      <c r="A394" s="89"/>
      <c r="B394" s="89"/>
      <c r="C394" s="89"/>
      <c r="D394" s="4" t="s">
        <v>597</v>
      </c>
      <c r="E394" s="182"/>
      <c r="F394" s="5"/>
      <c r="G394" s="15"/>
      <c r="H394" s="121"/>
    </row>
    <row r="395" spans="1:8" s="45" customFormat="1" ht="19.5" customHeight="1">
      <c r="A395" s="89" t="s">
        <v>598</v>
      </c>
      <c r="B395" s="89"/>
      <c r="C395" s="89"/>
      <c r="D395" s="3" t="s">
        <v>599</v>
      </c>
      <c r="E395" s="182" t="s">
        <v>414</v>
      </c>
      <c r="F395" s="5">
        <v>3</v>
      </c>
      <c r="G395" s="15"/>
      <c r="H395" s="121"/>
    </row>
    <row r="396" spans="1:8" s="45" customFormat="1" ht="19.5" customHeight="1">
      <c r="A396" s="89" t="s">
        <v>600</v>
      </c>
      <c r="B396" s="89"/>
      <c r="C396" s="89"/>
      <c r="D396" s="3" t="s">
        <v>601</v>
      </c>
      <c r="E396" s="182" t="s">
        <v>414</v>
      </c>
      <c r="F396" s="5">
        <v>3</v>
      </c>
      <c r="G396" s="15"/>
      <c r="H396" s="121"/>
    </row>
    <row r="397" spans="1:8" s="45" customFormat="1" ht="19.5" customHeight="1">
      <c r="A397" s="89" t="s">
        <v>602</v>
      </c>
      <c r="B397" s="89"/>
      <c r="C397" s="89"/>
      <c r="D397" s="192" t="s">
        <v>603</v>
      </c>
      <c r="E397" s="201"/>
      <c r="F397" s="25"/>
      <c r="G397" s="130"/>
      <c r="H397" s="147"/>
    </row>
    <row r="398" spans="1:8" s="45" customFormat="1" ht="27.75" customHeight="1">
      <c r="A398" s="89"/>
      <c r="B398" s="89"/>
      <c r="C398" s="89"/>
      <c r="D398" s="189" t="s">
        <v>604</v>
      </c>
      <c r="E398" s="201"/>
      <c r="F398" s="25"/>
      <c r="G398" s="130"/>
      <c r="H398" s="147"/>
    </row>
    <row r="399" spans="1:8" s="45" customFormat="1" ht="38.25" customHeight="1">
      <c r="A399" s="89"/>
      <c r="B399" s="89"/>
      <c r="C399" s="89"/>
      <c r="D399" s="90" t="s">
        <v>605</v>
      </c>
      <c r="E399" s="201"/>
      <c r="F399" s="25"/>
      <c r="G399" s="130"/>
      <c r="H399" s="147"/>
    </row>
    <row r="400" spans="1:8" s="45" customFormat="1" ht="21.75" customHeight="1">
      <c r="A400" s="187" t="s">
        <v>606</v>
      </c>
      <c r="B400" s="89"/>
      <c r="C400" s="89"/>
      <c r="D400" s="90" t="s">
        <v>607</v>
      </c>
      <c r="E400" s="25" t="s">
        <v>414</v>
      </c>
      <c r="F400" s="5">
        <v>2</v>
      </c>
      <c r="G400" s="90"/>
      <c r="H400" s="121"/>
    </row>
    <row r="401" spans="1:12" s="45" customFormat="1" ht="19.5" customHeight="1">
      <c r="A401" s="187" t="s">
        <v>608</v>
      </c>
      <c r="B401" s="89"/>
      <c r="C401" s="89"/>
      <c r="D401" s="90" t="s">
        <v>609</v>
      </c>
      <c r="E401" s="25" t="s">
        <v>414</v>
      </c>
      <c r="F401" s="5">
        <v>10</v>
      </c>
      <c r="G401" s="90"/>
      <c r="H401" s="121"/>
    </row>
    <row r="402" spans="1:12" s="45" customFormat="1" ht="19.5" customHeight="1">
      <c r="A402" s="187" t="s">
        <v>610</v>
      </c>
      <c r="B402" s="89"/>
      <c r="C402" s="89"/>
      <c r="D402" s="90" t="s">
        <v>611</v>
      </c>
      <c r="E402" s="25" t="s">
        <v>414</v>
      </c>
      <c r="F402" s="5">
        <v>8</v>
      </c>
      <c r="G402" s="90"/>
      <c r="H402" s="121"/>
    </row>
    <row r="403" spans="1:12" s="45" customFormat="1" ht="19.5" customHeight="1">
      <c r="A403" s="89" t="s">
        <v>612</v>
      </c>
      <c r="B403" s="89" t="s">
        <v>158</v>
      </c>
      <c r="C403" s="89"/>
      <c r="D403" s="170" t="s">
        <v>613</v>
      </c>
      <c r="E403" s="201"/>
      <c r="F403" s="25"/>
      <c r="G403" s="130"/>
      <c r="H403" s="147"/>
    </row>
    <row r="404" spans="1:12" s="45" customFormat="1" ht="37.5" customHeight="1">
      <c r="A404" s="89"/>
      <c r="B404" s="89"/>
      <c r="C404" s="89"/>
      <c r="D404" s="90" t="s">
        <v>605</v>
      </c>
      <c r="E404" s="201"/>
      <c r="F404" s="25"/>
      <c r="G404" s="130"/>
      <c r="H404" s="147"/>
      <c r="L404" s="178">
        <v>2000</v>
      </c>
    </row>
    <row r="405" spans="1:12" s="45" customFormat="1" ht="27" customHeight="1">
      <c r="A405" s="187" t="s">
        <v>614</v>
      </c>
      <c r="B405" s="89"/>
      <c r="C405" s="51"/>
      <c r="D405" s="190" t="s">
        <v>615</v>
      </c>
      <c r="E405" s="25" t="s">
        <v>414</v>
      </c>
      <c r="F405" s="25">
        <v>5</v>
      </c>
      <c r="G405" s="130"/>
      <c r="H405" s="121"/>
      <c r="L405" s="178"/>
    </row>
    <row r="406" spans="1:12" s="45" customFormat="1" ht="19.5" customHeight="1">
      <c r="A406" s="187"/>
      <c r="B406" s="89"/>
      <c r="C406" s="196"/>
      <c r="D406" s="170" t="s">
        <v>616</v>
      </c>
      <c r="E406" s="25"/>
      <c r="F406" s="25"/>
      <c r="G406" s="130"/>
      <c r="H406" s="147"/>
      <c r="L406" s="178">
        <v>1800</v>
      </c>
    </row>
    <row r="407" spans="1:12" s="45" customFormat="1" ht="25.5" customHeight="1">
      <c r="A407" s="187" t="s">
        <v>617</v>
      </c>
      <c r="B407" s="89"/>
      <c r="C407" s="51"/>
      <c r="D407" s="190" t="s">
        <v>618</v>
      </c>
      <c r="E407" s="25" t="s">
        <v>414</v>
      </c>
      <c r="F407" s="25">
        <v>15</v>
      </c>
      <c r="G407" s="130"/>
      <c r="H407" s="121"/>
      <c r="L407" s="178"/>
    </row>
    <row r="408" spans="1:12" s="45" customFormat="1" ht="19.5" customHeight="1">
      <c r="A408" s="187" t="s">
        <v>619</v>
      </c>
      <c r="B408" s="89"/>
      <c r="C408" s="89"/>
      <c r="D408" s="192" t="s">
        <v>620</v>
      </c>
      <c r="E408" s="201"/>
      <c r="F408" s="25"/>
      <c r="G408" s="130"/>
      <c r="H408" s="147"/>
      <c r="L408" s="178">
        <v>1500</v>
      </c>
    </row>
    <row r="409" spans="1:12" s="45" customFormat="1" ht="18.75" customHeight="1">
      <c r="A409" s="187"/>
      <c r="B409" s="89"/>
      <c r="C409" s="89"/>
      <c r="D409" s="189" t="s">
        <v>621</v>
      </c>
      <c r="E409" s="201"/>
      <c r="F409" s="25"/>
      <c r="G409" s="130"/>
      <c r="H409" s="147"/>
      <c r="L409" s="178"/>
    </row>
    <row r="410" spans="1:12" s="45" customFormat="1" ht="25.5" customHeight="1">
      <c r="A410" s="187" t="s">
        <v>378</v>
      </c>
      <c r="B410" s="89"/>
      <c r="C410" s="89"/>
      <c r="D410" s="90" t="s">
        <v>622</v>
      </c>
      <c r="E410" s="25" t="s">
        <v>414</v>
      </c>
      <c r="F410" s="25">
        <v>2</v>
      </c>
      <c r="G410" s="130"/>
      <c r="H410" s="121"/>
      <c r="L410" s="203"/>
    </row>
    <row r="411" spans="1:12" ht="19.5" customHeight="1">
      <c r="A411" s="187" t="s">
        <v>623</v>
      </c>
      <c r="B411" s="202"/>
      <c r="C411" s="202"/>
      <c r="D411" s="90" t="s">
        <v>624</v>
      </c>
      <c r="E411" s="25" t="s">
        <v>414</v>
      </c>
      <c r="F411" s="25">
        <v>2</v>
      </c>
      <c r="G411" s="15"/>
      <c r="H411" s="121"/>
      <c r="L411" s="204">
        <v>1000</v>
      </c>
    </row>
    <row r="412" spans="1:12" ht="19.5" customHeight="1">
      <c r="A412" s="187" t="s">
        <v>625</v>
      </c>
      <c r="B412" s="202"/>
      <c r="C412" s="202"/>
      <c r="D412" s="90" t="s">
        <v>626</v>
      </c>
      <c r="E412" s="25" t="s">
        <v>414</v>
      </c>
      <c r="F412" s="25">
        <v>2</v>
      </c>
      <c r="G412" s="15"/>
      <c r="H412" s="121"/>
      <c r="L412" s="178"/>
    </row>
    <row r="413" spans="1:12" ht="19.5" customHeight="1">
      <c r="A413" s="187" t="s">
        <v>627</v>
      </c>
      <c r="B413" s="202"/>
      <c r="C413" s="202"/>
      <c r="D413" s="90" t="s">
        <v>628</v>
      </c>
      <c r="E413" s="25" t="s">
        <v>414</v>
      </c>
      <c r="F413" s="25">
        <v>2</v>
      </c>
      <c r="G413" s="15"/>
      <c r="H413" s="121"/>
      <c r="L413" s="178">
        <v>6000</v>
      </c>
    </row>
    <row r="414" spans="1:12" ht="19.5" customHeight="1">
      <c r="A414" s="187" t="s">
        <v>629</v>
      </c>
      <c r="B414" s="69"/>
      <c r="C414" s="69"/>
      <c r="D414" s="90" t="s">
        <v>630</v>
      </c>
      <c r="E414" s="25" t="s">
        <v>414</v>
      </c>
      <c r="F414" s="25">
        <v>2</v>
      </c>
      <c r="G414" s="15"/>
      <c r="H414" s="121"/>
      <c r="L414" s="178"/>
    </row>
    <row r="415" spans="1:12" ht="19.5" customHeight="1">
      <c r="A415" s="187" t="s">
        <v>631</v>
      </c>
      <c r="B415" s="69"/>
      <c r="C415" s="69"/>
      <c r="D415" s="90" t="s">
        <v>632</v>
      </c>
      <c r="E415" s="25" t="s">
        <v>414</v>
      </c>
      <c r="F415" s="25">
        <v>2</v>
      </c>
      <c r="G415" s="15"/>
      <c r="H415" s="121"/>
      <c r="L415" s="178">
        <v>10000</v>
      </c>
    </row>
    <row r="416" spans="1:12" ht="19.5" customHeight="1">
      <c r="A416" s="187" t="s">
        <v>633</v>
      </c>
      <c r="B416" s="69"/>
      <c r="C416" s="69"/>
      <c r="D416" s="90" t="s">
        <v>634</v>
      </c>
      <c r="E416" s="25" t="s">
        <v>414</v>
      </c>
      <c r="F416" s="25">
        <v>2</v>
      </c>
      <c r="G416" s="15"/>
      <c r="H416" s="121"/>
      <c r="L416" s="178"/>
    </row>
    <row r="417" spans="1:12" s="9" customFormat="1" ht="18.75" customHeight="1">
      <c r="A417" s="187" t="s">
        <v>635</v>
      </c>
      <c r="B417" s="3"/>
      <c r="C417" s="61"/>
      <c r="D417" s="90" t="s">
        <v>636</v>
      </c>
      <c r="E417" s="25" t="s">
        <v>414</v>
      </c>
      <c r="F417" s="25">
        <v>2</v>
      </c>
      <c r="G417" s="15"/>
      <c r="H417" s="121"/>
      <c r="L417" s="178">
        <v>1000</v>
      </c>
    </row>
    <row r="418" spans="1:12" s="9" customFormat="1" ht="18.75" customHeight="1">
      <c r="A418" s="187" t="s">
        <v>637</v>
      </c>
      <c r="B418" s="61"/>
      <c r="C418" s="61"/>
      <c r="D418" s="90" t="s">
        <v>638</v>
      </c>
      <c r="E418" s="25" t="s">
        <v>414</v>
      </c>
      <c r="F418" s="25">
        <v>6</v>
      </c>
      <c r="G418" s="15"/>
      <c r="H418" s="121"/>
      <c r="L418" s="178"/>
    </row>
    <row r="419" spans="1:12" s="9" customFormat="1" ht="31.5" customHeight="1">
      <c r="A419" s="187" t="s">
        <v>639</v>
      </c>
      <c r="B419" s="61"/>
      <c r="C419" s="61"/>
      <c r="D419" s="90" t="s">
        <v>640</v>
      </c>
      <c r="E419" s="25" t="s">
        <v>414</v>
      </c>
      <c r="F419" s="25">
        <v>2</v>
      </c>
      <c r="G419" s="15"/>
      <c r="H419" s="121"/>
      <c r="L419" s="178">
        <v>1800</v>
      </c>
    </row>
    <row r="420" spans="1:12" ht="16.5" customHeight="1">
      <c r="A420" s="24" t="s">
        <v>641</v>
      </c>
      <c r="B420" s="3"/>
      <c r="C420" s="3"/>
      <c r="D420" s="4" t="s">
        <v>642</v>
      </c>
      <c r="E420" s="5"/>
      <c r="F420" s="5"/>
      <c r="G420" s="26"/>
      <c r="H420" s="147"/>
      <c r="L420" s="178"/>
    </row>
    <row r="421" spans="1:12" ht="26.25" customHeight="1">
      <c r="A421" s="24" t="s">
        <v>643</v>
      </c>
      <c r="B421" s="3"/>
      <c r="C421" s="3"/>
      <c r="D421" s="24" t="s">
        <v>644</v>
      </c>
      <c r="E421" s="5" t="s">
        <v>257</v>
      </c>
      <c r="F421" s="5">
        <v>2</v>
      </c>
      <c r="G421" s="90"/>
      <c r="H421" s="121"/>
      <c r="L421" s="178">
        <v>1200</v>
      </c>
    </row>
    <row r="422" spans="1:12" ht="26.25" customHeight="1">
      <c r="A422" s="24" t="s">
        <v>645</v>
      </c>
      <c r="B422" s="3"/>
      <c r="C422" s="3"/>
      <c r="D422" s="24" t="s">
        <v>646</v>
      </c>
      <c r="E422" s="5" t="s">
        <v>257</v>
      </c>
      <c r="F422" s="5">
        <v>2</v>
      </c>
      <c r="G422" s="90"/>
      <c r="H422" s="121"/>
      <c r="L422" s="178"/>
    </row>
    <row r="423" spans="1:12" ht="16.5" customHeight="1">
      <c r="A423" s="24"/>
      <c r="B423" s="3"/>
      <c r="C423" s="3"/>
      <c r="D423" s="70" t="s">
        <v>647</v>
      </c>
      <c r="E423" s="71"/>
      <c r="F423" s="5"/>
      <c r="G423" s="30"/>
      <c r="H423" s="148"/>
      <c r="L423" s="178">
        <v>4000</v>
      </c>
    </row>
    <row r="424" spans="1:12" ht="30" customHeight="1">
      <c r="A424" s="24" t="s">
        <v>648</v>
      </c>
      <c r="B424" s="3"/>
      <c r="C424" s="3"/>
      <c r="D424" s="90" t="s">
        <v>649</v>
      </c>
      <c r="E424" s="25" t="s">
        <v>257</v>
      </c>
      <c r="F424" s="5">
        <v>3</v>
      </c>
      <c r="G424" s="30"/>
      <c r="H424" s="148"/>
      <c r="L424" s="178"/>
    </row>
    <row r="425" spans="1:12" ht="27.75" customHeight="1">
      <c r="A425" s="24" t="s">
        <v>650</v>
      </c>
      <c r="B425" s="3"/>
      <c r="C425" s="3"/>
      <c r="D425" s="74" t="s">
        <v>651</v>
      </c>
      <c r="E425" s="25" t="s">
        <v>150</v>
      </c>
      <c r="F425" s="5">
        <v>1</v>
      </c>
      <c r="G425" s="30"/>
      <c r="H425" s="148"/>
      <c r="L425" s="178">
        <v>2000</v>
      </c>
    </row>
    <row r="426" spans="1:12" ht="33" customHeight="1">
      <c r="A426" s="24" t="s">
        <v>652</v>
      </c>
      <c r="B426" s="24"/>
      <c r="C426" s="24"/>
      <c r="D426" s="140" t="s">
        <v>653</v>
      </c>
      <c r="E426" s="25" t="s">
        <v>288</v>
      </c>
      <c r="F426" s="5">
        <v>3</v>
      </c>
      <c r="G426" s="30"/>
      <c r="H426" s="148"/>
      <c r="L426" s="178"/>
    </row>
    <row r="427" spans="1:12" ht="20.25" customHeight="1">
      <c r="A427" s="24" t="s">
        <v>654</v>
      </c>
      <c r="B427" s="24"/>
      <c r="C427" s="24"/>
      <c r="D427" s="140" t="s">
        <v>655</v>
      </c>
      <c r="E427" s="25" t="s">
        <v>288</v>
      </c>
      <c r="F427" s="5">
        <v>3</v>
      </c>
      <c r="G427" s="30"/>
      <c r="H427" s="148"/>
      <c r="L427" s="178">
        <v>1500</v>
      </c>
    </row>
    <row r="428" spans="1:12" ht="40.5" customHeight="1">
      <c r="A428" s="24" t="s">
        <v>656</v>
      </c>
      <c r="B428" s="24"/>
      <c r="C428" s="24"/>
      <c r="D428" s="24" t="s">
        <v>657</v>
      </c>
      <c r="E428" s="25" t="s">
        <v>288</v>
      </c>
      <c r="F428" s="5">
        <v>12</v>
      </c>
      <c r="G428" s="30"/>
      <c r="H428" s="148"/>
    </row>
    <row r="429" spans="1:12" ht="22.5" customHeight="1">
      <c r="A429" s="24"/>
      <c r="B429" s="24"/>
      <c r="C429" s="24"/>
      <c r="D429" s="24"/>
      <c r="E429" s="25"/>
      <c r="F429" s="5"/>
      <c r="G429" s="30"/>
      <c r="H429" s="148"/>
    </row>
    <row r="430" spans="1:12" ht="25.5" customHeight="1">
      <c r="A430" s="24"/>
      <c r="B430" s="24"/>
      <c r="C430" s="24"/>
      <c r="D430" s="24"/>
      <c r="E430" s="25"/>
      <c r="F430" s="5"/>
      <c r="G430" s="30"/>
      <c r="H430" s="148"/>
    </row>
    <row r="431" spans="1:12" ht="24" customHeight="1">
      <c r="A431" s="24"/>
      <c r="B431" s="24"/>
      <c r="C431" s="24"/>
      <c r="D431" s="24"/>
      <c r="E431" s="184"/>
      <c r="F431" s="5"/>
      <c r="G431" s="30"/>
      <c r="H431" s="148"/>
    </row>
    <row r="432" spans="1:12" ht="23.25" customHeight="1">
      <c r="A432" s="24"/>
      <c r="B432" s="24"/>
      <c r="C432" s="24"/>
      <c r="D432" s="140"/>
      <c r="E432" s="25"/>
      <c r="F432" s="5"/>
      <c r="G432" s="30"/>
      <c r="H432" s="148"/>
    </row>
    <row r="433" spans="1:8" s="9" customFormat="1" ht="18.75" customHeight="1" thickBot="1">
      <c r="A433" s="223" t="s">
        <v>724</v>
      </c>
      <c r="B433" s="223"/>
      <c r="C433" s="223"/>
      <c r="D433" s="223"/>
      <c r="E433" s="223"/>
      <c r="F433" s="223"/>
      <c r="G433" s="16"/>
      <c r="H433" s="211">
        <f>SUM(H391:H432)</f>
        <v>0</v>
      </c>
    </row>
    <row r="434" spans="1:8" ht="13.8" thickTop="1">
      <c r="A434" s="86"/>
      <c r="B434" s="83"/>
      <c r="C434" s="83"/>
      <c r="D434" s="84" t="s">
        <v>658</v>
      </c>
      <c r="E434" s="87"/>
      <c r="F434" s="87"/>
      <c r="G434" s="88"/>
      <c r="H434" s="214"/>
    </row>
    <row r="435" spans="1:8" ht="21.75" customHeight="1">
      <c r="A435" s="24" t="s">
        <v>659</v>
      </c>
      <c r="B435" s="24"/>
      <c r="C435" s="24"/>
      <c r="D435" s="143" t="s">
        <v>660</v>
      </c>
      <c r="E435" s="25"/>
      <c r="F435" s="5"/>
      <c r="G435" s="30"/>
      <c r="H435" s="148"/>
    </row>
    <row r="436" spans="1:8" ht="40.5" customHeight="1">
      <c r="A436" s="24" t="s">
        <v>661</v>
      </c>
      <c r="B436" s="24"/>
      <c r="C436" s="24"/>
      <c r="D436" s="140" t="s">
        <v>662</v>
      </c>
      <c r="E436" s="25" t="s">
        <v>288</v>
      </c>
      <c r="F436" s="5">
        <v>10</v>
      </c>
      <c r="G436" s="15"/>
      <c r="H436" s="121"/>
    </row>
    <row r="437" spans="1:8" ht="40.5" customHeight="1">
      <c r="A437" s="24" t="s">
        <v>663</v>
      </c>
      <c r="B437" s="24"/>
      <c r="C437" s="24"/>
      <c r="D437" s="140" t="s">
        <v>664</v>
      </c>
      <c r="E437" s="25" t="s">
        <v>288</v>
      </c>
      <c r="F437" s="5">
        <v>3</v>
      </c>
      <c r="G437" s="15"/>
      <c r="H437" s="121"/>
    </row>
    <row r="438" spans="1:8" ht="20.25" customHeight="1">
      <c r="A438" s="24" t="s">
        <v>665</v>
      </c>
      <c r="B438" s="24"/>
      <c r="C438" s="24"/>
      <c r="D438" s="143" t="s">
        <v>666</v>
      </c>
      <c r="E438" s="25"/>
      <c r="F438" s="5"/>
      <c r="G438" s="15"/>
      <c r="H438" s="121"/>
    </row>
    <row r="439" spans="1:8" ht="31.5" customHeight="1">
      <c r="A439" s="24" t="s">
        <v>667</v>
      </c>
      <c r="B439" s="24"/>
      <c r="C439" s="24"/>
      <c r="D439" s="24" t="s">
        <v>668</v>
      </c>
      <c r="E439" s="25" t="s">
        <v>288</v>
      </c>
      <c r="F439" s="5">
        <v>2</v>
      </c>
      <c r="G439" s="15"/>
      <c r="H439" s="121"/>
    </row>
    <row r="440" spans="1:8" ht="15.75" customHeight="1">
      <c r="A440" s="24" t="s">
        <v>669</v>
      </c>
      <c r="B440" s="3"/>
      <c r="C440" s="3"/>
      <c r="D440" s="4" t="s">
        <v>670</v>
      </c>
      <c r="E440" s="5"/>
      <c r="F440" s="5"/>
      <c r="G440" s="15"/>
      <c r="H440" s="121"/>
    </row>
    <row r="441" spans="1:8" ht="66.75" customHeight="1">
      <c r="A441" s="24" t="s">
        <v>671</v>
      </c>
      <c r="B441" s="3"/>
      <c r="C441" s="24" t="s">
        <v>148</v>
      </c>
      <c r="D441" s="24" t="s">
        <v>672</v>
      </c>
      <c r="E441" s="5" t="s">
        <v>257</v>
      </c>
      <c r="F441" s="5">
        <v>120</v>
      </c>
      <c r="G441" s="55"/>
      <c r="H441" s="124"/>
    </row>
    <row r="442" spans="1:8" ht="48" customHeight="1">
      <c r="A442" s="24" t="s">
        <v>673</v>
      </c>
      <c r="B442" s="3"/>
      <c r="C442" s="24" t="s">
        <v>148</v>
      </c>
      <c r="D442" s="24" t="s">
        <v>674</v>
      </c>
      <c r="E442" s="5" t="s">
        <v>257</v>
      </c>
      <c r="F442" s="5">
        <v>10</v>
      </c>
      <c r="G442" s="55"/>
      <c r="H442" s="124"/>
    </row>
    <row r="443" spans="1:8" ht="17.100000000000001" customHeight="1">
      <c r="A443" s="3"/>
      <c r="B443" s="3"/>
      <c r="C443" s="3"/>
      <c r="D443" s="4" t="s">
        <v>675</v>
      </c>
      <c r="E443" s="5"/>
      <c r="F443" s="5"/>
      <c r="G443" s="85"/>
      <c r="H443" s="125"/>
    </row>
    <row r="444" spans="1:8" ht="33" customHeight="1">
      <c r="A444" s="24" t="s">
        <v>676</v>
      </c>
      <c r="B444" s="3"/>
      <c r="C444" s="3"/>
      <c r="D444" s="24" t="s">
        <v>677</v>
      </c>
      <c r="E444" s="5"/>
      <c r="F444" s="5"/>
      <c r="G444" s="85"/>
      <c r="H444" s="125"/>
    </row>
    <row r="445" spans="1:8" ht="17.100000000000001" customHeight="1">
      <c r="A445" s="24" t="s">
        <v>678</v>
      </c>
      <c r="B445" s="3"/>
      <c r="C445" s="24" t="s">
        <v>148</v>
      </c>
      <c r="D445" s="24" t="s">
        <v>679</v>
      </c>
      <c r="E445" s="5" t="s">
        <v>257</v>
      </c>
      <c r="F445" s="5">
        <v>12</v>
      </c>
      <c r="G445" s="15"/>
      <c r="H445" s="124"/>
    </row>
    <row r="446" spans="1:8" ht="17.100000000000001" customHeight="1">
      <c r="A446" s="3"/>
      <c r="B446" s="3"/>
      <c r="C446" s="24"/>
      <c r="D446" s="4" t="s">
        <v>680</v>
      </c>
      <c r="E446" s="25"/>
      <c r="F446" s="25" t="s">
        <v>158</v>
      </c>
      <c r="G446" s="125"/>
      <c r="H446" s="124"/>
    </row>
    <row r="447" spans="1:8" ht="54.75" customHeight="1">
      <c r="A447" s="24" t="s">
        <v>681</v>
      </c>
      <c r="B447" s="3"/>
      <c r="C447" s="24"/>
      <c r="D447" s="74" t="s">
        <v>682</v>
      </c>
      <c r="E447" s="25" t="s">
        <v>257</v>
      </c>
      <c r="F447" s="5">
        <v>6</v>
      </c>
      <c r="G447" s="124"/>
      <c r="H447" s="124"/>
    </row>
    <row r="448" spans="1:8" ht="24.9" customHeight="1">
      <c r="A448" s="3"/>
      <c r="B448" s="3"/>
      <c r="C448" s="91"/>
      <c r="D448" s="133" t="s">
        <v>683</v>
      </c>
      <c r="E448" s="93"/>
      <c r="F448" s="5"/>
      <c r="G448" s="15"/>
      <c r="H448" s="121"/>
    </row>
    <row r="449" spans="1:8" ht="24.9" customHeight="1">
      <c r="A449" s="24" t="s">
        <v>684</v>
      </c>
      <c r="B449" s="3"/>
      <c r="C449" s="3"/>
      <c r="D449" s="92" t="s">
        <v>685</v>
      </c>
      <c r="E449" s="93"/>
      <c r="F449" s="5"/>
      <c r="G449" s="15" t="s">
        <v>158</v>
      </c>
      <c r="H449" s="121"/>
    </row>
    <row r="450" spans="1:8" ht="21.75" customHeight="1">
      <c r="A450" s="24" t="s">
        <v>686</v>
      </c>
      <c r="B450" s="3"/>
      <c r="C450" s="90" t="s">
        <v>148</v>
      </c>
      <c r="D450" s="92" t="s">
        <v>687</v>
      </c>
      <c r="E450" s="93" t="s">
        <v>400</v>
      </c>
      <c r="F450" s="5">
        <v>3</v>
      </c>
      <c r="G450" s="15"/>
      <c r="H450" s="124"/>
    </row>
    <row r="451" spans="1:8" ht="24.9" customHeight="1">
      <c r="A451" s="3"/>
      <c r="B451" s="3"/>
      <c r="C451" s="24"/>
      <c r="D451" s="24"/>
      <c r="E451" s="5"/>
      <c r="F451" s="5"/>
      <c r="G451" s="15"/>
      <c r="H451" s="124"/>
    </row>
    <row r="452" spans="1:8" ht="20.25" customHeight="1">
      <c r="A452" s="24" t="s">
        <v>688</v>
      </c>
      <c r="B452" s="3"/>
      <c r="C452" s="3"/>
      <c r="D452" s="132" t="s">
        <v>689</v>
      </c>
      <c r="E452" s="55"/>
      <c r="F452" s="5"/>
      <c r="G452" s="130"/>
      <c r="H452" s="124"/>
    </row>
    <row r="453" spans="1:8" ht="49.5" customHeight="1">
      <c r="A453" s="24" t="s">
        <v>690</v>
      </c>
      <c r="B453" s="3"/>
      <c r="C453" s="24" t="s">
        <v>148</v>
      </c>
      <c r="D453" s="131" t="s">
        <v>691</v>
      </c>
      <c r="E453" s="55" t="s">
        <v>154</v>
      </c>
      <c r="F453" s="5">
        <v>300</v>
      </c>
      <c r="G453" s="15"/>
      <c r="H453" s="124"/>
    </row>
    <row r="454" spans="1:8" ht="30" customHeight="1">
      <c r="A454" s="24" t="s">
        <v>692</v>
      </c>
      <c r="B454" s="3"/>
      <c r="C454" s="24" t="s">
        <v>148</v>
      </c>
      <c r="D454" s="131" t="s">
        <v>693</v>
      </c>
      <c r="E454" s="55" t="s">
        <v>400</v>
      </c>
      <c r="F454" s="5">
        <v>6</v>
      </c>
      <c r="G454" s="130"/>
      <c r="H454" s="124"/>
    </row>
    <row r="455" spans="1:8" s="45" customFormat="1" ht="17.25" customHeight="1">
      <c r="A455" s="24"/>
      <c r="B455" s="24"/>
      <c r="C455" s="24"/>
      <c r="D455" s="132"/>
      <c r="E455" s="55"/>
      <c r="F455" s="25"/>
      <c r="G455" s="130"/>
      <c r="H455" s="124"/>
    </row>
    <row r="456" spans="1:8" s="45" customFormat="1" ht="13.5" customHeight="1">
      <c r="A456" s="24"/>
      <c r="B456" s="134"/>
      <c r="C456" s="134"/>
      <c r="D456" s="132" t="s">
        <v>694</v>
      </c>
      <c r="E456" s="206"/>
      <c r="F456" s="206"/>
      <c r="G456" s="130"/>
      <c r="H456" s="124"/>
    </row>
    <row r="457" spans="1:8" s="45" customFormat="1" ht="42" customHeight="1">
      <c r="A457" s="24" t="s">
        <v>695</v>
      </c>
      <c r="B457" s="134"/>
      <c r="C457" s="134"/>
      <c r="D457" s="131" t="s">
        <v>696</v>
      </c>
      <c r="E457" s="206"/>
      <c r="F457" s="206"/>
      <c r="G457" s="168"/>
      <c r="H457" s="124"/>
    </row>
    <row r="458" spans="1:8" s="45" customFormat="1" ht="29.25" customHeight="1">
      <c r="A458" s="24" t="s">
        <v>697</v>
      </c>
      <c r="B458" s="134"/>
      <c r="C458" s="134"/>
      <c r="D458" s="131" t="s">
        <v>698</v>
      </c>
      <c r="E458" s="55" t="s">
        <v>257</v>
      </c>
      <c r="F458" s="55">
        <v>1</v>
      </c>
      <c r="G458" s="168"/>
      <c r="H458" s="124"/>
    </row>
    <row r="459" spans="1:8" s="45" customFormat="1" ht="15.75" customHeight="1">
      <c r="A459" s="24" t="s">
        <v>699</v>
      </c>
      <c r="B459" s="134"/>
      <c r="C459" s="134"/>
      <c r="D459" s="131" t="s">
        <v>700</v>
      </c>
      <c r="E459" s="55"/>
      <c r="F459" s="55" t="s">
        <v>158</v>
      </c>
      <c r="G459" s="168"/>
      <c r="H459" s="124"/>
    </row>
    <row r="460" spans="1:8" s="45" customFormat="1" ht="40.5" customHeight="1">
      <c r="A460" s="24" t="s">
        <v>701</v>
      </c>
      <c r="B460" s="134"/>
      <c r="C460" s="134"/>
      <c r="D460" s="131" t="s">
        <v>702</v>
      </c>
      <c r="E460" s="55" t="s">
        <v>257</v>
      </c>
      <c r="F460" s="55">
        <v>9</v>
      </c>
      <c r="G460" s="168"/>
      <c r="H460" s="124"/>
    </row>
    <row r="461" spans="1:8" s="45" customFormat="1" ht="54" customHeight="1">
      <c r="A461" s="24" t="s">
        <v>703</v>
      </c>
      <c r="B461" s="134"/>
      <c r="C461" s="134"/>
      <c r="D461" s="131" t="s">
        <v>704</v>
      </c>
      <c r="E461" s="55" t="s">
        <v>257</v>
      </c>
      <c r="F461" s="55">
        <v>2</v>
      </c>
      <c r="G461" s="130"/>
      <c r="H461" s="124"/>
    </row>
    <row r="462" spans="1:8" s="45" customFormat="1" ht="42" customHeight="1">
      <c r="A462" s="24" t="s">
        <v>705</v>
      </c>
      <c r="B462" s="134"/>
      <c r="C462" s="134"/>
      <c r="D462" s="131" t="s">
        <v>706</v>
      </c>
      <c r="E462" s="55" t="s">
        <v>257</v>
      </c>
      <c r="F462" s="55">
        <v>2</v>
      </c>
      <c r="G462" s="130"/>
      <c r="H462" s="124"/>
    </row>
    <row r="463" spans="1:8" s="45" customFormat="1" ht="42" customHeight="1">
      <c r="A463" s="24"/>
      <c r="B463" s="134"/>
      <c r="C463" s="134"/>
      <c r="D463" s="131"/>
      <c r="E463" s="55"/>
      <c r="F463" s="55"/>
      <c r="G463" s="130"/>
      <c r="H463" s="124"/>
    </row>
    <row r="464" spans="1:8" s="45" customFormat="1" ht="42" customHeight="1">
      <c r="A464" s="24"/>
      <c r="B464" s="134"/>
      <c r="C464" s="134"/>
      <c r="D464" s="131"/>
      <c r="E464" s="55"/>
      <c r="F464" s="55"/>
      <c r="G464" s="130"/>
      <c r="H464" s="124"/>
    </row>
    <row r="465" spans="1:8" s="45" customFormat="1" ht="42" customHeight="1">
      <c r="A465" s="24"/>
      <c r="B465" s="134"/>
      <c r="C465" s="134"/>
      <c r="D465" s="131"/>
      <c r="E465" s="55"/>
      <c r="F465" s="55"/>
      <c r="G465" s="130"/>
      <c r="H465" s="124"/>
    </row>
    <row r="466" spans="1:8" s="9" customFormat="1" ht="18.75" customHeight="1" thickBot="1">
      <c r="A466" s="223" t="s">
        <v>87</v>
      </c>
      <c r="B466" s="223"/>
      <c r="C466" s="223"/>
      <c r="D466" s="223"/>
      <c r="E466" s="223"/>
      <c r="F466" s="223"/>
      <c r="G466" s="16"/>
      <c r="H466" s="211"/>
    </row>
    <row r="467" spans="1:8" s="9" customFormat="1" ht="18.75" customHeight="1" thickTop="1">
      <c r="A467" s="224" t="s">
        <v>88</v>
      </c>
      <c r="B467" s="224"/>
      <c r="C467" s="224"/>
      <c r="D467" s="224"/>
      <c r="E467" s="224"/>
      <c r="F467" s="224"/>
      <c r="G467" s="17"/>
      <c r="H467" s="216"/>
    </row>
    <row r="468" spans="1:8" s="45" customFormat="1" ht="23.25" customHeight="1">
      <c r="A468" s="24" t="s">
        <v>707</v>
      </c>
      <c r="B468" s="134"/>
      <c r="C468" s="134"/>
      <c r="D468" s="132" t="s">
        <v>708</v>
      </c>
      <c r="E468" s="55"/>
      <c r="F468" s="55"/>
      <c r="G468" s="130"/>
      <c r="H468" s="124"/>
    </row>
    <row r="469" spans="1:8" s="45" customFormat="1" ht="37.5" customHeight="1">
      <c r="A469" s="24" t="s">
        <v>709</v>
      </c>
      <c r="B469" s="134"/>
      <c r="C469" s="134"/>
      <c r="D469" s="92" t="s">
        <v>710</v>
      </c>
      <c r="E469" s="93" t="s">
        <v>711</v>
      </c>
      <c r="F469" s="93">
        <v>450</v>
      </c>
      <c r="G469" s="130"/>
      <c r="H469" s="124"/>
    </row>
    <row r="470" spans="1:8" s="45" customFormat="1" ht="24.75" customHeight="1">
      <c r="A470" s="24" t="s">
        <v>712</v>
      </c>
      <c r="B470" s="134"/>
      <c r="C470" s="134"/>
      <c r="D470" s="92" t="s">
        <v>713</v>
      </c>
      <c r="E470" s="93" t="s">
        <v>711</v>
      </c>
      <c r="F470" s="93">
        <v>1200</v>
      </c>
      <c r="G470" s="130"/>
      <c r="H470" s="124"/>
    </row>
    <row r="471" spans="1:8" s="45" customFormat="1" ht="24.75" customHeight="1">
      <c r="A471" s="24" t="s">
        <v>714</v>
      </c>
      <c r="B471" s="134"/>
      <c r="C471" s="134"/>
      <c r="D471" s="92" t="s">
        <v>715</v>
      </c>
      <c r="E471" s="93" t="s">
        <v>711</v>
      </c>
      <c r="F471" s="93">
        <v>200</v>
      </c>
      <c r="G471" s="130"/>
      <c r="H471" s="124"/>
    </row>
    <row r="472" spans="1:8" s="45" customFormat="1" ht="25.5" customHeight="1">
      <c r="A472" s="24" t="s">
        <v>716</v>
      </c>
      <c r="B472" s="134"/>
      <c r="C472" s="134"/>
      <c r="D472" s="92" t="s">
        <v>717</v>
      </c>
      <c r="E472" s="93" t="s">
        <v>711</v>
      </c>
      <c r="F472" s="93">
        <v>80</v>
      </c>
      <c r="G472" s="130"/>
      <c r="H472" s="124"/>
    </row>
    <row r="473" spans="1:8" s="45" customFormat="1" ht="51" customHeight="1">
      <c r="A473" s="24" t="s">
        <v>718</v>
      </c>
      <c r="B473" s="134"/>
      <c r="C473" s="134"/>
      <c r="D473" s="92" t="s">
        <v>719</v>
      </c>
      <c r="E473" s="93" t="s">
        <v>711</v>
      </c>
      <c r="F473" s="93">
        <v>250</v>
      </c>
      <c r="G473" s="130"/>
      <c r="H473" s="124"/>
    </row>
    <row r="474" spans="1:8" s="45" customFormat="1" ht="26.25" customHeight="1">
      <c r="A474" s="24" t="s">
        <v>720</v>
      </c>
      <c r="B474" s="134"/>
      <c r="C474" s="134"/>
      <c r="D474" s="92" t="s">
        <v>721</v>
      </c>
      <c r="E474" s="5"/>
      <c r="F474" s="55"/>
      <c r="G474" s="130"/>
      <c r="H474" s="124"/>
    </row>
    <row r="475" spans="1:8" s="45" customFormat="1" ht="24.75" customHeight="1">
      <c r="A475" s="24" t="s">
        <v>722</v>
      </c>
      <c r="B475" s="134"/>
      <c r="C475" s="134"/>
      <c r="D475" s="92" t="s">
        <v>723</v>
      </c>
      <c r="E475" s="93" t="s">
        <v>711</v>
      </c>
      <c r="F475" s="55">
        <v>250</v>
      </c>
      <c r="G475" s="130"/>
      <c r="H475" s="124"/>
    </row>
    <row r="476" spans="1:8" s="45" customFormat="1" ht="20.100000000000001" customHeight="1">
      <c r="A476" s="24"/>
      <c r="B476" s="134"/>
      <c r="C476" s="134"/>
      <c r="D476" s="131"/>
      <c r="E476" s="55"/>
      <c r="F476" s="55"/>
      <c r="G476" s="130"/>
      <c r="H476" s="124"/>
    </row>
    <row r="477" spans="1:8" s="45" customFormat="1" ht="27.75" customHeight="1">
      <c r="A477" s="24" t="s">
        <v>791</v>
      </c>
      <c r="B477" s="134"/>
      <c r="C477" s="134"/>
      <c r="D477" s="131" t="s">
        <v>792</v>
      </c>
      <c r="E477" s="55" t="s">
        <v>15</v>
      </c>
      <c r="F477" s="55">
        <v>1</v>
      </c>
      <c r="G477" s="130"/>
      <c r="H477" s="124">
        <v>500000</v>
      </c>
    </row>
    <row r="478" spans="1:8" s="45" customFormat="1" ht="20.100000000000001" customHeight="1">
      <c r="A478" s="24"/>
      <c r="B478" s="134"/>
      <c r="C478" s="134"/>
      <c r="D478" s="131"/>
      <c r="E478" s="55"/>
      <c r="F478" s="55"/>
      <c r="G478" s="130"/>
      <c r="H478" s="124"/>
    </row>
    <row r="479" spans="1:8" s="45" customFormat="1" ht="20.100000000000001" customHeight="1">
      <c r="A479" s="24"/>
      <c r="B479" s="134"/>
      <c r="C479" s="134"/>
      <c r="D479" s="131"/>
      <c r="E479" s="55"/>
      <c r="F479" s="55"/>
      <c r="G479" s="130"/>
      <c r="H479" s="124"/>
    </row>
    <row r="480" spans="1:8" s="45" customFormat="1" ht="20.100000000000001" customHeight="1">
      <c r="A480" s="24"/>
      <c r="B480" s="134"/>
      <c r="C480" s="134"/>
      <c r="D480" s="131"/>
      <c r="E480" s="55"/>
      <c r="F480" s="55"/>
      <c r="G480" s="130"/>
      <c r="H480" s="124"/>
    </row>
    <row r="481" spans="1:8" s="45" customFormat="1" ht="20.100000000000001" customHeight="1">
      <c r="A481" s="24"/>
      <c r="B481" s="134"/>
      <c r="C481" s="134"/>
      <c r="D481" s="131"/>
      <c r="E481" s="55"/>
      <c r="F481" s="55"/>
      <c r="G481" s="130"/>
      <c r="H481" s="124"/>
    </row>
    <row r="482" spans="1:8" s="45" customFormat="1" ht="20.100000000000001" customHeight="1">
      <c r="A482" s="24"/>
      <c r="B482" s="134"/>
      <c r="C482" s="134"/>
      <c r="D482" s="131"/>
      <c r="E482" s="55"/>
      <c r="F482" s="55"/>
      <c r="G482" s="130"/>
      <c r="H482" s="124"/>
    </row>
    <row r="483" spans="1:8" s="45" customFormat="1" ht="20.100000000000001" customHeight="1">
      <c r="A483" s="24"/>
      <c r="B483" s="134"/>
      <c r="C483" s="134"/>
      <c r="D483" s="131"/>
      <c r="E483" s="55"/>
      <c r="F483" s="55"/>
      <c r="G483" s="130"/>
      <c r="H483" s="124"/>
    </row>
    <row r="484" spans="1:8" s="45" customFormat="1" ht="20.100000000000001" customHeight="1">
      <c r="A484" s="24"/>
      <c r="B484" s="134"/>
      <c r="C484" s="134"/>
      <c r="D484" s="131"/>
      <c r="E484" s="55"/>
      <c r="F484" s="55"/>
      <c r="G484" s="130"/>
      <c r="H484" s="124"/>
    </row>
    <row r="485" spans="1:8" s="45" customFormat="1" ht="20.100000000000001" customHeight="1">
      <c r="A485" s="24"/>
      <c r="B485" s="134"/>
      <c r="C485" s="134"/>
      <c r="D485" s="131"/>
      <c r="E485" s="55"/>
      <c r="F485" s="55"/>
      <c r="G485" s="130"/>
      <c r="H485" s="124"/>
    </row>
    <row r="486" spans="1:8" s="45" customFormat="1" ht="20.100000000000001" customHeight="1">
      <c r="A486" s="24"/>
      <c r="B486" s="134"/>
      <c r="C486" s="134"/>
      <c r="D486" s="131"/>
      <c r="E486" s="55"/>
      <c r="F486" s="55"/>
      <c r="G486" s="130"/>
      <c r="H486" s="124"/>
    </row>
    <row r="487" spans="1:8" s="45" customFormat="1" ht="20.100000000000001" customHeight="1">
      <c r="A487" s="24"/>
      <c r="B487" s="134"/>
      <c r="C487" s="134"/>
      <c r="D487" s="131"/>
      <c r="E487" s="55"/>
      <c r="F487" s="55"/>
      <c r="G487" s="130"/>
      <c r="H487" s="124"/>
    </row>
    <row r="488" spans="1:8" s="45" customFormat="1" ht="20.100000000000001" customHeight="1">
      <c r="A488" s="24"/>
      <c r="B488" s="134"/>
      <c r="C488" s="134"/>
      <c r="D488" s="131"/>
      <c r="E488" s="55"/>
      <c r="F488" s="55"/>
      <c r="G488" s="130"/>
      <c r="H488" s="124"/>
    </row>
    <row r="489" spans="1:8" s="45" customFormat="1" ht="20.100000000000001" customHeight="1">
      <c r="A489" s="24"/>
      <c r="B489" s="134"/>
      <c r="C489" s="134"/>
      <c r="D489" s="131"/>
      <c r="E489" s="55"/>
      <c r="F489" s="55"/>
      <c r="G489" s="130"/>
      <c r="H489" s="124"/>
    </row>
    <row r="490" spans="1:8" s="45" customFormat="1" ht="20.100000000000001" customHeight="1">
      <c r="A490" s="24"/>
      <c r="B490" s="134"/>
      <c r="C490" s="134"/>
      <c r="D490" s="131"/>
      <c r="E490" s="55"/>
      <c r="F490" s="55"/>
      <c r="G490" s="130"/>
      <c r="H490" s="124"/>
    </row>
    <row r="491" spans="1:8" s="45" customFormat="1" ht="20.100000000000001" customHeight="1">
      <c r="A491" s="24"/>
      <c r="B491" s="134"/>
      <c r="C491" s="134"/>
      <c r="D491" s="131"/>
      <c r="E491" s="55"/>
      <c r="F491" s="55"/>
      <c r="G491" s="130"/>
      <c r="H491" s="124"/>
    </row>
    <row r="492" spans="1:8" s="45" customFormat="1" ht="20.100000000000001" customHeight="1">
      <c r="A492" s="24"/>
      <c r="B492" s="134"/>
      <c r="C492" s="134"/>
      <c r="D492" s="131"/>
      <c r="E492" s="55"/>
      <c r="F492" s="55"/>
      <c r="G492" s="130"/>
      <c r="H492" s="124"/>
    </row>
    <row r="493" spans="1:8" s="45" customFormat="1" ht="20.100000000000001" customHeight="1">
      <c r="A493" s="24"/>
      <c r="B493" s="134"/>
      <c r="C493" s="134"/>
      <c r="D493" s="131"/>
      <c r="E493" s="55"/>
      <c r="F493" s="55"/>
      <c r="G493" s="130"/>
      <c r="H493" s="124"/>
    </row>
    <row r="494" spans="1:8" s="45" customFormat="1" ht="20.100000000000001" customHeight="1">
      <c r="A494" s="24"/>
      <c r="B494" s="134"/>
      <c r="C494" s="134"/>
      <c r="D494" s="131"/>
      <c r="E494" s="55"/>
      <c r="F494" s="55"/>
      <c r="G494" s="130"/>
      <c r="H494" s="124"/>
    </row>
    <row r="495" spans="1:8" s="45" customFormat="1" ht="20.100000000000001" customHeight="1">
      <c r="A495" s="24"/>
      <c r="B495" s="134"/>
      <c r="C495" s="134"/>
      <c r="D495" s="131"/>
      <c r="E495" s="55"/>
      <c r="F495" s="55"/>
      <c r="G495" s="130"/>
      <c r="H495" s="124"/>
    </row>
    <row r="496" spans="1:8" s="45" customFormat="1" ht="24.9" customHeight="1">
      <c r="A496" s="24"/>
      <c r="B496" s="134"/>
      <c r="C496" s="134"/>
      <c r="D496" s="131"/>
      <c r="E496" s="55"/>
      <c r="F496" s="55"/>
      <c r="G496" s="130"/>
      <c r="H496" s="124"/>
    </row>
    <row r="497" spans="1:8" s="45" customFormat="1" ht="24.9" customHeight="1">
      <c r="A497" s="24"/>
      <c r="B497" s="134"/>
      <c r="C497" s="134"/>
      <c r="D497" s="131"/>
      <c r="E497" s="25"/>
      <c r="F497" s="171"/>
      <c r="G497" s="130"/>
      <c r="H497" s="124"/>
    </row>
    <row r="498" spans="1:8" s="45" customFormat="1" ht="24.9" customHeight="1">
      <c r="A498" s="24"/>
      <c r="B498" s="134"/>
      <c r="C498" s="134"/>
      <c r="D498" s="131"/>
      <c r="E498" s="25"/>
      <c r="F498" s="89"/>
      <c r="G498" s="130"/>
      <c r="H498" s="124"/>
    </row>
    <row r="499" spans="1:8" s="45" customFormat="1" ht="24.9" customHeight="1">
      <c r="A499" s="24"/>
      <c r="B499" s="134"/>
      <c r="C499" s="134"/>
      <c r="D499" s="167"/>
      <c r="E499" s="58"/>
      <c r="F499" s="58"/>
      <c r="G499" s="169"/>
      <c r="H499" s="124"/>
    </row>
    <row r="500" spans="1:8" ht="13.8" thickBot="1">
      <c r="A500" s="222" t="s">
        <v>724</v>
      </c>
      <c r="B500" s="222"/>
      <c r="C500" s="222"/>
      <c r="D500" s="222"/>
      <c r="E500" s="222"/>
      <c r="F500" s="222"/>
      <c r="G500" s="14"/>
      <c r="H500" s="122"/>
    </row>
    <row r="501" spans="1:8" ht="20.100000000000001" customHeight="1" thickTop="1">
      <c r="A501" s="34"/>
      <c r="B501" s="34"/>
      <c r="C501" s="34"/>
      <c r="D501" s="34" t="s">
        <v>725</v>
      </c>
      <c r="E501" s="35"/>
      <c r="F501" s="36"/>
      <c r="G501" s="36"/>
      <c r="H501" s="37"/>
    </row>
    <row r="502" spans="1:8" ht="20.100000000000001" customHeight="1">
      <c r="A502" s="51"/>
      <c r="B502" s="51"/>
      <c r="C502" s="51"/>
      <c r="D502" s="51"/>
      <c r="E502" s="25"/>
      <c r="F502" s="52"/>
      <c r="G502" s="52"/>
      <c r="H502" s="53"/>
    </row>
    <row r="503" spans="1:8" ht="20.100000000000001" customHeight="1">
      <c r="A503" s="51" t="s">
        <v>726</v>
      </c>
      <c r="B503" s="51"/>
      <c r="C503" s="51"/>
      <c r="D503" s="54" t="s">
        <v>727</v>
      </c>
      <c r="E503" s="25"/>
      <c r="F503" s="52"/>
      <c r="G503" s="52"/>
      <c r="H503" s="53"/>
    </row>
    <row r="504" spans="1:8" ht="20.100000000000001" customHeight="1">
      <c r="A504" s="51"/>
      <c r="B504" s="51"/>
      <c r="C504" s="51"/>
      <c r="D504" s="51"/>
      <c r="E504" s="25"/>
      <c r="F504" s="52"/>
      <c r="G504" s="52"/>
      <c r="H504" s="53"/>
    </row>
    <row r="505" spans="1:8" ht="20.100000000000001" customHeight="1">
      <c r="A505" s="51" t="s">
        <v>728</v>
      </c>
      <c r="B505" s="51"/>
      <c r="C505" s="51"/>
      <c r="D505" s="51" t="s">
        <v>729</v>
      </c>
      <c r="E505" s="25" t="s">
        <v>730</v>
      </c>
      <c r="F505" s="52">
        <v>16</v>
      </c>
      <c r="G505" s="52"/>
      <c r="H505" s="121"/>
    </row>
    <row r="506" spans="1:8" ht="20.100000000000001" customHeight="1">
      <c r="A506" s="51"/>
      <c r="B506" s="51"/>
      <c r="C506" s="51"/>
      <c r="D506" s="51"/>
      <c r="E506" s="25"/>
      <c r="F506" s="52"/>
      <c r="G506" s="52"/>
      <c r="H506" s="121"/>
    </row>
    <row r="507" spans="1:8" ht="20.100000000000001" customHeight="1">
      <c r="A507" s="51" t="s">
        <v>731</v>
      </c>
      <c r="B507" s="51"/>
      <c r="C507" s="51"/>
      <c r="D507" s="51" t="s">
        <v>732</v>
      </c>
      <c r="E507" s="25" t="s">
        <v>730</v>
      </c>
      <c r="F507" s="52">
        <v>16</v>
      </c>
      <c r="G507" s="52"/>
      <c r="H507" s="121"/>
    </row>
    <row r="508" spans="1:8" ht="20.100000000000001" customHeight="1">
      <c r="A508" s="51"/>
      <c r="B508" s="51"/>
      <c r="C508" s="51"/>
      <c r="D508" s="51"/>
      <c r="E508" s="25"/>
      <c r="F508" s="52"/>
      <c r="G508" s="52"/>
      <c r="H508" s="121"/>
    </row>
    <row r="509" spans="1:8" ht="20.100000000000001" customHeight="1">
      <c r="A509" s="51" t="s">
        <v>733</v>
      </c>
      <c r="B509" s="51"/>
      <c r="C509" s="51"/>
      <c r="D509" s="51" t="s">
        <v>734</v>
      </c>
      <c r="E509" s="25" t="s">
        <v>730</v>
      </c>
      <c r="F509" s="52">
        <v>16</v>
      </c>
      <c r="G509" s="52"/>
      <c r="H509" s="121"/>
    </row>
    <row r="510" spans="1:8" ht="20.100000000000001" customHeight="1">
      <c r="A510" s="51"/>
      <c r="B510" s="51"/>
      <c r="C510" s="51"/>
      <c r="D510" s="51"/>
      <c r="E510" s="25"/>
      <c r="F510" s="52"/>
      <c r="G510" s="52"/>
      <c r="H510" s="121"/>
    </row>
    <row r="511" spans="1:8" ht="20.100000000000001" customHeight="1">
      <c r="A511" s="51" t="s">
        <v>735</v>
      </c>
      <c r="B511" s="51"/>
      <c r="C511" s="51"/>
      <c r="D511" s="51" t="s">
        <v>736</v>
      </c>
      <c r="E511" s="25" t="s">
        <v>730</v>
      </c>
      <c r="F511" s="52">
        <v>16</v>
      </c>
      <c r="G511" s="52"/>
      <c r="H511" s="121"/>
    </row>
    <row r="512" spans="1:8" ht="20.100000000000001" customHeight="1">
      <c r="A512" s="51"/>
      <c r="B512" s="51"/>
      <c r="C512" s="51"/>
      <c r="D512" s="51"/>
      <c r="E512" s="25"/>
      <c r="F512" s="52"/>
      <c r="G512" s="52"/>
      <c r="H512" s="121"/>
    </row>
    <row r="513" spans="1:8" ht="20.100000000000001" customHeight="1">
      <c r="A513" s="51" t="s">
        <v>737</v>
      </c>
      <c r="B513" s="51"/>
      <c r="C513" s="51"/>
      <c r="D513" s="51" t="s">
        <v>738</v>
      </c>
      <c r="E513" s="25" t="s">
        <v>730</v>
      </c>
      <c r="F513" s="52">
        <v>16</v>
      </c>
      <c r="G513" s="52"/>
      <c r="H513" s="121"/>
    </row>
    <row r="514" spans="1:8" ht="20.100000000000001" customHeight="1">
      <c r="A514" s="51"/>
      <c r="B514" s="51"/>
      <c r="C514" s="51"/>
      <c r="D514" s="51"/>
      <c r="E514" s="25"/>
      <c r="F514" s="52"/>
      <c r="G514" s="52"/>
      <c r="H514" s="121"/>
    </row>
    <row r="515" spans="1:8" ht="20.100000000000001" customHeight="1">
      <c r="A515" s="51" t="s">
        <v>739</v>
      </c>
      <c r="B515" s="51"/>
      <c r="C515" s="51"/>
      <c r="D515" s="51" t="s">
        <v>740</v>
      </c>
      <c r="E515" s="25" t="s">
        <v>741</v>
      </c>
      <c r="F515" s="52">
        <v>16</v>
      </c>
      <c r="G515" s="52"/>
      <c r="H515" s="121"/>
    </row>
    <row r="516" spans="1:8" ht="20.100000000000001" customHeight="1">
      <c r="A516" s="51"/>
      <c r="B516" s="51"/>
      <c r="C516" s="51"/>
      <c r="D516" s="51"/>
      <c r="E516" s="25"/>
      <c r="F516" s="52"/>
      <c r="G516" s="52"/>
      <c r="H516" s="121"/>
    </row>
    <row r="517" spans="1:8" ht="20.100000000000001" customHeight="1">
      <c r="A517" s="51" t="s">
        <v>742</v>
      </c>
      <c r="B517" s="51"/>
      <c r="C517" s="51"/>
      <c r="D517" s="54" t="s">
        <v>743</v>
      </c>
      <c r="E517" s="25"/>
      <c r="F517" s="52"/>
      <c r="G517" s="52"/>
      <c r="H517" s="121"/>
    </row>
    <row r="518" spans="1:8" ht="20.100000000000001" customHeight="1">
      <c r="A518" s="51"/>
      <c r="B518" s="51"/>
      <c r="C518" s="51"/>
      <c r="D518" s="51"/>
      <c r="E518" s="25"/>
      <c r="F518" s="52"/>
      <c r="G518" s="52"/>
      <c r="H518" s="121"/>
    </row>
    <row r="519" spans="1:8" ht="20.100000000000001" customHeight="1">
      <c r="A519" s="51" t="s">
        <v>744</v>
      </c>
      <c r="B519" s="51"/>
      <c r="C519" s="51"/>
      <c r="D519" s="51" t="s">
        <v>745</v>
      </c>
      <c r="E519" s="25" t="s">
        <v>730</v>
      </c>
      <c r="F519" s="52">
        <v>12</v>
      </c>
      <c r="G519" s="52"/>
      <c r="H519" s="121"/>
    </row>
    <row r="520" spans="1:8" ht="20.100000000000001" customHeight="1">
      <c r="A520" s="51"/>
      <c r="B520" s="51"/>
      <c r="C520" s="51"/>
      <c r="D520" s="51"/>
      <c r="E520" s="25"/>
      <c r="F520" s="52"/>
      <c r="G520" s="52"/>
      <c r="H520" s="121"/>
    </row>
    <row r="521" spans="1:8" ht="20.100000000000001" customHeight="1">
      <c r="A521" s="51" t="s">
        <v>746</v>
      </c>
      <c r="B521" s="51"/>
      <c r="C521" s="51"/>
      <c r="D521" s="51" t="s">
        <v>747</v>
      </c>
      <c r="E521" s="25" t="s">
        <v>730</v>
      </c>
      <c r="F521" s="52">
        <v>15</v>
      </c>
      <c r="G521" s="52"/>
      <c r="H521" s="121"/>
    </row>
    <row r="522" spans="1:8" ht="20.100000000000001" customHeight="1">
      <c r="A522" s="51"/>
      <c r="B522" s="51"/>
      <c r="C522" s="51"/>
      <c r="D522" s="51"/>
      <c r="E522" s="25"/>
      <c r="F522" s="52"/>
      <c r="G522" s="52"/>
      <c r="H522" s="121"/>
    </row>
    <row r="523" spans="1:8" ht="20.100000000000001" customHeight="1">
      <c r="A523" s="51" t="s">
        <v>748</v>
      </c>
      <c r="B523" s="51"/>
      <c r="C523" s="51"/>
      <c r="D523" s="51" t="s">
        <v>749</v>
      </c>
      <c r="E523" s="25" t="s">
        <v>730</v>
      </c>
      <c r="F523" s="52">
        <v>16</v>
      </c>
      <c r="G523" s="52"/>
      <c r="H523" s="121"/>
    </row>
    <row r="524" spans="1:8" ht="20.100000000000001" customHeight="1">
      <c r="A524" s="51"/>
      <c r="B524" s="51"/>
      <c r="C524" s="51"/>
      <c r="D524" s="51"/>
      <c r="E524" s="25"/>
      <c r="F524" s="52"/>
      <c r="G524" s="52"/>
      <c r="H524" s="121"/>
    </row>
    <row r="525" spans="1:8" ht="20.100000000000001" customHeight="1">
      <c r="A525" s="51" t="s">
        <v>750</v>
      </c>
      <c r="B525" s="51"/>
      <c r="C525" s="51"/>
      <c r="D525" s="51" t="s">
        <v>751</v>
      </c>
      <c r="E525" s="25" t="s">
        <v>730</v>
      </c>
      <c r="F525" s="52">
        <v>16</v>
      </c>
      <c r="G525" s="52"/>
      <c r="H525" s="121"/>
    </row>
    <row r="526" spans="1:8" ht="20.100000000000001" customHeight="1">
      <c r="A526" s="51"/>
      <c r="B526" s="51"/>
      <c r="C526" s="51"/>
      <c r="D526" s="51"/>
      <c r="E526" s="25"/>
      <c r="F526" s="52"/>
      <c r="G526" s="52"/>
      <c r="H526" s="121"/>
    </row>
    <row r="527" spans="1:8" ht="20.100000000000001" customHeight="1">
      <c r="A527" s="51"/>
      <c r="B527" s="51"/>
      <c r="C527" s="51"/>
      <c r="D527" s="51" t="s">
        <v>752</v>
      </c>
      <c r="E527" s="25" t="s">
        <v>730</v>
      </c>
      <c r="F527" s="52">
        <v>20</v>
      </c>
      <c r="G527" s="52"/>
      <c r="H527" s="121"/>
    </row>
    <row r="528" spans="1:8" ht="20.100000000000001" customHeight="1">
      <c r="A528" s="51"/>
      <c r="B528" s="51"/>
      <c r="C528" s="51"/>
      <c r="D528" s="51"/>
      <c r="E528" s="25"/>
      <c r="F528" s="52"/>
      <c r="G528" s="52"/>
      <c r="H528" s="121"/>
    </row>
    <row r="529" spans="1:8" ht="20.100000000000001" customHeight="1">
      <c r="A529" s="51"/>
      <c r="B529" s="51"/>
      <c r="C529" s="51"/>
      <c r="D529" s="51" t="s">
        <v>753</v>
      </c>
      <c r="E529" s="25" t="s">
        <v>730</v>
      </c>
      <c r="F529" s="52">
        <v>20</v>
      </c>
      <c r="G529" s="52"/>
      <c r="H529" s="121"/>
    </row>
    <row r="530" spans="1:8" ht="20.100000000000001" customHeight="1">
      <c r="A530" s="51"/>
      <c r="B530" s="51"/>
      <c r="C530" s="51"/>
      <c r="D530" s="51"/>
      <c r="E530" s="25"/>
      <c r="F530" s="52"/>
      <c r="G530" s="52"/>
      <c r="H530" s="121"/>
    </row>
    <row r="531" spans="1:8" ht="20.100000000000001" customHeight="1">
      <c r="A531" s="51" t="s">
        <v>754</v>
      </c>
      <c r="B531" s="51"/>
      <c r="C531" s="51"/>
      <c r="D531" s="54" t="s">
        <v>755</v>
      </c>
      <c r="E531" s="25"/>
      <c r="F531" s="52"/>
      <c r="G531" s="52"/>
      <c r="H531" s="121"/>
    </row>
    <row r="532" spans="1:8" ht="20.100000000000001" customHeight="1">
      <c r="A532" s="51"/>
      <c r="B532" s="51"/>
      <c r="C532" s="51"/>
      <c r="D532" s="51"/>
      <c r="E532" s="25"/>
      <c r="F532" s="52"/>
      <c r="G532" s="52"/>
      <c r="H532" s="121"/>
    </row>
    <row r="533" spans="1:8" ht="20.100000000000001" customHeight="1">
      <c r="A533" s="51" t="s">
        <v>756</v>
      </c>
      <c r="B533" s="51"/>
      <c r="C533" s="51"/>
      <c r="D533" s="51" t="s">
        <v>757</v>
      </c>
      <c r="E533" s="25" t="s">
        <v>166</v>
      </c>
      <c r="F533" s="52">
        <v>20</v>
      </c>
      <c r="G533" s="52"/>
      <c r="H533" s="121"/>
    </row>
    <row r="534" spans="1:8" ht="20.100000000000001" customHeight="1">
      <c r="A534" s="51"/>
      <c r="B534" s="51"/>
      <c r="C534" s="51"/>
      <c r="D534" s="51"/>
      <c r="E534" s="25"/>
      <c r="F534" s="52"/>
      <c r="G534" s="52"/>
      <c r="H534" s="121"/>
    </row>
    <row r="535" spans="1:8" ht="20.100000000000001" customHeight="1">
      <c r="A535" s="51" t="s">
        <v>758</v>
      </c>
      <c r="B535" s="51"/>
      <c r="C535" s="51"/>
      <c r="D535" s="51" t="s">
        <v>759</v>
      </c>
      <c r="E535" s="25" t="s">
        <v>166</v>
      </c>
      <c r="F535" s="52">
        <v>50</v>
      </c>
      <c r="G535" s="52"/>
      <c r="H535" s="121"/>
    </row>
    <row r="536" spans="1:8" ht="20.100000000000001" customHeight="1">
      <c r="A536" s="51"/>
      <c r="B536" s="51"/>
      <c r="C536" s="51"/>
      <c r="D536" s="51"/>
      <c r="E536" s="25"/>
      <c r="F536" s="52"/>
      <c r="G536" s="52"/>
      <c r="H536" s="121"/>
    </row>
    <row r="537" spans="1:8" ht="20.100000000000001" customHeight="1">
      <c r="A537" s="51" t="s">
        <v>760</v>
      </c>
      <c r="B537" s="51"/>
      <c r="C537" s="51"/>
      <c r="D537" s="51" t="s">
        <v>761</v>
      </c>
      <c r="E537" s="55" t="s">
        <v>150</v>
      </c>
      <c r="F537" s="52">
        <v>50</v>
      </c>
      <c r="G537" s="52"/>
      <c r="H537" s="121"/>
    </row>
    <row r="538" spans="1:8" ht="20.100000000000001" customHeight="1">
      <c r="A538" s="51"/>
      <c r="B538" s="51"/>
      <c r="C538" s="51"/>
      <c r="D538" s="51"/>
      <c r="E538" s="55"/>
      <c r="F538" s="52"/>
      <c r="G538" s="52"/>
      <c r="H538" s="121"/>
    </row>
    <row r="539" spans="1:8" ht="20.100000000000001" customHeight="1">
      <c r="A539" s="51" t="s">
        <v>762</v>
      </c>
      <c r="B539" s="51"/>
      <c r="C539" s="51"/>
      <c r="D539" s="51" t="s">
        <v>763</v>
      </c>
      <c r="E539" s="55" t="s">
        <v>764</v>
      </c>
      <c r="F539" s="52">
        <v>10</v>
      </c>
      <c r="G539" s="52"/>
      <c r="H539" s="121"/>
    </row>
    <row r="540" spans="1:8" ht="20.100000000000001" customHeight="1">
      <c r="A540" s="51"/>
      <c r="B540" s="51"/>
      <c r="C540" s="51"/>
      <c r="D540" s="51"/>
      <c r="E540" s="55"/>
      <c r="F540" s="52"/>
      <c r="G540" s="52"/>
      <c r="H540" s="121"/>
    </row>
    <row r="541" spans="1:8" ht="20.100000000000001" customHeight="1">
      <c r="A541" s="51"/>
      <c r="B541" s="51"/>
      <c r="C541" s="51"/>
      <c r="D541" s="51"/>
      <c r="E541" s="55"/>
      <c r="F541" s="52"/>
      <c r="G541" s="52"/>
      <c r="H541" s="121"/>
    </row>
    <row r="542" spans="1:8" ht="20.100000000000001" customHeight="1">
      <c r="A542" s="38"/>
      <c r="B542" s="39"/>
      <c r="C542" s="39"/>
      <c r="D542" s="39"/>
      <c r="E542" s="40"/>
      <c r="F542" s="41"/>
      <c r="G542" s="41"/>
      <c r="H542" s="217"/>
    </row>
    <row r="543" spans="1:8" ht="20.100000000000001" customHeight="1" thickBot="1">
      <c r="A543" s="47" t="s">
        <v>765</v>
      </c>
      <c r="B543" s="48"/>
      <c r="C543" s="48"/>
      <c r="D543" s="48"/>
      <c r="E543" s="49"/>
      <c r="F543" s="49"/>
      <c r="G543" s="50"/>
      <c r="H543" s="211"/>
    </row>
    <row r="544" spans="1:8" ht="13.8" thickTop="1">
      <c r="A544" s="42"/>
      <c r="B544" s="42"/>
      <c r="C544" s="42"/>
      <c r="D544" s="43"/>
      <c r="E544" s="44"/>
      <c r="F544" s="45"/>
      <c r="G544" s="45"/>
      <c r="H544" s="46"/>
    </row>
    <row r="546" spans="6:6">
      <c r="F546" s="175"/>
    </row>
  </sheetData>
  <mergeCells count="20">
    <mergeCell ref="B1:C1"/>
    <mergeCell ref="A41:F41"/>
    <mergeCell ref="A42:F42"/>
    <mergeCell ref="A171:F171"/>
    <mergeCell ref="A128:F128"/>
    <mergeCell ref="A170:F170"/>
    <mergeCell ref="A87:F87"/>
    <mergeCell ref="A129:F129"/>
    <mergeCell ref="A500:F500"/>
    <mergeCell ref="A211:F211"/>
    <mergeCell ref="A258:F258"/>
    <mergeCell ref="A259:F259"/>
    <mergeCell ref="A300:F300"/>
    <mergeCell ref="A433:F433"/>
    <mergeCell ref="A347:F347"/>
    <mergeCell ref="A348:F348"/>
    <mergeCell ref="A390:F390"/>
    <mergeCell ref="A391:F391"/>
    <mergeCell ref="A466:F466"/>
    <mergeCell ref="A467:F467"/>
  </mergeCells>
  <phoneticPr fontId="5" type="noConversion"/>
  <pageMargins left="0.78740157480314965" right="0.51181102362204722" top="0.86614173228346458" bottom="0.35433070866141736" header="0.23622047244094491" footer="0.15748031496062992"/>
  <pageSetup paperSize="9" scale="75" firstPageNumber="123" orientation="portrait" useFirstPageNumber="1" r:id="rId1"/>
  <headerFooter alignWithMargins="0">
    <oddHeader xml:space="preserve">&amp;L&amp;"Arial,Bold"MHLATHUZE WATER: 
CONTRACT MW/BBB: CONSTRUCTION OF 50-150KL PREFABRICATED ELEVATED STEEL RESERVOIRS, BULK AND RETICULATION PIPELINES AND BOREHOLE DRILLING IN WARDS 2, 5 AND 6 UNDER THE UMHLABUYALINGANA MUNICIPALITY&amp;R
</oddHeader>
    <oddFooter>&amp;LPart C2: Pricing Data&amp;C&amp;P&amp;RC.&amp;P</oddFooter>
  </headerFooter>
  <rowBreaks count="3" manualBreakCount="3">
    <brk id="390" max="7" man="1"/>
    <brk id="433" max="7" man="1"/>
    <brk id="50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view="pageBreakPreview" zoomScaleNormal="100" zoomScaleSheetLayoutView="100" workbookViewId="0">
      <selection activeCell="E26" sqref="E26"/>
    </sheetView>
  </sheetViews>
  <sheetFormatPr defaultRowHeight="13.8"/>
  <cols>
    <col min="1" max="1" width="13" style="96" customWidth="1"/>
    <col min="2" max="2" width="54.109375" style="96" customWidth="1"/>
    <col min="3" max="3" width="21.5546875" style="96" customWidth="1"/>
    <col min="4" max="4" width="15.6640625" style="96" customWidth="1"/>
    <col min="5" max="5" width="22.6640625" customWidth="1"/>
  </cols>
  <sheetData>
    <row r="1" spans="1:5">
      <c r="A1" s="227" t="s">
        <v>782</v>
      </c>
      <c r="B1" s="227"/>
      <c r="C1" s="227"/>
      <c r="D1" s="145"/>
    </row>
    <row r="2" spans="1:5">
      <c r="A2" s="145"/>
      <c r="B2" s="145" t="s">
        <v>783</v>
      </c>
      <c r="C2" s="145"/>
      <c r="D2" s="145"/>
    </row>
    <row r="3" spans="1:5">
      <c r="A3" s="227" t="s">
        <v>766</v>
      </c>
      <c r="B3" s="227"/>
      <c r="C3" s="227"/>
      <c r="D3" s="145"/>
    </row>
    <row r="4" spans="1:5" ht="48.75" customHeight="1">
      <c r="A4" s="230" t="s">
        <v>787</v>
      </c>
      <c r="B4" s="230"/>
      <c r="C4" s="230"/>
      <c r="D4" s="112"/>
    </row>
    <row r="6" spans="1:5" ht="15" customHeight="1">
      <c r="A6" s="230" t="s">
        <v>767</v>
      </c>
      <c r="B6" s="230"/>
      <c r="C6" s="230"/>
      <c r="D6" s="112"/>
    </row>
    <row r="7" spans="1:5">
      <c r="A7" s="97"/>
    </row>
    <row r="8" spans="1:5">
      <c r="A8" s="231" t="s">
        <v>768</v>
      </c>
      <c r="B8" s="231" t="s">
        <v>2</v>
      </c>
      <c r="C8" s="232" t="s">
        <v>6</v>
      </c>
    </row>
    <row r="9" spans="1:5">
      <c r="A9" s="231"/>
      <c r="B9" s="231"/>
      <c r="C9" s="232"/>
    </row>
    <row r="10" spans="1:5" ht="24.75" customHeight="1">
      <c r="A10" s="177"/>
      <c r="B10" s="127"/>
      <c r="C10" s="98"/>
    </row>
    <row r="11" spans="1:5">
      <c r="A11" s="99" t="s">
        <v>769</v>
      </c>
      <c r="B11" s="100" t="s">
        <v>770</v>
      </c>
      <c r="C11" s="101">
        <v>2200000</v>
      </c>
      <c r="D11" s="96">
        <f>C11/C22</f>
        <v>1</v>
      </c>
      <c r="E11" s="128">
        <f>SUM(C13:C21)</f>
        <v>54580</v>
      </c>
    </row>
    <row r="12" spans="1:5">
      <c r="A12" s="99"/>
      <c r="B12" s="100"/>
      <c r="C12" s="101"/>
      <c r="E12">
        <f>C11/E11</f>
        <v>40.307805056797363</v>
      </c>
    </row>
    <row r="13" spans="1:5">
      <c r="A13" s="99" t="s">
        <v>771</v>
      </c>
      <c r="B13" s="100" t="s">
        <v>772</v>
      </c>
      <c r="C13" s="101">
        <f>BoQ!H211</f>
        <v>0</v>
      </c>
    </row>
    <row r="14" spans="1:5">
      <c r="B14" s="102"/>
      <c r="C14" s="101"/>
    </row>
    <row r="15" spans="1:5">
      <c r="A15" s="99" t="s">
        <v>773</v>
      </c>
      <c r="B15" s="100" t="s">
        <v>774</v>
      </c>
      <c r="C15" s="101">
        <f>BoQ!H300</f>
        <v>0</v>
      </c>
    </row>
    <row r="16" spans="1:5">
      <c r="B16" s="102"/>
      <c r="C16" s="101"/>
    </row>
    <row r="17" spans="1:6">
      <c r="A17" s="99" t="s">
        <v>775</v>
      </c>
      <c r="B17" s="100" t="s">
        <v>784</v>
      </c>
      <c r="C17" s="101">
        <f>BoQ!H433</f>
        <v>0</v>
      </c>
    </row>
    <row r="18" spans="1:6" ht="14.4">
      <c r="A18" s="99"/>
      <c r="B18" s="100"/>
      <c r="C18" s="103"/>
    </row>
    <row r="19" spans="1:6">
      <c r="A19" s="99" t="s">
        <v>785</v>
      </c>
      <c r="B19" s="100" t="s">
        <v>786</v>
      </c>
      <c r="C19" s="101">
        <f>BoQ!H500</f>
        <v>0</v>
      </c>
    </row>
    <row r="20" spans="1:6">
      <c r="A20" s="99"/>
      <c r="B20" s="100"/>
      <c r="C20" s="101"/>
    </row>
    <row r="21" spans="1:6">
      <c r="A21" s="104" t="s">
        <v>776</v>
      </c>
      <c r="B21" s="105" t="s">
        <v>777</v>
      </c>
      <c r="C21" s="106">
        <v>54580</v>
      </c>
    </row>
    <row r="22" spans="1:6" ht="23.1" customHeight="1">
      <c r="A22" s="127" t="s">
        <v>778</v>
      </c>
      <c r="B22" s="107"/>
      <c r="C22" s="176">
        <f>SUM(C11:C19)</f>
        <v>2200000</v>
      </c>
      <c r="D22" s="102">
        <f>SUM(C13:C19)</f>
        <v>0</v>
      </c>
    </row>
    <row r="23" spans="1:6" ht="23.1" customHeight="1">
      <c r="A23" s="228" t="s">
        <v>779</v>
      </c>
      <c r="B23" s="228"/>
      <c r="C23" s="106">
        <f>0.1*C22</f>
        <v>220000</v>
      </c>
    </row>
    <row r="24" spans="1:6" ht="23.1" customHeight="1">
      <c r="A24" s="177" t="s">
        <v>778</v>
      </c>
      <c r="B24" s="107"/>
      <c r="C24" s="176">
        <f>SUM(C22:C23)</f>
        <v>2420000</v>
      </c>
      <c r="D24" s="102">
        <f>C24*1.15</f>
        <v>2783000</v>
      </c>
    </row>
    <row r="25" spans="1:6" ht="23.1" customHeight="1">
      <c r="A25" s="228" t="s">
        <v>780</v>
      </c>
      <c r="B25" s="228"/>
      <c r="C25" s="106">
        <f>0.15*C24</f>
        <v>363000</v>
      </c>
      <c r="F25" t="e">
        <f>0.14*#REF!</f>
        <v>#REF!</v>
      </c>
    </row>
    <row r="26" spans="1:6" ht="23.1" customHeight="1" thickBot="1">
      <c r="A26" s="229" t="s">
        <v>781</v>
      </c>
      <c r="B26" s="229"/>
      <c r="C26" s="108">
        <f>SUM(C24:C25)</f>
        <v>2783000</v>
      </c>
    </row>
    <row r="27" spans="1:6" ht="14.4" thickTop="1">
      <c r="A27" s="109"/>
      <c r="B27" s="109"/>
      <c r="C27" s="110"/>
    </row>
    <row r="28" spans="1:6">
      <c r="C28" s="111"/>
    </row>
    <row r="29" spans="1:6">
      <c r="C29" s="102"/>
    </row>
    <row r="30" spans="1:6">
      <c r="C30" s="102">
        <f>(5340000-C26)/1.15</f>
        <v>2223478.2608695654</v>
      </c>
    </row>
  </sheetData>
  <mergeCells count="10">
    <mergeCell ref="A1:C1"/>
    <mergeCell ref="A3:C3"/>
    <mergeCell ref="A23:B23"/>
    <mergeCell ref="A25:B25"/>
    <mergeCell ref="A26:B26"/>
    <mergeCell ref="A6:C6"/>
    <mergeCell ref="A4:C4"/>
    <mergeCell ref="A8:A9"/>
    <mergeCell ref="B8:B9"/>
    <mergeCell ref="C8:C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TaxCatchAll xmlns="d792cfca-26fa-4523-9e21-d442abaf1e25" xsi:nil="true"/>
    <lcf76f155ced4ddcb4097134ff3c332f xmlns="cbc9dde9-54b2-4304-9530-13cb47c116a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0CDAE8AC28351745BDFF0986199F15D4" ma:contentTypeVersion="14" ma:contentTypeDescription="Create a new document." ma:contentTypeScope="" ma:versionID="6a65499cd3c878afb6c20d7fc487c9d7">
  <xsd:schema xmlns:xsd="http://www.w3.org/2001/XMLSchema" xmlns:xs="http://www.w3.org/2001/XMLSchema" xmlns:p="http://schemas.microsoft.com/office/2006/metadata/properties" xmlns:ns2="cbc9dde9-54b2-4304-9530-13cb47c116ad" xmlns:ns3="d792cfca-26fa-4523-9e21-d442abaf1e25" targetNamespace="http://schemas.microsoft.com/office/2006/metadata/properties" ma:root="true" ma:fieldsID="1536a4e6767fad915bb3aa9d78a65a3c" ns2:_="" ns3:_="">
    <xsd:import namespace="cbc9dde9-54b2-4304-9530-13cb47c116ad"/>
    <xsd:import namespace="d792cfca-26fa-4523-9e21-d442abaf1e2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c9dde9-54b2-4304-9530-13cb47c116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d9005ca-dded-44fd-a7f9-9e08e24ae058"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92cfca-26fa-4523-9e21-d442abaf1e25"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f8f4f82-f860-4ec8-9359-a9fa06c6963b}" ma:internalName="TaxCatchAll" ma:showField="CatchAllData" ma:web="d792cfca-26fa-4523-9e21-d442abaf1e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40D03-DEBF-4706-9C45-CFB56D8BAABD}">
  <ds:schemaRefs>
    <ds:schemaRef ds:uri="http://schemas.microsoft.com/office/2006/metadata/longProperties"/>
  </ds:schemaRefs>
</ds:datastoreItem>
</file>

<file path=customXml/itemProps2.xml><?xml version="1.0" encoding="utf-8"?>
<ds:datastoreItem xmlns:ds="http://schemas.openxmlformats.org/officeDocument/2006/customXml" ds:itemID="{D57471B4-8B9C-44C4-A4BA-4D7B89497BC8}">
  <ds:schemaRefs>
    <ds:schemaRef ds:uri="http://purl.org/dc/elements/1.1/"/>
    <ds:schemaRef ds:uri="http://schemas.microsoft.com/office/2006/metadata/properties"/>
    <ds:schemaRef ds:uri="http://schemas.microsoft.com/office/infopath/2007/PartnerControls"/>
    <ds:schemaRef ds:uri="http://purl.org/dc/terms/"/>
    <ds:schemaRef ds:uri="d792cfca-26fa-4523-9e21-d442abaf1e25"/>
    <ds:schemaRef ds:uri="http://schemas.openxmlformats.org/package/2006/metadata/core-properties"/>
    <ds:schemaRef ds:uri="http://schemas.microsoft.com/office/2006/documentManagement/types"/>
    <ds:schemaRef ds:uri="cbc9dde9-54b2-4304-9530-13cb47c116ad"/>
    <ds:schemaRef ds:uri="http://www.w3.org/XML/1998/namespace"/>
    <ds:schemaRef ds:uri="http://purl.org/dc/dcmitype/"/>
  </ds:schemaRefs>
</ds:datastoreItem>
</file>

<file path=customXml/itemProps3.xml><?xml version="1.0" encoding="utf-8"?>
<ds:datastoreItem xmlns:ds="http://schemas.openxmlformats.org/officeDocument/2006/customXml" ds:itemID="{DBFEB49D-604A-47B4-9D11-8A228BBC1323}">
  <ds:schemaRefs>
    <ds:schemaRef ds:uri="http://schemas.microsoft.com/sharepoint/v3/contenttype/forms"/>
  </ds:schemaRefs>
</ds:datastoreItem>
</file>

<file path=customXml/itemProps4.xml><?xml version="1.0" encoding="utf-8"?>
<ds:datastoreItem xmlns:ds="http://schemas.openxmlformats.org/officeDocument/2006/customXml" ds:itemID="{90919418-5E7A-455F-9389-2BCDFB2B5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c9dde9-54b2-4304-9530-13cb47c116ad"/>
    <ds:schemaRef ds:uri="d792cfca-26fa-4523-9e21-d442abaf1e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BoQ</vt:lpstr>
      <vt:lpstr>Summary</vt:lpstr>
      <vt:lpstr>BoQ!Print_Area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Gasa Mlambo</dc:creator>
  <cp:keywords/>
  <dc:description/>
  <cp:lastModifiedBy>Wendile Nsibande</cp:lastModifiedBy>
  <cp:revision/>
  <cp:lastPrinted>2023-02-06T15:53:49Z</cp:lastPrinted>
  <dcterms:created xsi:type="dcterms:W3CDTF">2009-01-12T10:49:21Z</dcterms:created>
  <dcterms:modified xsi:type="dcterms:W3CDTF">2023-02-16T05:37:27Z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3238200.00000000</vt:lpwstr>
  </property>
  <property fmtid="{D5CDD505-2E9C-101B-9397-08002B2CF9AE}" pid="4" name="display_urn:schemas-microsoft-com:office:office#Author">
    <vt:lpwstr>BUILTIN\Administrators</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y fmtid="{D5CDD505-2E9C-101B-9397-08002B2CF9AE}" pid="8" name="ContentTypeId">
    <vt:lpwstr>0x0101000CDAE8AC28351745BDFF0986199F15D4</vt:lpwstr>
  </property>
</Properties>
</file>