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mc:AlternateContent xmlns:mc="http://schemas.openxmlformats.org/markup-compatibility/2006">
    <mc:Choice Requires="x15">
      <x15ac:absPath xmlns:x15ac="http://schemas.microsoft.com/office/spreadsheetml/2010/11/ac" url="C:\Users\pmotlhaga\OneDrive - Safety and Security Sector Education and Training\Desktop\"/>
    </mc:Choice>
  </mc:AlternateContent>
  <xr:revisionPtr revIDLastSave="0" documentId="8_{8C5703EF-84BE-4E92-B229-E98DD78F5406}" xr6:coauthVersionLast="47" xr6:coauthVersionMax="47" xr10:uidLastSave="{00000000-0000-0000-0000-000000000000}"/>
  <workbookProtection workbookAlgorithmName="SHA-512" workbookHashValue="/kZ4Cl1DtnAJO6ZQIID1K3wxL+UVgN9gJwgSoGv4rj31wpggFJPfwJ6TW2RkAK1OPfgjAZlPhul7R0MqeI4K8g==" workbookSaltValue="Z7UP4RrYO1Q01W5XXh3VZw==" workbookSpinCount="100000" lockStructure="1"/>
  <bookViews>
    <workbookView xWindow="-108" yWindow="-108" windowWidth="23256" windowHeight="12576" xr2:uid="{00000000-000D-0000-FFFF-FFFF00000000}"/>
  </bookViews>
  <sheets>
    <sheet name="Sheet1" sheetId="1" r:id="rId1"/>
    <sheet name="Sheet2" sheetId="2" r:id="rId2"/>
  </sheets>
  <definedNames>
    <definedName name="_xlnm.Print_Area" localSheetId="0">Sheet1!$A$1:$H$90</definedName>
    <definedName name="_xlnm.Print_Titles" localSheetId="0">Sheet1!$7:$7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79" i="1" l="1"/>
  <c r="G53" i="1"/>
  <c r="G51" i="1"/>
  <c r="G40" i="1"/>
  <c r="G39" i="1"/>
  <c r="G37" i="1"/>
  <c r="G35" i="1"/>
  <c r="G33" i="1"/>
  <c r="G21" i="1"/>
  <c r="G20" i="1"/>
  <c r="G16" i="1"/>
  <c r="G15" i="1"/>
  <c r="G13" i="1"/>
  <c r="G11" i="1"/>
  <c r="G10" i="1"/>
  <c r="G80" i="1" l="1"/>
  <c r="G81" i="1" l="1"/>
  <c r="G82" i="1" s="1"/>
  <c r="G83" i="1" s="1"/>
</calcChain>
</file>

<file path=xl/sharedStrings.xml><?xml version="1.0" encoding="utf-8"?>
<sst xmlns="http://schemas.openxmlformats.org/spreadsheetml/2006/main" count="149" uniqueCount="96">
  <si>
    <t>KITCHEN UNIT</t>
  </si>
  <si>
    <t>kitchen splashback; Yellow  ceramic subway tiles to match exisiting</t>
  </si>
  <si>
    <t>GLAZING</t>
  </si>
  <si>
    <t>CEILING:</t>
  </si>
  <si>
    <t>WALLS</t>
  </si>
  <si>
    <t>PAINTING</t>
  </si>
  <si>
    <t>FLOORING</t>
  </si>
  <si>
    <t>BLINDS</t>
  </si>
  <si>
    <t>WALL FINISH</t>
  </si>
  <si>
    <t>WINDOWS</t>
  </si>
  <si>
    <t>FIXED FURNITURE</t>
  </si>
  <si>
    <t>SINK</t>
  </si>
  <si>
    <t xml:space="preserve">HVAC </t>
  </si>
  <si>
    <t>FIRE PROTECTION</t>
  </si>
  <si>
    <t>FIRE DETECTION</t>
  </si>
  <si>
    <t>CCTV</t>
  </si>
  <si>
    <t>ELECTRICAL WORKS</t>
  </si>
  <si>
    <t xml:space="preserve">ACCESS CONTROL </t>
  </si>
  <si>
    <t xml:space="preserve">GRAND TOTAL </t>
  </si>
  <si>
    <t>TOTAL INSTALLATION COSTS</t>
  </si>
  <si>
    <t>VAT @ 15%</t>
  </si>
  <si>
    <t>CONTINGENCIES @ 10 %</t>
  </si>
  <si>
    <t>PRELIMINARIES &amp; GENERAL @ 15%</t>
  </si>
  <si>
    <t xml:space="preserve">SIGNAGE </t>
  </si>
  <si>
    <t>Ironmongery and handles</t>
  </si>
  <si>
    <t>sqm</t>
  </si>
  <si>
    <t>unit</t>
  </si>
  <si>
    <t>CORE DRILLING</t>
  </si>
  <si>
    <t>Core drilling through exisiting slab. Inspection/approval  &amp; work done</t>
  </si>
  <si>
    <t>3mm plaster skim to drywalling</t>
  </si>
  <si>
    <t xml:space="preserve">       </t>
  </si>
  <si>
    <t>FIRE SUPPRESSION</t>
  </si>
  <si>
    <t>SQM/QUANTITY</t>
  </si>
  <si>
    <t>ITEM NO.</t>
  </si>
  <si>
    <t>RATE</t>
  </si>
  <si>
    <t>AMOUNT (RANDS)</t>
  </si>
  <si>
    <t>a</t>
  </si>
  <si>
    <t>b</t>
  </si>
  <si>
    <t>c</t>
  </si>
  <si>
    <t>Carpet; Berberpoint. 600x 600mm. Main colour brown with blue  and yellow accents see Architect drawings</t>
  </si>
  <si>
    <t xml:space="preserve">Drywalling; 2hr fire-rated drywall build to manufacturer's specs. </t>
  </si>
  <si>
    <t>UNIT MEASURE</t>
  </si>
  <si>
    <t>1 coat undercoat (Primer) + 2 coats paint; white matt internal washable paint. (Dulux or similar)</t>
  </si>
  <si>
    <t>Tiles: 600 x 600mm matt finish ceramic tiles. Miami Smoke Hardbody; Grey to match exisiting on first floor kitchen</t>
  </si>
  <si>
    <t>Blinds - electronic blinds with remote control. Black/grey to match exisiting. Cost includes supply, fitting, configuration and testing</t>
  </si>
  <si>
    <t>6mm gypsumboards fixed to metal brandering to manufacturer - specs flushplaster ceiling to KITCHEN AREA only</t>
  </si>
  <si>
    <t>600X 1200 GRID AWO grid ceiling - acoustic mineral panels</t>
  </si>
  <si>
    <t>Franke, cascade, inset, single bowl with tidy, 925mm x 500mm, CDX651</t>
  </si>
  <si>
    <t>Cobra breathe C-spout - single lever sink mixer tap - chrome (with allowance to choose the spout-mixer during installation)</t>
  </si>
  <si>
    <t xml:space="preserve">Wallpaper; yellow textured squares. 4850 x 3000mm </t>
  </si>
  <si>
    <t>DOORS</t>
  </si>
  <si>
    <t>units</t>
  </si>
  <si>
    <t>900x2100 semi-solid timber flush door , with 300mm high kickplate to operate with access control mechanism.</t>
  </si>
  <si>
    <t>1000x3000mm 6mm safety glass on black(powder-coated) aluminium framing frosting patterns with hexagons to match existing</t>
  </si>
  <si>
    <t>Window ( hatch) 500x 600 laminated toughned glass (8mm) in an aluminium frame ( natural anodised)</t>
  </si>
  <si>
    <t>White formica top ( 30mm) 2500x 900; with 80mm chrome legs x6 off</t>
  </si>
  <si>
    <t>Fire suppression allowance only</t>
  </si>
  <si>
    <t>Briefing session will enable bidders to identify the exact material/type of handles required.</t>
  </si>
  <si>
    <t>Supply and install new fire hosereel including labour + other components</t>
  </si>
  <si>
    <t>Supply and install of optical detectors including labour + other components</t>
  </si>
  <si>
    <t>Square constant volume diffuser c/w flexible duct including labour + other documents</t>
  </si>
  <si>
    <t xml:space="preserve">Supply, delivery, storage and submission of workshop drawings for the Flush mounted architrave steel type power distribution boards complete with flush trays,doors,switch gear mounting trays, copper busbars, neutral and earth bars, correctly sized internal distribution board (Office) </t>
  </si>
  <si>
    <t>DISTRIBUTION BOARDS</t>
  </si>
  <si>
    <t xml:space="preserve">Draw Wires Supply and install a 0,6mm diameter galvanised draw wire in sleeves and conduit for power installation </t>
  </si>
  <si>
    <t>Supply, delivery and installation of SABS approved PVC/Galvanised Conduits completed with all required conduit accessories. Built or Chase into wall or concrete work:  1) 25mm PVC Conduit 2) In Ceiling space and Timber 3) 20mm PVC Conduit  work 4)  25mm PVC Conduit</t>
  </si>
  <si>
    <t>CONDUIT WORKS - A</t>
  </si>
  <si>
    <t>CONDUIT WORKS - B</t>
  </si>
  <si>
    <t>Supply and installation of SABS approved conduit boxes, installed in the run of the conduit installation, cast into concrete and built into brickwork or flush inside false ceiling spaces, complete with all required conduit termination accessories. 1) 20mm diameter 4 way type(round box)  2) 2.6 Wall Boxes 3) Supply and installation of SABS approved galvanised pressed steel 4) wall boxes for building flush into brickwork or cast into concrete work 5) Flush mounted type: 100X100X250mm</t>
  </si>
  <si>
    <t>PVC WIRING IN CONDUITS</t>
  </si>
  <si>
    <t>2.5mm2 for lights circuits m 450 + 4mm2 for plug sockets circuits 100m stranded Bare Copper Earth Wire along with PVC wiring in conduits</t>
  </si>
  <si>
    <t xml:space="preserve">Supply and installation of SABS approved type 16A flush and surface type light switches. Final paint finishes shall be confirmed at a later stage, allowance shall however be made as specified in the general specification. All boxes for flush mounting meas 2.8.1 Occupancy Sensor Ceiling Mount - Acoustic and PIR </t>
  </si>
  <si>
    <t xml:space="preserve">Supply and installation of SABS approved switched and unswitched type flush and surface mounted type 16A switched socket outlets suitable for mounting in flush steel wall boxes or in steel pedestal units or on surface.  The final colour of the paint finish shall be confirmed at a later stage, allowance shall be made as specified in the specification.  All flush type boxes and special pedestals measured elsewhere.  Flush switched sockets type: 3 pin Single socket outlets with ZA Plug  Double Switched Socket Outlet No 4 </t>
  </si>
  <si>
    <t>LIGHT SWITCHES</t>
  </si>
  <si>
    <t>SOCKET OUTLETS</t>
  </si>
  <si>
    <t>LIGHT FITTINGS</t>
  </si>
  <si>
    <t xml:space="preserve">Suppy, delievery to site, storage and installation of the below specified light fittings complete with lamps, fixing material, mounting and tubes. Allowance must be made in the rates for all the required fixing materials and accessories.  Fittings to be equal and similar approved to the below quoted manufacture.  2.10.1 35W 600x600mm LED panel recessed light fitting 2.10.2 Type B: 10W LED downlight </t>
  </si>
  <si>
    <t>ELECTRICAL TESTS</t>
  </si>
  <si>
    <t>Making provision for the required inspection, tests and the commissioning of the complete installation and the issuing of the required certificate.</t>
  </si>
  <si>
    <t xml:space="preserve"> 5A 3-Pin unswitched round socket outlet single lever 16A power skirting socket outlet incl. matching cover plate and accessories Date and telephone power skirting point incl. matching cover plate and accessories Single compartment power skirting two tier compartment power skirting round four compartment ceiling to floor power and data pole 16A power pole socket outlet  16A dedicated power pole socket outlet  Telephone and data power pole outlet 0 HydroBoil instant boiling water unit 5L 40A Isolator points with complete and suitable fitting, for hydroboil </t>
  </si>
  <si>
    <t>CCTV system including supplying, fitting, configuration</t>
  </si>
  <si>
    <t>A</t>
  </si>
  <si>
    <t>Provisional Amount</t>
  </si>
  <si>
    <t>Countertop to match existing 2.88 sqm highgloss doors, complete with push-button release opening mechanism (white) - (refer to Architect drawings)</t>
  </si>
  <si>
    <t>Allow for genaral signage and fire signage</t>
  </si>
  <si>
    <t>Exact form/type of the access control mechanism/system will be selected during installation</t>
  </si>
  <si>
    <t>ELECTRICAL - OTHERS</t>
  </si>
  <si>
    <t>NB.:</t>
  </si>
  <si>
    <t>Provisional amounts are an allowance to supply, instal and configure the elements required.  Bidders are not permitted to amend/adjust or even temper with the amounts stated as well as the formula.</t>
  </si>
  <si>
    <t>Tempering with the BoQ annexure will lead to automatic disqualification.</t>
  </si>
  <si>
    <t>Bidder to complete</t>
  </si>
  <si>
    <t>L- shape counter top @ 1300mm high x 10m length white formica top 30mm thick 80mm diameter chrome legs x 2 at 2.1m intervals ( refer to arch. Drawings)</t>
  </si>
  <si>
    <t>DESCRIPTION - BUILDING WORKS</t>
  </si>
  <si>
    <t>m</t>
  </si>
  <si>
    <t>To be signed by duly authorised personnel</t>
  </si>
  <si>
    <t>Name:</t>
  </si>
  <si>
    <t>Signature/Date: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</si>
</sst>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5" x14ac:knownFonts="1">
    <font>
      <sz val="11"/>
      <color rgb="FF000000"/>
      <name val="Calibri"/>
    </font>
    <font>
      <sz val="11"/>
      <color rgb="FF000000"/>
      <name val="Calibri"/>
    </font>
    <font>
      <b/>
      <sz val="11"/>
      <color rgb="FF000000"/>
      <name val="Arial"/>
      <family val="2"/>
    </font>
    <font>
      <sz val="11"/>
      <color rgb="FF000000"/>
      <name val="Arial"/>
      <family val="2"/>
    </font>
    <font>
      <b/>
      <sz val="11"/>
      <name val="Arial"/>
      <family val="2"/>
    </font>
  </fonts>
  <fills count="8">
    <fill>
      <patternFill patternType="none"/>
    </fill>
    <fill>
      <patternFill patternType="gray125"/>
    </fill>
    <fill>
      <patternFill patternType="solid">
        <fgColor theme="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9"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51">
    <xf numFmtId="0" fontId="0" fillId="0" borderId="0" xfId="0" applyFont="1" applyAlignment="1"/>
    <xf numFmtId="0" fontId="2" fillId="0" borderId="0" xfId="0" applyFont="1" applyAlignment="1">
      <alignment horizontal="center"/>
    </xf>
    <xf numFmtId="0" fontId="3" fillId="0" borderId="0" xfId="0" applyFont="1" applyAlignment="1">
      <alignment wrapText="1"/>
    </xf>
    <xf numFmtId="0" fontId="3" fillId="0" borderId="0" xfId="0" applyFont="1" applyFill="1" applyAlignment="1"/>
    <xf numFmtId="0" fontId="3" fillId="0" borderId="0" xfId="0" applyFont="1" applyAlignment="1">
      <alignment horizontal="center"/>
    </xf>
    <xf numFmtId="0" fontId="3" fillId="0" borderId="0" xfId="0" applyFont="1" applyAlignment="1"/>
    <xf numFmtId="165" fontId="3" fillId="0" borderId="0" xfId="1" applyNumberFormat="1" applyFont="1" applyAlignment="1"/>
    <xf numFmtId="0" fontId="2" fillId="0" borderId="1" xfId="0" applyFont="1" applyBorder="1" applyAlignment="1">
      <alignment horizontal="center" vertical="center"/>
    </xf>
    <xf numFmtId="0" fontId="2" fillId="0" borderId="1" xfId="0" applyFont="1" applyBorder="1" applyAlignment="1">
      <alignment horizontal="center" wrapText="1"/>
    </xf>
    <xf numFmtId="0" fontId="2" fillId="0" borderId="1" xfId="0" applyFont="1" applyBorder="1" applyAlignment="1">
      <alignment horizontal="center"/>
    </xf>
    <xf numFmtId="0" fontId="2" fillId="0" borderId="1" xfId="0" applyFont="1" applyFill="1" applyBorder="1" applyAlignment="1">
      <alignment horizontal="center"/>
    </xf>
    <xf numFmtId="0" fontId="2" fillId="0" borderId="1" xfId="0" applyFont="1" applyBorder="1"/>
    <xf numFmtId="165" fontId="2" fillId="0" borderId="1" xfId="1" applyNumberFormat="1" applyFont="1" applyBorder="1"/>
    <xf numFmtId="0" fontId="2" fillId="0" borderId="0" xfId="0" applyFont="1"/>
    <xf numFmtId="0" fontId="2" fillId="3" borderId="1" xfId="0" applyFont="1" applyFill="1" applyBorder="1" applyAlignment="1">
      <alignment horizontal="center"/>
    </xf>
    <xf numFmtId="0" fontId="2" fillId="3" borderId="1" xfId="0" applyFont="1" applyFill="1" applyBorder="1" applyAlignment="1">
      <alignment horizontal="center" wrapText="1"/>
    </xf>
    <xf numFmtId="165" fontId="2" fillId="0" borderId="1" xfId="1" applyNumberFormat="1" applyFont="1" applyBorder="1" applyProtection="1"/>
    <xf numFmtId="0" fontId="2" fillId="0" borderId="1" xfId="0" applyFont="1" applyBorder="1" applyAlignment="1">
      <alignment horizontal="left" wrapText="1"/>
    </xf>
    <xf numFmtId="0" fontId="2" fillId="0" borderId="1" xfId="0" applyFont="1" applyFill="1" applyBorder="1" applyAlignment="1">
      <alignment horizontal="left" wrapText="1"/>
    </xf>
    <xf numFmtId="164" fontId="3" fillId="0" borderId="1" xfId="1" applyFont="1" applyBorder="1" applyAlignment="1" applyProtection="1">
      <alignment horizontal="center"/>
      <protection locked="0"/>
    </xf>
    <xf numFmtId="0" fontId="2" fillId="0" borderId="1" xfId="0" applyFont="1" applyFill="1" applyBorder="1" applyAlignment="1">
      <alignment horizontal="center" wrapText="1"/>
    </xf>
    <xf numFmtId="164" fontId="3" fillId="0" borderId="1" xfId="1" applyFont="1" applyBorder="1" applyAlignment="1">
      <alignment horizontal="center"/>
    </xf>
    <xf numFmtId="0" fontId="2" fillId="0" borderId="1" xfId="0" applyFont="1" applyBorder="1" applyAlignment="1">
      <alignment wrapText="1"/>
    </xf>
    <xf numFmtId="0" fontId="2" fillId="0" borderId="0" xfId="0" applyFont="1" applyBorder="1" applyAlignment="1">
      <alignment horizontal="left"/>
    </xf>
    <xf numFmtId="0" fontId="2" fillId="0" borderId="1" xfId="0" applyFont="1" applyBorder="1" applyAlignment="1"/>
    <xf numFmtId="0" fontId="4" fillId="3" borderId="1" xfId="0" applyFont="1" applyFill="1" applyBorder="1" applyAlignment="1">
      <alignment horizontal="center" wrapText="1"/>
    </xf>
    <xf numFmtId="0" fontId="4" fillId="0" borderId="1" xfId="0" applyFont="1" applyFill="1" applyBorder="1" applyAlignment="1">
      <alignment horizontal="center" wrapText="1"/>
    </xf>
    <xf numFmtId="0" fontId="4" fillId="0" borderId="1" xfId="0" applyFont="1" applyBorder="1" applyAlignment="1">
      <alignment horizontal="left" wrapText="1"/>
    </xf>
    <xf numFmtId="0" fontId="3" fillId="0" borderId="1" xfId="0" applyFont="1" applyBorder="1" applyAlignment="1">
      <alignment horizontal="center"/>
    </xf>
    <xf numFmtId="0" fontId="3" fillId="0" borderId="1" xfId="0" applyFont="1" applyBorder="1" applyAlignment="1"/>
    <xf numFmtId="165" fontId="2" fillId="0" borderId="1" xfId="1" applyNumberFormat="1" applyFont="1" applyBorder="1" applyAlignment="1"/>
    <xf numFmtId="0" fontId="2" fillId="3" borderId="1" xfId="0" applyFont="1" applyFill="1" applyBorder="1" applyAlignment="1">
      <alignment wrapText="1"/>
    </xf>
    <xf numFmtId="0" fontId="2" fillId="0" borderId="1" xfId="0" applyFont="1" applyFill="1" applyBorder="1" applyAlignment="1">
      <alignment wrapText="1"/>
    </xf>
    <xf numFmtId="0" fontId="2" fillId="4" borderId="1" xfId="0" applyFont="1" applyFill="1" applyBorder="1" applyAlignment="1">
      <alignment horizontal="center"/>
    </xf>
    <xf numFmtId="0" fontId="2" fillId="4" borderId="1" xfId="0" applyFont="1" applyFill="1" applyBorder="1" applyAlignment="1">
      <alignment horizontal="center" wrapText="1"/>
    </xf>
    <xf numFmtId="0" fontId="2" fillId="5" borderId="1" xfId="0" applyFont="1" applyFill="1" applyBorder="1" applyAlignment="1">
      <alignment horizontal="center"/>
    </xf>
    <xf numFmtId="0" fontId="2" fillId="5" borderId="1" xfId="0" applyFont="1" applyFill="1" applyBorder="1" applyAlignment="1">
      <alignment horizontal="center" wrapText="1"/>
    </xf>
    <xf numFmtId="0" fontId="2" fillId="6" borderId="1" xfId="0" applyFont="1" applyFill="1" applyBorder="1" applyAlignment="1">
      <alignment horizontal="center"/>
    </xf>
    <xf numFmtId="0" fontId="2" fillId="6" borderId="1" xfId="0" applyFont="1" applyFill="1" applyBorder="1" applyAlignment="1">
      <alignment horizontal="center" wrapText="1"/>
    </xf>
    <xf numFmtId="0" fontId="2" fillId="7" borderId="1" xfId="0" applyFont="1" applyFill="1" applyBorder="1" applyAlignment="1">
      <alignment horizontal="center"/>
    </xf>
    <xf numFmtId="0" fontId="2" fillId="7" borderId="1" xfId="0" applyFont="1" applyFill="1" applyBorder="1" applyAlignment="1">
      <alignment horizontal="center" wrapText="1"/>
    </xf>
    <xf numFmtId="165" fontId="2" fillId="0" borderId="1" xfId="1" applyNumberFormat="1" applyFont="1" applyFill="1" applyBorder="1" applyAlignment="1"/>
    <xf numFmtId="0" fontId="2" fillId="0" borderId="1" xfId="0" applyFont="1" applyFill="1" applyBorder="1" applyAlignment="1"/>
    <xf numFmtId="0" fontId="2" fillId="2" borderId="1" xfId="0" applyFont="1" applyFill="1" applyBorder="1" applyAlignment="1"/>
    <xf numFmtId="0" fontId="2" fillId="2" borderId="1" xfId="0" applyFont="1" applyFill="1" applyBorder="1" applyAlignment="1">
      <alignment wrapText="1"/>
    </xf>
    <xf numFmtId="0" fontId="2" fillId="2" borderId="1" xfId="0" applyFont="1" applyFill="1" applyBorder="1" applyAlignment="1">
      <alignment horizontal="center"/>
    </xf>
    <xf numFmtId="0" fontId="3" fillId="2" borderId="1" xfId="0" applyFont="1" applyFill="1" applyBorder="1" applyAlignment="1">
      <alignment horizontal="center"/>
    </xf>
    <xf numFmtId="165" fontId="2" fillId="2" borderId="1" xfId="1" applyNumberFormat="1" applyFont="1" applyFill="1" applyBorder="1" applyAlignment="1"/>
    <xf numFmtId="0" fontId="2" fillId="0" borderId="1" xfId="0" applyFont="1" applyBorder="1" applyAlignment="1">
      <alignment horizontal="left" wrapText="1"/>
    </xf>
    <xf numFmtId="0" fontId="2" fillId="0" borderId="0" xfId="0" applyFont="1" applyAlignment="1">
      <alignment wrapText="1"/>
    </xf>
    <xf numFmtId="0" fontId="2" fillId="0" borderId="1" xfId="0" applyFont="1" applyFill="1" applyBorder="1" applyAlignment="1">
      <alignment horizontal="left"/>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25401</xdr:colOff>
      <xdr:row>0</xdr:row>
      <xdr:rowOff>38101</xdr:rowOff>
    </xdr:from>
    <xdr:to>
      <xdr:col>1</xdr:col>
      <xdr:colOff>444500</xdr:colOff>
      <xdr:row>4</xdr:row>
      <xdr:rowOff>152400</xdr:rowOff>
    </xdr:to>
    <xdr:pic>
      <xdr:nvPicPr>
        <xdr:cNvPr id="8" name="Picture 7">
          <a:extLst>
            <a:ext uri="{FF2B5EF4-FFF2-40B4-BE49-F238E27FC236}">
              <a16:creationId xmlns:a16="http://schemas.microsoft.com/office/drawing/2014/main" id="{68378B7F-5AEF-4939-81C5-633F65CC24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401" y="38101"/>
          <a:ext cx="1320799" cy="8254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7:P91"/>
  <sheetViews>
    <sheetView tabSelected="1" view="pageBreakPreview" zoomScale="60" zoomScaleNormal="100" workbookViewId="0">
      <selection activeCell="B20" sqref="B20"/>
    </sheetView>
  </sheetViews>
  <sheetFormatPr defaultColWidth="14.44140625" defaultRowHeight="13.8" x14ac:dyDescent="0.25"/>
  <cols>
    <col min="1" max="1" width="13.109375" style="1" customWidth="1"/>
    <col min="2" max="2" width="93.21875" style="2" customWidth="1"/>
    <col min="3" max="3" width="21.88671875" style="3" customWidth="1"/>
    <col min="4" max="4" width="20.44140625" style="4" customWidth="1"/>
    <col min="5" max="5" width="20.6640625" style="5" customWidth="1"/>
    <col min="6" max="6" width="12.6640625" style="4" customWidth="1"/>
    <col min="7" max="7" width="23.6640625" style="6" customWidth="1"/>
    <col min="8" max="8" width="17.109375" style="5" bestFit="1" customWidth="1"/>
    <col min="9" max="11" width="8.6640625" style="5" customWidth="1"/>
    <col min="12" max="16384" width="14.44140625" style="5"/>
  </cols>
  <sheetData>
    <row r="7" spans="1:11" s="4" customFormat="1" x14ac:dyDescent="0.25">
      <c r="A7" s="7" t="s">
        <v>33</v>
      </c>
      <c r="B7" s="8" t="s">
        <v>91</v>
      </c>
      <c r="C7" s="7" t="s">
        <v>80</v>
      </c>
      <c r="D7" s="7" t="s">
        <v>32</v>
      </c>
      <c r="E7" s="7" t="s">
        <v>41</v>
      </c>
      <c r="F7" s="7" t="s">
        <v>34</v>
      </c>
      <c r="G7" s="7" t="s">
        <v>35</v>
      </c>
      <c r="H7" s="1"/>
      <c r="I7" s="1"/>
      <c r="J7" s="1"/>
      <c r="K7" s="1"/>
    </row>
    <row r="8" spans="1:11" x14ac:dyDescent="0.25">
      <c r="A8" s="9"/>
      <c r="B8" s="8"/>
      <c r="C8" s="10"/>
      <c r="D8" s="9"/>
      <c r="E8" s="11"/>
      <c r="F8" s="9"/>
      <c r="G8" s="12"/>
      <c r="H8" s="13"/>
      <c r="J8" s="13"/>
      <c r="K8" s="13"/>
    </row>
    <row r="9" spans="1:11" x14ac:dyDescent="0.25">
      <c r="A9" s="14">
        <v>1</v>
      </c>
      <c r="B9" s="15" t="s">
        <v>4</v>
      </c>
      <c r="C9" s="10"/>
      <c r="D9" s="9"/>
      <c r="E9" s="11"/>
      <c r="F9" s="9"/>
      <c r="G9" s="16"/>
      <c r="H9" s="13"/>
      <c r="J9" s="13"/>
      <c r="K9" s="13"/>
    </row>
    <row r="10" spans="1:11" x14ac:dyDescent="0.25">
      <c r="A10" s="9" t="s">
        <v>36</v>
      </c>
      <c r="B10" s="17" t="s">
        <v>40</v>
      </c>
      <c r="C10" s="18" t="s">
        <v>89</v>
      </c>
      <c r="D10" s="9">
        <v>30</v>
      </c>
      <c r="E10" s="11" t="s">
        <v>25</v>
      </c>
      <c r="F10" s="19"/>
      <c r="G10" s="12">
        <f>SUM(F10*D10)</f>
        <v>0</v>
      </c>
      <c r="H10" s="13"/>
      <c r="J10" s="13"/>
      <c r="K10" s="13"/>
    </row>
    <row r="11" spans="1:11" x14ac:dyDescent="0.25">
      <c r="A11" s="9" t="s">
        <v>37</v>
      </c>
      <c r="B11" s="17" t="s">
        <v>29</v>
      </c>
      <c r="C11" s="18" t="s">
        <v>89</v>
      </c>
      <c r="D11" s="9">
        <v>80</v>
      </c>
      <c r="E11" s="11" t="s">
        <v>25</v>
      </c>
      <c r="F11" s="19"/>
      <c r="G11" s="12">
        <f>SUM(D11*F11)</f>
        <v>0</v>
      </c>
      <c r="H11" s="13"/>
      <c r="J11" s="13"/>
      <c r="K11" s="13"/>
    </row>
    <row r="12" spans="1:11" x14ac:dyDescent="0.25">
      <c r="A12" s="14">
        <v>2</v>
      </c>
      <c r="B12" s="15" t="s">
        <v>5</v>
      </c>
      <c r="C12" s="20"/>
      <c r="D12" s="9"/>
      <c r="E12" s="11"/>
      <c r="F12" s="21"/>
      <c r="G12" s="12"/>
      <c r="H12" s="13"/>
      <c r="J12" s="13"/>
      <c r="K12" s="13"/>
    </row>
    <row r="13" spans="1:11" ht="27.6" x14ac:dyDescent="0.25">
      <c r="A13" s="9"/>
      <c r="B13" s="22" t="s">
        <v>42</v>
      </c>
      <c r="C13" s="18" t="s">
        <v>89</v>
      </c>
      <c r="D13" s="9">
        <v>250</v>
      </c>
      <c r="E13" s="11" t="s">
        <v>25</v>
      </c>
      <c r="F13" s="19"/>
      <c r="G13" s="12">
        <f>SUM(D13*F13)</f>
        <v>0</v>
      </c>
      <c r="H13" s="13"/>
      <c r="J13" s="13"/>
      <c r="K13" s="13"/>
    </row>
    <row r="14" spans="1:11" x14ac:dyDescent="0.25">
      <c r="A14" s="14">
        <v>3</v>
      </c>
      <c r="B14" s="15" t="s">
        <v>6</v>
      </c>
      <c r="C14" s="20"/>
      <c r="D14" s="9"/>
      <c r="E14" s="11"/>
      <c r="F14" s="21"/>
      <c r="G14" s="12"/>
      <c r="H14" s="13"/>
      <c r="J14" s="13"/>
      <c r="K14" s="13"/>
    </row>
    <row r="15" spans="1:11" ht="27.6" x14ac:dyDescent="0.25">
      <c r="A15" s="9" t="s">
        <v>36</v>
      </c>
      <c r="B15" s="17" t="s">
        <v>39</v>
      </c>
      <c r="C15" s="18" t="s">
        <v>89</v>
      </c>
      <c r="D15" s="9">
        <v>190</v>
      </c>
      <c r="E15" s="11" t="s">
        <v>25</v>
      </c>
      <c r="F15" s="19"/>
      <c r="G15" s="12">
        <f>SUM(D15*F15)</f>
        <v>0</v>
      </c>
      <c r="H15" s="13"/>
      <c r="J15" s="13"/>
      <c r="K15" s="13"/>
    </row>
    <row r="16" spans="1:11" ht="27.6" x14ac:dyDescent="0.25">
      <c r="A16" s="7" t="s">
        <v>37</v>
      </c>
      <c r="B16" s="17" t="s">
        <v>43</v>
      </c>
      <c r="C16" s="18" t="s">
        <v>89</v>
      </c>
      <c r="D16" s="9">
        <v>80</v>
      </c>
      <c r="E16" s="11" t="s">
        <v>25</v>
      </c>
      <c r="F16" s="19"/>
      <c r="G16" s="12">
        <f>SUM(F16*D16)</f>
        <v>0</v>
      </c>
      <c r="H16" s="13"/>
      <c r="J16" s="13"/>
      <c r="K16" s="13"/>
    </row>
    <row r="17" spans="1:11" x14ac:dyDescent="0.25">
      <c r="A17" s="14">
        <v>4</v>
      </c>
      <c r="B17" s="15" t="s">
        <v>7</v>
      </c>
      <c r="C17" s="20"/>
      <c r="D17" s="9"/>
      <c r="E17" s="11"/>
      <c r="F17" s="21"/>
      <c r="G17" s="12"/>
      <c r="H17" s="13"/>
      <c r="J17" s="13"/>
      <c r="K17" s="13"/>
    </row>
    <row r="18" spans="1:11" ht="27.6" x14ac:dyDescent="0.25">
      <c r="A18" s="9"/>
      <c r="B18" s="17" t="s">
        <v>44</v>
      </c>
      <c r="C18" s="18" t="s">
        <v>81</v>
      </c>
      <c r="D18" s="9"/>
      <c r="E18" s="11"/>
      <c r="F18" s="21"/>
      <c r="G18" s="12">
        <v>42000</v>
      </c>
      <c r="H18" s="23"/>
      <c r="J18" s="13"/>
      <c r="K18" s="13"/>
    </row>
    <row r="19" spans="1:11" x14ac:dyDescent="0.25">
      <c r="A19" s="14">
        <v>5</v>
      </c>
      <c r="B19" s="15" t="s">
        <v>3</v>
      </c>
      <c r="C19" s="20"/>
      <c r="D19" s="9"/>
      <c r="E19" s="11"/>
      <c r="F19" s="21"/>
      <c r="G19" s="12"/>
      <c r="H19" s="13"/>
      <c r="J19" s="13"/>
      <c r="K19" s="13"/>
    </row>
    <row r="20" spans="1:11" x14ac:dyDescent="0.25">
      <c r="A20" s="9" t="s">
        <v>36</v>
      </c>
      <c r="B20" s="22" t="s">
        <v>46</v>
      </c>
      <c r="C20" s="18" t="s">
        <v>89</v>
      </c>
      <c r="D20" s="9">
        <v>221</v>
      </c>
      <c r="E20" s="11" t="s">
        <v>25</v>
      </c>
      <c r="F20" s="19"/>
      <c r="G20" s="12">
        <f>+D20*F20</f>
        <v>0</v>
      </c>
      <c r="H20" s="13"/>
      <c r="J20" s="13"/>
      <c r="K20" s="13"/>
    </row>
    <row r="21" spans="1:11" ht="27.6" x14ac:dyDescent="0.25">
      <c r="A21" s="9" t="s">
        <v>37</v>
      </c>
      <c r="B21" s="22" t="s">
        <v>45</v>
      </c>
      <c r="C21" s="18" t="s">
        <v>89</v>
      </c>
      <c r="D21" s="9">
        <v>23</v>
      </c>
      <c r="E21" s="24" t="s">
        <v>25</v>
      </c>
      <c r="F21" s="19"/>
      <c r="G21" s="12">
        <f>+D21*F21</f>
        <v>0</v>
      </c>
      <c r="H21" s="13"/>
      <c r="J21" s="13"/>
      <c r="K21" s="13"/>
    </row>
    <row r="22" spans="1:11" x14ac:dyDescent="0.25">
      <c r="A22" s="14">
        <v>6</v>
      </c>
      <c r="B22" s="15" t="s">
        <v>0</v>
      </c>
      <c r="C22" s="20"/>
      <c r="D22" s="9"/>
      <c r="E22" s="11"/>
      <c r="F22" s="21"/>
      <c r="G22" s="12"/>
      <c r="H22" s="13"/>
      <c r="J22" s="13"/>
      <c r="K22" s="13"/>
    </row>
    <row r="23" spans="1:11" ht="27.6" x14ac:dyDescent="0.25">
      <c r="A23" s="9"/>
      <c r="B23" s="17" t="s">
        <v>82</v>
      </c>
      <c r="C23" s="18" t="s">
        <v>81</v>
      </c>
      <c r="D23" s="9"/>
      <c r="E23" s="11"/>
      <c r="F23" s="21"/>
      <c r="G23" s="12">
        <v>81880</v>
      </c>
      <c r="H23" s="13"/>
      <c r="J23" s="13"/>
      <c r="K23" s="13"/>
    </row>
    <row r="24" spans="1:11" x14ac:dyDescent="0.25">
      <c r="A24" s="14">
        <v>7</v>
      </c>
      <c r="B24" s="25" t="s">
        <v>11</v>
      </c>
      <c r="C24" s="26"/>
      <c r="D24" s="9"/>
      <c r="E24" s="11"/>
      <c r="F24" s="21"/>
      <c r="G24" s="12"/>
      <c r="H24" s="13"/>
      <c r="J24" s="13"/>
      <c r="K24" s="13"/>
    </row>
    <row r="25" spans="1:11" x14ac:dyDescent="0.25">
      <c r="A25" s="9" t="s">
        <v>36</v>
      </c>
      <c r="B25" s="27" t="s">
        <v>47</v>
      </c>
      <c r="C25" s="18" t="s">
        <v>81</v>
      </c>
      <c r="D25" s="9"/>
      <c r="E25" s="11"/>
      <c r="F25" s="21"/>
      <c r="G25" s="12">
        <v>4880</v>
      </c>
      <c r="H25" s="13"/>
      <c r="J25" s="13"/>
      <c r="K25" s="13"/>
    </row>
    <row r="26" spans="1:11" ht="27.6" x14ac:dyDescent="0.25">
      <c r="A26" s="9" t="s">
        <v>37</v>
      </c>
      <c r="B26" s="27" t="s">
        <v>48</v>
      </c>
      <c r="C26" s="18" t="s">
        <v>81</v>
      </c>
      <c r="D26" s="9"/>
      <c r="E26" s="11"/>
      <c r="F26" s="21"/>
      <c r="G26" s="12">
        <v>4188</v>
      </c>
      <c r="H26" s="13"/>
      <c r="J26" s="13"/>
      <c r="K26" s="13"/>
    </row>
    <row r="27" spans="1:11" x14ac:dyDescent="0.25">
      <c r="A27" s="9" t="s">
        <v>38</v>
      </c>
      <c r="B27" s="17" t="s">
        <v>1</v>
      </c>
      <c r="C27" s="18" t="s">
        <v>81</v>
      </c>
      <c r="D27" s="9"/>
      <c r="E27" s="11"/>
      <c r="F27" s="21"/>
      <c r="G27" s="12">
        <v>2340</v>
      </c>
      <c r="H27" s="13"/>
      <c r="J27" s="13"/>
      <c r="K27" s="13"/>
    </row>
    <row r="28" spans="1:11" x14ac:dyDescent="0.25">
      <c r="A28" s="14">
        <v>8</v>
      </c>
      <c r="B28" s="15" t="s">
        <v>8</v>
      </c>
      <c r="C28" s="20"/>
      <c r="D28" s="9"/>
      <c r="E28" s="11"/>
      <c r="F28" s="21"/>
      <c r="G28" s="12"/>
      <c r="H28" s="13"/>
      <c r="J28" s="13"/>
      <c r="K28" s="13"/>
    </row>
    <row r="29" spans="1:11" x14ac:dyDescent="0.25">
      <c r="A29" s="9"/>
      <c r="B29" s="17" t="s">
        <v>49</v>
      </c>
      <c r="C29" s="18" t="s">
        <v>81</v>
      </c>
      <c r="D29" s="9"/>
      <c r="E29" s="11"/>
      <c r="F29" s="21"/>
      <c r="G29" s="12">
        <v>4900</v>
      </c>
      <c r="J29" s="13"/>
      <c r="K29" s="13"/>
    </row>
    <row r="30" spans="1:11" x14ac:dyDescent="0.25">
      <c r="A30" s="14">
        <v>9</v>
      </c>
      <c r="B30" s="15" t="s">
        <v>2</v>
      </c>
      <c r="C30" s="20"/>
      <c r="D30" s="28"/>
      <c r="E30" s="29"/>
      <c r="F30" s="21"/>
      <c r="G30" s="12"/>
    </row>
    <row r="31" spans="1:11" ht="27.6" x14ac:dyDescent="0.25">
      <c r="A31" s="9"/>
      <c r="B31" s="17" t="s">
        <v>53</v>
      </c>
      <c r="C31" s="18" t="s">
        <v>81</v>
      </c>
      <c r="D31" s="28"/>
      <c r="E31" s="29"/>
      <c r="F31" s="21"/>
      <c r="G31" s="12">
        <v>9850</v>
      </c>
      <c r="H31" s="13"/>
    </row>
    <row r="32" spans="1:11" x14ac:dyDescent="0.25">
      <c r="A32" s="14">
        <v>10</v>
      </c>
      <c r="B32" s="15" t="s">
        <v>50</v>
      </c>
      <c r="C32" s="20"/>
      <c r="D32" s="9"/>
      <c r="E32" s="24"/>
      <c r="F32" s="21"/>
      <c r="G32" s="30"/>
    </row>
    <row r="33" spans="1:8" ht="27.6" x14ac:dyDescent="0.25">
      <c r="A33" s="9"/>
      <c r="B33" s="22" t="s">
        <v>52</v>
      </c>
      <c r="C33" s="18" t="s">
        <v>89</v>
      </c>
      <c r="D33" s="9">
        <v>2</v>
      </c>
      <c r="E33" s="24" t="s">
        <v>51</v>
      </c>
      <c r="F33" s="19"/>
      <c r="G33" s="30">
        <f>+D33*F33</f>
        <v>0</v>
      </c>
    </row>
    <row r="34" spans="1:8" x14ac:dyDescent="0.25">
      <c r="A34" s="14">
        <v>11</v>
      </c>
      <c r="B34" s="31" t="s">
        <v>24</v>
      </c>
      <c r="C34" s="32"/>
      <c r="D34" s="28"/>
      <c r="E34" s="29"/>
      <c r="F34" s="21"/>
      <c r="G34" s="30"/>
    </row>
    <row r="35" spans="1:8" x14ac:dyDescent="0.25">
      <c r="A35" s="9"/>
      <c r="B35" s="32" t="s">
        <v>57</v>
      </c>
      <c r="C35" s="18" t="s">
        <v>89</v>
      </c>
      <c r="D35" s="9">
        <v>2</v>
      </c>
      <c r="E35" s="24" t="s">
        <v>51</v>
      </c>
      <c r="F35" s="19"/>
      <c r="G35" s="30">
        <f>+D35*F35</f>
        <v>0</v>
      </c>
    </row>
    <row r="36" spans="1:8" x14ac:dyDescent="0.25">
      <c r="A36" s="14">
        <v>12</v>
      </c>
      <c r="B36" s="15" t="s">
        <v>9</v>
      </c>
      <c r="C36" s="20"/>
      <c r="D36" s="9"/>
      <c r="E36" s="24"/>
      <c r="F36" s="21"/>
      <c r="G36" s="30"/>
    </row>
    <row r="37" spans="1:8" ht="27.6" x14ac:dyDescent="0.25">
      <c r="A37" s="9"/>
      <c r="B37" s="22" t="s">
        <v>54</v>
      </c>
      <c r="C37" s="18" t="s">
        <v>89</v>
      </c>
      <c r="D37" s="9">
        <v>1</v>
      </c>
      <c r="E37" s="24" t="s">
        <v>26</v>
      </c>
      <c r="F37" s="19"/>
      <c r="G37" s="30">
        <f>+D37*F37</f>
        <v>0</v>
      </c>
    </row>
    <row r="38" spans="1:8" x14ac:dyDescent="0.25">
      <c r="A38" s="14">
        <v>13</v>
      </c>
      <c r="B38" s="15" t="s">
        <v>10</v>
      </c>
      <c r="C38" s="20"/>
      <c r="D38" s="9"/>
      <c r="E38" s="24"/>
      <c r="F38" s="21"/>
      <c r="G38" s="30"/>
    </row>
    <row r="39" spans="1:8" ht="27.6" x14ac:dyDescent="0.25">
      <c r="A39" s="9" t="s">
        <v>36</v>
      </c>
      <c r="B39" s="22" t="s">
        <v>90</v>
      </c>
      <c r="C39" s="18" t="s">
        <v>89</v>
      </c>
      <c r="D39" s="9">
        <v>1</v>
      </c>
      <c r="E39" s="24" t="s">
        <v>26</v>
      </c>
      <c r="F39" s="19"/>
      <c r="G39" s="30">
        <f>+D39*F39</f>
        <v>0</v>
      </c>
    </row>
    <row r="40" spans="1:8" x14ac:dyDescent="0.25">
      <c r="A40" s="9" t="s">
        <v>37</v>
      </c>
      <c r="B40" s="22" t="s">
        <v>55</v>
      </c>
      <c r="C40" s="18" t="s">
        <v>89</v>
      </c>
      <c r="D40" s="9">
        <v>1</v>
      </c>
      <c r="E40" s="24" t="s">
        <v>26</v>
      </c>
      <c r="F40" s="19"/>
      <c r="G40" s="30">
        <f>+D40*F40</f>
        <v>0</v>
      </c>
    </row>
    <row r="41" spans="1:8" x14ac:dyDescent="0.25">
      <c r="A41" s="33">
        <v>14</v>
      </c>
      <c r="B41" s="34" t="s">
        <v>31</v>
      </c>
      <c r="C41" s="20"/>
      <c r="D41" s="9"/>
      <c r="E41" s="24"/>
      <c r="F41" s="21"/>
      <c r="G41" s="30"/>
    </row>
    <row r="42" spans="1:8" x14ac:dyDescent="0.25">
      <c r="A42" s="9"/>
      <c r="B42" s="22" t="s">
        <v>56</v>
      </c>
      <c r="C42" s="18" t="s">
        <v>81</v>
      </c>
      <c r="D42" s="9"/>
      <c r="E42" s="24"/>
      <c r="F42" s="21"/>
      <c r="G42" s="30">
        <v>289640.5</v>
      </c>
      <c r="H42" s="13"/>
    </row>
    <row r="43" spans="1:8" x14ac:dyDescent="0.25">
      <c r="A43" s="33">
        <v>15</v>
      </c>
      <c r="B43" s="34" t="s">
        <v>13</v>
      </c>
      <c r="C43" s="20"/>
      <c r="D43" s="28"/>
      <c r="E43" s="29"/>
      <c r="F43" s="21"/>
      <c r="G43" s="30"/>
    </row>
    <row r="44" spans="1:8" x14ac:dyDescent="0.25">
      <c r="A44" s="9"/>
      <c r="B44" s="22" t="s">
        <v>58</v>
      </c>
      <c r="C44" s="18" t="s">
        <v>81</v>
      </c>
      <c r="D44" s="9"/>
      <c r="E44" s="24"/>
      <c r="F44" s="21"/>
      <c r="G44" s="30">
        <v>14000</v>
      </c>
      <c r="H44" s="13"/>
    </row>
    <row r="45" spans="1:8" x14ac:dyDescent="0.25">
      <c r="A45" s="33">
        <v>16</v>
      </c>
      <c r="B45" s="34" t="s">
        <v>14</v>
      </c>
      <c r="C45" s="20"/>
      <c r="D45" s="28"/>
      <c r="E45" s="29"/>
      <c r="F45" s="21"/>
      <c r="G45" s="30"/>
    </row>
    <row r="46" spans="1:8" x14ac:dyDescent="0.25">
      <c r="A46" s="9"/>
      <c r="B46" s="22" t="s">
        <v>59</v>
      </c>
      <c r="C46" s="18" t="s">
        <v>81</v>
      </c>
      <c r="D46" s="9"/>
      <c r="E46" s="24"/>
      <c r="F46" s="21"/>
      <c r="G46" s="30">
        <v>18575</v>
      </c>
      <c r="H46" s="13"/>
    </row>
    <row r="47" spans="1:8" x14ac:dyDescent="0.25">
      <c r="A47" s="35">
        <v>17</v>
      </c>
      <c r="B47" s="36" t="s">
        <v>12</v>
      </c>
      <c r="C47" s="20"/>
      <c r="D47" s="28"/>
      <c r="E47" s="29"/>
      <c r="F47" s="21"/>
      <c r="G47" s="30"/>
    </row>
    <row r="48" spans="1:8" x14ac:dyDescent="0.25">
      <c r="A48" s="9"/>
      <c r="B48" s="22" t="s">
        <v>60</v>
      </c>
      <c r="C48" s="18" t="s">
        <v>81</v>
      </c>
      <c r="D48" s="9"/>
      <c r="E48" s="24"/>
      <c r="F48" s="21"/>
      <c r="G48" s="30">
        <v>388950</v>
      </c>
      <c r="H48" s="13"/>
    </row>
    <row r="49" spans="1:7" x14ac:dyDescent="0.25">
      <c r="A49" s="9"/>
      <c r="B49" s="22"/>
      <c r="C49" s="32"/>
      <c r="D49" s="9"/>
      <c r="E49" s="24"/>
      <c r="F49" s="21"/>
      <c r="G49" s="30"/>
    </row>
    <row r="50" spans="1:7" x14ac:dyDescent="0.25">
      <c r="A50" s="37">
        <v>18</v>
      </c>
      <c r="B50" s="38" t="s">
        <v>16</v>
      </c>
      <c r="C50" s="20"/>
      <c r="D50" s="9"/>
      <c r="E50" s="24"/>
      <c r="F50" s="21"/>
      <c r="G50" s="30"/>
    </row>
    <row r="51" spans="1:7" ht="27.6" x14ac:dyDescent="0.25">
      <c r="A51" s="9"/>
      <c r="B51" s="22" t="s">
        <v>63</v>
      </c>
      <c r="C51" s="18" t="s">
        <v>89</v>
      </c>
      <c r="D51" s="9">
        <v>350</v>
      </c>
      <c r="E51" s="24" t="s">
        <v>92</v>
      </c>
      <c r="F51" s="19"/>
      <c r="G51" s="30">
        <f>+D51*F51</f>
        <v>0</v>
      </c>
    </row>
    <row r="52" spans="1:7" x14ac:dyDescent="0.25">
      <c r="A52" s="37">
        <v>20</v>
      </c>
      <c r="B52" s="38" t="s">
        <v>62</v>
      </c>
      <c r="C52" s="20"/>
      <c r="D52" s="9"/>
      <c r="E52" s="24"/>
      <c r="F52" s="21"/>
      <c r="G52" s="30"/>
    </row>
    <row r="53" spans="1:7" ht="55.2" x14ac:dyDescent="0.25">
      <c r="A53" s="9"/>
      <c r="B53" s="22" t="s">
        <v>61</v>
      </c>
      <c r="C53" s="18" t="s">
        <v>89</v>
      </c>
      <c r="D53" s="9">
        <v>1</v>
      </c>
      <c r="E53" s="24" t="s">
        <v>26</v>
      </c>
      <c r="F53" s="19"/>
      <c r="G53" s="30">
        <f>+D53*F53</f>
        <v>0</v>
      </c>
    </row>
    <row r="54" spans="1:7" x14ac:dyDescent="0.25">
      <c r="A54" s="37">
        <v>21</v>
      </c>
      <c r="B54" s="38" t="s">
        <v>65</v>
      </c>
      <c r="C54" s="20"/>
      <c r="D54" s="9"/>
      <c r="E54" s="24"/>
      <c r="F54" s="21"/>
      <c r="G54" s="30"/>
    </row>
    <row r="55" spans="1:7" ht="55.2" x14ac:dyDescent="0.25">
      <c r="A55" s="9"/>
      <c r="B55" s="22" t="s">
        <v>64</v>
      </c>
      <c r="C55" s="18" t="s">
        <v>81</v>
      </c>
      <c r="D55" s="9"/>
      <c r="E55" s="24"/>
      <c r="F55" s="21"/>
      <c r="G55" s="30">
        <v>4400</v>
      </c>
    </row>
    <row r="56" spans="1:7" x14ac:dyDescent="0.25">
      <c r="A56" s="37">
        <v>22</v>
      </c>
      <c r="B56" s="38" t="s">
        <v>66</v>
      </c>
      <c r="C56" s="20"/>
      <c r="D56" s="9"/>
      <c r="E56" s="24"/>
      <c r="F56" s="21"/>
      <c r="G56" s="30"/>
    </row>
    <row r="57" spans="1:7" ht="82.8" x14ac:dyDescent="0.25">
      <c r="A57" s="9"/>
      <c r="B57" s="22" t="s">
        <v>67</v>
      </c>
      <c r="C57" s="18" t="s">
        <v>81</v>
      </c>
      <c r="D57" s="9"/>
      <c r="E57" s="24"/>
      <c r="F57" s="21"/>
      <c r="G57" s="30">
        <v>1630</v>
      </c>
    </row>
    <row r="58" spans="1:7" x14ac:dyDescent="0.25">
      <c r="A58" s="37">
        <v>23</v>
      </c>
      <c r="B58" s="38" t="s">
        <v>68</v>
      </c>
      <c r="C58" s="20"/>
      <c r="D58" s="9"/>
      <c r="E58" s="24"/>
      <c r="F58" s="21"/>
      <c r="G58" s="24"/>
    </row>
    <row r="59" spans="1:7" ht="27.6" x14ac:dyDescent="0.25">
      <c r="A59" s="9"/>
      <c r="B59" s="22" t="s">
        <v>69</v>
      </c>
      <c r="C59" s="18" t="s">
        <v>81</v>
      </c>
      <c r="D59" s="9"/>
      <c r="E59" s="24"/>
      <c r="F59" s="21"/>
      <c r="G59" s="30">
        <v>7900</v>
      </c>
    </row>
    <row r="60" spans="1:7" x14ac:dyDescent="0.25">
      <c r="A60" s="37">
        <v>24</v>
      </c>
      <c r="B60" s="38" t="s">
        <v>72</v>
      </c>
      <c r="C60" s="20"/>
      <c r="D60" s="9"/>
      <c r="E60" s="24"/>
      <c r="F60" s="21"/>
      <c r="G60" s="30"/>
    </row>
    <row r="61" spans="1:7" ht="55.2" x14ac:dyDescent="0.25">
      <c r="A61" s="9"/>
      <c r="B61" s="22" t="s">
        <v>70</v>
      </c>
      <c r="C61" s="18" t="s">
        <v>81</v>
      </c>
      <c r="D61" s="9"/>
      <c r="E61" s="24"/>
      <c r="F61" s="21"/>
      <c r="G61" s="30">
        <v>8845.2000000000007</v>
      </c>
    </row>
    <row r="62" spans="1:7" x14ac:dyDescent="0.25">
      <c r="A62" s="37">
        <v>25</v>
      </c>
      <c r="B62" s="38" t="s">
        <v>73</v>
      </c>
      <c r="C62" s="20"/>
      <c r="D62" s="9"/>
      <c r="E62" s="24"/>
      <c r="F62" s="21"/>
      <c r="G62" s="30"/>
    </row>
    <row r="63" spans="1:7" ht="82.8" x14ac:dyDescent="0.25">
      <c r="A63" s="9"/>
      <c r="B63" s="22" t="s">
        <v>71</v>
      </c>
      <c r="C63" s="18" t="s">
        <v>81</v>
      </c>
      <c r="D63" s="9"/>
      <c r="E63" s="24"/>
      <c r="F63" s="21"/>
      <c r="G63" s="30">
        <v>2402</v>
      </c>
    </row>
    <row r="64" spans="1:7" x14ac:dyDescent="0.25">
      <c r="A64" s="37">
        <v>26</v>
      </c>
      <c r="B64" s="38" t="s">
        <v>74</v>
      </c>
      <c r="C64" s="20"/>
      <c r="D64" s="9"/>
      <c r="E64" s="24"/>
      <c r="F64" s="21"/>
      <c r="G64" s="30"/>
    </row>
    <row r="65" spans="1:16" ht="69" x14ac:dyDescent="0.25">
      <c r="A65" s="9"/>
      <c r="B65" s="22" t="s">
        <v>75</v>
      </c>
      <c r="C65" s="18" t="s">
        <v>81</v>
      </c>
      <c r="D65" s="9"/>
      <c r="E65" s="24"/>
      <c r="F65" s="21"/>
      <c r="G65" s="30">
        <v>49264</v>
      </c>
    </row>
    <row r="66" spans="1:16" x14ac:dyDescent="0.25">
      <c r="A66" s="37">
        <v>27</v>
      </c>
      <c r="B66" s="38" t="s">
        <v>76</v>
      </c>
      <c r="C66" s="20"/>
      <c r="D66" s="9"/>
      <c r="E66" s="24"/>
      <c r="F66" s="21"/>
      <c r="G66" s="30"/>
    </row>
    <row r="67" spans="1:16" ht="27.6" x14ac:dyDescent="0.25">
      <c r="A67" s="9"/>
      <c r="B67" s="22" t="s">
        <v>77</v>
      </c>
      <c r="C67" s="18" t="s">
        <v>81</v>
      </c>
      <c r="D67" s="9"/>
      <c r="E67" s="24"/>
      <c r="F67" s="21"/>
      <c r="G67" s="30">
        <v>15000</v>
      </c>
    </row>
    <row r="68" spans="1:16" x14ac:dyDescent="0.25">
      <c r="A68" s="37">
        <v>28</v>
      </c>
      <c r="B68" s="38" t="s">
        <v>85</v>
      </c>
      <c r="C68" s="20"/>
      <c r="D68" s="9"/>
      <c r="E68" s="24"/>
      <c r="F68" s="21"/>
      <c r="G68" s="24"/>
    </row>
    <row r="69" spans="1:16" ht="96.6" x14ac:dyDescent="0.25">
      <c r="A69" s="9"/>
      <c r="B69" s="22" t="s">
        <v>78</v>
      </c>
      <c r="C69" s="18" t="s">
        <v>81</v>
      </c>
      <c r="D69" s="9"/>
      <c r="E69" s="24"/>
      <c r="F69" s="21"/>
      <c r="G69" s="30">
        <v>72961</v>
      </c>
    </row>
    <row r="70" spans="1:16" x14ac:dyDescent="0.25">
      <c r="A70" s="39">
        <v>29</v>
      </c>
      <c r="B70" s="40" t="s">
        <v>15</v>
      </c>
      <c r="C70" s="20"/>
      <c r="D70" s="9"/>
      <c r="E70" s="24"/>
      <c r="F70" s="21"/>
      <c r="G70" s="30"/>
    </row>
    <row r="71" spans="1:16" x14ac:dyDescent="0.25">
      <c r="A71" s="9"/>
      <c r="B71" s="22" t="s">
        <v>79</v>
      </c>
      <c r="C71" s="18" t="s">
        <v>81</v>
      </c>
      <c r="D71" s="9"/>
      <c r="E71" s="24"/>
      <c r="F71" s="21"/>
      <c r="G71" s="30">
        <v>136515</v>
      </c>
    </row>
    <row r="72" spans="1:16" x14ac:dyDescent="0.25">
      <c r="A72" s="14">
        <v>30</v>
      </c>
      <c r="B72" s="15" t="s">
        <v>27</v>
      </c>
      <c r="C72" s="20"/>
      <c r="D72" s="9"/>
      <c r="E72" s="24"/>
      <c r="F72" s="21"/>
      <c r="G72" s="30"/>
    </row>
    <row r="73" spans="1:16" x14ac:dyDescent="0.25">
      <c r="A73" s="9"/>
      <c r="B73" s="22" t="s">
        <v>28</v>
      </c>
      <c r="C73" s="18" t="s">
        <v>81</v>
      </c>
      <c r="D73" s="9"/>
      <c r="E73" s="24"/>
      <c r="F73" s="21"/>
      <c r="G73" s="41">
        <v>25000</v>
      </c>
    </row>
    <row r="74" spans="1:16" x14ac:dyDescent="0.25">
      <c r="A74" s="14">
        <v>31</v>
      </c>
      <c r="B74" s="15" t="s">
        <v>23</v>
      </c>
      <c r="C74" s="20"/>
      <c r="D74" s="9"/>
      <c r="E74" s="24"/>
      <c r="F74" s="21"/>
      <c r="G74" s="30"/>
    </row>
    <row r="75" spans="1:16" x14ac:dyDescent="0.25">
      <c r="A75" s="9"/>
      <c r="B75" s="22" t="s">
        <v>83</v>
      </c>
      <c r="C75" s="18" t="s">
        <v>81</v>
      </c>
      <c r="D75" s="9"/>
      <c r="E75" s="24"/>
      <c r="F75" s="21"/>
      <c r="G75" s="30">
        <v>19980</v>
      </c>
    </row>
    <row r="76" spans="1:16" x14ac:dyDescent="0.25">
      <c r="A76" s="14">
        <v>32</v>
      </c>
      <c r="B76" s="15" t="s">
        <v>17</v>
      </c>
      <c r="C76" s="20"/>
      <c r="D76" s="28"/>
      <c r="E76" s="29"/>
      <c r="F76" s="21"/>
      <c r="G76" s="30"/>
    </row>
    <row r="77" spans="1:16" ht="27.6" x14ac:dyDescent="0.25">
      <c r="A77" s="9"/>
      <c r="B77" s="22" t="s">
        <v>84</v>
      </c>
      <c r="C77" s="18" t="s">
        <v>81</v>
      </c>
      <c r="D77" s="9"/>
      <c r="E77" s="24"/>
      <c r="F77" s="21"/>
      <c r="G77" s="30">
        <v>80000</v>
      </c>
      <c r="P77" s="5" t="s">
        <v>30</v>
      </c>
    </row>
    <row r="78" spans="1:16" x14ac:dyDescent="0.25">
      <c r="A78" s="9"/>
      <c r="B78" s="22"/>
      <c r="C78" s="42"/>
      <c r="D78" s="9"/>
      <c r="E78" s="24"/>
      <c r="F78" s="28"/>
      <c r="G78" s="30"/>
    </row>
    <row r="79" spans="1:16" x14ac:dyDescent="0.25">
      <c r="A79" s="9"/>
      <c r="B79" s="17" t="s">
        <v>19</v>
      </c>
      <c r="C79" s="10"/>
      <c r="D79" s="9"/>
      <c r="E79" s="24"/>
      <c r="F79" s="28"/>
      <c r="G79" s="30">
        <f>+SUM(G10:G77)</f>
        <v>1285100.7</v>
      </c>
    </row>
    <row r="80" spans="1:16" x14ac:dyDescent="0.25">
      <c r="A80" s="9"/>
      <c r="B80" s="22" t="s">
        <v>22</v>
      </c>
      <c r="C80" s="42"/>
      <c r="D80" s="9"/>
      <c r="E80" s="24"/>
      <c r="F80" s="28"/>
      <c r="G80" s="30">
        <f>+G79*15%</f>
        <v>192765.10499999998</v>
      </c>
    </row>
    <row r="81" spans="1:7" x14ac:dyDescent="0.25">
      <c r="A81" s="9"/>
      <c r="B81" s="22" t="s">
        <v>21</v>
      </c>
      <c r="C81" s="42"/>
      <c r="D81" s="9"/>
      <c r="E81" s="24"/>
      <c r="F81" s="28"/>
      <c r="G81" s="30">
        <f>+SUM(G79:G80)*10%</f>
        <v>147786.58050000001</v>
      </c>
    </row>
    <row r="82" spans="1:7" x14ac:dyDescent="0.25">
      <c r="A82" s="9"/>
      <c r="B82" s="22" t="s">
        <v>20</v>
      </c>
      <c r="C82" s="42"/>
      <c r="D82" s="9"/>
      <c r="E82" s="24"/>
      <c r="F82" s="28"/>
      <c r="G82" s="30">
        <f>+SUM(G79:G81)*15%</f>
        <v>243847.85782499996</v>
      </c>
    </row>
    <row r="83" spans="1:7" x14ac:dyDescent="0.25">
      <c r="A83" s="43"/>
      <c r="B83" s="44" t="s">
        <v>18</v>
      </c>
      <c r="C83" s="43"/>
      <c r="D83" s="45"/>
      <c r="E83" s="43"/>
      <c r="F83" s="46"/>
      <c r="G83" s="47">
        <f>SUM(G79:G82)</f>
        <v>1869500.2433249997</v>
      </c>
    </row>
    <row r="85" spans="1:7" ht="27" customHeight="1" x14ac:dyDescent="0.25">
      <c r="A85" s="1" t="s">
        <v>86</v>
      </c>
      <c r="B85" s="48" t="s">
        <v>87</v>
      </c>
      <c r="C85" s="48"/>
      <c r="D85" s="48"/>
      <c r="E85" s="48"/>
      <c r="F85" s="48"/>
      <c r="G85" s="48"/>
    </row>
    <row r="86" spans="1:7" x14ac:dyDescent="0.25">
      <c r="B86" s="48" t="s">
        <v>88</v>
      </c>
      <c r="C86" s="48"/>
      <c r="D86" s="48"/>
      <c r="E86" s="48"/>
      <c r="F86" s="48"/>
      <c r="G86" s="48"/>
    </row>
    <row r="88" spans="1:7" x14ac:dyDescent="0.25">
      <c r="B88" s="49" t="s">
        <v>93</v>
      </c>
    </row>
    <row r="89" spans="1:7" ht="55.8" customHeight="1" x14ac:dyDescent="0.25">
      <c r="B89" s="22" t="s">
        <v>94</v>
      </c>
      <c r="C89" s="50" t="s">
        <v>95</v>
      </c>
      <c r="D89" s="50"/>
      <c r="E89" s="50"/>
      <c r="F89" s="50"/>
      <c r="G89" s="50"/>
    </row>
    <row r="91" spans="1:7" x14ac:dyDescent="0.25">
      <c r="B91" s="49"/>
    </row>
  </sheetData>
  <sheetProtection algorithmName="SHA-512" hashValue="gbrGTz6VVnHbqRKjp+3XpOJt92147cnBd6JW61jpxLzE04azMoj27vhueaK9BolTV+g/y0q6a6bDD4ztSD/svw==" saltValue="9Pl0k4g2g2lAXRJIHPOvIg==" spinCount="100000" sheet="1" objects="1" scenarios="1"/>
  <mergeCells count="3">
    <mergeCell ref="B85:G85"/>
    <mergeCell ref="C89:G89"/>
    <mergeCell ref="B86:G86"/>
  </mergeCells>
  <pageMargins left="0.23622047244094491" right="0.23622047244094491" top="0.74803149606299213" bottom="0.74803149606299213" header="0.31496062992125984" footer="0.31496062992125984"/>
  <pageSetup paperSize="9" scale="44" fitToHeight="0" orientation="portrait" r:id="rId1"/>
  <rowBreaks count="1" manualBreakCount="1">
    <brk id="6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1:A100"/>
  <sheetViews>
    <sheetView workbookViewId="0"/>
  </sheetViews>
  <sheetFormatPr defaultColWidth="14.44140625" defaultRowHeight="15" customHeight="1" x14ac:dyDescent="0.3"/>
  <cols>
    <col min="1" max="11" width="8.6640625" customWidth="1"/>
  </cols>
  <sheetData>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sheetData>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Sheet1</vt:lpstr>
      <vt:lpstr>Sheet2</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Tshego</dc:creator>
  <cp:lastModifiedBy>Thapelo T. Motlhaga</cp:lastModifiedBy>
  <cp:lastPrinted>2021-12-11T11:12:34Z</cp:lastPrinted>
  <dcterms:created xsi:type="dcterms:W3CDTF">2021-04-20T15:26:36Z</dcterms:created>
  <dcterms:modified xsi:type="dcterms:W3CDTF">2021-12-11T11:18:49Z</dcterms:modified>
</cp:coreProperties>
</file>