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ndwater-my.sharepoint.com/personal/bmainaak_randwater_co_za/Documents/SCM/BIDS/Physical Security/"/>
    </mc:Choice>
  </mc:AlternateContent>
  <xr:revisionPtr revIDLastSave="144" documentId="8_{928C4AB7-6D98-4EE1-9BB4-8408FEB74D6F}" xr6:coauthVersionLast="47" xr6:coauthVersionMax="47" xr10:uidLastSave="{546D62E0-DA88-4A93-BE56-BCCCDB524E34}"/>
  <bookViews>
    <workbookView xWindow="-108" yWindow="-108" windowWidth="23256" windowHeight="12456" tabRatio="885" xr2:uid="{181A1266-BB67-4AE7-ACA6-101AED67DA22}"/>
  </bookViews>
  <sheets>
    <sheet name="BOQ -AREA 1 " sheetId="1" r:id="rId1"/>
    <sheet name="BOQ-AREA 2 " sheetId="3" r:id="rId2"/>
    <sheet name="EMFULENI SITES-AREA 3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3" l="1"/>
  <c r="D63" i="1"/>
  <c r="D64" i="1" s="1"/>
  <c r="D21" i="9"/>
  <c r="J5" i="3"/>
  <c r="L5" i="3" s="1"/>
  <c r="J6" i="3"/>
  <c r="J7" i="3"/>
  <c r="J8" i="3"/>
  <c r="L8" i="3" s="1"/>
  <c r="J9" i="3"/>
  <c r="L9" i="3" s="1"/>
  <c r="J10" i="3"/>
  <c r="L10" i="3" s="1"/>
  <c r="J11" i="3"/>
  <c r="L11" i="3" s="1"/>
  <c r="J4" i="3"/>
  <c r="I26" i="1"/>
  <c r="K26" i="1" s="1"/>
  <c r="I27" i="1"/>
  <c r="I28" i="1"/>
  <c r="K28" i="1" s="1"/>
  <c r="I29" i="1"/>
  <c r="I30" i="1"/>
  <c r="K30" i="1" s="1"/>
  <c r="I31" i="1"/>
  <c r="I32" i="1"/>
  <c r="K32" i="1" s="1"/>
  <c r="I25" i="1"/>
  <c r="K25" i="1" s="1"/>
  <c r="D22" i="9" l="1"/>
  <c r="D23" i="9" s="1"/>
  <c r="D24" i="9" s="1"/>
  <c r="D25" i="9" s="1"/>
  <c r="L7" i="3"/>
  <c r="L6" i="3"/>
  <c r="K31" i="1"/>
  <c r="K29" i="1"/>
  <c r="K27" i="1"/>
  <c r="L4" i="3"/>
  <c r="D45" i="3" l="1"/>
  <c r="D46" i="3" s="1"/>
  <c r="D47" i="3" s="1"/>
  <c r="D48" i="3" s="1"/>
  <c r="D65" i="1"/>
  <c r="D66" i="1" s="1"/>
  <c r="D67" i="1" s="1"/>
</calcChain>
</file>

<file path=xl/sharedStrings.xml><?xml version="1.0" encoding="utf-8"?>
<sst xmlns="http://schemas.openxmlformats.org/spreadsheetml/2006/main" count="168" uniqueCount="66">
  <si>
    <t xml:space="preserve">DESCRIPTION </t>
  </si>
  <si>
    <t>TOTAL INCL</t>
  </si>
  <si>
    <t>PSIRA Grade B Security Supervisor - Dog handler  (Day Shift)</t>
  </si>
  <si>
    <t>PSIRA Grade B Security Supervisor -  Dog handler  (Night Shift)</t>
  </si>
  <si>
    <t>PSIRA Grade C Security Officers (Day Shift)</t>
  </si>
  <si>
    <t>PSIRA Grade C Security Officers (Night Shift)</t>
  </si>
  <si>
    <t>PSIRA Grade C Pipeline Patrol tactical  (Day Shift)</t>
  </si>
  <si>
    <t>PSIRA Grade C Pipeline Patrol tactical  (Night Shift)</t>
  </si>
  <si>
    <t>Dog Handlers (Day Shift)</t>
  </si>
  <si>
    <t>Dog Handlers (Night Shift)</t>
  </si>
  <si>
    <t>Base Radio</t>
  </si>
  <si>
    <t>Hand Radios</t>
  </si>
  <si>
    <t>Dogs</t>
  </si>
  <si>
    <t xml:space="preserve">Guard Monitoring points </t>
  </si>
  <si>
    <t>4x4 Double Cab (Bakkie)</t>
  </si>
  <si>
    <t xml:space="preserve">Bullet Proof vests </t>
  </si>
  <si>
    <t>TOTAL cost excluding vat (Per Month)</t>
  </si>
  <si>
    <t>VAT 15%</t>
  </si>
  <si>
    <t xml:space="preserve">TOTAL COST PER MONTH </t>
  </si>
  <si>
    <t>TOTAL COST FOR 12 MONTHS</t>
  </si>
  <si>
    <t>PSIRA Grade C Tactical Response Officers - Night Shift</t>
  </si>
  <si>
    <t>Cellular phones</t>
  </si>
  <si>
    <t>PSIRA Grade B Security Supervisors -Day shift</t>
  </si>
  <si>
    <t>PSIRA Grade B Security Supervisors - Night shift</t>
  </si>
  <si>
    <t>PSIRA Grade C Tactical Response Officers - Day Shift</t>
  </si>
  <si>
    <t>PSIRA Grade C Security Officers - Day Shift</t>
  </si>
  <si>
    <t>PSIRA Grade C Security Officers - Night Shift</t>
  </si>
  <si>
    <t>PSIRA Grade C Armed Security Officers - Day Shift</t>
  </si>
  <si>
    <t>PSIRA Grade C Armed Security Officers - Night Shift</t>
  </si>
  <si>
    <t xml:space="preserve">PSIRA Grade C Dog Handlers - Day Shift </t>
  </si>
  <si>
    <t>PSIRA Grade C Dog Handlers - Night Shift</t>
  </si>
  <si>
    <t>Patrol vehicles</t>
  </si>
  <si>
    <t>PSIRA Grade C Pipeline Patrol tactical dog-handler (Night Shift)</t>
  </si>
  <si>
    <t>PSIRA Grade C Pipeline Patrol tactical  dog-hadler (Day Shift)</t>
  </si>
  <si>
    <t>PSIRA Grade C Pipeline Patrol tactical  Dog Handler  (Day Shift)</t>
  </si>
  <si>
    <t>PSIRA Grade C Pipeline Patrol tactical  Dog Handler (Night Shift)</t>
  </si>
  <si>
    <t>PSIRA Grade C Pipeline Patrol tactical  Dog Handler (Day Shift)</t>
  </si>
  <si>
    <t>PSIRA Grade C Pipeline Patrol tactical Dog Handler  (Night Shift)</t>
  </si>
  <si>
    <t>PSIRA Grade C Pipeline Patrol tactical Dog Handler (Day Shift)</t>
  </si>
  <si>
    <t xml:space="preserve">Firearms : Hand-guns </t>
  </si>
  <si>
    <t>Firearms :  Rifles</t>
  </si>
  <si>
    <t>Firearms : Riles</t>
  </si>
  <si>
    <t>Firearms : Handguns</t>
  </si>
  <si>
    <t xml:space="preserve"> Fireams : Handguns</t>
  </si>
  <si>
    <t>Firearms  : Rifles</t>
  </si>
  <si>
    <t>Firearms :Handguns</t>
  </si>
  <si>
    <t>Firearms : Rifles</t>
  </si>
  <si>
    <t>Firearms :Rifles</t>
  </si>
  <si>
    <t>TOTAL COST FOR 60 MONTHS</t>
  </si>
  <si>
    <t>TOTAL COST FOR 60  MONTHS</t>
  </si>
  <si>
    <t>NO.OF GUARDS /EQUIPMENT</t>
  </si>
  <si>
    <t xml:space="preserve">UNIT PRICE </t>
  </si>
  <si>
    <t>UNIT PRICE</t>
  </si>
  <si>
    <t>Bullet Proof Vests</t>
  </si>
  <si>
    <t>ADHOC Services</t>
  </si>
  <si>
    <t>Provisional SUM</t>
  </si>
  <si>
    <t xml:space="preserve">EAST REGION </t>
  </si>
  <si>
    <t>WEST REGION</t>
  </si>
  <si>
    <t>NORTH REGION</t>
  </si>
  <si>
    <t>CENTRAL REGION</t>
  </si>
  <si>
    <t>SOUTH REGION</t>
  </si>
  <si>
    <t>Transfer the Total Cost for 60 Months to the Form Of Offer</t>
  </si>
  <si>
    <t>Name of Bidder:</t>
  </si>
  <si>
    <t>Signed by or on behalf of Bidder:</t>
  </si>
  <si>
    <t>Official Capacity: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</si>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</sst>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&quot;* #,##0.00_);_(&quot;R&quot;* \(#,##0.00\);_(&quot;R&quot;* &quot;-&quot;??_);_(@_)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1" xfId="0" applyNumberFormat="1" applyBorder="1" applyAlignment="1">
      <alignment horizontal="left" vertical="top"/>
    </xf>
    <xf numFmtId="164" fontId="0" fillId="0" borderId="0" xfId="0" applyNumberFormat="1"/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wrapText="1"/>
    </xf>
    <xf numFmtId="164" fontId="1" fillId="2" borderId="9" xfId="0" applyNumberFormat="1" applyFont="1" applyFill="1" applyBorder="1" applyAlignment="1">
      <alignment wrapText="1"/>
    </xf>
    <xf numFmtId="164" fontId="1" fillId="2" borderId="10" xfId="0" applyNumberFormat="1" applyFont="1" applyFill="1" applyBorder="1" applyAlignment="1">
      <alignment vertical="center"/>
    </xf>
    <xf numFmtId="0" fontId="0" fillId="3" borderId="0" xfId="0" applyFill="1"/>
    <xf numFmtId="10" fontId="0" fillId="0" borderId="0" xfId="0" applyNumberFormat="1"/>
    <xf numFmtId="0" fontId="0" fillId="0" borderId="1" xfId="0" applyBorder="1" applyAlignment="1">
      <alignment horizontal="right" vertical="top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wrapText="1"/>
    </xf>
    <xf numFmtId="164" fontId="2" fillId="5" borderId="9" xfId="0" applyNumberFormat="1" applyFont="1" applyFill="1" applyBorder="1" applyAlignment="1">
      <alignment wrapText="1"/>
    </xf>
    <xf numFmtId="164" fontId="2" fillId="5" borderId="10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wrapText="1"/>
    </xf>
    <xf numFmtId="164" fontId="3" fillId="5" borderId="6" xfId="0" applyNumberFormat="1" applyFont="1" applyFill="1" applyBorder="1" applyAlignment="1">
      <alignment horizontal="center" wrapText="1"/>
    </xf>
    <xf numFmtId="164" fontId="3" fillId="5" borderId="7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left" vertical="top"/>
    </xf>
    <xf numFmtId="0" fontId="4" fillId="5" borderId="2" xfId="0" applyFont="1" applyFill="1" applyBorder="1"/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left" vertical="top"/>
    </xf>
    <xf numFmtId="164" fontId="4" fillId="5" borderId="1" xfId="0" applyNumberFormat="1" applyFont="1" applyFill="1" applyBorder="1" applyAlignment="1">
      <alignment horizontal="left" vertical="top"/>
    </xf>
    <xf numFmtId="0" fontId="3" fillId="5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wrapText="1"/>
    </xf>
    <xf numFmtId="164" fontId="3" fillId="5" borderId="9" xfId="0" applyNumberFormat="1" applyFont="1" applyFill="1" applyBorder="1" applyAlignment="1">
      <alignment wrapText="1"/>
    </xf>
    <xf numFmtId="164" fontId="3" fillId="5" borderId="10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5" fillId="0" borderId="0" xfId="0" applyFont="1"/>
    <xf numFmtId="0" fontId="4" fillId="6" borderId="2" xfId="0" applyFont="1" applyFill="1" applyBorder="1"/>
    <xf numFmtId="0" fontId="4" fillId="6" borderId="3" xfId="0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left" vertical="top"/>
    </xf>
    <xf numFmtId="164" fontId="4" fillId="6" borderId="1" xfId="0" applyNumberFormat="1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wrapText="1"/>
    </xf>
    <xf numFmtId="164" fontId="3" fillId="6" borderId="7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/>
    </xf>
    <xf numFmtId="0" fontId="3" fillId="6" borderId="9" xfId="0" applyFont="1" applyFill="1" applyBorder="1" applyAlignment="1">
      <alignment wrapText="1"/>
    </xf>
    <xf numFmtId="164" fontId="3" fillId="6" borderId="9" xfId="0" applyNumberFormat="1" applyFont="1" applyFill="1" applyBorder="1" applyAlignment="1">
      <alignment wrapText="1"/>
    </xf>
    <xf numFmtId="164" fontId="3" fillId="6" borderId="10" xfId="0" applyNumberFormat="1" applyFont="1" applyFill="1" applyBorder="1" applyAlignment="1">
      <alignment vertical="center"/>
    </xf>
    <xf numFmtId="0" fontId="5" fillId="0" borderId="11" xfId="0" applyFont="1" applyBorder="1"/>
    <xf numFmtId="0" fontId="8" fillId="5" borderId="5" xfId="0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wrapText="1"/>
    </xf>
    <xf numFmtId="164" fontId="8" fillId="5" borderId="7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center"/>
    </xf>
    <xf numFmtId="0" fontId="8" fillId="5" borderId="9" xfId="0" applyFont="1" applyFill="1" applyBorder="1" applyAlignment="1">
      <alignment wrapText="1"/>
    </xf>
    <xf numFmtId="164" fontId="8" fillId="5" borderId="9" xfId="0" applyNumberFormat="1" applyFont="1" applyFill="1" applyBorder="1" applyAlignment="1">
      <alignment wrapText="1"/>
    </xf>
    <xf numFmtId="164" fontId="8" fillId="5" borderId="10" xfId="0" applyNumberFormat="1" applyFont="1" applyFill="1" applyBorder="1" applyAlignment="1">
      <alignment vertical="center"/>
    </xf>
    <xf numFmtId="0" fontId="9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5" fillId="0" borderId="13" xfId="0" applyFont="1" applyFill="1" applyBorder="1"/>
    <xf numFmtId="0" fontId="5" fillId="0" borderId="0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0" fillId="5" borderId="12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wrapText="1"/>
    </xf>
    <xf numFmtId="0" fontId="10" fillId="0" borderId="12" xfId="0" applyFont="1" applyBorder="1" applyAlignment="1"/>
    <xf numFmtId="0" fontId="10" fillId="0" borderId="0" xfId="0" applyFont="1" applyBorder="1" applyAlignment="1"/>
  </cellXfs>
  <cellStyles count="1">
    <cellStyle name="Normal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_(&quot;R&quot;* #,##0.00_);_(&quot;R&quot;* \(#,##0.00\);_(&quot;R&quot;* &quot;-&quot;??_);_(@_)"/>
      <fill>
        <patternFill patternType="solid">
          <fgColor indexed="64"/>
          <bgColor theme="0" tint="-0.3499862666707357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(&quot;R&quot;* #,##0.00_);_(&quot;R&quot;* \(#,##0.00\);_(&quot;R&quot;* &quot;-&quot;??_);_(@_)"/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(&quot;R&quot;* #,##0.00_);_(&quot;R&quot;* \(#,##0.00\);_(&quot;R&quot;* &quot;-&quot;??_);_(@_)"/>
      <fill>
        <patternFill patternType="solid">
          <fgColor indexed="64"/>
          <bgColor theme="4" tint="-0.49998474074526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1008B8-B03B-B549-8DF3-C1EA8A8C9BBC}" name="Table3" displayName="Table3" ref="A3:D4" insertRow="1" insertRowShift="1" totalsRowShown="0" headerRowDxfId="53" dataDxfId="51" headerRowBorderDxfId="52" tableBorderDxfId="50" totalsRowBorderDxfId="49">
  <autoFilter ref="A3:D4" xr:uid="{421008B8-B03B-B549-8DF3-C1EA8A8C9BBC}"/>
  <tableColumns count="4">
    <tableColumn id="1" xr3:uid="{62B1E119-8818-5A43-8EAC-743CE45423B3}" name="DESCRIPTION " dataDxfId="48"/>
    <tableColumn id="2" xr3:uid="{28B15F12-F5C8-F845-8DEF-495735F228D8}" name="NO.OF GUARDS /EQUIPMENT" dataDxfId="47"/>
    <tableColumn id="3" xr3:uid="{D409F773-5276-1B40-B4C6-A0B7290FC3D4}" name="UNIT PRICE " dataDxfId="46"/>
    <tableColumn id="6" xr3:uid="{8D4707A5-3202-B747-A83A-13828D4B4CC0}" name="TOTAL INCL" dataDxfId="4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2BA28F-0148-4974-8D8E-60466F08036D}" name="Table382" displayName="Table382" ref="A24:D25" insertRow="1" insertRowShift="1" totalsRowShown="0" headerRowDxfId="26" dataDxfId="25" headerRowBorderDxfId="23" tableBorderDxfId="24" totalsRowBorderDxfId="22">
  <autoFilter ref="A24:D25" xr:uid="{AB2BA28F-0148-4974-8D8E-60466F08036D}"/>
  <tableColumns count="4">
    <tableColumn id="1" xr3:uid="{C78F3A32-147B-4461-A3A3-37A2830B7BB8}" name="DESCRIPTION " dataDxfId="21"/>
    <tableColumn id="2" xr3:uid="{E59F611D-E945-4A7E-AAA4-80C532E8D653}" name="NO.OF GUARDS /EQUIPMENT" dataDxfId="20"/>
    <tableColumn id="3" xr3:uid="{F8A83385-1636-4163-80E1-3922E9C61635}" name="UNIT PRICE" dataDxfId="19"/>
    <tableColumn id="6" xr3:uid="{2121EF35-92EF-4597-A1D6-D3BC0B322343}" name="TOTAL INCL" dataDxfId="1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582507D-0013-4F80-A3C5-3DA7933890A5}" name="Table3106" displayName="Table3106" ref="A44:D45" insertRow="1" insertRowShift="1" totalsRowShown="0" headerRowDxfId="17" dataDxfId="16" headerRowBorderDxfId="14" tableBorderDxfId="15" totalsRowBorderDxfId="13">
  <autoFilter ref="A44:D45" xr:uid="{F582507D-0013-4F80-A3C5-3DA7933890A5}"/>
  <tableColumns count="4">
    <tableColumn id="1" xr3:uid="{3C4FB105-9166-4FC6-A7F9-E2A1918678B9}" name="DESCRIPTION " dataDxfId="12"/>
    <tableColumn id="2" xr3:uid="{C9F712DD-6776-4071-8355-3CC3FAF03D55}" name="NO.OF GUARDS /EQUIPMENT" dataDxfId="11"/>
    <tableColumn id="3" xr3:uid="{424BCC6D-083F-498A-AA90-D1495FD9E068}" name="UNIT PRICE " dataDxfId="10"/>
    <tableColumn id="6" xr3:uid="{9620C964-A778-450F-B118-75D491622E34}" name="TOTAL INCL" dataDxfId="9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0098D0-7863-9349-AF2E-03ADD697BF47}" name="Table33" displayName="Table33" ref="A3:D4" insertRow="1" insertRowShift="1" totalsRowShown="0" headerRowDxfId="44" dataDxfId="42" headerRowBorderDxfId="43" tableBorderDxfId="41" totalsRowBorderDxfId="40">
  <autoFilter ref="A3:D4" xr:uid="{2B0098D0-7863-9349-AF2E-03ADD697BF47}"/>
  <tableColumns count="4">
    <tableColumn id="1" xr3:uid="{96F19537-DD12-6341-83A7-D20D82960076}" name="DESCRIPTION " dataDxfId="39"/>
    <tableColumn id="2" xr3:uid="{077CF1F3-1E6F-9843-9B35-7C55B00A7960}" name="NO.OF GUARDS /EQUIPMENT" dataDxfId="38"/>
    <tableColumn id="3" xr3:uid="{F39902E6-6E72-6C4B-BB96-7F5F6F3EF0DA}" name="UNIT PRICE " dataDxfId="37"/>
    <tableColumn id="6" xr3:uid="{3CCC30D4-4317-FE4B-BF13-0F4532ACE3FC}" name="TOTAL INCL" dataDxfId="3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706065-BCE9-4D39-93FE-06F04B617CB4}" name="Table3127" displayName="Table3127" ref="A23:D24" insertRow="1" insertRowShift="1" totalsRowShown="0" headerRowDxfId="8" dataDxfId="7" headerRowBorderDxfId="5" tableBorderDxfId="6" totalsRowBorderDxfId="4">
  <autoFilter ref="A23:D24" xr:uid="{04706065-BCE9-4D39-93FE-06F04B617CB4}"/>
  <tableColumns count="4">
    <tableColumn id="1" xr3:uid="{DC8C8E43-40F6-47CD-BB49-D8ECCDC1999A}" name="DESCRIPTION " dataDxfId="3"/>
    <tableColumn id="2" xr3:uid="{B7189434-EFE6-4B16-BBAC-BAC67C635BE2}" name="NO.OF GUARDS /EQUIPMENT" dataDxfId="2"/>
    <tableColumn id="3" xr3:uid="{317B83B8-4C91-4ED0-B6CB-F734647CA2E7}" name="UNIT PRICE " dataDxfId="1"/>
    <tableColumn id="6" xr3:uid="{3B793D1D-E3C3-4EA7-8A0A-84A052BC1237}" name="TOTAL INCL" dataDxfId="0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FF7DE3A-1E95-4678-8F96-9A9384D803F4}" name="Table3859" displayName="Table3859" ref="A1:D2" insertRow="1" insertRowShift="1" totalsRowShown="0" headerRowDxfId="35" dataDxfId="33" headerRowBorderDxfId="34" tableBorderDxfId="32" totalsRowBorderDxfId="31">
  <autoFilter ref="A1:D2" xr:uid="{BFF7DE3A-1E95-4678-8F96-9A9384D803F4}"/>
  <tableColumns count="4">
    <tableColumn id="1" xr3:uid="{826E94E9-E4C6-4029-8F9E-81A40F1DC0A3}" name="DESCRIPTION " dataDxfId="30"/>
    <tableColumn id="2" xr3:uid="{2B5B529E-9F97-4B27-BCF5-91C6E8DE10B8}" name="NO.OF GUARDS /EQUIPMENT" dataDxfId="29"/>
    <tableColumn id="3" xr3:uid="{50AD7E91-ACF1-42B6-8065-BC939A1188AC}" name="UNIT PRICE" dataDxfId="28"/>
    <tableColumn id="6" xr3:uid="{55A2A603-66A5-4FFD-93B4-4A594B5BCFDF}" name="TOTAL INCL" dataDxfId="2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4DB5-D9A5-4765-89CE-A73A0004955C}">
  <dimension ref="A2:K75"/>
  <sheetViews>
    <sheetView tabSelected="1" topLeftCell="A17" zoomScale="90" zoomScaleNormal="90" workbookViewId="0">
      <selection activeCell="A78" sqref="A78"/>
    </sheetView>
  </sheetViews>
  <sheetFormatPr defaultColWidth="8.6640625" defaultRowHeight="14.4" x14ac:dyDescent="0.3"/>
  <cols>
    <col min="1" max="1" width="49.88671875" customWidth="1"/>
    <col min="2" max="2" width="21.6640625" customWidth="1"/>
    <col min="3" max="3" width="25.6640625" style="2" customWidth="1"/>
    <col min="4" max="4" width="25.5546875" style="2" customWidth="1"/>
    <col min="5" max="5" width="13.33203125" bestFit="1" customWidth="1"/>
    <col min="6" max="6" width="15.33203125" hidden="1" customWidth="1"/>
    <col min="7" max="7" width="18.44140625" customWidth="1"/>
    <col min="8" max="8" width="6.44140625" customWidth="1"/>
    <col min="9" max="9" width="16.33203125" hidden="1" customWidth="1"/>
    <col min="10" max="10" width="24" customWidth="1"/>
    <col min="11" max="11" width="21.6640625" hidden="1" customWidth="1"/>
  </cols>
  <sheetData>
    <row r="2" spans="1:8" x14ac:dyDescent="0.3">
      <c r="A2" s="59" t="s">
        <v>56</v>
      </c>
      <c r="B2" s="59"/>
      <c r="C2" s="59"/>
      <c r="D2" s="59"/>
    </row>
    <row r="3" spans="1:8" ht="31.2" x14ac:dyDescent="0.3">
      <c r="A3" s="14" t="s">
        <v>0</v>
      </c>
      <c r="B3" s="15" t="s">
        <v>50</v>
      </c>
      <c r="C3" s="16" t="s">
        <v>51</v>
      </c>
      <c r="D3" s="17" t="s">
        <v>1</v>
      </c>
    </row>
    <row r="4" spans="1:8" ht="21.45" hidden="1" customHeight="1" x14ac:dyDescent="0.35">
      <c r="A4" s="3"/>
      <c r="B4" s="4"/>
      <c r="C4" s="5"/>
      <c r="D4" s="6"/>
    </row>
    <row r="5" spans="1:8" ht="21" customHeight="1" x14ac:dyDescent="0.3">
      <c r="A5" s="18" t="s">
        <v>2</v>
      </c>
      <c r="B5" s="20">
        <v>2</v>
      </c>
      <c r="C5" s="31"/>
      <c r="D5" s="31"/>
      <c r="F5">
        <v>15649.15</v>
      </c>
      <c r="G5" s="8"/>
      <c r="H5" s="8"/>
    </row>
    <row r="6" spans="1:8" ht="20.7" customHeight="1" x14ac:dyDescent="0.3">
      <c r="A6" s="18" t="s">
        <v>3</v>
      </c>
      <c r="B6" s="20">
        <v>2</v>
      </c>
      <c r="C6" s="31"/>
      <c r="D6" s="31"/>
      <c r="F6">
        <v>15831.65</v>
      </c>
    </row>
    <row r="7" spans="1:8" ht="19.95" customHeight="1" x14ac:dyDescent="0.3">
      <c r="A7" s="18" t="s">
        <v>4</v>
      </c>
      <c r="B7" s="20">
        <v>18</v>
      </c>
      <c r="C7" s="31"/>
      <c r="D7" s="31"/>
      <c r="F7">
        <v>14098.19</v>
      </c>
    </row>
    <row r="8" spans="1:8" ht="19.95" customHeight="1" x14ac:dyDescent="0.3">
      <c r="A8" s="18" t="s">
        <v>5</v>
      </c>
      <c r="B8" s="20">
        <v>19</v>
      </c>
      <c r="C8" s="31"/>
      <c r="D8" s="31"/>
      <c r="F8">
        <v>14280.69</v>
      </c>
    </row>
    <row r="9" spans="1:8" ht="19.95" customHeight="1" x14ac:dyDescent="0.3">
      <c r="A9" s="18" t="s">
        <v>33</v>
      </c>
      <c r="B9" s="20">
        <v>6</v>
      </c>
      <c r="C9" s="31"/>
      <c r="D9" s="31"/>
      <c r="F9">
        <v>14098.19</v>
      </c>
    </row>
    <row r="10" spans="1:8" ht="19.95" customHeight="1" x14ac:dyDescent="0.3">
      <c r="A10" s="18" t="s">
        <v>32</v>
      </c>
      <c r="B10" s="20">
        <v>6</v>
      </c>
      <c r="C10" s="31"/>
      <c r="D10" s="31"/>
      <c r="F10">
        <v>14280.69</v>
      </c>
    </row>
    <row r="11" spans="1:8" ht="19.95" customHeight="1" x14ac:dyDescent="0.3">
      <c r="A11" s="18" t="s">
        <v>8</v>
      </c>
      <c r="B11" s="20">
        <v>7</v>
      </c>
      <c r="C11" s="31"/>
      <c r="D11" s="31"/>
      <c r="F11">
        <v>14098.19</v>
      </c>
    </row>
    <row r="12" spans="1:8" ht="21.45" customHeight="1" x14ac:dyDescent="0.3">
      <c r="A12" s="18" t="s">
        <v>9</v>
      </c>
      <c r="B12" s="20">
        <v>7</v>
      </c>
      <c r="C12" s="31"/>
      <c r="D12" s="31"/>
      <c r="E12" s="2"/>
      <c r="F12">
        <v>14280.69</v>
      </c>
    </row>
    <row r="13" spans="1:8" ht="21.45" customHeight="1" x14ac:dyDescent="0.3">
      <c r="A13" s="53" t="s">
        <v>45</v>
      </c>
      <c r="B13" s="20">
        <v>13</v>
      </c>
      <c r="C13" s="31"/>
      <c r="D13" s="31"/>
      <c r="E13" s="2"/>
    </row>
    <row r="14" spans="1:8" ht="20.7" customHeight="1" x14ac:dyDescent="0.3">
      <c r="A14" s="18" t="s">
        <v>46</v>
      </c>
      <c r="B14" s="20">
        <v>3</v>
      </c>
      <c r="C14" s="32"/>
      <c r="D14" s="32"/>
      <c r="E14" s="2"/>
    </row>
    <row r="15" spans="1:8" ht="20.7" customHeight="1" x14ac:dyDescent="0.3">
      <c r="A15" s="18" t="s">
        <v>10</v>
      </c>
      <c r="B15" s="20">
        <v>0</v>
      </c>
      <c r="C15" s="32"/>
      <c r="D15" s="32"/>
      <c r="E15" s="2"/>
    </row>
    <row r="16" spans="1:8" ht="19.2" customHeight="1" x14ac:dyDescent="0.3">
      <c r="A16" s="18" t="s">
        <v>11</v>
      </c>
      <c r="B16" s="20">
        <v>21</v>
      </c>
      <c r="C16" s="32"/>
      <c r="D16" s="32"/>
    </row>
    <row r="17" spans="1:11" ht="19.2" customHeight="1" x14ac:dyDescent="0.3">
      <c r="A17" s="19" t="s">
        <v>12</v>
      </c>
      <c r="B17" s="20">
        <v>11</v>
      </c>
      <c r="C17" s="31"/>
      <c r="D17" s="31"/>
    </row>
    <row r="18" spans="1:11" ht="19.2" customHeight="1" x14ac:dyDescent="0.3">
      <c r="A18" s="19" t="s">
        <v>13</v>
      </c>
      <c r="B18" s="20">
        <v>55</v>
      </c>
      <c r="C18" s="32"/>
      <c r="D18" s="32"/>
    </row>
    <row r="19" spans="1:11" ht="19.2" customHeight="1" x14ac:dyDescent="0.3">
      <c r="A19" s="19" t="s">
        <v>14</v>
      </c>
      <c r="B19" s="20">
        <v>3</v>
      </c>
      <c r="C19" s="31"/>
      <c r="D19" s="31"/>
    </row>
    <row r="20" spans="1:11" ht="19.2" customHeight="1" x14ac:dyDescent="0.3">
      <c r="A20" s="19" t="s">
        <v>15</v>
      </c>
      <c r="B20" s="20">
        <v>16</v>
      </c>
      <c r="C20" s="31"/>
      <c r="D20" s="31"/>
    </row>
    <row r="21" spans="1:11" ht="19.2" customHeight="1" x14ac:dyDescent="0.3">
      <c r="A21" s="57" t="s">
        <v>54</v>
      </c>
      <c r="B21" s="58" t="s">
        <v>55</v>
      </c>
      <c r="C21" s="1">
        <v>2000000</v>
      </c>
      <c r="D21" s="1">
        <v>2000000</v>
      </c>
    </row>
    <row r="22" spans="1:11" ht="19.2" customHeight="1" x14ac:dyDescent="0.3">
      <c r="A22" s="23"/>
      <c r="B22" s="24"/>
      <c r="C22" s="25"/>
      <c r="D22" s="26"/>
    </row>
    <row r="23" spans="1:11" x14ac:dyDescent="0.3">
      <c r="A23" s="59" t="s">
        <v>57</v>
      </c>
      <c r="B23" s="59"/>
      <c r="C23" s="59"/>
      <c r="D23" s="59"/>
    </row>
    <row r="24" spans="1:11" ht="31.2" x14ac:dyDescent="0.3">
      <c r="A24" s="14" t="s">
        <v>0</v>
      </c>
      <c r="B24" s="15" t="s">
        <v>50</v>
      </c>
      <c r="C24" s="16" t="s">
        <v>52</v>
      </c>
      <c r="D24" s="17" t="s">
        <v>1</v>
      </c>
    </row>
    <row r="25" spans="1:11" ht="15.6" x14ac:dyDescent="0.3">
      <c r="A25" s="27"/>
      <c r="B25" s="28"/>
      <c r="C25" s="29"/>
      <c r="D25" s="30"/>
      <c r="I25">
        <f>SUM(F5*17%)</f>
        <v>2660.3555000000001</v>
      </c>
      <c r="K25">
        <f>SUM(F5+I25)</f>
        <v>18309.505499999999</v>
      </c>
    </row>
    <row r="26" spans="1:11" x14ac:dyDescent="0.3">
      <c r="A26" s="19" t="s">
        <v>2</v>
      </c>
      <c r="B26" s="20">
        <v>2</v>
      </c>
      <c r="C26" s="31"/>
      <c r="D26" s="31"/>
      <c r="I26">
        <f>SUM(F6*17%)</f>
        <v>2691.3805000000002</v>
      </c>
      <c r="K26">
        <f>SUM(F6+I26)</f>
        <v>18523.030500000001</v>
      </c>
    </row>
    <row r="27" spans="1:11" x14ac:dyDescent="0.3">
      <c r="A27" s="19" t="s">
        <v>3</v>
      </c>
      <c r="B27" s="20">
        <v>2</v>
      </c>
      <c r="C27" s="31"/>
      <c r="D27" s="31"/>
      <c r="I27">
        <f>SUM(F7*17%)</f>
        <v>2396.6923000000002</v>
      </c>
      <c r="K27">
        <f>SUM(F7+I27)</f>
        <v>16494.882300000001</v>
      </c>
    </row>
    <row r="28" spans="1:11" x14ac:dyDescent="0.3">
      <c r="A28" s="19" t="s">
        <v>4</v>
      </c>
      <c r="B28" s="20">
        <v>35</v>
      </c>
      <c r="C28" s="31"/>
      <c r="D28" s="31"/>
      <c r="I28">
        <f>SUM(F8*17%)</f>
        <v>2427.7173000000003</v>
      </c>
      <c r="K28">
        <f>SUM(F8+I28)</f>
        <v>16708.407299999999</v>
      </c>
    </row>
    <row r="29" spans="1:11" x14ac:dyDescent="0.3">
      <c r="A29" s="19" t="s">
        <v>5</v>
      </c>
      <c r="B29" s="20">
        <v>39</v>
      </c>
      <c r="C29" s="31"/>
      <c r="D29" s="31"/>
      <c r="I29">
        <f>SUM(F9*17%)</f>
        <v>2396.6923000000002</v>
      </c>
      <c r="K29">
        <f>SUM(F9+I29)</f>
        <v>16494.882300000001</v>
      </c>
    </row>
    <row r="30" spans="1:11" x14ac:dyDescent="0.3">
      <c r="A30" s="19" t="s">
        <v>38</v>
      </c>
      <c r="B30" s="20">
        <v>6</v>
      </c>
      <c r="C30" s="31"/>
      <c r="D30" s="31"/>
      <c r="I30">
        <f>SUM(F10*17%)</f>
        <v>2427.7173000000003</v>
      </c>
      <c r="K30">
        <f>SUM(F10+I30)</f>
        <v>16708.407299999999</v>
      </c>
    </row>
    <row r="31" spans="1:11" x14ac:dyDescent="0.3">
      <c r="A31" s="19" t="s">
        <v>35</v>
      </c>
      <c r="B31" s="20">
        <v>6</v>
      </c>
      <c r="C31" s="31"/>
      <c r="D31" s="31"/>
      <c r="I31">
        <f>SUM(F11*17%)</f>
        <v>2396.6923000000002</v>
      </c>
      <c r="K31">
        <f>SUM(F11+I31)</f>
        <v>16494.882300000001</v>
      </c>
    </row>
    <row r="32" spans="1:11" x14ac:dyDescent="0.3">
      <c r="A32" s="19" t="s">
        <v>8</v>
      </c>
      <c r="B32" s="20">
        <v>13</v>
      </c>
      <c r="C32" s="31"/>
      <c r="D32" s="31"/>
      <c r="I32">
        <f>SUM(F12*17%)</f>
        <v>2427.7173000000003</v>
      </c>
      <c r="K32">
        <f>SUM(F12+I32)</f>
        <v>16708.407299999999</v>
      </c>
    </row>
    <row r="33" spans="1:4" x14ac:dyDescent="0.3">
      <c r="A33" s="19" t="s">
        <v>9</v>
      </c>
      <c r="B33" s="20">
        <v>17</v>
      </c>
      <c r="C33" s="31"/>
      <c r="D33" s="31"/>
    </row>
    <row r="34" spans="1:4" x14ac:dyDescent="0.3">
      <c r="A34" s="19" t="s">
        <v>45</v>
      </c>
      <c r="B34" s="20">
        <v>29</v>
      </c>
      <c r="C34" s="31"/>
      <c r="D34" s="31"/>
    </row>
    <row r="35" spans="1:4" x14ac:dyDescent="0.3">
      <c r="A35" s="19" t="s">
        <v>47</v>
      </c>
      <c r="B35" s="20">
        <v>3</v>
      </c>
      <c r="C35" s="32"/>
      <c r="D35" s="32"/>
    </row>
    <row r="36" spans="1:4" x14ac:dyDescent="0.3">
      <c r="A36" s="19" t="s">
        <v>10</v>
      </c>
      <c r="B36" s="20">
        <v>15</v>
      </c>
      <c r="C36" s="32"/>
      <c r="D36" s="32"/>
    </row>
    <row r="37" spans="1:4" x14ac:dyDescent="0.3">
      <c r="A37" s="19" t="s">
        <v>11</v>
      </c>
      <c r="B37" s="20">
        <v>44</v>
      </c>
      <c r="C37" s="32"/>
      <c r="D37" s="32"/>
    </row>
    <row r="38" spans="1:4" x14ac:dyDescent="0.3">
      <c r="A38" s="19" t="s">
        <v>12</v>
      </c>
      <c r="B38" s="20">
        <v>19</v>
      </c>
      <c r="C38" s="31"/>
      <c r="D38" s="31"/>
    </row>
    <row r="39" spans="1:4" x14ac:dyDescent="0.3">
      <c r="A39" s="19" t="s">
        <v>13</v>
      </c>
      <c r="B39" s="20">
        <v>110</v>
      </c>
      <c r="C39" s="32"/>
      <c r="D39" s="32"/>
    </row>
    <row r="40" spans="1:4" x14ac:dyDescent="0.3">
      <c r="A40" s="19" t="s">
        <v>14</v>
      </c>
      <c r="B40" s="20">
        <v>3</v>
      </c>
      <c r="C40" s="31"/>
      <c r="D40" s="31"/>
    </row>
    <row r="41" spans="1:4" x14ac:dyDescent="0.3">
      <c r="A41" s="19" t="s">
        <v>15</v>
      </c>
      <c r="B41" s="20">
        <v>29</v>
      </c>
      <c r="C41" s="31"/>
      <c r="D41" s="31"/>
    </row>
    <row r="42" spans="1:4" x14ac:dyDescent="0.3">
      <c r="A42" s="57" t="s">
        <v>54</v>
      </c>
      <c r="B42" s="58" t="s">
        <v>55</v>
      </c>
      <c r="C42" s="31">
        <v>2000000</v>
      </c>
      <c r="D42" s="31">
        <v>2000000</v>
      </c>
    </row>
    <row r="43" spans="1:4" x14ac:dyDescent="0.3">
      <c r="A43" s="60" t="s">
        <v>58</v>
      </c>
      <c r="B43" s="60"/>
      <c r="C43" s="60"/>
      <c r="D43" s="60"/>
    </row>
    <row r="44" spans="1:4" ht="31.2" x14ac:dyDescent="0.3">
      <c r="A44" s="46" t="s">
        <v>0</v>
      </c>
      <c r="B44" s="15" t="s">
        <v>50</v>
      </c>
      <c r="C44" s="47" t="s">
        <v>51</v>
      </c>
      <c r="D44" s="48" t="s">
        <v>1</v>
      </c>
    </row>
    <row r="45" spans="1:4" x14ac:dyDescent="0.3">
      <c r="A45" s="49"/>
      <c r="B45" s="50"/>
      <c r="C45" s="51"/>
      <c r="D45" s="52"/>
    </row>
    <row r="46" spans="1:4" x14ac:dyDescent="0.3">
      <c r="A46" s="18" t="s">
        <v>2</v>
      </c>
      <c r="B46" s="20">
        <v>1</v>
      </c>
      <c r="C46" s="31"/>
      <c r="D46" s="31"/>
    </row>
    <row r="47" spans="1:4" x14ac:dyDescent="0.3">
      <c r="A47" s="18" t="s">
        <v>3</v>
      </c>
      <c r="B47" s="20">
        <v>1</v>
      </c>
      <c r="C47" s="31"/>
      <c r="D47" s="31"/>
    </row>
    <row r="48" spans="1:4" x14ac:dyDescent="0.3">
      <c r="A48" s="18" t="s">
        <v>4</v>
      </c>
      <c r="B48" s="20">
        <v>22</v>
      </c>
      <c r="C48" s="31"/>
      <c r="D48" s="31"/>
    </row>
    <row r="49" spans="1:4" x14ac:dyDescent="0.3">
      <c r="A49" s="18" t="s">
        <v>5</v>
      </c>
      <c r="B49" s="20">
        <v>23</v>
      </c>
      <c r="C49" s="31"/>
      <c r="D49" s="31"/>
    </row>
    <row r="50" spans="1:4" x14ac:dyDescent="0.3">
      <c r="A50" s="18" t="s">
        <v>36</v>
      </c>
      <c r="B50" s="20">
        <v>6</v>
      </c>
      <c r="C50" s="31"/>
      <c r="D50" s="31"/>
    </row>
    <row r="51" spans="1:4" x14ac:dyDescent="0.3">
      <c r="A51" s="18" t="s">
        <v>37</v>
      </c>
      <c r="B51" s="20">
        <v>6</v>
      </c>
      <c r="C51" s="31"/>
      <c r="D51" s="31"/>
    </row>
    <row r="52" spans="1:4" x14ac:dyDescent="0.3">
      <c r="A52" s="18" t="s">
        <v>8</v>
      </c>
      <c r="B52" s="20">
        <v>4</v>
      </c>
      <c r="C52" s="31"/>
      <c r="D52" s="31"/>
    </row>
    <row r="53" spans="1:4" x14ac:dyDescent="0.3">
      <c r="A53" s="18" t="s">
        <v>9</v>
      </c>
      <c r="B53" s="20">
        <v>4</v>
      </c>
      <c r="C53" s="31"/>
      <c r="D53" s="31"/>
    </row>
    <row r="54" spans="1:4" x14ac:dyDescent="0.3">
      <c r="A54" s="53" t="s">
        <v>43</v>
      </c>
      <c r="B54" s="20">
        <v>14</v>
      </c>
      <c r="C54" s="31"/>
      <c r="D54" s="31"/>
    </row>
    <row r="55" spans="1:4" x14ac:dyDescent="0.3">
      <c r="A55" s="18" t="s">
        <v>44</v>
      </c>
      <c r="B55" s="20">
        <v>3</v>
      </c>
      <c r="C55" s="32"/>
      <c r="D55" s="32"/>
    </row>
    <row r="56" spans="1:4" x14ac:dyDescent="0.3">
      <c r="A56" s="19" t="s">
        <v>10</v>
      </c>
      <c r="B56" s="20">
        <v>0</v>
      </c>
      <c r="C56" s="32"/>
      <c r="D56" s="32"/>
    </row>
    <row r="57" spans="1:4" x14ac:dyDescent="0.3">
      <c r="A57" s="19" t="s">
        <v>11</v>
      </c>
      <c r="B57" s="20">
        <v>27</v>
      </c>
      <c r="C57" s="32"/>
      <c r="D57" s="32"/>
    </row>
    <row r="58" spans="1:4" x14ac:dyDescent="0.3">
      <c r="A58" s="19" t="s">
        <v>12</v>
      </c>
      <c r="B58" s="20">
        <v>10</v>
      </c>
      <c r="C58" s="31"/>
      <c r="D58" s="31"/>
    </row>
    <row r="59" spans="1:4" x14ac:dyDescent="0.3">
      <c r="A59" s="19" t="s">
        <v>13</v>
      </c>
      <c r="B59" s="20">
        <v>65</v>
      </c>
      <c r="C59" s="32"/>
      <c r="D59" s="32"/>
    </row>
    <row r="60" spans="1:4" x14ac:dyDescent="0.3">
      <c r="A60" s="19" t="s">
        <v>14</v>
      </c>
      <c r="B60" s="20">
        <v>3</v>
      </c>
      <c r="C60" s="31"/>
      <c r="D60" s="31"/>
    </row>
    <row r="61" spans="1:4" x14ac:dyDescent="0.3">
      <c r="A61" s="19" t="s">
        <v>15</v>
      </c>
      <c r="B61" s="20">
        <v>17</v>
      </c>
      <c r="C61" s="31"/>
      <c r="D61" s="31"/>
    </row>
    <row r="62" spans="1:4" x14ac:dyDescent="0.3">
      <c r="A62" s="57" t="s">
        <v>54</v>
      </c>
      <c r="B62" s="58" t="s">
        <v>55</v>
      </c>
      <c r="C62" s="31">
        <v>2000000</v>
      </c>
      <c r="D62" s="31">
        <v>2000000</v>
      </c>
    </row>
    <row r="63" spans="1:4" x14ac:dyDescent="0.3">
      <c r="A63" s="54" t="s">
        <v>16</v>
      </c>
      <c r="B63" s="55"/>
      <c r="C63" s="55"/>
      <c r="D63" s="22">
        <f>SUM(D5:D21,D26:D42,D46:D62)</f>
        <v>6000000</v>
      </c>
    </row>
    <row r="64" spans="1:4" x14ac:dyDescent="0.3">
      <c r="A64" s="54" t="s">
        <v>17</v>
      </c>
      <c r="B64" s="55"/>
      <c r="C64" s="55"/>
      <c r="D64" s="22">
        <f>D63*15%</f>
        <v>900000</v>
      </c>
    </row>
    <row r="65" spans="1:4" x14ac:dyDescent="0.3">
      <c r="A65" s="54" t="s">
        <v>18</v>
      </c>
      <c r="B65" s="55"/>
      <c r="C65" s="55"/>
      <c r="D65" s="22">
        <f>D63+D64</f>
        <v>6900000</v>
      </c>
    </row>
    <row r="66" spans="1:4" x14ac:dyDescent="0.3">
      <c r="A66" s="54" t="s">
        <v>19</v>
      </c>
      <c r="B66" s="55"/>
      <c r="C66" s="55"/>
      <c r="D66" s="22">
        <f>D65*12</f>
        <v>82800000</v>
      </c>
    </row>
    <row r="67" spans="1:4" x14ac:dyDescent="0.3">
      <c r="A67" s="54" t="s">
        <v>49</v>
      </c>
      <c r="B67" s="55"/>
      <c r="C67" s="55"/>
      <c r="D67" s="22">
        <f>D66*12</f>
        <v>993600000</v>
      </c>
    </row>
    <row r="69" spans="1:4" x14ac:dyDescent="0.3">
      <c r="A69" s="62" t="s">
        <v>61</v>
      </c>
      <c r="B69" s="62"/>
      <c r="C69" s="62"/>
      <c r="D69" s="62"/>
    </row>
    <row r="70" spans="1:4" x14ac:dyDescent="0.3">
      <c r="A70" s="62"/>
      <c r="B70" s="62"/>
      <c r="C70" s="62"/>
      <c r="D70" s="62"/>
    </row>
    <row r="73" spans="1:4" ht="15" thickBot="1" x14ac:dyDescent="0.35">
      <c r="A73" s="63" t="s">
        <v>62</v>
      </c>
      <c r="B73" s="68"/>
      <c r="C73" s="68"/>
      <c r="D73" s="68"/>
    </row>
    <row r="74" spans="1:4" ht="28.2" customHeight="1" thickBot="1" x14ac:dyDescent="0.35">
      <c r="A74" s="63" t="s">
        <v>63</v>
      </c>
      <c r="B74" s="65"/>
      <c r="C74" s="66" t="s">
        <v>64</v>
      </c>
      <c r="D74" s="67"/>
    </row>
    <row r="75" spans="1:4" ht="28.8" customHeight="1" thickBot="1" x14ac:dyDescent="0.35">
      <c r="A75" s="64" t="s">
        <v>65</v>
      </c>
      <c r="B75" s="68"/>
      <c r="C75" s="68"/>
      <c r="D75" s="68"/>
    </row>
  </sheetData>
  <mergeCells count="11">
    <mergeCell ref="B75:D75"/>
    <mergeCell ref="A2:D2"/>
    <mergeCell ref="A23:D23"/>
    <mergeCell ref="A43:D43"/>
    <mergeCell ref="A69:D70"/>
    <mergeCell ref="B73:D73"/>
    <mergeCell ref="A63:C63"/>
    <mergeCell ref="A64:C64"/>
    <mergeCell ref="A65:C65"/>
    <mergeCell ref="A66:C66"/>
    <mergeCell ref="A67:C67"/>
  </mergeCells>
  <pageMargins left="0.7" right="0.7" top="0.75" bottom="0.75" header="0.3" footer="0.3"/>
  <pageSetup paperSize="9" scale="70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F289-2D31-2348-9B5D-A8A6B1830926}">
  <dimension ref="A2:O55"/>
  <sheetViews>
    <sheetView topLeftCell="A45" zoomScaleNormal="100" workbookViewId="0">
      <selection activeCell="A59" sqref="A59"/>
    </sheetView>
  </sheetViews>
  <sheetFormatPr defaultColWidth="10.88671875" defaultRowHeight="14.4" x14ac:dyDescent="0.3"/>
  <cols>
    <col min="1" max="1" width="48" bestFit="1" customWidth="1"/>
    <col min="2" max="2" width="14.44140625" bestFit="1" customWidth="1"/>
    <col min="3" max="3" width="16" customWidth="1"/>
    <col min="4" max="4" width="18.44140625" bestFit="1" customWidth="1"/>
    <col min="7" max="7" width="2.6640625" customWidth="1"/>
    <col min="8" max="8" width="11.33203125" hidden="1" customWidth="1"/>
    <col min="10" max="10" width="10.6640625" hidden="1" customWidth="1"/>
    <col min="12" max="12" width="16.44140625" hidden="1" customWidth="1"/>
  </cols>
  <sheetData>
    <row r="2" spans="1:15" x14ac:dyDescent="0.3">
      <c r="A2" s="59" t="s">
        <v>59</v>
      </c>
      <c r="B2" s="59"/>
      <c r="C2" s="59"/>
      <c r="D2" s="59"/>
    </row>
    <row r="3" spans="1:15" ht="62.4" x14ac:dyDescent="0.3">
      <c r="A3" s="38" t="s">
        <v>0</v>
      </c>
      <c r="B3" s="15" t="s">
        <v>50</v>
      </c>
      <c r="C3" s="39" t="s">
        <v>51</v>
      </c>
      <c r="D3" s="40" t="s">
        <v>1</v>
      </c>
    </row>
    <row r="4" spans="1:15" ht="15.6" x14ac:dyDescent="0.3">
      <c r="A4" s="41"/>
      <c r="B4" s="42"/>
      <c r="C4" s="43"/>
      <c r="D4" s="44"/>
      <c r="H4">
        <v>15649.15</v>
      </c>
      <c r="J4">
        <f>SUM(H4*17%)</f>
        <v>2660.3555000000001</v>
      </c>
      <c r="L4">
        <f>SUM(H4+J4)</f>
        <v>18309.505499999999</v>
      </c>
    </row>
    <row r="5" spans="1:15" x14ac:dyDescent="0.3">
      <c r="A5" s="18" t="s">
        <v>2</v>
      </c>
      <c r="B5" s="20">
        <v>1</v>
      </c>
      <c r="C5" s="31"/>
      <c r="D5" s="31"/>
      <c r="H5" s="7">
        <v>15831.65</v>
      </c>
      <c r="J5">
        <f t="shared" ref="J5:J11" si="0">SUM(H5*17%)</f>
        <v>2691.3805000000002</v>
      </c>
      <c r="L5">
        <f t="shared" ref="L5:L11" si="1">SUM(H5+J5)</f>
        <v>18523.030500000001</v>
      </c>
    </row>
    <row r="6" spans="1:15" x14ac:dyDescent="0.3">
      <c r="A6" s="18" t="s">
        <v>3</v>
      </c>
      <c r="B6" s="20">
        <v>1</v>
      </c>
      <c r="C6" s="31"/>
      <c r="D6" s="31"/>
      <c r="H6">
        <v>14098.19</v>
      </c>
      <c r="J6">
        <f t="shared" si="0"/>
        <v>2396.6923000000002</v>
      </c>
      <c r="L6">
        <f t="shared" si="1"/>
        <v>16494.882300000001</v>
      </c>
    </row>
    <row r="7" spans="1:15" x14ac:dyDescent="0.3">
      <c r="A7" s="18" t="s">
        <v>4</v>
      </c>
      <c r="B7" s="20">
        <v>39</v>
      </c>
      <c r="C7" s="31"/>
      <c r="D7" s="31"/>
      <c r="H7" s="7">
        <v>14280.69</v>
      </c>
      <c r="J7">
        <f t="shared" si="0"/>
        <v>2427.7173000000003</v>
      </c>
      <c r="L7">
        <f t="shared" si="1"/>
        <v>16708.407299999999</v>
      </c>
    </row>
    <row r="8" spans="1:15" x14ac:dyDescent="0.3">
      <c r="A8" s="18" t="s">
        <v>5</v>
      </c>
      <c r="B8" s="20">
        <v>42</v>
      </c>
      <c r="C8" s="31"/>
      <c r="D8" s="31"/>
      <c r="H8">
        <v>14098.19</v>
      </c>
      <c r="J8">
        <f t="shared" si="0"/>
        <v>2396.6923000000002</v>
      </c>
      <c r="L8">
        <f t="shared" si="1"/>
        <v>16494.882300000001</v>
      </c>
    </row>
    <row r="9" spans="1:15" x14ac:dyDescent="0.3">
      <c r="A9" s="18" t="s">
        <v>34</v>
      </c>
      <c r="B9" s="20">
        <v>8</v>
      </c>
      <c r="C9" s="31"/>
      <c r="D9" s="31"/>
      <c r="H9" s="7">
        <v>14280.69</v>
      </c>
      <c r="J9">
        <f t="shared" si="0"/>
        <v>2427.7173000000003</v>
      </c>
      <c r="L9">
        <f t="shared" si="1"/>
        <v>16708.407299999999</v>
      </c>
    </row>
    <row r="10" spans="1:15" x14ac:dyDescent="0.3">
      <c r="A10" s="18" t="s">
        <v>35</v>
      </c>
      <c r="B10" s="20">
        <v>8</v>
      </c>
      <c r="C10" s="31"/>
      <c r="D10" s="31"/>
      <c r="H10">
        <v>14098.19</v>
      </c>
      <c r="J10">
        <f t="shared" si="0"/>
        <v>2396.6923000000002</v>
      </c>
      <c r="L10">
        <f t="shared" si="1"/>
        <v>16494.882300000001</v>
      </c>
    </row>
    <row r="11" spans="1:15" x14ac:dyDescent="0.3">
      <c r="A11" s="18" t="s">
        <v>8</v>
      </c>
      <c r="B11" s="20">
        <v>15</v>
      </c>
      <c r="C11" s="31"/>
      <c r="D11" s="31"/>
      <c r="H11" s="7">
        <v>14280.69</v>
      </c>
      <c r="J11">
        <f t="shared" si="0"/>
        <v>2427.7173000000003</v>
      </c>
      <c r="L11">
        <f t="shared" si="1"/>
        <v>16708.407299999999</v>
      </c>
    </row>
    <row r="12" spans="1:15" x14ac:dyDescent="0.3">
      <c r="A12" s="18" t="s">
        <v>9</v>
      </c>
      <c r="B12" s="20">
        <v>21</v>
      </c>
      <c r="C12" s="31"/>
      <c r="D12" s="31"/>
    </row>
    <row r="13" spans="1:15" x14ac:dyDescent="0.3">
      <c r="A13" s="18" t="s">
        <v>41</v>
      </c>
      <c r="B13" s="20">
        <v>4</v>
      </c>
      <c r="C13" s="31"/>
      <c r="D13" s="31"/>
    </row>
    <row r="14" spans="1:15" x14ac:dyDescent="0.3">
      <c r="A14" s="18" t="s">
        <v>42</v>
      </c>
      <c r="B14" s="20">
        <v>33</v>
      </c>
      <c r="C14" s="32"/>
      <c r="D14" s="32"/>
    </row>
    <row r="15" spans="1:15" x14ac:dyDescent="0.3">
      <c r="A15" s="18" t="s">
        <v>10</v>
      </c>
      <c r="B15" s="20">
        <v>0</v>
      </c>
      <c r="C15" s="32"/>
      <c r="D15" s="32"/>
      <c r="O15" s="2"/>
    </row>
    <row r="16" spans="1:15" x14ac:dyDescent="0.3">
      <c r="A16" s="18" t="s">
        <v>11</v>
      </c>
      <c r="B16" s="20">
        <v>42</v>
      </c>
      <c r="C16" s="32"/>
      <c r="D16" s="32"/>
    </row>
    <row r="17" spans="1:4" x14ac:dyDescent="0.3">
      <c r="A17" s="19" t="s">
        <v>12</v>
      </c>
      <c r="B17" s="21">
        <v>21</v>
      </c>
      <c r="C17" s="31"/>
      <c r="D17" s="31"/>
    </row>
    <row r="18" spans="1:4" x14ac:dyDescent="0.3">
      <c r="A18" s="19" t="s">
        <v>13</v>
      </c>
      <c r="B18" s="21">
        <v>115</v>
      </c>
      <c r="C18" s="32"/>
      <c r="D18" s="32"/>
    </row>
    <row r="19" spans="1:4" x14ac:dyDescent="0.3">
      <c r="A19" s="19" t="s">
        <v>14</v>
      </c>
      <c r="B19" s="21">
        <v>4</v>
      </c>
      <c r="C19" s="31"/>
      <c r="D19" s="31"/>
    </row>
    <row r="20" spans="1:4" x14ac:dyDescent="0.3">
      <c r="A20" s="19" t="s">
        <v>15</v>
      </c>
      <c r="B20" s="21">
        <v>32</v>
      </c>
      <c r="C20" s="31"/>
      <c r="D20" s="31"/>
    </row>
    <row r="21" spans="1:4" x14ac:dyDescent="0.3">
      <c r="A21" s="57" t="s">
        <v>54</v>
      </c>
      <c r="B21" s="61" t="s">
        <v>55</v>
      </c>
      <c r="C21" s="31">
        <v>2000000</v>
      </c>
      <c r="D21" s="31">
        <v>2000000</v>
      </c>
    </row>
    <row r="22" spans="1:4" x14ac:dyDescent="0.3">
      <c r="A22" s="59" t="s">
        <v>60</v>
      </c>
      <c r="B22" s="59"/>
      <c r="C22" s="59"/>
      <c r="D22" s="59"/>
    </row>
    <row r="23" spans="1:4" ht="62.4" x14ac:dyDescent="0.3">
      <c r="A23" s="14" t="s">
        <v>0</v>
      </c>
      <c r="B23" s="15" t="s">
        <v>50</v>
      </c>
      <c r="C23" s="16" t="s">
        <v>51</v>
      </c>
      <c r="D23" s="17" t="s">
        <v>1</v>
      </c>
    </row>
    <row r="24" spans="1:4" ht="18" x14ac:dyDescent="0.35">
      <c r="A24" s="10"/>
      <c r="B24" s="11"/>
      <c r="C24" s="12"/>
      <c r="D24" s="13"/>
    </row>
    <row r="25" spans="1:4" x14ac:dyDescent="0.3">
      <c r="A25" s="18" t="s">
        <v>2</v>
      </c>
      <c r="B25" s="20">
        <v>2</v>
      </c>
      <c r="C25" s="1"/>
      <c r="D25" s="1"/>
    </row>
    <row r="26" spans="1:4" x14ac:dyDescent="0.3">
      <c r="A26" s="18" t="s">
        <v>3</v>
      </c>
      <c r="B26" s="20">
        <v>2</v>
      </c>
      <c r="C26" s="1"/>
      <c r="D26" s="1"/>
    </row>
    <row r="27" spans="1:4" x14ac:dyDescent="0.3">
      <c r="A27" s="18" t="s">
        <v>4</v>
      </c>
      <c r="B27" s="20">
        <v>56</v>
      </c>
      <c r="C27" s="1"/>
      <c r="D27" s="1"/>
    </row>
    <row r="28" spans="1:4" x14ac:dyDescent="0.3">
      <c r="A28" s="18" t="s">
        <v>5</v>
      </c>
      <c r="B28" s="20">
        <v>55</v>
      </c>
      <c r="C28" s="1"/>
      <c r="D28" s="1"/>
    </row>
    <row r="29" spans="1:4" x14ac:dyDescent="0.3">
      <c r="A29" s="18" t="s">
        <v>6</v>
      </c>
      <c r="B29" s="20">
        <v>6</v>
      </c>
      <c r="C29" s="1"/>
      <c r="D29" s="1"/>
    </row>
    <row r="30" spans="1:4" x14ac:dyDescent="0.3">
      <c r="A30" s="18" t="s">
        <v>7</v>
      </c>
      <c r="B30" s="20">
        <v>6</v>
      </c>
      <c r="C30" s="1"/>
      <c r="D30" s="1"/>
    </row>
    <row r="31" spans="1:4" x14ac:dyDescent="0.3">
      <c r="A31" s="18" t="s">
        <v>8</v>
      </c>
      <c r="B31" s="20">
        <v>14</v>
      </c>
      <c r="C31" s="1"/>
      <c r="D31" s="1"/>
    </row>
    <row r="32" spans="1:4" x14ac:dyDescent="0.3">
      <c r="A32" s="18" t="s">
        <v>9</v>
      </c>
      <c r="B32" s="20">
        <v>14</v>
      </c>
      <c r="C32" s="1"/>
      <c r="D32" s="1"/>
    </row>
    <row r="33" spans="1:4" x14ac:dyDescent="0.3">
      <c r="A33" s="18" t="s">
        <v>40</v>
      </c>
      <c r="B33" s="20">
        <v>3</v>
      </c>
      <c r="C33" s="1"/>
      <c r="D33" s="1"/>
    </row>
    <row r="34" spans="1:4" x14ac:dyDescent="0.3">
      <c r="A34" s="18" t="s">
        <v>39</v>
      </c>
      <c r="B34" s="20">
        <v>41</v>
      </c>
      <c r="C34" s="9"/>
      <c r="D34" s="9"/>
    </row>
    <row r="35" spans="1:4" x14ac:dyDescent="0.3">
      <c r="A35" s="18" t="s">
        <v>10</v>
      </c>
      <c r="B35" s="20">
        <v>0</v>
      </c>
      <c r="C35" s="9"/>
      <c r="D35" s="9"/>
    </row>
    <row r="36" spans="1:4" x14ac:dyDescent="0.3">
      <c r="A36" s="19" t="s">
        <v>11</v>
      </c>
      <c r="B36" s="20">
        <v>62</v>
      </c>
      <c r="C36" s="9"/>
      <c r="D36" s="9"/>
    </row>
    <row r="37" spans="1:4" x14ac:dyDescent="0.3">
      <c r="A37" s="19" t="s">
        <v>21</v>
      </c>
      <c r="B37" s="20">
        <v>0</v>
      </c>
      <c r="C37" s="9"/>
      <c r="D37" s="9"/>
    </row>
    <row r="38" spans="1:4" x14ac:dyDescent="0.3">
      <c r="A38" s="19" t="s">
        <v>12</v>
      </c>
      <c r="B38" s="20">
        <v>19</v>
      </c>
      <c r="C38" s="1"/>
      <c r="D38" s="1"/>
    </row>
    <row r="39" spans="1:4" x14ac:dyDescent="0.3">
      <c r="A39" s="19" t="s">
        <v>13</v>
      </c>
      <c r="B39" s="20">
        <v>75</v>
      </c>
      <c r="C39" s="9"/>
      <c r="D39" s="9"/>
    </row>
    <row r="40" spans="1:4" x14ac:dyDescent="0.3">
      <c r="A40" s="19" t="s">
        <v>14</v>
      </c>
      <c r="B40" s="20">
        <v>3</v>
      </c>
      <c r="C40" s="1"/>
      <c r="D40" s="1"/>
    </row>
    <row r="41" spans="1:4" x14ac:dyDescent="0.3">
      <c r="A41" s="19" t="s">
        <v>15</v>
      </c>
      <c r="B41" s="20">
        <v>44</v>
      </c>
      <c r="C41" s="1"/>
      <c r="D41" s="1"/>
    </row>
    <row r="42" spans="1:4" x14ac:dyDescent="0.3">
      <c r="A42" s="57" t="s">
        <v>54</v>
      </c>
      <c r="B42" s="61" t="s">
        <v>55</v>
      </c>
      <c r="C42" s="1">
        <v>2000000</v>
      </c>
      <c r="D42" s="1">
        <v>2000000</v>
      </c>
    </row>
    <row r="43" spans="1:4" x14ac:dyDescent="0.3">
      <c r="A43" s="34"/>
      <c r="B43" s="35"/>
      <c r="C43" s="36"/>
      <c r="D43" s="37"/>
    </row>
    <row r="44" spans="1:4" x14ac:dyDescent="0.3">
      <c r="A44" s="54" t="s">
        <v>16</v>
      </c>
      <c r="B44" s="55"/>
      <c r="C44" s="55"/>
      <c r="D44" s="22">
        <f>SUM(D5:D21,D25:D42)</f>
        <v>4000000</v>
      </c>
    </row>
    <row r="45" spans="1:4" x14ac:dyDescent="0.3">
      <c r="A45" s="54" t="s">
        <v>17</v>
      </c>
      <c r="B45" s="55"/>
      <c r="C45" s="55"/>
      <c r="D45" s="22">
        <f>D44*15%</f>
        <v>600000</v>
      </c>
    </row>
    <row r="46" spans="1:4" x14ac:dyDescent="0.3">
      <c r="A46" s="54" t="s">
        <v>18</v>
      </c>
      <c r="B46" s="55"/>
      <c r="C46" s="55"/>
      <c r="D46" s="22">
        <f>D44+D45</f>
        <v>4600000</v>
      </c>
    </row>
    <row r="47" spans="1:4" x14ac:dyDescent="0.3">
      <c r="A47" s="54" t="s">
        <v>19</v>
      </c>
      <c r="B47" s="55"/>
      <c r="C47" s="55"/>
      <c r="D47" s="22">
        <f>D46*12</f>
        <v>55200000</v>
      </c>
    </row>
    <row r="48" spans="1:4" x14ac:dyDescent="0.3">
      <c r="A48" s="54" t="s">
        <v>48</v>
      </c>
      <c r="B48" s="55"/>
      <c r="C48" s="55"/>
      <c r="D48" s="22">
        <f>D47*12</f>
        <v>662400000</v>
      </c>
    </row>
    <row r="50" spans="1:4" x14ac:dyDescent="0.3">
      <c r="A50" s="62" t="s">
        <v>61</v>
      </c>
      <c r="B50" s="62"/>
      <c r="C50" s="62"/>
      <c r="D50" s="62"/>
    </row>
    <row r="51" spans="1:4" x14ac:dyDescent="0.3">
      <c r="A51" s="62"/>
      <c r="B51" s="62"/>
      <c r="C51" s="62"/>
      <c r="D51" s="62"/>
    </row>
    <row r="53" spans="1:4" ht="15" thickBot="1" x14ac:dyDescent="0.35">
      <c r="A53" s="63" t="s">
        <v>62</v>
      </c>
      <c r="B53" s="68"/>
      <c r="C53" s="68"/>
      <c r="D53" s="68"/>
    </row>
    <row r="54" spans="1:4" ht="28.2" customHeight="1" thickBot="1" x14ac:dyDescent="0.35">
      <c r="A54" s="63" t="s">
        <v>63</v>
      </c>
      <c r="B54" s="65"/>
      <c r="C54" s="66" t="s">
        <v>64</v>
      </c>
      <c r="D54" s="67"/>
    </row>
    <row r="55" spans="1:4" ht="28.8" customHeight="1" thickBot="1" x14ac:dyDescent="0.35">
      <c r="A55" s="64" t="s">
        <v>65</v>
      </c>
      <c r="B55" s="68"/>
      <c r="C55" s="68"/>
      <c r="D55" s="68"/>
    </row>
  </sheetData>
  <mergeCells count="10">
    <mergeCell ref="A2:D2"/>
    <mergeCell ref="A22:D22"/>
    <mergeCell ref="A50:D51"/>
    <mergeCell ref="B53:D53"/>
    <mergeCell ref="B55:D55"/>
    <mergeCell ref="A44:C44"/>
    <mergeCell ref="A45:C45"/>
    <mergeCell ref="A46:C46"/>
    <mergeCell ref="A47:C47"/>
    <mergeCell ref="A48:C48"/>
  </mergeCells>
  <pageMargins left="0.7" right="0.7" top="0.75" bottom="0.75" header="0.3" footer="0.3"/>
  <pageSetup paperSize="9" scale="87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A545-8C52-4EC4-A794-45B12788C753}">
  <dimension ref="A1:D38"/>
  <sheetViews>
    <sheetView topLeftCell="A24" workbookViewId="0">
      <selection activeCell="A32" sqref="A32:XFD34"/>
    </sheetView>
  </sheetViews>
  <sheetFormatPr defaultRowHeight="14.4" x14ac:dyDescent="0.3"/>
  <cols>
    <col min="1" max="1" width="44.33203125" customWidth="1"/>
    <col min="2" max="2" width="14.44140625" customWidth="1"/>
    <col min="3" max="3" width="17.77734375" customWidth="1"/>
    <col min="4" max="4" width="26.88671875" customWidth="1"/>
  </cols>
  <sheetData>
    <row r="1" spans="1:4" ht="62.4" x14ac:dyDescent="0.3">
      <c r="A1" s="14" t="s">
        <v>0</v>
      </c>
      <c r="B1" s="15" t="s">
        <v>50</v>
      </c>
      <c r="C1" s="16" t="s">
        <v>52</v>
      </c>
      <c r="D1" s="17" t="s">
        <v>1</v>
      </c>
    </row>
    <row r="2" spans="1:4" ht="15.6" x14ac:dyDescent="0.3">
      <c r="A2" s="27"/>
      <c r="B2" s="28"/>
      <c r="C2" s="29"/>
      <c r="D2" s="30"/>
    </row>
    <row r="3" spans="1:4" x14ac:dyDescent="0.3">
      <c r="A3" s="18" t="s">
        <v>22</v>
      </c>
      <c r="B3" s="20">
        <v>4</v>
      </c>
      <c r="C3" s="31"/>
      <c r="D3" s="31"/>
    </row>
    <row r="4" spans="1:4" x14ac:dyDescent="0.3">
      <c r="A4" s="18" t="s">
        <v>23</v>
      </c>
      <c r="B4" s="20">
        <v>4</v>
      </c>
      <c r="C4" s="31"/>
      <c r="D4" s="31"/>
    </row>
    <row r="5" spans="1:4" x14ac:dyDescent="0.3">
      <c r="A5" s="18" t="s">
        <v>24</v>
      </c>
      <c r="B5" s="20">
        <v>6</v>
      </c>
      <c r="C5" s="31"/>
      <c r="D5" s="31"/>
    </row>
    <row r="6" spans="1:4" x14ac:dyDescent="0.3">
      <c r="A6" s="18" t="s">
        <v>20</v>
      </c>
      <c r="B6" s="20">
        <v>6</v>
      </c>
      <c r="C6" s="31"/>
      <c r="D6" s="31"/>
    </row>
    <row r="7" spans="1:4" x14ac:dyDescent="0.3">
      <c r="A7" s="18" t="s">
        <v>25</v>
      </c>
      <c r="B7" s="20">
        <v>81</v>
      </c>
      <c r="C7" s="31"/>
      <c r="D7" s="31"/>
    </row>
    <row r="8" spans="1:4" x14ac:dyDescent="0.3">
      <c r="A8" s="18" t="s">
        <v>26</v>
      </c>
      <c r="B8" s="20">
        <v>85</v>
      </c>
      <c r="C8" s="31"/>
      <c r="D8" s="31"/>
    </row>
    <row r="9" spans="1:4" x14ac:dyDescent="0.3">
      <c r="A9" s="18" t="s">
        <v>27</v>
      </c>
      <c r="B9" s="20">
        <v>9</v>
      </c>
      <c r="C9" s="31"/>
      <c r="D9" s="31"/>
    </row>
    <row r="10" spans="1:4" x14ac:dyDescent="0.3">
      <c r="A10" s="18" t="s">
        <v>28</v>
      </c>
      <c r="B10" s="20">
        <v>9</v>
      </c>
      <c r="C10" s="31"/>
      <c r="D10" s="31"/>
    </row>
    <row r="11" spans="1:4" x14ac:dyDescent="0.3">
      <c r="A11" s="18" t="s">
        <v>29</v>
      </c>
      <c r="B11" s="20">
        <v>12</v>
      </c>
      <c r="C11" s="32"/>
      <c r="D11" s="32"/>
    </row>
    <row r="12" spans="1:4" x14ac:dyDescent="0.3">
      <c r="A12" s="45" t="s">
        <v>30</v>
      </c>
      <c r="B12" s="20">
        <v>12</v>
      </c>
      <c r="C12" s="32"/>
      <c r="D12" s="32"/>
    </row>
    <row r="13" spans="1:4" x14ac:dyDescent="0.3">
      <c r="A13" s="45" t="s">
        <v>42</v>
      </c>
      <c r="B13" s="21">
        <v>6</v>
      </c>
      <c r="C13" s="32"/>
      <c r="D13" s="32"/>
    </row>
    <row r="14" spans="1:4" x14ac:dyDescent="0.3">
      <c r="A14" s="18" t="s">
        <v>47</v>
      </c>
      <c r="B14" s="21">
        <v>9</v>
      </c>
      <c r="C14" s="32"/>
      <c r="D14" s="32"/>
    </row>
    <row r="15" spans="1:4" x14ac:dyDescent="0.3">
      <c r="A15" s="19" t="s">
        <v>11</v>
      </c>
      <c r="B15" s="20">
        <v>52</v>
      </c>
      <c r="C15" s="31"/>
      <c r="D15" s="31"/>
    </row>
    <row r="16" spans="1:4" x14ac:dyDescent="0.3">
      <c r="A16" s="19" t="s">
        <v>12</v>
      </c>
      <c r="B16" s="20">
        <v>24</v>
      </c>
      <c r="C16" s="32"/>
      <c r="D16" s="32"/>
    </row>
    <row r="17" spans="1:4" x14ac:dyDescent="0.3">
      <c r="A17" s="19" t="s">
        <v>31</v>
      </c>
      <c r="B17" s="20">
        <v>6</v>
      </c>
      <c r="C17" s="31"/>
      <c r="D17" s="31"/>
    </row>
    <row r="18" spans="1:4" x14ac:dyDescent="0.3">
      <c r="A18" s="33" t="s">
        <v>53</v>
      </c>
      <c r="B18" s="20">
        <v>21</v>
      </c>
      <c r="C18" s="31"/>
      <c r="D18" s="31"/>
    </row>
    <row r="19" spans="1:4" x14ac:dyDescent="0.3">
      <c r="A19" s="57" t="s">
        <v>54</v>
      </c>
      <c r="B19" s="61" t="s">
        <v>55</v>
      </c>
      <c r="C19" s="1">
        <v>2000000</v>
      </c>
      <c r="D19" s="1">
        <v>2000000</v>
      </c>
    </row>
    <row r="20" spans="1:4" x14ac:dyDescent="0.3">
      <c r="A20" s="23"/>
      <c r="B20" s="24"/>
      <c r="C20" s="25"/>
      <c r="D20" s="26"/>
    </row>
    <row r="21" spans="1:4" x14ac:dyDescent="0.3">
      <c r="A21" s="54" t="s">
        <v>16</v>
      </c>
      <c r="B21" s="55"/>
      <c r="C21" s="56"/>
      <c r="D21" s="22">
        <f>SUM(D3:D19)</f>
        <v>2000000</v>
      </c>
    </row>
    <row r="22" spans="1:4" x14ac:dyDescent="0.3">
      <c r="A22" s="54" t="s">
        <v>17</v>
      </c>
      <c r="B22" s="55"/>
      <c r="C22" s="56"/>
      <c r="D22" s="22">
        <f>D21*15%</f>
        <v>300000</v>
      </c>
    </row>
    <row r="23" spans="1:4" x14ac:dyDescent="0.3">
      <c r="A23" s="54" t="s">
        <v>18</v>
      </c>
      <c r="B23" s="55"/>
      <c r="C23" s="56"/>
      <c r="D23" s="22">
        <f>D21+D22</f>
        <v>2300000</v>
      </c>
    </row>
    <row r="24" spans="1:4" x14ac:dyDescent="0.3">
      <c r="A24" s="54" t="s">
        <v>19</v>
      </c>
      <c r="B24" s="55"/>
      <c r="C24" s="56"/>
      <c r="D24" s="22">
        <f>D23*12</f>
        <v>27600000</v>
      </c>
    </row>
    <row r="25" spans="1:4" x14ac:dyDescent="0.3">
      <c r="A25" s="54" t="s">
        <v>48</v>
      </c>
      <c r="B25" s="55"/>
      <c r="C25" s="56"/>
      <c r="D25" s="22">
        <f>D24*12</f>
        <v>331200000</v>
      </c>
    </row>
    <row r="27" spans="1:4" x14ac:dyDescent="0.3">
      <c r="A27" s="62" t="s">
        <v>61</v>
      </c>
      <c r="B27" s="62"/>
      <c r="C27" s="62"/>
      <c r="D27" s="62"/>
    </row>
    <row r="28" spans="1:4" x14ac:dyDescent="0.3">
      <c r="A28" s="62"/>
      <c r="B28" s="62"/>
      <c r="C28" s="62"/>
      <c r="D28" s="62"/>
    </row>
    <row r="31" spans="1:4" ht="14.4" customHeight="1" x14ac:dyDescent="0.3">
      <c r="A31" s="69"/>
      <c r="B31" s="70"/>
      <c r="C31" s="70"/>
      <c r="D31" s="70"/>
    </row>
    <row r="32" spans="1:4" ht="15" thickBot="1" x14ac:dyDescent="0.35">
      <c r="A32" s="63" t="s">
        <v>62</v>
      </c>
      <c r="B32" s="68"/>
      <c r="C32" s="68"/>
      <c r="D32" s="68"/>
    </row>
    <row r="33" spans="1:4" ht="28.2" customHeight="1" thickBot="1" x14ac:dyDescent="0.35">
      <c r="A33" s="63" t="s">
        <v>63</v>
      </c>
      <c r="B33" s="65"/>
      <c r="C33" s="66" t="s">
        <v>64</v>
      </c>
      <c r="D33" s="67"/>
    </row>
    <row r="34" spans="1:4" ht="28.8" customHeight="1" thickBot="1" x14ac:dyDescent="0.35">
      <c r="A34" s="64" t="s">
        <v>65</v>
      </c>
      <c r="B34" s="68"/>
      <c r="C34" s="68"/>
      <c r="D34" s="68"/>
    </row>
    <row r="35" spans="1:4" x14ac:dyDescent="0.3">
      <c r="A35" s="71"/>
      <c r="B35" s="71"/>
      <c r="C35" s="71"/>
      <c r="D35" s="71"/>
    </row>
    <row r="36" spans="1:4" x14ac:dyDescent="0.3">
      <c r="A36" s="71"/>
      <c r="B36" s="71"/>
      <c r="C36" s="71"/>
      <c r="D36" s="71"/>
    </row>
    <row r="37" spans="1:4" x14ac:dyDescent="0.3">
      <c r="A37" s="71"/>
      <c r="B37" s="71"/>
      <c r="C37" s="71"/>
      <c r="D37" s="71"/>
    </row>
    <row r="38" spans="1:4" x14ac:dyDescent="0.3">
      <c r="A38" s="71"/>
      <c r="B38" s="71"/>
      <c r="C38" s="71"/>
      <c r="D38" s="71"/>
    </row>
  </sheetData>
  <mergeCells count="8">
    <mergeCell ref="A27:D28"/>
    <mergeCell ref="B32:D32"/>
    <mergeCell ref="B34:D34"/>
    <mergeCell ref="A21:C21"/>
    <mergeCell ref="A22:C22"/>
    <mergeCell ref="A23:C23"/>
    <mergeCell ref="A24:C24"/>
    <mergeCell ref="A25:C2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BOQ -AREA 1 </vt:lpstr>
      <vt:lpstr>BOQ-AREA 2 </vt:lpstr>
      <vt:lpstr>EMFULENI SITES-AREA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reception</dc:creator>
  <cp:keywords/>
  <dc:description/>
  <cp:lastModifiedBy>Bakang Mainaakae</cp:lastModifiedBy>
  <cp:revision/>
  <dcterms:created xsi:type="dcterms:W3CDTF">2022-09-02T10:39:14Z</dcterms:created>
  <dcterms:modified xsi:type="dcterms:W3CDTF">2026-03-13T12:58:18Z</dcterms:modified>
  <cp:category/>
  <cp:contentStatus/>
</cp:coreProperties>
</file>