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mokoena\OneDrive - Rand Water\Documents\Tenders\Tender\BWD Tender\RW-10402258-23\BSC RW10402258-24\"/>
    </mc:Choice>
  </mc:AlternateContent>
  <xr:revisionPtr revIDLastSave="0" documentId="13_ncr:1_{A86FC108-1AE8-4D2F-9B4D-A4D21DDC951D}" xr6:coauthVersionLast="47" xr6:coauthVersionMax="47" xr10:uidLastSave="{00000000-0000-0000-0000-000000000000}"/>
  <bookViews>
    <workbookView xWindow="-108" yWindow="-108" windowWidth="23256" windowHeight="12576" activeTab="1" xr2:uid="{1D4BA71F-BACE-4CBE-82AC-3A7A60BC6675}"/>
  </bookViews>
  <sheets>
    <sheet name="P &amp; G" sheetId="1" r:id="rId1"/>
    <sheet name="Repairs" sheetId="2" r:id="rId2"/>
    <sheet name="SUMMARY" sheetId="3" r:id="rId3"/>
  </sheets>
  <definedNames>
    <definedName name="_xlnm.Print_Area" localSheetId="1">Repairs!$A$1:$H$72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6" i="2" l="1"/>
  <c r="H69" i="2"/>
  <c r="H29" i="2"/>
  <c r="H30" i="2"/>
  <c r="H31" i="2"/>
  <c r="H32" i="2"/>
  <c r="F5" i="1"/>
  <c r="F7" i="1"/>
  <c r="F8" i="1"/>
  <c r="F9" i="1"/>
  <c r="F10" i="1"/>
  <c r="F6" i="1"/>
  <c r="H70" i="2"/>
  <c r="H42" i="2" l="1"/>
  <c r="H52" i="2"/>
  <c r="H51" i="2"/>
  <c r="H50" i="2"/>
  <c r="H48" i="2"/>
  <c r="H46" i="2"/>
  <c r="H37" i="2"/>
  <c r="H36" i="2"/>
  <c r="H62" i="2"/>
  <c r="H49" i="2"/>
  <c r="H47" i="2"/>
  <c r="H66" i="2"/>
  <c r="H45" i="2"/>
  <c r="H44" i="2"/>
  <c r="H6" i="2"/>
  <c r="H43" i="2"/>
  <c r="H16" i="2"/>
  <c r="H28" i="2"/>
  <c r="H21" i="2" l="1"/>
  <c r="H9" i="2"/>
  <c r="H24" i="2"/>
  <c r="H12" i="2"/>
  <c r="H11" i="2"/>
  <c r="H10" i="2"/>
  <c r="H25" i="2"/>
  <c r="H20" i="2"/>
  <c r="H19" i="2"/>
  <c r="H23" i="2"/>
  <c r="H18" i="2"/>
  <c r="H17" i="2"/>
  <c r="H13" i="2"/>
  <c r="H8" i="2"/>
  <c r="H7" i="2"/>
  <c r="H27" i="2"/>
  <c r="H15" i="2"/>
  <c r="H26" i="2"/>
  <c r="H14" i="2"/>
  <c r="H22" i="2"/>
  <c r="H5" i="2"/>
  <c r="F13" i="1"/>
  <c r="H58" i="2"/>
  <c r="H57" i="2"/>
  <c r="C18" i="3"/>
  <c r="H63" i="2"/>
  <c r="H64" i="2"/>
  <c r="H65" i="2"/>
  <c r="C10" i="3"/>
  <c r="C12" i="3"/>
  <c r="C8" i="3" l="1"/>
  <c r="H72" i="2"/>
  <c r="C16" i="3"/>
  <c r="C14" i="3"/>
  <c r="C20" i="3"/>
  <c r="C23" i="3" l="1"/>
  <c r="C25" i="3" s="1"/>
  <c r="C27" i="3" s="1"/>
</calcChain>
</file>

<file path=xl/sharedStrings.xml><?xml version="1.0" encoding="utf-8"?>
<sst xmlns="http://schemas.openxmlformats.org/spreadsheetml/2006/main" count="169" uniqueCount="101">
  <si>
    <t>Item No.</t>
  </si>
  <si>
    <t>Description</t>
  </si>
  <si>
    <t>Unit</t>
  </si>
  <si>
    <t>Qty</t>
  </si>
  <si>
    <t>Rate</t>
  </si>
  <si>
    <t>Amount</t>
  </si>
  <si>
    <t>Preliminary &amp; General</t>
  </si>
  <si>
    <t>Contractual requirements</t>
  </si>
  <si>
    <t>Company cost and overheads</t>
  </si>
  <si>
    <t>Health and Safety</t>
  </si>
  <si>
    <t>Quality control management</t>
  </si>
  <si>
    <t>Extraordinary cost (December holidays)</t>
  </si>
  <si>
    <t>40 ton lowbed  truck</t>
  </si>
  <si>
    <t>32 ton Crane truck</t>
  </si>
  <si>
    <t>8 inch trailer mounted diesel pump</t>
  </si>
  <si>
    <t>trailer mounted diesel bowser</t>
  </si>
  <si>
    <t>6 inch trailer mounted electric pump</t>
  </si>
  <si>
    <t>75kVA trailer mounted generator</t>
  </si>
  <si>
    <t>4x4 bakkie</t>
  </si>
  <si>
    <t>4x2 bakkie</t>
  </si>
  <si>
    <t>Concrete barricades</t>
  </si>
  <si>
    <t>Plastic barricades</t>
  </si>
  <si>
    <t>mobile toilet</t>
  </si>
  <si>
    <t>2 inch submersible pump</t>
  </si>
  <si>
    <t>4 inch trench pump</t>
  </si>
  <si>
    <t>Light masts</t>
  </si>
  <si>
    <t>Bobcat</t>
  </si>
  <si>
    <t>Compressor</t>
  </si>
  <si>
    <t>Welding machine</t>
  </si>
  <si>
    <t>Mobile site container/workshop</t>
  </si>
  <si>
    <t>Gunnite machine</t>
  </si>
  <si>
    <t>Cutting torch</t>
  </si>
  <si>
    <t>17 ton crane truck</t>
  </si>
  <si>
    <t>Small hand tools</t>
  </si>
  <si>
    <t xml:space="preserve">Security mobile hut </t>
  </si>
  <si>
    <t>FUEL</t>
  </si>
  <si>
    <t>PLANT &amp; EQUIPMENT</t>
  </si>
  <si>
    <t>Diesel</t>
  </si>
  <si>
    <t>Petrol</t>
  </si>
  <si>
    <t>LABOUR</t>
  </si>
  <si>
    <t>Contract manager</t>
  </si>
  <si>
    <t>Site agent</t>
  </si>
  <si>
    <t>Supervisor</t>
  </si>
  <si>
    <t>Safety officer</t>
  </si>
  <si>
    <t>Boilermaker</t>
  </si>
  <si>
    <t>Welder Assistant</t>
  </si>
  <si>
    <t>Skilled labour</t>
  </si>
  <si>
    <t>Semi-skilled labour</t>
  </si>
  <si>
    <t>Labour</t>
  </si>
  <si>
    <t>%</t>
  </si>
  <si>
    <t>NON-DISRUPTIVE REPAIRS OF LEAKS ON RAND WATER’S BULK WATER SUPPLY PIPELINES</t>
  </si>
  <si>
    <t>Section</t>
  </si>
  <si>
    <t>A</t>
  </si>
  <si>
    <t>C</t>
  </si>
  <si>
    <t>SUBTOTAL</t>
  </si>
  <si>
    <t>Vat at 15%</t>
  </si>
  <si>
    <t>TOTAL</t>
  </si>
  <si>
    <t>SECTION C CARRIED FORWARD TO TENDER SUMMARY</t>
  </si>
  <si>
    <t>SUMMARY : REPAIR WORKS</t>
  </si>
  <si>
    <t>B</t>
  </si>
  <si>
    <t>D</t>
  </si>
  <si>
    <t>E</t>
  </si>
  <si>
    <t>MATERIALS</t>
  </si>
  <si>
    <t>PRELIMINARY AND GENERAL</t>
  </si>
  <si>
    <t>F</t>
  </si>
  <si>
    <t>G</t>
  </si>
  <si>
    <r>
      <t>m</t>
    </r>
    <r>
      <rPr>
        <vertAlign val="superscript"/>
        <sz val="11"/>
        <color theme="1"/>
        <rFont val="Aptos Narrow"/>
        <family val="2"/>
        <scheme val="minor"/>
      </rPr>
      <t>3</t>
    </r>
  </si>
  <si>
    <t>litres</t>
  </si>
  <si>
    <t>hr</t>
  </si>
  <si>
    <t>Welder</t>
  </si>
  <si>
    <t>Machine Operator</t>
  </si>
  <si>
    <t>Environmental</t>
  </si>
  <si>
    <t>Procurement of special materials (sand)</t>
  </si>
  <si>
    <t>kg</t>
  </si>
  <si>
    <t>Acetylene</t>
  </si>
  <si>
    <t>oxygen</t>
  </si>
  <si>
    <t>Bitumen wrapping</t>
  </si>
  <si>
    <t>roll</t>
  </si>
  <si>
    <t>Consumables (welding rods)</t>
  </si>
  <si>
    <t xml:space="preserve">PROVISIONAL SUM OF MATERIAL </t>
  </si>
  <si>
    <t>PROVISIONAL SUM FOR SERVICES</t>
  </si>
  <si>
    <t>NAME OF COMPANY REPRESENTATIVE:</t>
  </si>
  <si>
    <t>DATE:</t>
  </si>
  <si>
    <t>SIGNATURE:</t>
  </si>
  <si>
    <t>PROVISIONAL SUM FOR MATERIAL</t>
  </si>
  <si>
    <t>SUB-TOTAL</t>
  </si>
  <si>
    <t>Hr</t>
  </si>
  <si>
    <t>Mark-Up for the Above F1</t>
  </si>
  <si>
    <t>Prov. Sum</t>
  </si>
  <si>
    <t>Estimated provisional sum amount of services to be out-sourced</t>
  </si>
  <si>
    <t>Estimated provisional sum amount of material not covered above</t>
  </si>
  <si>
    <t>Mark-Up for Sub-contracting of special services</t>
  </si>
  <si>
    <t>Mark-Up for Security services</t>
  </si>
  <si>
    <t>Rate- year 2</t>
  </si>
  <si>
    <t>Rate- year 1</t>
  </si>
  <si>
    <t>Rate- year 3</t>
  </si>
  <si>
    <t>TLB</t>
  </si>
  <si>
    <t>Roller</t>
  </si>
  <si>
    <t>Compactor</t>
  </si>
  <si>
    <t>Tipper truck</t>
  </si>
  <si>
    <t>Excavator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</si>
</sst>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 [$R-1C09]\ * #,##0.00_ ;_ [$R-1C09]\ * \-#,##0.00_ ;_ [$R-1C09]\ * &quot;-&quot;??_ ;_ @_ "/>
    <numFmt numFmtId="167" formatCode="_ * #,##0.00_ ;_ * \-#,##0.00_ ;_ * &quot;-&quot;??_ ;_ @_ "/>
    <numFmt numFmtId="168" formatCode="&quot;R&quot;\ #,##0.00"/>
    <numFmt numFmtId="169" formatCode="_-[$R-1C09]* #,##0.00_-;\-[$R-1C09]* #,##0.00_-;_-[$R-1C09]* &quot;-&quot;??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0" fontId="1" fillId="0" borderId="0"/>
    <xf numFmtId="167" fontId="4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0" fillId="0" borderId="1" xfId="0" applyBorder="1"/>
    <xf numFmtId="0" fontId="2" fillId="0" borderId="1" xfId="0" applyFont="1" applyBorder="1"/>
    <xf numFmtId="0" fontId="4" fillId="3" borderId="0" xfId="0" applyFont="1" applyFill="1"/>
    <xf numFmtId="49" fontId="4" fillId="2" borderId="4" xfId="0" applyNumberFormat="1" applyFont="1" applyFill="1" applyBorder="1" applyAlignment="1">
      <alignment horizontal="left" vertical="top"/>
    </xf>
    <xf numFmtId="49" fontId="4" fillId="3" borderId="2" xfId="0" applyNumberFormat="1" applyFont="1" applyFill="1" applyBorder="1" applyAlignment="1">
      <alignment horizontal="left" vertical="top"/>
    </xf>
    <xf numFmtId="49" fontId="5" fillId="3" borderId="5" xfId="0" applyNumberFormat="1" applyFont="1" applyFill="1" applyBorder="1" applyAlignment="1">
      <alignment horizontal="left" vertical="top"/>
    </xf>
    <xf numFmtId="49" fontId="4" fillId="3" borderId="4" xfId="0" applyNumberFormat="1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center"/>
    </xf>
    <xf numFmtId="0" fontId="4" fillId="0" borderId="5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6" fillId="0" borderId="0" xfId="0" applyFont="1"/>
    <xf numFmtId="0" fontId="7" fillId="0" borderId="1" xfId="4" applyFont="1" applyBorder="1" applyAlignment="1">
      <alignment horizontal="right"/>
    </xf>
    <xf numFmtId="0" fontId="8" fillId="0" borderId="1" xfId="4" applyFont="1" applyBorder="1" applyAlignment="1">
      <alignment horizontal="right"/>
    </xf>
    <xf numFmtId="0" fontId="5" fillId="0" borderId="0" xfId="6" applyFont="1" applyAlignment="1">
      <alignment vertical="top" wrapText="1"/>
    </xf>
    <xf numFmtId="4" fontId="4" fillId="0" borderId="0" xfId="0" applyNumberFormat="1" applyFont="1" applyAlignment="1">
      <alignment horizontal="center" vertical="top"/>
    </xf>
    <xf numFmtId="0" fontId="4" fillId="0" borderId="0" xfId="6"/>
    <xf numFmtId="0" fontId="5" fillId="3" borderId="0" xfId="0" applyFont="1" applyFill="1" applyAlignment="1">
      <alignment horizontal="left" vertical="top"/>
    </xf>
    <xf numFmtId="168" fontId="4" fillId="3" borderId="0" xfId="0" applyNumberFormat="1" applyFont="1" applyFill="1" applyAlignment="1">
      <alignment horizontal="right" vertical="top"/>
    </xf>
    <xf numFmtId="0" fontId="5" fillId="3" borderId="0" xfId="0" applyFont="1" applyFill="1" applyAlignment="1">
      <alignment horizontal="center" vertical="top"/>
    </xf>
    <xf numFmtId="168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left" vertical="top"/>
    </xf>
    <xf numFmtId="0" fontId="0" fillId="0" borderId="1" xfId="0" applyBorder="1" applyAlignment="1">
      <alignment wrapText="1"/>
    </xf>
    <xf numFmtId="0" fontId="10" fillId="0" borderId="0" xfId="0" applyFont="1" applyAlignment="1">
      <alignment horizontal="left" vertical="center"/>
    </xf>
    <xf numFmtId="169" fontId="0" fillId="0" borderId="1" xfId="0" applyNumberFormat="1" applyBorder="1"/>
    <xf numFmtId="169" fontId="0" fillId="0" borderId="0" xfId="0" applyNumberForma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9" fontId="0" fillId="0" borderId="0" xfId="0" applyNumberFormat="1"/>
    <xf numFmtId="0" fontId="2" fillId="0" borderId="0" xfId="0" applyFont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9" xfId="0" applyBorder="1"/>
    <xf numFmtId="169" fontId="0" fillId="0" borderId="10" xfId="0" applyNumberFormat="1" applyBorder="1"/>
    <xf numFmtId="169" fontId="0" fillId="4" borderId="10" xfId="0" applyNumberFormat="1" applyFill="1" applyBorder="1"/>
    <xf numFmtId="0" fontId="2" fillId="0" borderId="11" xfId="0" applyFont="1" applyBorder="1"/>
    <xf numFmtId="169" fontId="2" fillId="0" borderId="15" xfId="0" applyNumberFormat="1" applyFont="1" applyBorder="1"/>
    <xf numFmtId="169" fontId="2" fillId="0" borderId="16" xfId="0" applyNumberFormat="1" applyFont="1" applyBorder="1"/>
    <xf numFmtId="0" fontId="0" fillId="0" borderId="17" xfId="0" applyBorder="1"/>
    <xf numFmtId="0" fontId="3" fillId="0" borderId="4" xfId="0" applyFont="1" applyBorder="1"/>
    <xf numFmtId="0" fontId="0" fillId="0" borderId="4" xfId="0" applyBorder="1" applyAlignment="1">
      <alignment horizontal="center"/>
    </xf>
    <xf numFmtId="169" fontId="0" fillId="0" borderId="4" xfId="0" applyNumberFormat="1" applyBorder="1"/>
    <xf numFmtId="169" fontId="0" fillId="0" borderId="18" xfId="0" applyNumberFormat="1" applyBorder="1"/>
    <xf numFmtId="0" fontId="2" fillId="0" borderId="19" xfId="0" applyFont="1" applyBorder="1"/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169" fontId="2" fillId="0" borderId="20" xfId="0" applyNumberFormat="1" applyFont="1" applyBorder="1"/>
    <xf numFmtId="169" fontId="2" fillId="0" borderId="21" xfId="0" applyNumberFormat="1" applyFont="1" applyBorder="1"/>
    <xf numFmtId="0" fontId="0" fillId="0" borderId="3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169" fontId="0" fillId="0" borderId="13" xfId="0" applyNumberFormat="1" applyBorder="1"/>
    <xf numFmtId="169" fontId="11" fillId="0" borderId="1" xfId="0" applyNumberFormat="1" applyFont="1" applyBorder="1"/>
    <xf numFmtId="0" fontId="2" fillId="0" borderId="4" xfId="0" applyFont="1" applyBorder="1"/>
    <xf numFmtId="0" fontId="0" fillId="0" borderId="22" xfId="0" applyBorder="1"/>
    <xf numFmtId="169" fontId="0" fillId="0" borderId="0" xfId="2" applyNumberFormat="1" applyFont="1"/>
    <xf numFmtId="169" fontId="0" fillId="0" borderId="2" xfId="2" applyNumberFormat="1" applyFont="1" applyBorder="1" applyAlignment="1">
      <alignment horizontal="center"/>
    </xf>
    <xf numFmtId="169" fontId="2" fillId="0" borderId="21" xfId="2" applyNumberFormat="1" applyFont="1" applyBorder="1" applyAlignment="1">
      <alignment horizontal="center"/>
    </xf>
    <xf numFmtId="169" fontId="0" fillId="0" borderId="18" xfId="2" applyNumberFormat="1" applyFont="1" applyBorder="1" applyAlignment="1">
      <alignment horizontal="center"/>
    </xf>
    <xf numFmtId="169" fontId="0" fillId="0" borderId="10" xfId="2" applyNumberFormat="1" applyFont="1" applyBorder="1" applyAlignment="1">
      <alignment horizontal="center"/>
    </xf>
    <xf numFmtId="169" fontId="0" fillId="0" borderId="23" xfId="2" applyNumberFormat="1" applyFont="1" applyBorder="1" applyAlignment="1">
      <alignment horizontal="center"/>
    </xf>
    <xf numFmtId="169" fontId="0" fillId="0" borderId="0" xfId="2" applyNumberFormat="1" applyFont="1" applyAlignment="1">
      <alignment horizontal="center"/>
    </xf>
    <xf numFmtId="169" fontId="2" fillId="0" borderId="0" xfId="2" applyNumberFormat="1" applyFont="1"/>
    <xf numFmtId="169" fontId="2" fillId="0" borderId="20" xfId="2" applyNumberFormat="1" applyFont="1" applyBorder="1" applyAlignment="1">
      <alignment horizontal="center"/>
    </xf>
    <xf numFmtId="169" fontId="0" fillId="0" borderId="4" xfId="2" applyNumberFormat="1" applyFont="1" applyBorder="1" applyAlignment="1">
      <alignment horizontal="center"/>
    </xf>
    <xf numFmtId="169" fontId="0" fillId="0" borderId="1" xfId="2" applyNumberFormat="1" applyFont="1" applyBorder="1" applyAlignment="1">
      <alignment horizontal="center"/>
    </xf>
    <xf numFmtId="0" fontId="4" fillId="2" borderId="27" xfId="0" applyFont="1" applyFill="1" applyBorder="1" applyAlignment="1">
      <alignment horizontal="left" vertical="top"/>
    </xf>
    <xf numFmtId="49" fontId="4" fillId="2" borderId="17" xfId="0" applyNumberFormat="1" applyFont="1" applyFill="1" applyBorder="1" applyAlignment="1">
      <alignment horizontal="center" vertical="top"/>
    </xf>
    <xf numFmtId="0" fontId="4" fillId="2" borderId="18" xfId="0" applyFont="1" applyFill="1" applyBorder="1" applyAlignment="1">
      <alignment horizontal="left" vertical="top"/>
    </xf>
    <xf numFmtId="49" fontId="4" fillId="3" borderId="22" xfId="0" applyNumberFormat="1" applyFont="1" applyFill="1" applyBorder="1" applyAlignment="1">
      <alignment horizontal="center" vertical="top"/>
    </xf>
    <xf numFmtId="0" fontId="4" fillId="3" borderId="23" xfId="0" applyFont="1" applyFill="1" applyBorder="1" applyAlignment="1">
      <alignment horizontal="left" vertical="top"/>
    </xf>
    <xf numFmtId="49" fontId="5" fillId="3" borderId="30" xfId="0" applyNumberFormat="1" applyFont="1" applyFill="1" applyBorder="1" applyAlignment="1">
      <alignment horizontal="center" vertical="top"/>
    </xf>
    <xf numFmtId="0" fontId="4" fillId="2" borderId="31" xfId="0" applyFont="1" applyFill="1" applyBorder="1" applyAlignment="1">
      <alignment horizontal="left" vertical="top"/>
    </xf>
    <xf numFmtId="49" fontId="4" fillId="3" borderId="17" xfId="0" applyNumberFormat="1" applyFont="1" applyFill="1" applyBorder="1" applyAlignment="1">
      <alignment horizontal="center" vertical="top"/>
    </xf>
    <xf numFmtId="0" fontId="4" fillId="3" borderId="18" xfId="0" applyFont="1" applyFill="1" applyBorder="1" applyAlignment="1">
      <alignment horizontal="left" vertical="top"/>
    </xf>
    <xf numFmtId="49" fontId="5" fillId="3" borderId="9" xfId="0" applyNumberFormat="1" applyFont="1" applyFill="1" applyBorder="1" applyAlignment="1">
      <alignment horizontal="center" vertical="top"/>
    </xf>
    <xf numFmtId="0" fontId="5" fillId="3" borderId="10" xfId="0" applyFont="1" applyFill="1" applyBorder="1" applyAlignment="1">
      <alignment horizontal="left" vertical="top"/>
    </xf>
    <xf numFmtId="0" fontId="4" fillId="0" borderId="30" xfId="0" applyFont="1" applyBorder="1" applyAlignment="1">
      <alignment horizontal="center" vertical="top"/>
    </xf>
    <xf numFmtId="0" fontId="4" fillId="0" borderId="31" xfId="0" applyFont="1" applyBorder="1" applyAlignment="1">
      <alignment horizontal="left" vertical="top"/>
    </xf>
    <xf numFmtId="166" fontId="4" fillId="0" borderId="31" xfId="0" applyNumberFormat="1" applyFont="1" applyBorder="1" applyAlignment="1">
      <alignment horizontal="right" vertical="top"/>
    </xf>
    <xf numFmtId="166" fontId="4" fillId="0" borderId="31" xfId="1" applyNumberFormat="1" applyFont="1" applyFill="1" applyBorder="1" applyAlignment="1">
      <alignment horizontal="right" vertical="top"/>
    </xf>
    <xf numFmtId="166" fontId="4" fillId="0" borderId="31" xfId="2" applyNumberFormat="1" applyFont="1" applyFill="1" applyBorder="1" applyAlignment="1">
      <alignment horizontal="right" vertical="top"/>
    </xf>
    <xf numFmtId="0" fontId="7" fillId="0" borderId="32" xfId="4" applyFont="1" applyBorder="1" applyAlignment="1">
      <alignment horizontal="right"/>
    </xf>
    <xf numFmtId="0" fontId="6" fillId="0" borderId="0" xfId="4" applyFont="1" applyAlignment="1">
      <alignment horizontal="right"/>
    </xf>
    <xf numFmtId="167" fontId="4" fillId="0" borderId="33" xfId="5" applyFont="1" applyFill="1" applyBorder="1" applyAlignment="1">
      <alignment horizontal="right" vertical="top"/>
    </xf>
    <xf numFmtId="0" fontId="4" fillId="0" borderId="0" xfId="6" applyAlignment="1">
      <alignment horizontal="right" vertical="top" wrapText="1"/>
    </xf>
    <xf numFmtId="0" fontId="4" fillId="0" borderId="32" xfId="6" applyBorder="1" applyAlignment="1">
      <alignment horizontal="left" vertical="top"/>
    </xf>
    <xf numFmtId="167" fontId="4" fillId="0" borderId="33" xfId="5" applyFont="1" applyFill="1" applyBorder="1" applyAlignment="1">
      <alignment vertical="top"/>
    </xf>
    <xf numFmtId="0" fontId="5" fillId="0" borderId="15" xfId="6" applyFont="1" applyBorder="1" applyAlignment="1">
      <alignment vertical="top" wrapText="1"/>
    </xf>
    <xf numFmtId="0" fontId="5" fillId="0" borderId="16" xfId="6" applyFont="1" applyBorder="1" applyAlignment="1">
      <alignment vertical="top" wrapText="1"/>
    </xf>
    <xf numFmtId="0" fontId="10" fillId="0" borderId="0" xfId="0" applyFont="1"/>
    <xf numFmtId="0" fontId="5" fillId="0" borderId="7" xfId="3" applyFont="1" applyBorder="1" applyAlignment="1">
      <alignment horizontal="right" vertical="top"/>
    </xf>
    <xf numFmtId="166" fontId="5" fillId="0" borderId="8" xfId="3" applyNumberFormat="1" applyFont="1" applyBorder="1" applyAlignment="1">
      <alignment vertical="top"/>
    </xf>
    <xf numFmtId="169" fontId="7" fillId="0" borderId="10" xfId="4" applyNumberFormat="1" applyFont="1" applyBorder="1"/>
    <xf numFmtId="169" fontId="8" fillId="0" borderId="10" xfId="4" applyNumberFormat="1" applyFont="1" applyBorder="1"/>
    <xf numFmtId="0" fontId="10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/>
    <xf numFmtId="49" fontId="4" fillId="0" borderId="11" xfId="6" applyNumberFormat="1" applyBorder="1" applyAlignment="1">
      <alignment horizontal="left" vertical="top"/>
    </xf>
    <xf numFmtId="9" fontId="0" fillId="0" borderId="1" xfId="7" applyFont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169" fontId="0" fillId="0" borderId="2" xfId="0" applyNumberFormat="1" applyBorder="1"/>
    <xf numFmtId="169" fontId="0" fillId="4" borderId="23" xfId="0" applyNumberFormat="1" applyFill="1" applyBorder="1"/>
    <xf numFmtId="169" fontId="0" fillId="0" borderId="1" xfId="7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2" borderId="28" xfId="0" applyFont="1" applyFill="1" applyBorder="1" applyAlignment="1">
      <alignment horizontal="left" vertical="top"/>
    </xf>
    <xf numFmtId="0" fontId="5" fillId="2" borderId="29" xfId="0" applyFont="1" applyFill="1" applyBorder="1" applyAlignment="1">
      <alignment horizontal="left" vertical="top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/>
    </xf>
  </cellXfs>
  <cellStyles count="8">
    <cellStyle name="Comma" xfId="1" builtinId="3"/>
    <cellStyle name="Comma 3" xfId="5" xr:uid="{E467A875-92AF-426A-9EFC-55569FE5FD63}"/>
    <cellStyle name="Currency" xfId="2" builtinId="4"/>
    <cellStyle name="Normal" xfId="0" builtinId="0"/>
    <cellStyle name="Normal 2" xfId="6" xr:uid="{47F99D90-B24E-4660-B656-3519BAD1AD45}"/>
    <cellStyle name="Normal 3" xfId="3" xr:uid="{46504ACD-7526-420D-8286-5F8FD3E41A7E}"/>
    <cellStyle name="Normal 4" xfId="4" xr:uid="{BC742DBB-A510-47A7-960B-B31E95D60DF4}"/>
    <cellStyle name="Percent" xfId="7" builtinId="5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86160-35EC-4532-8F1A-9FFD389C1799}">
  <dimension ref="A1:I13"/>
  <sheetViews>
    <sheetView view="pageBreakPreview" zoomScale="110" zoomScaleNormal="100" zoomScaleSheetLayoutView="110" workbookViewId="0">
      <selection activeCell="B3" sqref="B3"/>
    </sheetView>
  </sheetViews>
  <sheetFormatPr defaultRowHeight="14.4" x14ac:dyDescent="0.3"/>
  <cols>
    <col min="2" max="2" width="35.77734375" customWidth="1"/>
    <col min="3" max="4" width="8.77734375" style="30"/>
    <col min="5" max="5" width="13.88671875" style="64" customWidth="1"/>
    <col min="6" max="6" width="13.5546875" style="64" customWidth="1"/>
    <col min="9" max="9" width="18.5546875" style="58" customWidth="1"/>
  </cols>
  <sheetData>
    <row r="1" spans="1:9" ht="15" thickBot="1" x14ac:dyDescent="0.35">
      <c r="A1" s="33"/>
      <c r="B1" s="33"/>
      <c r="C1" s="34"/>
      <c r="D1" s="34"/>
      <c r="E1" s="59"/>
      <c r="F1" s="59"/>
    </row>
    <row r="2" spans="1:9" ht="15" thickBot="1" x14ac:dyDescent="0.35">
      <c r="A2" s="46" t="s">
        <v>0</v>
      </c>
      <c r="B2" s="47" t="s">
        <v>1</v>
      </c>
      <c r="C2" s="48" t="s">
        <v>2</v>
      </c>
      <c r="D2" s="48" t="s">
        <v>3</v>
      </c>
      <c r="E2" s="66" t="s">
        <v>4</v>
      </c>
      <c r="F2" s="60" t="s">
        <v>5</v>
      </c>
    </row>
    <row r="3" spans="1:9" x14ac:dyDescent="0.3">
      <c r="A3" s="41"/>
      <c r="B3" s="56" t="s">
        <v>6</v>
      </c>
      <c r="C3" s="43"/>
      <c r="D3" s="43"/>
      <c r="E3" s="67"/>
      <c r="F3" s="61"/>
    </row>
    <row r="4" spans="1:9" x14ac:dyDescent="0.3">
      <c r="A4" s="35"/>
      <c r="B4" s="1"/>
      <c r="C4" s="28"/>
      <c r="D4" s="28"/>
      <c r="E4" s="68"/>
      <c r="F4" s="62"/>
    </row>
    <row r="5" spans="1:9" x14ac:dyDescent="0.3">
      <c r="A5" s="35">
        <v>1</v>
      </c>
      <c r="B5" s="1" t="s">
        <v>7</v>
      </c>
      <c r="C5" s="28" t="s">
        <v>49</v>
      </c>
      <c r="D5" s="102"/>
      <c r="E5" s="68"/>
      <c r="F5" s="62">
        <f>E5</f>
        <v>0</v>
      </c>
      <c r="G5" s="31"/>
    </row>
    <row r="6" spans="1:9" x14ac:dyDescent="0.3">
      <c r="A6" s="35">
        <v>2</v>
      </c>
      <c r="B6" s="1" t="s">
        <v>8</v>
      </c>
      <c r="C6" s="28" t="s">
        <v>49</v>
      </c>
      <c r="D6" s="102"/>
      <c r="E6" s="68"/>
      <c r="F6" s="62">
        <f>E6</f>
        <v>0</v>
      </c>
      <c r="G6" s="31"/>
    </row>
    <row r="7" spans="1:9" x14ac:dyDescent="0.3">
      <c r="A7" s="35">
        <v>3</v>
      </c>
      <c r="B7" s="1" t="s">
        <v>9</v>
      </c>
      <c r="C7" s="28" t="s">
        <v>49</v>
      </c>
      <c r="D7" s="102"/>
      <c r="E7" s="68"/>
      <c r="F7" s="62">
        <f t="shared" ref="F7:F10" si="0">E7</f>
        <v>0</v>
      </c>
      <c r="G7" s="31"/>
    </row>
    <row r="8" spans="1:9" x14ac:dyDescent="0.3">
      <c r="A8" s="35">
        <v>4</v>
      </c>
      <c r="B8" s="1" t="s">
        <v>10</v>
      </c>
      <c r="C8" s="28" t="s">
        <v>49</v>
      </c>
      <c r="D8" s="102"/>
      <c r="E8" s="68"/>
      <c r="F8" s="62">
        <f t="shared" si="0"/>
        <v>0</v>
      </c>
      <c r="G8" s="31"/>
    </row>
    <row r="9" spans="1:9" x14ac:dyDescent="0.3">
      <c r="A9" s="35">
        <v>5</v>
      </c>
      <c r="B9" s="1" t="s">
        <v>11</v>
      </c>
      <c r="C9" s="28" t="s">
        <v>49</v>
      </c>
      <c r="D9" s="102"/>
      <c r="E9" s="68"/>
      <c r="F9" s="62">
        <f t="shared" si="0"/>
        <v>0</v>
      </c>
      <c r="G9" s="31"/>
    </row>
    <row r="10" spans="1:9" x14ac:dyDescent="0.3">
      <c r="A10" s="35">
        <v>6</v>
      </c>
      <c r="B10" s="1" t="s">
        <v>71</v>
      </c>
      <c r="C10" s="28" t="s">
        <v>49</v>
      </c>
      <c r="D10" s="102"/>
      <c r="E10" s="68"/>
      <c r="F10" s="62">
        <f t="shared" si="0"/>
        <v>0</v>
      </c>
      <c r="G10" s="31"/>
    </row>
    <row r="11" spans="1:9" x14ac:dyDescent="0.3">
      <c r="A11" s="35"/>
      <c r="B11" s="1"/>
      <c r="C11" s="28"/>
      <c r="D11" s="28"/>
      <c r="E11" s="68"/>
      <c r="F11" s="62"/>
    </row>
    <row r="12" spans="1:9" ht="15" thickBot="1" x14ac:dyDescent="0.35">
      <c r="A12" s="57"/>
      <c r="B12" s="33"/>
      <c r="C12" s="34"/>
      <c r="D12" s="34"/>
      <c r="E12" s="59"/>
      <c r="F12" s="63"/>
    </row>
    <row r="13" spans="1:9" s="32" customFormat="1" ht="15" thickBot="1" x14ac:dyDescent="0.35">
      <c r="A13" s="46"/>
      <c r="B13" s="110" t="s">
        <v>85</v>
      </c>
      <c r="C13" s="111"/>
      <c r="D13" s="112"/>
      <c r="E13" s="66"/>
      <c r="F13" s="60">
        <f>SUM(F3:F12)</f>
        <v>0</v>
      </c>
      <c r="I13" s="65"/>
    </row>
  </sheetData>
  <mergeCells count="1">
    <mergeCell ref="B13:D13"/>
  </mergeCells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087A4-F177-4FE5-9693-EFE65411E8A3}">
  <dimension ref="A1:H72"/>
  <sheetViews>
    <sheetView tabSelected="1" view="pageBreakPreview" topLeftCell="A56" zoomScaleNormal="100" zoomScaleSheetLayoutView="100" workbookViewId="0">
      <selection activeCell="D74" sqref="D74"/>
    </sheetView>
  </sheetViews>
  <sheetFormatPr defaultRowHeight="14.4" x14ac:dyDescent="0.3"/>
  <cols>
    <col min="2" max="2" width="48.44140625" customWidth="1"/>
    <col min="3" max="4" width="8.77734375" style="30"/>
    <col min="5" max="5" width="18.33203125" style="30" customWidth="1"/>
    <col min="6" max="6" width="11.6640625" style="30" customWidth="1"/>
    <col min="7" max="8" width="14.5546875" style="27" bestFit="1" customWidth="1"/>
  </cols>
  <sheetData>
    <row r="1" spans="1:8" ht="15" thickBot="1" x14ac:dyDescent="0.35">
      <c r="A1" s="51"/>
      <c r="B1" s="52"/>
      <c r="C1" s="53"/>
      <c r="D1" s="53"/>
      <c r="E1" s="53"/>
      <c r="F1" s="53"/>
      <c r="G1" s="54"/>
      <c r="H1" s="54"/>
    </row>
    <row r="2" spans="1:8" ht="15" thickBot="1" x14ac:dyDescent="0.35">
      <c r="A2" s="46" t="s">
        <v>0</v>
      </c>
      <c r="B2" s="47" t="s">
        <v>1</v>
      </c>
      <c r="C2" s="48" t="s">
        <v>2</v>
      </c>
      <c r="D2" s="48" t="s">
        <v>3</v>
      </c>
      <c r="E2" s="49" t="s">
        <v>94</v>
      </c>
      <c r="F2" s="49" t="s">
        <v>93</v>
      </c>
      <c r="G2" s="49" t="s">
        <v>95</v>
      </c>
      <c r="H2" s="50" t="s">
        <v>5</v>
      </c>
    </row>
    <row r="3" spans="1:8" ht="15.6" x14ac:dyDescent="0.3">
      <c r="A3" s="41" t="s">
        <v>52</v>
      </c>
      <c r="B3" s="42" t="s">
        <v>36</v>
      </c>
      <c r="C3" s="43"/>
      <c r="D3" s="43"/>
      <c r="E3" s="43"/>
      <c r="F3" s="43"/>
      <c r="G3" s="44"/>
      <c r="H3" s="45"/>
    </row>
    <row r="4" spans="1:8" x14ac:dyDescent="0.3">
      <c r="A4" s="35"/>
      <c r="B4" s="1"/>
      <c r="C4" s="28"/>
      <c r="D4" s="28"/>
      <c r="E4" s="28"/>
      <c r="F4" s="28"/>
      <c r="G4" s="26"/>
      <c r="H4" s="36"/>
    </row>
    <row r="5" spans="1:8" x14ac:dyDescent="0.3">
      <c r="A5" s="35">
        <v>1</v>
      </c>
      <c r="B5" s="1" t="s">
        <v>96</v>
      </c>
      <c r="C5" s="28" t="s">
        <v>86</v>
      </c>
      <c r="D5" s="28">
        <v>240</v>
      </c>
      <c r="E5" s="28"/>
      <c r="F5" s="28"/>
      <c r="G5" s="26"/>
      <c r="H5" s="36">
        <f>D5*G5</f>
        <v>0</v>
      </c>
    </row>
    <row r="6" spans="1:8" x14ac:dyDescent="0.3">
      <c r="A6" s="35">
        <v>2</v>
      </c>
      <c r="B6" s="1" t="s">
        <v>12</v>
      </c>
      <c r="C6" s="28" t="s">
        <v>86</v>
      </c>
      <c r="D6" s="28">
        <v>240</v>
      </c>
      <c r="E6" s="28"/>
      <c r="F6" s="28"/>
      <c r="G6" s="26"/>
      <c r="H6" s="36">
        <f t="shared" ref="H6:H32" si="0">D6*G6</f>
        <v>0</v>
      </c>
    </row>
    <row r="7" spans="1:8" x14ac:dyDescent="0.3">
      <c r="A7" s="35">
        <v>3</v>
      </c>
      <c r="B7" s="1" t="s">
        <v>32</v>
      </c>
      <c r="C7" s="28" t="s">
        <v>86</v>
      </c>
      <c r="D7" s="28">
        <v>240</v>
      </c>
      <c r="E7" s="28"/>
      <c r="F7" s="28"/>
      <c r="G7" s="55"/>
      <c r="H7" s="36">
        <f t="shared" si="0"/>
        <v>0</v>
      </c>
    </row>
    <row r="8" spans="1:8" x14ac:dyDescent="0.3">
      <c r="A8" s="35">
        <v>4</v>
      </c>
      <c r="B8" s="1" t="s">
        <v>13</v>
      </c>
      <c r="C8" s="28" t="s">
        <v>86</v>
      </c>
      <c r="D8" s="28">
        <v>240</v>
      </c>
      <c r="E8" s="28"/>
      <c r="F8" s="28"/>
      <c r="G8" s="26"/>
      <c r="H8" s="36">
        <f t="shared" si="0"/>
        <v>0</v>
      </c>
    </row>
    <row r="9" spans="1:8" x14ac:dyDescent="0.3">
      <c r="A9" s="35">
        <v>5</v>
      </c>
      <c r="B9" s="1" t="s">
        <v>14</v>
      </c>
      <c r="C9" s="28" t="s">
        <v>86</v>
      </c>
      <c r="D9" s="28">
        <v>240</v>
      </c>
      <c r="E9" s="28"/>
      <c r="F9" s="28"/>
      <c r="G9" s="26"/>
      <c r="H9" s="36">
        <f t="shared" si="0"/>
        <v>0</v>
      </c>
    </row>
    <row r="10" spans="1:8" x14ac:dyDescent="0.3">
      <c r="A10" s="35">
        <v>6</v>
      </c>
      <c r="B10" s="1" t="s">
        <v>15</v>
      </c>
      <c r="C10" s="28" t="s">
        <v>86</v>
      </c>
      <c r="D10" s="28">
        <v>240</v>
      </c>
      <c r="E10" s="28"/>
      <c r="F10" s="28"/>
      <c r="G10" s="26"/>
      <c r="H10" s="36">
        <f t="shared" si="0"/>
        <v>0</v>
      </c>
    </row>
    <row r="11" spans="1:8" x14ac:dyDescent="0.3">
      <c r="A11" s="35">
        <v>7</v>
      </c>
      <c r="B11" s="1" t="s">
        <v>16</v>
      </c>
      <c r="C11" s="28" t="s">
        <v>86</v>
      </c>
      <c r="D11" s="28">
        <v>240</v>
      </c>
      <c r="E11" s="28"/>
      <c r="F11" s="28"/>
      <c r="G11" s="26"/>
      <c r="H11" s="36">
        <f t="shared" si="0"/>
        <v>0</v>
      </c>
    </row>
    <row r="12" spans="1:8" x14ac:dyDescent="0.3">
      <c r="A12" s="35">
        <v>8</v>
      </c>
      <c r="B12" s="1" t="s">
        <v>17</v>
      </c>
      <c r="C12" s="28" t="s">
        <v>86</v>
      </c>
      <c r="D12" s="28">
        <v>240</v>
      </c>
      <c r="E12" s="28"/>
      <c r="F12" s="28"/>
      <c r="G12" s="26"/>
      <c r="H12" s="36">
        <f t="shared" si="0"/>
        <v>0</v>
      </c>
    </row>
    <row r="13" spans="1:8" x14ac:dyDescent="0.3">
      <c r="A13" s="35">
        <v>9</v>
      </c>
      <c r="B13" s="1" t="s">
        <v>18</v>
      </c>
      <c r="C13" s="28" t="s">
        <v>86</v>
      </c>
      <c r="D13" s="28">
        <v>240</v>
      </c>
      <c r="E13" s="28"/>
      <c r="F13" s="28"/>
      <c r="G13" s="26"/>
      <c r="H13" s="36">
        <f t="shared" si="0"/>
        <v>0</v>
      </c>
    </row>
    <row r="14" spans="1:8" x14ac:dyDescent="0.3">
      <c r="A14" s="35">
        <v>10</v>
      </c>
      <c r="B14" s="1" t="s">
        <v>19</v>
      </c>
      <c r="C14" s="28" t="s">
        <v>86</v>
      </c>
      <c r="D14" s="28">
        <v>240</v>
      </c>
      <c r="E14" s="28"/>
      <c r="F14" s="28"/>
      <c r="G14" s="26"/>
      <c r="H14" s="36">
        <f t="shared" si="0"/>
        <v>0</v>
      </c>
    </row>
    <row r="15" spans="1:8" x14ac:dyDescent="0.3">
      <c r="A15" s="35">
        <v>11</v>
      </c>
      <c r="B15" s="1" t="s">
        <v>20</v>
      </c>
      <c r="C15" s="28" t="s">
        <v>86</v>
      </c>
      <c r="D15" s="28">
        <v>240</v>
      </c>
      <c r="E15" s="28"/>
      <c r="F15" s="28"/>
      <c r="G15" s="26"/>
      <c r="H15" s="36">
        <f t="shared" si="0"/>
        <v>0</v>
      </c>
    </row>
    <row r="16" spans="1:8" x14ac:dyDescent="0.3">
      <c r="A16" s="35">
        <v>12</v>
      </c>
      <c r="B16" s="1" t="s">
        <v>21</v>
      </c>
      <c r="C16" s="28" t="s">
        <v>86</v>
      </c>
      <c r="D16" s="28">
        <v>240</v>
      </c>
      <c r="E16" s="28"/>
      <c r="F16" s="28"/>
      <c r="G16" s="26"/>
      <c r="H16" s="36">
        <f t="shared" si="0"/>
        <v>0</v>
      </c>
    </row>
    <row r="17" spans="1:8" x14ac:dyDescent="0.3">
      <c r="A17" s="35">
        <v>13</v>
      </c>
      <c r="B17" s="1" t="s">
        <v>22</v>
      </c>
      <c r="C17" s="28" t="s">
        <v>86</v>
      </c>
      <c r="D17" s="28">
        <v>240</v>
      </c>
      <c r="E17" s="28"/>
      <c r="F17" s="28"/>
      <c r="G17" s="26"/>
      <c r="H17" s="36">
        <f t="shared" si="0"/>
        <v>0</v>
      </c>
    </row>
    <row r="18" spans="1:8" x14ac:dyDescent="0.3">
      <c r="A18" s="35">
        <v>14</v>
      </c>
      <c r="B18" s="1" t="s">
        <v>23</v>
      </c>
      <c r="C18" s="28" t="s">
        <v>86</v>
      </c>
      <c r="D18" s="28">
        <v>240</v>
      </c>
      <c r="E18" s="28"/>
      <c r="F18" s="28"/>
      <c r="G18" s="26"/>
      <c r="H18" s="36">
        <f t="shared" si="0"/>
        <v>0</v>
      </c>
    </row>
    <row r="19" spans="1:8" x14ac:dyDescent="0.3">
      <c r="A19" s="35">
        <v>15</v>
      </c>
      <c r="B19" s="1" t="s">
        <v>24</v>
      </c>
      <c r="C19" s="28" t="s">
        <v>86</v>
      </c>
      <c r="D19" s="28">
        <v>240</v>
      </c>
      <c r="E19" s="28"/>
      <c r="F19" s="28"/>
      <c r="G19" s="26"/>
      <c r="H19" s="36">
        <f t="shared" si="0"/>
        <v>0</v>
      </c>
    </row>
    <row r="20" spans="1:8" x14ac:dyDescent="0.3">
      <c r="A20" s="35">
        <v>16</v>
      </c>
      <c r="B20" s="1" t="s">
        <v>25</v>
      </c>
      <c r="C20" s="28" t="s">
        <v>86</v>
      </c>
      <c r="D20" s="28">
        <v>240</v>
      </c>
      <c r="E20" s="28"/>
      <c r="F20" s="28"/>
      <c r="G20" s="26"/>
      <c r="H20" s="36">
        <f t="shared" si="0"/>
        <v>0</v>
      </c>
    </row>
    <row r="21" spans="1:8" x14ac:dyDescent="0.3">
      <c r="A21" s="35">
        <v>17</v>
      </c>
      <c r="B21" s="1" t="s">
        <v>26</v>
      </c>
      <c r="C21" s="28" t="s">
        <v>86</v>
      </c>
      <c r="D21" s="28">
        <v>240</v>
      </c>
      <c r="E21" s="28"/>
      <c r="F21" s="28"/>
      <c r="G21" s="26"/>
      <c r="H21" s="36">
        <f t="shared" si="0"/>
        <v>0</v>
      </c>
    </row>
    <row r="22" spans="1:8" x14ac:dyDescent="0.3">
      <c r="A22" s="35">
        <v>18</v>
      </c>
      <c r="B22" s="1" t="s">
        <v>27</v>
      </c>
      <c r="C22" s="28" t="s">
        <v>86</v>
      </c>
      <c r="D22" s="28">
        <v>240</v>
      </c>
      <c r="E22" s="28"/>
      <c r="F22" s="28"/>
      <c r="G22" s="26"/>
      <c r="H22" s="36">
        <f t="shared" si="0"/>
        <v>0</v>
      </c>
    </row>
    <row r="23" spans="1:8" x14ac:dyDescent="0.3">
      <c r="A23" s="35">
        <v>19</v>
      </c>
      <c r="B23" s="1" t="s">
        <v>28</v>
      </c>
      <c r="C23" s="28" t="s">
        <v>86</v>
      </c>
      <c r="D23" s="28">
        <v>240</v>
      </c>
      <c r="E23" s="28"/>
      <c r="F23" s="28"/>
      <c r="G23" s="26"/>
      <c r="H23" s="36">
        <f t="shared" si="0"/>
        <v>0</v>
      </c>
    </row>
    <row r="24" spans="1:8" x14ac:dyDescent="0.3">
      <c r="A24" s="35">
        <v>20</v>
      </c>
      <c r="B24" s="1" t="s">
        <v>29</v>
      </c>
      <c r="C24" s="28" t="s">
        <v>86</v>
      </c>
      <c r="D24" s="28">
        <v>240</v>
      </c>
      <c r="E24" s="28"/>
      <c r="F24" s="28"/>
      <c r="G24" s="26"/>
      <c r="H24" s="36">
        <f t="shared" si="0"/>
        <v>0</v>
      </c>
    </row>
    <row r="25" spans="1:8" x14ac:dyDescent="0.3">
      <c r="A25" s="35">
        <v>21</v>
      </c>
      <c r="B25" s="1" t="s">
        <v>30</v>
      </c>
      <c r="C25" s="28" t="s">
        <v>86</v>
      </c>
      <c r="D25" s="28">
        <v>240</v>
      </c>
      <c r="E25" s="28"/>
      <c r="F25" s="28"/>
      <c r="G25" s="26"/>
      <c r="H25" s="36">
        <f t="shared" si="0"/>
        <v>0</v>
      </c>
    </row>
    <row r="26" spans="1:8" x14ac:dyDescent="0.3">
      <c r="A26" s="35">
        <v>22</v>
      </c>
      <c r="B26" s="1" t="s">
        <v>31</v>
      </c>
      <c r="C26" s="28" t="s">
        <v>86</v>
      </c>
      <c r="D26" s="28">
        <v>240</v>
      </c>
      <c r="E26" s="28"/>
      <c r="F26" s="28"/>
      <c r="G26" s="26"/>
      <c r="H26" s="36">
        <f t="shared" si="0"/>
        <v>0</v>
      </c>
    </row>
    <row r="27" spans="1:8" x14ac:dyDescent="0.3">
      <c r="A27" s="35">
        <v>23</v>
      </c>
      <c r="B27" s="1" t="s">
        <v>33</v>
      </c>
      <c r="C27" s="28" t="s">
        <v>86</v>
      </c>
      <c r="D27" s="28">
        <v>240</v>
      </c>
      <c r="E27" s="28"/>
      <c r="F27" s="28"/>
      <c r="G27" s="55"/>
      <c r="H27" s="36">
        <f t="shared" si="0"/>
        <v>0</v>
      </c>
    </row>
    <row r="28" spans="1:8" x14ac:dyDescent="0.3">
      <c r="A28" s="35">
        <v>24</v>
      </c>
      <c r="B28" s="1" t="s">
        <v>34</v>
      </c>
      <c r="C28" s="28" t="s">
        <v>86</v>
      </c>
      <c r="D28" s="28">
        <v>240</v>
      </c>
      <c r="E28" s="28"/>
      <c r="F28" s="28"/>
      <c r="G28" s="26"/>
      <c r="H28" s="36">
        <f t="shared" si="0"/>
        <v>0</v>
      </c>
    </row>
    <row r="29" spans="1:8" x14ac:dyDescent="0.3">
      <c r="A29" s="35">
        <v>25</v>
      </c>
      <c r="B29" s="1" t="s">
        <v>100</v>
      </c>
      <c r="C29" s="28" t="s">
        <v>86</v>
      </c>
      <c r="D29" s="28">
        <v>240</v>
      </c>
      <c r="E29" s="28"/>
      <c r="F29" s="28"/>
      <c r="G29" s="26"/>
      <c r="H29" s="36">
        <f t="shared" si="0"/>
        <v>0</v>
      </c>
    </row>
    <row r="30" spans="1:8" x14ac:dyDescent="0.3">
      <c r="A30" s="35">
        <v>26</v>
      </c>
      <c r="B30" s="1" t="s">
        <v>97</v>
      </c>
      <c r="C30" s="28" t="s">
        <v>86</v>
      </c>
      <c r="D30" s="28">
        <v>240</v>
      </c>
      <c r="E30" s="28"/>
      <c r="F30" s="28"/>
      <c r="G30" s="26"/>
      <c r="H30" s="36">
        <f t="shared" si="0"/>
        <v>0</v>
      </c>
    </row>
    <row r="31" spans="1:8" x14ac:dyDescent="0.3">
      <c r="A31" s="35">
        <v>27</v>
      </c>
      <c r="B31" s="1" t="s">
        <v>98</v>
      </c>
      <c r="C31" s="28" t="s">
        <v>86</v>
      </c>
      <c r="D31" s="28">
        <v>240</v>
      </c>
      <c r="E31" s="28"/>
      <c r="F31" s="28"/>
      <c r="G31" s="26"/>
      <c r="H31" s="36">
        <f t="shared" si="0"/>
        <v>0</v>
      </c>
    </row>
    <row r="32" spans="1:8" x14ac:dyDescent="0.3">
      <c r="A32" s="35">
        <v>28</v>
      </c>
      <c r="B32" s="1" t="s">
        <v>99</v>
      </c>
      <c r="C32" s="28" t="s">
        <v>86</v>
      </c>
      <c r="D32" s="28">
        <v>240</v>
      </c>
      <c r="E32" s="28"/>
      <c r="F32" s="28"/>
      <c r="G32" s="26"/>
      <c r="H32" s="36">
        <f t="shared" si="0"/>
        <v>0</v>
      </c>
    </row>
    <row r="33" spans="1:8" x14ac:dyDescent="0.3">
      <c r="A33" s="35"/>
      <c r="B33" s="1"/>
      <c r="C33" s="28"/>
      <c r="D33" s="28"/>
      <c r="E33" s="28"/>
      <c r="F33" s="28"/>
      <c r="G33" s="26"/>
      <c r="H33" s="36"/>
    </row>
    <row r="34" spans="1:8" x14ac:dyDescent="0.3">
      <c r="A34" s="35"/>
      <c r="B34" s="1"/>
      <c r="C34" s="28"/>
      <c r="D34" s="28"/>
      <c r="E34" s="28"/>
      <c r="F34" s="28"/>
      <c r="G34" s="26"/>
      <c r="H34" s="36"/>
    </row>
    <row r="35" spans="1:8" x14ac:dyDescent="0.3">
      <c r="A35" s="35" t="s">
        <v>59</v>
      </c>
      <c r="B35" s="2" t="s">
        <v>35</v>
      </c>
      <c r="C35" s="28"/>
      <c r="D35" s="28"/>
      <c r="E35" s="28"/>
      <c r="F35" s="28"/>
      <c r="G35" s="26"/>
      <c r="H35" s="36"/>
    </row>
    <row r="36" spans="1:8" x14ac:dyDescent="0.3">
      <c r="A36" s="35">
        <v>1</v>
      </c>
      <c r="B36" s="1" t="s">
        <v>37</v>
      </c>
      <c r="C36" s="28" t="s">
        <v>67</v>
      </c>
      <c r="D36" s="28">
        <v>1000</v>
      </c>
      <c r="E36" s="28"/>
      <c r="F36" s="28"/>
      <c r="G36" s="26"/>
      <c r="H36" s="36">
        <f>D36*G36</f>
        <v>0</v>
      </c>
    </row>
    <row r="37" spans="1:8" x14ac:dyDescent="0.3">
      <c r="A37" s="35">
        <v>2</v>
      </c>
      <c r="B37" s="1" t="s">
        <v>38</v>
      </c>
      <c r="C37" s="28" t="s">
        <v>67</v>
      </c>
      <c r="D37" s="28">
        <v>1000</v>
      </c>
      <c r="E37" s="28"/>
      <c r="F37" s="28"/>
      <c r="G37" s="26"/>
      <c r="H37" s="36">
        <f>D37*G37</f>
        <v>0</v>
      </c>
    </row>
    <row r="38" spans="1:8" x14ac:dyDescent="0.3">
      <c r="A38" s="35"/>
      <c r="B38" s="1"/>
      <c r="C38" s="28"/>
      <c r="D38" s="28"/>
      <c r="E38" s="28"/>
      <c r="F38" s="28"/>
      <c r="G38" s="26"/>
      <c r="H38" s="36"/>
    </row>
    <row r="39" spans="1:8" x14ac:dyDescent="0.3">
      <c r="A39" s="35"/>
      <c r="B39" s="1"/>
      <c r="C39" s="28"/>
      <c r="D39" s="28"/>
      <c r="E39" s="28"/>
      <c r="F39" s="28"/>
      <c r="G39" s="26"/>
      <c r="H39" s="36"/>
    </row>
    <row r="40" spans="1:8" x14ac:dyDescent="0.3">
      <c r="A40" s="35" t="s">
        <v>53</v>
      </c>
      <c r="B40" s="2" t="s">
        <v>39</v>
      </c>
      <c r="C40" s="28"/>
      <c r="D40" s="28"/>
      <c r="E40" s="28"/>
      <c r="F40" s="28"/>
      <c r="G40" s="26"/>
      <c r="H40" s="36"/>
    </row>
    <row r="41" spans="1:8" x14ac:dyDescent="0.3">
      <c r="A41" s="35"/>
      <c r="B41" s="1"/>
      <c r="C41" s="28"/>
      <c r="D41" s="28"/>
      <c r="E41" s="28"/>
      <c r="F41" s="28"/>
      <c r="G41" s="26"/>
      <c r="H41" s="36"/>
    </row>
    <row r="42" spans="1:8" x14ac:dyDescent="0.3">
      <c r="A42" s="35">
        <v>1</v>
      </c>
      <c r="B42" s="1" t="s">
        <v>40</v>
      </c>
      <c r="C42" s="28" t="s">
        <v>68</v>
      </c>
      <c r="D42" s="28">
        <v>240</v>
      </c>
      <c r="E42" s="28"/>
      <c r="F42" s="28"/>
      <c r="G42" s="26"/>
      <c r="H42" s="36">
        <f>D42*G42</f>
        <v>0</v>
      </c>
    </row>
    <row r="43" spans="1:8" x14ac:dyDescent="0.3">
      <c r="A43" s="35">
        <v>2</v>
      </c>
      <c r="B43" s="1" t="s">
        <v>41</v>
      </c>
      <c r="C43" s="28" t="s">
        <v>68</v>
      </c>
      <c r="D43" s="28">
        <v>240</v>
      </c>
      <c r="E43" s="28"/>
      <c r="F43" s="28"/>
      <c r="G43" s="26"/>
      <c r="H43" s="36">
        <f t="shared" ref="H43:H52" si="1">D43*G43</f>
        <v>0</v>
      </c>
    </row>
    <row r="44" spans="1:8" x14ac:dyDescent="0.3">
      <c r="A44" s="35">
        <v>3</v>
      </c>
      <c r="B44" s="1" t="s">
        <v>42</v>
      </c>
      <c r="C44" s="28" t="s">
        <v>68</v>
      </c>
      <c r="D44" s="28">
        <v>240</v>
      </c>
      <c r="E44" s="28"/>
      <c r="F44" s="28"/>
      <c r="G44" s="26"/>
      <c r="H44" s="36">
        <f t="shared" si="1"/>
        <v>0</v>
      </c>
    </row>
    <row r="45" spans="1:8" x14ac:dyDescent="0.3">
      <c r="A45" s="35">
        <v>4</v>
      </c>
      <c r="B45" s="1" t="s">
        <v>43</v>
      </c>
      <c r="C45" s="28" t="s">
        <v>68</v>
      </c>
      <c r="D45" s="28">
        <v>240</v>
      </c>
      <c r="E45" s="28"/>
      <c r="F45" s="28"/>
      <c r="G45" s="26"/>
      <c r="H45" s="36">
        <f t="shared" si="1"/>
        <v>0</v>
      </c>
    </row>
    <row r="46" spans="1:8" x14ac:dyDescent="0.3">
      <c r="A46" s="35">
        <v>5</v>
      </c>
      <c r="B46" s="1" t="s">
        <v>69</v>
      </c>
      <c r="C46" s="28" t="s">
        <v>68</v>
      </c>
      <c r="D46" s="28">
        <v>240</v>
      </c>
      <c r="E46" s="28"/>
      <c r="F46" s="28"/>
      <c r="G46" s="26"/>
      <c r="H46" s="36">
        <f t="shared" si="1"/>
        <v>0</v>
      </c>
    </row>
    <row r="47" spans="1:8" x14ac:dyDescent="0.3">
      <c r="A47" s="35">
        <v>6</v>
      </c>
      <c r="B47" s="1" t="s">
        <v>44</v>
      </c>
      <c r="C47" s="28" t="s">
        <v>68</v>
      </c>
      <c r="D47" s="28">
        <v>240</v>
      </c>
      <c r="E47" s="28"/>
      <c r="F47" s="28"/>
      <c r="G47" s="26"/>
      <c r="H47" s="36">
        <f t="shared" si="1"/>
        <v>0</v>
      </c>
    </row>
    <row r="48" spans="1:8" x14ac:dyDescent="0.3">
      <c r="A48" s="35">
        <v>7</v>
      </c>
      <c r="B48" s="1" t="s">
        <v>45</v>
      </c>
      <c r="C48" s="28" t="s">
        <v>68</v>
      </c>
      <c r="D48" s="28">
        <v>240</v>
      </c>
      <c r="E48" s="28"/>
      <c r="F48" s="28"/>
      <c r="G48" s="26"/>
      <c r="H48" s="36">
        <f t="shared" si="1"/>
        <v>0</v>
      </c>
    </row>
    <row r="49" spans="1:8" x14ac:dyDescent="0.3">
      <c r="A49" s="35">
        <v>8</v>
      </c>
      <c r="B49" s="1" t="s">
        <v>70</v>
      </c>
      <c r="C49" s="28" t="s">
        <v>68</v>
      </c>
      <c r="D49" s="28">
        <v>240</v>
      </c>
      <c r="E49" s="28"/>
      <c r="F49" s="28"/>
      <c r="G49" s="26"/>
      <c r="H49" s="36">
        <f t="shared" si="1"/>
        <v>0</v>
      </c>
    </row>
    <row r="50" spans="1:8" x14ac:dyDescent="0.3">
      <c r="A50" s="35">
        <v>9</v>
      </c>
      <c r="B50" s="1" t="s">
        <v>46</v>
      </c>
      <c r="C50" s="28" t="s">
        <v>68</v>
      </c>
      <c r="D50" s="28">
        <v>240</v>
      </c>
      <c r="E50" s="28"/>
      <c r="F50" s="28"/>
      <c r="G50" s="26"/>
      <c r="H50" s="36">
        <f t="shared" si="1"/>
        <v>0</v>
      </c>
    </row>
    <row r="51" spans="1:8" x14ac:dyDescent="0.3">
      <c r="A51" s="35">
        <v>10</v>
      </c>
      <c r="B51" s="1" t="s">
        <v>47</v>
      </c>
      <c r="C51" s="28" t="s">
        <v>68</v>
      </c>
      <c r="D51" s="28">
        <v>240</v>
      </c>
      <c r="E51" s="28"/>
      <c r="F51" s="28"/>
      <c r="G51" s="26"/>
      <c r="H51" s="36">
        <f t="shared" si="1"/>
        <v>0</v>
      </c>
    </row>
    <row r="52" spans="1:8" x14ac:dyDescent="0.3">
      <c r="A52" s="35">
        <v>11</v>
      </c>
      <c r="B52" s="1" t="s">
        <v>48</v>
      </c>
      <c r="C52" s="28" t="s">
        <v>68</v>
      </c>
      <c r="D52" s="28">
        <v>240</v>
      </c>
      <c r="E52" s="28"/>
      <c r="F52" s="28"/>
      <c r="G52" s="26"/>
      <c r="H52" s="36">
        <f t="shared" si="1"/>
        <v>0</v>
      </c>
    </row>
    <row r="53" spans="1:8" x14ac:dyDescent="0.3">
      <c r="A53" s="35"/>
      <c r="B53" s="1"/>
      <c r="C53" s="28"/>
      <c r="D53" s="28"/>
      <c r="E53" s="28"/>
      <c r="F53" s="28"/>
      <c r="G53" s="26"/>
      <c r="H53" s="36"/>
    </row>
    <row r="54" spans="1:8" x14ac:dyDescent="0.3">
      <c r="A54" s="35"/>
      <c r="B54" s="1"/>
      <c r="C54" s="28"/>
      <c r="D54" s="28"/>
      <c r="E54" s="28"/>
      <c r="F54" s="28"/>
      <c r="G54" s="26"/>
      <c r="H54" s="36"/>
    </row>
    <row r="55" spans="1:8" x14ac:dyDescent="0.3">
      <c r="A55" s="35" t="s">
        <v>60</v>
      </c>
      <c r="B55" s="2" t="s">
        <v>80</v>
      </c>
      <c r="C55" s="28"/>
      <c r="D55" s="29"/>
      <c r="E55" s="29"/>
      <c r="F55" s="29"/>
      <c r="G55" s="26"/>
      <c r="H55" s="36"/>
    </row>
    <row r="56" spans="1:8" ht="28.8" x14ac:dyDescent="0.3">
      <c r="A56" s="35">
        <v>1</v>
      </c>
      <c r="B56" s="24" t="s">
        <v>89</v>
      </c>
      <c r="C56" s="28" t="s">
        <v>88</v>
      </c>
      <c r="D56" s="28">
        <v>1</v>
      </c>
      <c r="E56" s="26">
        <v>2000000</v>
      </c>
      <c r="F56" s="28"/>
      <c r="H56" s="37">
        <f>D56*E56</f>
        <v>2000000</v>
      </c>
    </row>
    <row r="57" spans="1:8" x14ac:dyDescent="0.3">
      <c r="A57" s="35">
        <v>2</v>
      </c>
      <c r="B57" s="1" t="s">
        <v>91</v>
      </c>
      <c r="C57" s="28" t="s">
        <v>49</v>
      </c>
      <c r="D57" s="102"/>
      <c r="E57" s="102"/>
      <c r="F57" s="102"/>
      <c r="G57" s="108"/>
      <c r="H57" s="36">
        <f>D57*G57</f>
        <v>0</v>
      </c>
    </row>
    <row r="58" spans="1:8" x14ac:dyDescent="0.3">
      <c r="A58" s="35">
        <v>3</v>
      </c>
      <c r="B58" s="1" t="s">
        <v>92</v>
      </c>
      <c r="C58" s="28" t="s">
        <v>49</v>
      </c>
      <c r="D58" s="102"/>
      <c r="E58" s="102"/>
      <c r="F58" s="102"/>
      <c r="G58" s="108"/>
      <c r="H58" s="36">
        <f>D58*G58</f>
        <v>0</v>
      </c>
    </row>
    <row r="59" spans="1:8" x14ac:dyDescent="0.3">
      <c r="A59" s="35"/>
      <c r="B59" s="1"/>
      <c r="C59" s="28"/>
      <c r="D59" s="28"/>
      <c r="E59" s="28"/>
      <c r="F59" s="28"/>
      <c r="G59" s="26"/>
      <c r="H59" s="36"/>
    </row>
    <row r="60" spans="1:8" x14ac:dyDescent="0.3">
      <c r="A60" s="35" t="s">
        <v>61</v>
      </c>
      <c r="B60" s="2" t="s">
        <v>62</v>
      </c>
      <c r="C60" s="28"/>
      <c r="D60" s="29"/>
      <c r="E60" s="29"/>
      <c r="F60" s="29"/>
      <c r="G60" s="26"/>
      <c r="H60" s="36"/>
    </row>
    <row r="61" spans="1:8" x14ac:dyDescent="0.3">
      <c r="A61" s="35"/>
      <c r="B61" s="1"/>
      <c r="C61" s="28"/>
      <c r="D61" s="28"/>
      <c r="E61" s="28"/>
      <c r="F61" s="28"/>
      <c r="G61" s="26"/>
      <c r="H61" s="36"/>
    </row>
    <row r="62" spans="1:8" ht="16.2" x14ac:dyDescent="0.3">
      <c r="A62" s="35">
        <v>1</v>
      </c>
      <c r="B62" s="1" t="s">
        <v>72</v>
      </c>
      <c r="C62" s="28" t="s">
        <v>66</v>
      </c>
      <c r="D62" s="28">
        <v>600</v>
      </c>
      <c r="E62" s="28"/>
      <c r="F62" s="28"/>
      <c r="G62" s="26"/>
      <c r="H62" s="36">
        <f>G62*D62</f>
        <v>0</v>
      </c>
    </row>
    <row r="63" spans="1:8" x14ac:dyDescent="0.3">
      <c r="A63" s="35">
        <v>2</v>
      </c>
      <c r="B63" s="1" t="s">
        <v>78</v>
      </c>
      <c r="C63" s="28" t="s">
        <v>73</v>
      </c>
      <c r="D63" s="28">
        <v>50</v>
      </c>
      <c r="E63" s="28"/>
      <c r="F63" s="28"/>
      <c r="G63" s="26"/>
      <c r="H63" s="36">
        <f t="shared" ref="H63:H66" si="2">G63*D63</f>
        <v>0</v>
      </c>
    </row>
    <row r="64" spans="1:8" x14ac:dyDescent="0.3">
      <c r="A64" s="35">
        <v>3</v>
      </c>
      <c r="B64" s="1" t="s">
        <v>74</v>
      </c>
      <c r="C64" s="28" t="s">
        <v>73</v>
      </c>
      <c r="D64" s="28">
        <v>80</v>
      </c>
      <c r="E64" s="28"/>
      <c r="F64" s="28"/>
      <c r="G64" s="26"/>
      <c r="H64" s="36">
        <f t="shared" si="2"/>
        <v>0</v>
      </c>
    </row>
    <row r="65" spans="1:8" x14ac:dyDescent="0.3">
      <c r="A65" s="35">
        <v>4</v>
      </c>
      <c r="B65" s="1" t="s">
        <v>75</v>
      </c>
      <c r="C65" s="28" t="s">
        <v>73</v>
      </c>
      <c r="D65" s="28">
        <v>80</v>
      </c>
      <c r="E65" s="28"/>
      <c r="F65" s="28"/>
      <c r="G65" s="26"/>
      <c r="H65" s="36">
        <f t="shared" si="2"/>
        <v>0</v>
      </c>
    </row>
    <row r="66" spans="1:8" x14ac:dyDescent="0.3">
      <c r="A66" s="35">
        <v>5</v>
      </c>
      <c r="B66" s="1" t="s">
        <v>76</v>
      </c>
      <c r="C66" s="28" t="s">
        <v>77</v>
      </c>
      <c r="D66" s="28">
        <v>10</v>
      </c>
      <c r="E66" s="28"/>
      <c r="F66" s="28"/>
      <c r="G66" s="26"/>
      <c r="H66" s="36">
        <f t="shared" si="2"/>
        <v>0</v>
      </c>
    </row>
    <row r="67" spans="1:8" x14ac:dyDescent="0.3">
      <c r="A67" s="35"/>
      <c r="B67" s="1"/>
      <c r="C67" s="28"/>
      <c r="D67" s="28"/>
      <c r="E67" s="28"/>
      <c r="F67" s="28"/>
      <c r="G67" s="26"/>
      <c r="H67" s="36"/>
    </row>
    <row r="68" spans="1:8" x14ac:dyDescent="0.3">
      <c r="A68" s="35" t="s">
        <v>64</v>
      </c>
      <c r="B68" s="2" t="s">
        <v>79</v>
      </c>
      <c r="C68" s="28"/>
      <c r="D68" s="28"/>
      <c r="E68" s="28"/>
      <c r="F68" s="28"/>
      <c r="G68" s="26"/>
      <c r="H68" s="36"/>
    </row>
    <row r="69" spans="1:8" ht="28.8" x14ac:dyDescent="0.3">
      <c r="A69" s="35">
        <v>1</v>
      </c>
      <c r="B69" s="24" t="s">
        <v>90</v>
      </c>
      <c r="C69" s="28" t="s">
        <v>88</v>
      </c>
      <c r="D69" s="28">
        <v>1</v>
      </c>
      <c r="E69" s="26">
        <v>2000000</v>
      </c>
      <c r="F69" s="28"/>
      <c r="H69" s="37">
        <f>D69*E69</f>
        <v>2000000</v>
      </c>
    </row>
    <row r="70" spans="1:8" x14ac:dyDescent="0.3">
      <c r="A70" s="35">
        <v>2</v>
      </c>
      <c r="B70" s="24" t="s">
        <v>87</v>
      </c>
      <c r="C70" s="28" t="s">
        <v>49</v>
      </c>
      <c r="D70" s="102"/>
      <c r="E70" s="102"/>
      <c r="F70" s="102"/>
      <c r="G70" s="26"/>
      <c r="H70" s="37">
        <f>D70*G70</f>
        <v>0</v>
      </c>
    </row>
    <row r="71" spans="1:8" x14ac:dyDescent="0.3">
      <c r="A71" s="57"/>
      <c r="B71" s="103"/>
      <c r="C71" s="104"/>
      <c r="D71" s="105"/>
      <c r="E71" s="105"/>
      <c r="F71" s="105"/>
      <c r="G71" s="106"/>
      <c r="H71" s="107"/>
    </row>
    <row r="72" spans="1:8" s="32" customFormat="1" ht="15" thickBot="1" x14ac:dyDescent="0.35">
      <c r="A72" s="38"/>
      <c r="B72" s="113" t="s">
        <v>85</v>
      </c>
      <c r="C72" s="114"/>
      <c r="D72" s="115"/>
      <c r="E72" s="109"/>
      <c r="F72" s="109"/>
      <c r="G72" s="39"/>
      <c r="H72" s="40">
        <f>SUM(H3:H71)</f>
        <v>4000000</v>
      </c>
    </row>
  </sheetData>
  <mergeCells count="1">
    <mergeCell ref="B72:D72"/>
  </mergeCells>
  <pageMargins left="0.7" right="0.7" top="0.75" bottom="0.75" header="0.3" footer="0.3"/>
  <pageSetup paperSize="9" scale="84" orientation="portrait" r:id="rId1"/>
  <rowBreaks count="1" manualBreakCount="1">
    <brk id="52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472B6-FD3D-41AE-9E9B-253DA2C3B551}">
  <dimension ref="A1:H55"/>
  <sheetViews>
    <sheetView workbookViewId="0">
      <selection activeCell="C38" sqref="C38"/>
    </sheetView>
  </sheetViews>
  <sheetFormatPr defaultColWidth="9.109375" defaultRowHeight="13.2" x14ac:dyDescent="0.25"/>
  <cols>
    <col min="1" max="1" width="14.33203125" style="22" customWidth="1"/>
    <col min="2" max="2" width="76.109375" style="23" customWidth="1"/>
    <col min="3" max="3" width="31.6640625" style="23" customWidth="1"/>
    <col min="4" max="4" width="9.33203125" style="3" customWidth="1"/>
    <col min="5" max="16384" width="9.109375" style="3"/>
  </cols>
  <sheetData>
    <row r="1" spans="1:3" x14ac:dyDescent="0.25">
      <c r="A1" s="69"/>
      <c r="B1" s="116" t="s">
        <v>50</v>
      </c>
      <c r="C1" s="117"/>
    </row>
    <row r="2" spans="1:3" ht="12.9" customHeight="1" x14ac:dyDescent="0.25">
      <c r="A2" s="70"/>
      <c r="B2" s="4"/>
      <c r="C2" s="71"/>
    </row>
    <row r="3" spans="1:3" ht="12.9" customHeight="1" x14ac:dyDescent="0.25">
      <c r="A3" s="72"/>
      <c r="B3" s="5"/>
      <c r="C3" s="73"/>
    </row>
    <row r="4" spans="1:3" ht="12.9" customHeight="1" x14ac:dyDescent="0.25">
      <c r="A4" s="74"/>
      <c r="B4" s="6" t="s">
        <v>58</v>
      </c>
      <c r="C4" s="75"/>
    </row>
    <row r="5" spans="1:3" x14ac:dyDescent="0.25">
      <c r="A5" s="76"/>
      <c r="B5" s="7"/>
      <c r="C5" s="77"/>
    </row>
    <row r="6" spans="1:3" s="9" customFormat="1" ht="12.9" customHeight="1" x14ac:dyDescent="0.25">
      <c r="A6" s="78" t="s">
        <v>51</v>
      </c>
      <c r="B6" s="8" t="s">
        <v>1</v>
      </c>
      <c r="C6" s="79" t="s">
        <v>5</v>
      </c>
    </row>
    <row r="7" spans="1:3" ht="12.9" customHeight="1" x14ac:dyDescent="0.25">
      <c r="A7" s="80"/>
      <c r="B7" s="10"/>
      <c r="C7" s="81"/>
    </row>
    <row r="8" spans="1:3" ht="12.9" customHeight="1" x14ac:dyDescent="0.25">
      <c r="A8" s="80" t="s">
        <v>52</v>
      </c>
      <c r="B8" s="10" t="s">
        <v>36</v>
      </c>
      <c r="C8" s="82">
        <f>SUM(Repairs!H5:H28)</f>
        <v>0</v>
      </c>
    </row>
    <row r="9" spans="1:3" ht="12.9" customHeight="1" x14ac:dyDescent="0.25">
      <c r="A9" s="80"/>
      <c r="B9" s="11"/>
      <c r="C9" s="83"/>
    </row>
    <row r="10" spans="1:3" ht="12.9" customHeight="1" x14ac:dyDescent="0.25">
      <c r="A10" s="80" t="s">
        <v>59</v>
      </c>
      <c r="B10" s="10" t="s">
        <v>35</v>
      </c>
      <c r="C10" s="83">
        <f>SUM(Repairs!H36:H37)</f>
        <v>0</v>
      </c>
    </row>
    <row r="11" spans="1:3" ht="12.9" customHeight="1" x14ac:dyDescent="0.25">
      <c r="A11" s="80"/>
      <c r="B11" s="10"/>
      <c r="C11" s="83"/>
    </row>
    <row r="12" spans="1:3" ht="12.9" customHeight="1" x14ac:dyDescent="0.25">
      <c r="A12" s="80" t="s">
        <v>53</v>
      </c>
      <c r="B12" s="10" t="s">
        <v>39</v>
      </c>
      <c r="C12" s="82">
        <f>SUM(Repairs!H42:H52)</f>
        <v>0</v>
      </c>
    </row>
    <row r="13" spans="1:3" ht="12.9" customHeight="1" x14ac:dyDescent="0.25">
      <c r="A13" s="80"/>
      <c r="B13" s="10"/>
      <c r="C13" s="83"/>
    </row>
    <row r="14" spans="1:3" ht="12.9" customHeight="1" x14ac:dyDescent="0.25">
      <c r="A14" s="80" t="s">
        <v>60</v>
      </c>
      <c r="B14" s="10" t="s">
        <v>80</v>
      </c>
      <c r="C14" s="83">
        <f>SUM(Repairs!H56:H58)</f>
        <v>2000000</v>
      </c>
    </row>
    <row r="15" spans="1:3" ht="12.9" customHeight="1" x14ac:dyDescent="0.25">
      <c r="A15" s="80"/>
      <c r="B15" s="10"/>
      <c r="C15" s="83"/>
    </row>
    <row r="16" spans="1:3" ht="12.9" customHeight="1" x14ac:dyDescent="0.25">
      <c r="A16" s="80" t="s">
        <v>61</v>
      </c>
      <c r="B16" s="10" t="s">
        <v>62</v>
      </c>
      <c r="C16" s="83">
        <f>SUM(Repairs!H62:H66)</f>
        <v>0</v>
      </c>
    </row>
    <row r="17" spans="1:8" ht="12.9" customHeight="1" x14ac:dyDescent="0.25">
      <c r="A17" s="80"/>
      <c r="B17" s="10"/>
      <c r="C17" s="84"/>
    </row>
    <row r="18" spans="1:8" ht="12.9" customHeight="1" x14ac:dyDescent="0.25">
      <c r="A18" s="80" t="s">
        <v>64</v>
      </c>
      <c r="B18" s="10" t="s">
        <v>84</v>
      </c>
      <c r="C18" s="84">
        <f>Repairs!H69</f>
        <v>2000000</v>
      </c>
    </row>
    <row r="19" spans="1:8" ht="12.9" customHeight="1" x14ac:dyDescent="0.25">
      <c r="A19" s="80"/>
      <c r="B19" s="10"/>
      <c r="C19" s="84"/>
    </row>
    <row r="20" spans="1:8" ht="12.9" customHeight="1" x14ac:dyDescent="0.25">
      <c r="A20" s="80" t="s">
        <v>65</v>
      </c>
      <c r="B20" s="10" t="s">
        <v>63</v>
      </c>
      <c r="C20" s="84">
        <f>'P &amp; G'!F13</f>
        <v>0</v>
      </c>
      <c r="F20" s="118"/>
      <c r="G20" s="118"/>
    </row>
    <row r="21" spans="1:8" ht="12.9" customHeight="1" x14ac:dyDescent="0.25">
      <c r="A21" s="80"/>
      <c r="B21" s="10"/>
      <c r="C21" s="84"/>
    </row>
    <row r="22" spans="1:8" ht="12.9" customHeight="1" thickBot="1" x14ac:dyDescent="0.3">
      <c r="A22" s="80"/>
      <c r="B22" s="11"/>
      <c r="C22" s="84"/>
    </row>
    <row r="23" spans="1:8" s="93" customFormat="1" ht="14.25" customHeight="1" x14ac:dyDescent="0.25">
      <c r="A23" s="98"/>
      <c r="B23" s="94" t="s">
        <v>54</v>
      </c>
      <c r="C23" s="95">
        <f>SUM(C8:C20)</f>
        <v>4000000</v>
      </c>
    </row>
    <row r="24" spans="1:8" s="12" customFormat="1" ht="15" customHeight="1" x14ac:dyDescent="0.25">
      <c r="A24" s="85"/>
      <c r="B24" s="86"/>
      <c r="C24" s="87"/>
    </row>
    <row r="25" spans="1:8" s="12" customFormat="1" ht="15" customHeight="1" x14ac:dyDescent="0.25">
      <c r="A25" s="99"/>
      <c r="B25" s="13" t="s">
        <v>55</v>
      </c>
      <c r="C25" s="96">
        <f>C23*0.15</f>
        <v>600000</v>
      </c>
    </row>
    <row r="26" spans="1:8" s="12" customFormat="1" ht="13.5" customHeight="1" x14ac:dyDescent="0.25">
      <c r="A26" s="85"/>
      <c r="B26" s="88"/>
      <c r="C26" s="87"/>
    </row>
    <row r="27" spans="1:8" s="12" customFormat="1" ht="17.25" customHeight="1" x14ac:dyDescent="0.25">
      <c r="A27" s="100"/>
      <c r="B27" s="14" t="s">
        <v>56</v>
      </c>
      <c r="C27" s="97">
        <f>C23+C25</f>
        <v>4600000</v>
      </c>
    </row>
    <row r="28" spans="1:8" s="12" customFormat="1" ht="12.75" customHeight="1" x14ac:dyDescent="0.25">
      <c r="A28" s="89"/>
      <c r="C28" s="90"/>
    </row>
    <row r="29" spans="1:8" ht="25.5" customHeight="1" thickBot="1" x14ac:dyDescent="0.3">
      <c r="A29" s="101"/>
      <c r="B29" s="91" t="s">
        <v>57</v>
      </c>
      <c r="C29" s="92"/>
      <c r="D29" s="15"/>
      <c r="E29" s="15"/>
      <c r="F29" s="15"/>
      <c r="G29" s="16"/>
      <c r="H29" s="17"/>
    </row>
    <row r="30" spans="1:8" ht="12.9" customHeight="1" x14ac:dyDescent="0.25">
      <c r="A30" s="119"/>
      <c r="B30" s="120"/>
      <c r="C30" s="19"/>
    </row>
    <row r="31" spans="1:8" ht="12.9" customHeight="1" x14ac:dyDescent="0.25">
      <c r="A31" s="20"/>
      <c r="B31" s="18"/>
      <c r="C31" s="21"/>
    </row>
    <row r="32" spans="1:8" ht="12.75" customHeight="1" x14ac:dyDescent="0.25"/>
    <row r="33" spans="1:1" ht="12.75" customHeight="1" x14ac:dyDescent="0.25"/>
    <row r="34" spans="1:1" ht="12.75" customHeight="1" x14ac:dyDescent="0.25">
      <c r="A34" s="25" t="s">
        <v>81</v>
      </c>
    </row>
    <row r="35" spans="1:1" ht="12.75" customHeight="1" x14ac:dyDescent="0.25">
      <c r="A35" s="25" t="s">
        <v>82</v>
      </c>
    </row>
    <row r="36" spans="1:1" ht="12.75" customHeight="1" x14ac:dyDescent="0.25">
      <c r="A36" s="25" t="s">
        <v>83</v>
      </c>
    </row>
    <row r="37" spans="1:1" ht="12.75" customHeight="1" x14ac:dyDescent="0.25"/>
    <row r="38" spans="1:1" ht="12.75" customHeight="1" x14ac:dyDescent="0.25"/>
    <row r="39" spans="1:1" ht="12.75" customHeight="1" x14ac:dyDescent="0.25"/>
    <row r="40" spans="1:1" ht="12.75" customHeight="1" x14ac:dyDescent="0.25"/>
    <row r="41" spans="1:1" ht="12.75" customHeight="1" x14ac:dyDescent="0.25"/>
    <row r="42" spans="1:1" ht="12.75" customHeight="1" x14ac:dyDescent="0.25"/>
    <row r="43" spans="1:1" ht="12.75" customHeight="1" x14ac:dyDescent="0.25"/>
    <row r="44" spans="1:1" ht="12.75" customHeight="1" x14ac:dyDescent="0.25"/>
    <row r="45" spans="1:1" ht="12.75" customHeight="1" x14ac:dyDescent="0.25"/>
    <row r="46" spans="1:1" ht="12.75" customHeight="1" x14ac:dyDescent="0.25"/>
    <row r="47" spans="1:1" ht="12.75" customHeight="1" x14ac:dyDescent="0.25"/>
    <row r="48" spans="1:1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</sheetData>
  <mergeCells count="3">
    <mergeCell ref="B1:C1"/>
    <mergeCell ref="F20:G20"/>
    <mergeCell ref="A30:B30"/>
  </mergeCells>
  <conditionalFormatting sqref="G29">
    <cfRule type="expression" dxfId="0" priority="1" stopIfTrue="1">
      <formula>#REF!=0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 &amp; G</vt:lpstr>
      <vt:lpstr>Repairs</vt:lpstr>
      <vt:lpstr>SUMMARY</vt:lpstr>
      <vt:lpstr>Repairs!Print_Area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Roberts</dc:creator>
  <cp:lastModifiedBy>Cindy Mokoena</cp:lastModifiedBy>
  <dcterms:created xsi:type="dcterms:W3CDTF">2024-06-26T16:20:19Z</dcterms:created>
  <dcterms:modified xsi:type="dcterms:W3CDTF">2025-03-03T13:44:00Z</dcterms:modified>
</cp:coreProperties>
</file>