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64857f9af9ed82e6/AEP/Projects/2024/202401 Iziko Projects/202401-15 - Nelson Madela Prison House/Tender Documentation/05-06-2025/"/>
    </mc:Choice>
  </mc:AlternateContent>
  <xr:revisionPtr revIDLastSave="97" documentId="8_{06D6F805-FBFF-44F4-A83D-4BB7F3FBCE22}" xr6:coauthVersionLast="47" xr6:coauthVersionMax="47" xr10:uidLastSave="{DE74664F-9E8F-47C8-ABCC-37866BD838EB}"/>
  <bookViews>
    <workbookView xWindow="20370" yWindow="-120" windowWidth="29040" windowHeight="15840" tabRatio="840" xr2:uid="{00000000-000D-0000-FFFF-FFFF00000000}"/>
  </bookViews>
  <sheets>
    <sheet name="P&amp;Gs" sheetId="124" r:id="rId1"/>
    <sheet name="ELECTRICAL" sheetId="129" r:id="rId2"/>
    <sheet name="PROVISIONAL AMOUNTS" sheetId="130" r:id="rId3"/>
    <sheet name="SUMMARY" sheetId="125" r:id="rId4"/>
  </sheets>
  <definedNames>
    <definedName name="_xlnm.Print_Area" localSheetId="1">ELECTRICAL!$A$1:$F$19</definedName>
    <definedName name="_xlnm.Print_Area" localSheetId="0">'P&amp;Gs'!$A$1:$F$19</definedName>
    <definedName name="_xlnm.Print_Area" localSheetId="2">'PROVISIONAL AMOUNTS'!$A$1:$F$14</definedName>
    <definedName name="_xlnm.Print_Area" localSheetId="3">SUMMARY!$A$1:$C$13</definedName>
    <definedName name="_xlnm.Print_Titles" localSheetId="1">ELECTRICAL!$1:$4</definedName>
    <definedName name="_xlnm.Print_Titles" localSheetId="0">'P&amp;Gs'!$1:$4</definedName>
    <definedName name="_xlnm.Print_Titles" localSheetId="2">'PROVISIONAL AMOUNTS'!$1:$4</definedName>
    <definedName name="_xlnm.Print_Titles" localSheetId="3">SUMMARY!$1:$5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29" l="1"/>
  <c r="F6" i="130"/>
  <c r="F7" i="130"/>
  <c r="F8" i="130"/>
  <c r="F9" i="130"/>
  <c r="F11" i="129"/>
  <c r="F9" i="129"/>
  <c r="A1" i="130" l="1"/>
  <c r="F18" i="129"/>
  <c r="A1" i="129"/>
  <c r="F17" i="124"/>
  <c r="F14" i="130" l="1"/>
  <c r="F31" i="130" l="1"/>
  <c r="C8" i="125"/>
  <c r="A1" i="125"/>
  <c r="F9" i="124" l="1"/>
  <c r="F10" i="124" l="1"/>
  <c r="F11" i="124"/>
  <c r="F12" i="124"/>
  <c r="F13" i="124"/>
  <c r="F14" i="124"/>
  <c r="F15" i="124"/>
  <c r="F16" i="124"/>
  <c r="F19" i="124" l="1"/>
  <c r="C6" i="125" s="1"/>
  <c r="F7" i="129"/>
  <c r="F19" i="129" s="1"/>
  <c r="F36" i="129" s="1"/>
  <c r="C7" i="125" l="1"/>
  <c r="C10" i="125" s="1"/>
</calcChain>
</file>

<file path=xl/sharedStrings.xml><?xml version="1.0" encoding="utf-8"?>
<sst xmlns="http://schemas.openxmlformats.org/spreadsheetml/2006/main" count="97" uniqueCount="62">
  <si>
    <t>TOTAL CARRIED OVER TO SUMMARY</t>
  </si>
  <si>
    <t>Sum</t>
  </si>
  <si>
    <t>ITEM</t>
  </si>
  <si>
    <t>DESCRIPTION</t>
  </si>
  <si>
    <t>UNIT</t>
  </si>
  <si>
    <t>QTY</t>
  </si>
  <si>
    <t xml:space="preserve">AMOUNT                       </t>
  </si>
  <si>
    <t>SECTION 1: PRELIMINARY &amp; GENERAL</t>
  </si>
  <si>
    <t>SECTION</t>
  </si>
  <si>
    <t>SECTION 1: PRELIMINARY AND GENERAL</t>
  </si>
  <si>
    <t>SUB-TOTAL EXCL. 15% VAT</t>
  </si>
  <si>
    <t>SUMMARY</t>
  </si>
  <si>
    <t>The bill of quantities must be read together with the preamble, tender specifications and drawings forming part of this tender. Quantities will be re-measured, actual quantities will be certified for payment</t>
  </si>
  <si>
    <t>Section 1: Preliminaries &amp; General</t>
  </si>
  <si>
    <t>1.1</t>
  </si>
  <si>
    <t>item</t>
  </si>
  <si>
    <t>1.2</t>
  </si>
  <si>
    <t>1.3</t>
  </si>
  <si>
    <t>1.4</t>
  </si>
  <si>
    <t>Site establishment cost</t>
  </si>
  <si>
    <t>1.5</t>
  </si>
  <si>
    <t>1.6</t>
  </si>
  <si>
    <t>Provide all scaffolding, lifting and plant equipment needed for the duration of the contract</t>
  </si>
  <si>
    <t>sum</t>
  </si>
  <si>
    <t>1.7</t>
  </si>
  <si>
    <t>1.8</t>
  </si>
  <si>
    <t xml:space="preserve">RATE            </t>
  </si>
  <si>
    <t xml:space="preserve">SECTION 1: PRELIMINARY AND GENERAL </t>
  </si>
  <si>
    <t>AMOUNT (R)</t>
  </si>
  <si>
    <t>2.5.1</t>
  </si>
  <si>
    <t xml:space="preserve">GUARANTEE </t>
  </si>
  <si>
    <t>Allow for Rigging/hoisting of equipment (if applicable)</t>
  </si>
  <si>
    <t>IZIKO NATIONAL MUSEUMS - CAPE TOWN</t>
  </si>
  <si>
    <t>2.5</t>
  </si>
  <si>
    <t>Allow for 12 Month maintenance period and guarantee for installations</t>
  </si>
  <si>
    <t xml:space="preserve">Allow for Safety File and Saftey Officer. </t>
  </si>
  <si>
    <t>SECTION 2: FIRE SAFETY</t>
  </si>
  <si>
    <t>SECTION 2: PROVISIONAL AMOUNTS</t>
  </si>
  <si>
    <t>ELECTRICAL &amp; ELECTRONIC INSTALLATIONS</t>
  </si>
  <si>
    <t>SECTION 3: PROVISIONAL AMOUNTS</t>
  </si>
  <si>
    <t>Temporary Lighting</t>
  </si>
  <si>
    <t>All TIME related items in terms of the Principal Agreement as  relating to this contract (Mechanical works only)</t>
  </si>
  <si>
    <t>Allow for all FIXED charge related items in terms of the Principal Agreement relating to this contract</t>
  </si>
  <si>
    <t>ELECTRICAL INSTALLATION</t>
  </si>
  <si>
    <t>EXISTING INSTALLATION</t>
  </si>
  <si>
    <t>2.1.1</t>
  </si>
  <si>
    <t>2.2.1</t>
  </si>
  <si>
    <t>Each</t>
  </si>
  <si>
    <t>2.2.2</t>
  </si>
  <si>
    <t>2.2.3</t>
  </si>
  <si>
    <t>NEW INSTALLATION</t>
  </si>
  <si>
    <t>Allow a Contingency Amount for hidden broken services</t>
  </si>
  <si>
    <t>SECTION 2: ELECTRICAL INSTALLATION</t>
  </si>
  <si>
    <t>inspect, test existing electrical installation and decalre safe</t>
  </si>
  <si>
    <t>Type C light fittings</t>
  </si>
  <si>
    <t>Type B1 light ftittnigs</t>
  </si>
  <si>
    <t>Type B2 light fittings</t>
  </si>
  <si>
    <t xml:space="preserve">Allow for Testing and commissioning of entire Installation and decalre installation safe </t>
  </si>
  <si>
    <t>Allow a Provisional Amount to repaitr existing electrical DB</t>
  </si>
  <si>
    <t>Allow procional amount to replace faulty socket iutlets</t>
  </si>
  <si>
    <t>Allow testing and repair electrical wiring and.</t>
  </si>
  <si>
    <t>NELSON MANDELA PRISON HOME-GUARD HOUSE REPAIRS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</si>
</sst>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R&quot;\ * #,##0.00_ ;_ &quot;R&quot;\ * \-#,##0.00_ ;_ &quot;R&quot;\ * &quot;-&quot;??_ ;_ @_ "/>
    <numFmt numFmtId="43" formatCode="_ * #,##0.00_ ;_ * \-#,##0.00_ ;_ * &quot;-&quot;??_ ;_ @_ "/>
    <numFmt numFmtId="164" formatCode="_-&quot;R&quot;* #,##0.00_-;\-&quot;R&quot;* #,##0.00_-;_-&quot;R&quot;* &quot;-&quot;??_-;_-@_-"/>
    <numFmt numFmtId="165" formatCode="_(* #,##0.00_);_(* \(#,##0.00\);_(* &quot;-&quot;??_);_(@_)"/>
    <numFmt numFmtId="166" formatCode="_(&quot;N$&quot;* #,##0.00_);_(&quot;N$&quot;* \(#,##0.00\);_(&quot;N$&quot;* &quot;-&quot;??_);_(@_)"/>
    <numFmt numFmtId="167" formatCode="###\ ###\ ##0.00"/>
    <numFmt numFmtId="168" formatCode="0.0"/>
  </numFmts>
  <fonts count="23" x14ac:knownFonts="1">
    <font>
      <sz val="10"/>
      <name val="Arial"/>
    </font>
    <font>
      <sz val="8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sz val="8"/>
      <color indexed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u/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9" fillId="0" borderId="0"/>
    <xf numFmtId="166" fontId="6" fillId="0" borderId="0" applyFont="0" applyFill="0" applyBorder="0" applyAlignment="0" applyProtection="0"/>
    <xf numFmtId="0" fontId="6" fillId="0" borderId="0"/>
  </cellStyleXfs>
  <cellXfs count="132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43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2" fontId="4" fillId="0" borderId="0" xfId="0" applyNumberFormat="1" applyFont="1" applyProtection="1"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wrapText="1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wrapText="1"/>
    </xf>
    <xf numFmtId="1" fontId="12" fillId="0" borderId="1" xfId="0" applyNumberFormat="1" applyFont="1" applyBorder="1" applyAlignment="1">
      <alignment horizontal="center" wrapText="1"/>
    </xf>
    <xf numFmtId="2" fontId="12" fillId="0" borderId="1" xfId="0" applyNumberFormat="1" applyFont="1" applyBorder="1" applyAlignment="1">
      <alignment wrapText="1"/>
    </xf>
    <xf numFmtId="165" fontId="1" fillId="0" borderId="10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center" vertical="center" wrapText="1"/>
    </xf>
    <xf numFmtId="168" fontId="16" fillId="0" borderId="4" xfId="0" applyNumberFormat="1" applyFont="1" applyBorder="1" applyAlignment="1">
      <alignment horizontal="center" vertical="center"/>
    </xf>
    <xf numFmtId="168" fontId="8" fillId="0" borderId="4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168" fontId="8" fillId="0" borderId="1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166" fontId="13" fillId="2" borderId="9" xfId="5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6" fillId="0" borderId="26" xfId="0" applyNumberFormat="1" applyFont="1" applyBorder="1" applyAlignment="1">
      <alignment horizontal="center" vertical="center" wrapText="1"/>
    </xf>
    <xf numFmtId="43" fontId="19" fillId="0" borderId="22" xfId="0" applyNumberFormat="1" applyFont="1" applyBorder="1" applyAlignment="1">
      <alignment vertical="center" wrapText="1"/>
    </xf>
    <xf numFmtId="168" fontId="8" fillId="0" borderId="27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165" fontId="1" fillId="0" borderId="23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right" wrapText="1"/>
    </xf>
    <xf numFmtId="165" fontId="1" fillId="0" borderId="28" xfId="0" applyNumberFormat="1" applyFont="1" applyBorder="1" applyAlignment="1">
      <alignment horizontal="center" vertical="center"/>
    </xf>
    <xf numFmtId="43" fontId="19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2" fontId="7" fillId="0" borderId="30" xfId="0" applyNumberFormat="1" applyFont="1" applyBorder="1" applyAlignment="1" applyProtection="1">
      <alignment horizontal="center" vertical="center" wrapText="1"/>
      <protection locked="0"/>
    </xf>
    <xf numFmtId="43" fontId="7" fillId="0" borderId="30" xfId="0" applyNumberFormat="1" applyFont="1" applyBorder="1" applyAlignment="1" applyProtection="1">
      <alignment horizontal="center" vertical="center" wrapText="1"/>
      <protection locked="0"/>
    </xf>
    <xf numFmtId="43" fontId="3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2" fontId="7" fillId="0" borderId="14" xfId="0" applyNumberFormat="1" applyFont="1" applyBorder="1" applyAlignment="1" applyProtection="1">
      <alignment horizontal="center" vertical="center" wrapText="1"/>
      <protection locked="0"/>
    </xf>
    <xf numFmtId="43" fontId="7" fillId="0" borderId="14" xfId="0" applyNumberFormat="1" applyFont="1" applyBorder="1" applyAlignment="1" applyProtection="1">
      <alignment horizontal="center" vertical="center" wrapText="1"/>
      <protection locked="0"/>
    </xf>
    <xf numFmtId="43" fontId="3" fillId="0" borderId="15" xfId="0" applyNumberFormat="1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43" fontId="1" fillId="0" borderId="17" xfId="0" applyNumberFormat="1" applyFont="1" applyBorder="1" applyAlignment="1">
      <alignment horizontal="center" vertical="center" wrapText="1"/>
    </xf>
    <xf numFmtId="43" fontId="1" fillId="0" borderId="18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wrapText="1"/>
    </xf>
    <xf numFmtId="0" fontId="8" fillId="0" borderId="17" xfId="0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164" fontId="8" fillId="0" borderId="18" xfId="0" applyNumberFormat="1" applyFont="1" applyBorder="1" applyAlignment="1">
      <alignment horizontal="center" vertical="center" wrapText="1"/>
    </xf>
    <xf numFmtId="0" fontId="1" fillId="0" borderId="17" xfId="0" applyFont="1" applyBorder="1" applyAlignment="1" applyProtection="1">
      <alignment vertical="center"/>
      <protection locked="0"/>
    </xf>
    <xf numFmtId="2" fontId="1" fillId="0" borderId="17" xfId="0" applyNumberFormat="1" applyFont="1" applyBorder="1" applyAlignment="1" applyProtection="1">
      <alignment vertical="center"/>
      <protection locked="0"/>
    </xf>
    <xf numFmtId="0" fontId="10" fillId="0" borderId="17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44" fontId="1" fillId="0" borderId="22" xfId="0" applyNumberFormat="1" applyFont="1" applyBorder="1" applyAlignment="1">
      <alignment horizontal="center" vertical="center"/>
    </xf>
    <xf numFmtId="44" fontId="8" fillId="0" borderId="18" xfId="0" applyNumberFormat="1" applyFont="1" applyBorder="1" applyAlignment="1">
      <alignment horizontal="center" vertical="center" wrapText="1"/>
    </xf>
    <xf numFmtId="44" fontId="16" fillId="0" borderId="6" xfId="0" applyNumberFormat="1" applyFont="1" applyBorder="1" applyAlignment="1">
      <alignment horizontal="left" vertical="center" wrapText="1"/>
    </xf>
    <xf numFmtId="2" fontId="1" fillId="0" borderId="14" xfId="0" applyNumberFormat="1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>
      <alignment horizontal="left" vertical="center" wrapText="1"/>
    </xf>
    <xf numFmtId="44" fontId="8" fillId="0" borderId="17" xfId="0" applyNumberFormat="1" applyFont="1" applyBorder="1" applyAlignment="1">
      <alignment horizontal="center" vertical="center" wrapText="1"/>
    </xf>
    <xf numFmtId="0" fontId="21" fillId="0" borderId="16" xfId="0" applyFont="1" applyBorder="1" applyAlignment="1" applyProtection="1">
      <alignment horizontal="center" vertical="center"/>
      <protection locked="0"/>
    </xf>
    <xf numFmtId="0" fontId="21" fillId="0" borderId="17" xfId="0" applyFont="1" applyBorder="1" applyAlignment="1">
      <alignment horizontal="left" vertical="center"/>
    </xf>
    <xf numFmtId="44" fontId="22" fillId="0" borderId="18" xfId="0" applyNumberFormat="1" applyFont="1" applyBorder="1" applyAlignment="1">
      <alignment horizontal="left" vertical="center" wrapText="1"/>
    </xf>
    <xf numFmtId="0" fontId="21" fillId="0" borderId="19" xfId="0" applyFont="1" applyBorder="1" applyAlignment="1" applyProtection="1">
      <alignment horizontal="center" vertical="center"/>
      <protection locked="0"/>
    </xf>
    <xf numFmtId="167" fontId="21" fillId="0" borderId="21" xfId="5" applyNumberFormat="1" applyFont="1" applyBorder="1" applyAlignment="1" applyProtection="1">
      <alignment horizontal="center" vertical="center"/>
    </xf>
    <xf numFmtId="44" fontId="7" fillId="0" borderId="12" xfId="0" applyNumberFormat="1" applyFont="1" applyBorder="1" applyAlignment="1" applyProtection="1">
      <alignment horizontal="left" wrapText="1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vertical="center" wrapText="1"/>
    </xf>
    <xf numFmtId="0" fontId="21" fillId="0" borderId="20" xfId="0" applyFont="1" applyBorder="1" applyAlignment="1">
      <alignment vertical="center"/>
    </xf>
    <xf numFmtId="0" fontId="8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4" fontId="16" fillId="0" borderId="17" xfId="0" applyNumberFormat="1" applyFont="1" applyBorder="1" applyAlignment="1">
      <alignment horizontal="center" vertical="center" wrapText="1"/>
    </xf>
    <xf numFmtId="44" fontId="7" fillId="0" borderId="18" xfId="0" applyNumberFormat="1" applyFont="1" applyBorder="1" applyAlignment="1">
      <alignment horizontal="center" vertical="center"/>
    </xf>
    <xf numFmtId="44" fontId="1" fillId="0" borderId="18" xfId="0" applyNumberFormat="1" applyFont="1" applyBorder="1" applyAlignment="1">
      <alignment horizontal="center" vertical="center"/>
    </xf>
    <xf numFmtId="44" fontId="1" fillId="0" borderId="17" xfId="0" applyNumberFormat="1" applyFont="1" applyBorder="1" applyAlignment="1" applyProtection="1">
      <alignment vertical="center"/>
      <protection locked="0"/>
    </xf>
    <xf numFmtId="0" fontId="14" fillId="0" borderId="24" xfId="0" applyFont="1" applyBorder="1" applyAlignment="1" applyProtection="1">
      <alignment horizontal="right" vertical="center"/>
      <protection locked="0"/>
    </xf>
    <xf numFmtId="44" fontId="14" fillId="0" borderId="31" xfId="5" applyNumberFormat="1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43" fontId="7" fillId="0" borderId="0" xfId="0" applyNumberFormat="1" applyFont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left" vertical="center" wrapText="1"/>
    </xf>
    <xf numFmtId="0" fontId="7" fillId="0" borderId="29" xfId="0" applyFont="1" applyBorder="1" applyAlignment="1" applyProtection="1">
      <alignment horizontal="left" vertical="center" wrapText="1"/>
      <protection locked="0"/>
    </xf>
    <xf numFmtId="0" fontId="7" fillId="0" borderId="30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</cellXfs>
  <cellStyles count="7">
    <cellStyle name="Comma 2" xfId="1" xr:uid="{00000000-0005-0000-0000-000001000000}"/>
    <cellStyle name="Currency_Broiler House Equipment" xfId="5" xr:uid="{ACB5170E-9919-4A1A-ACA9-7DF429F448BD}"/>
    <cellStyle name="Normal" xfId="0" builtinId="0"/>
    <cellStyle name="Normal 177" xfId="4" xr:uid="{7010EF1C-1D6B-4FF1-8C14-D35C81A9AA88}"/>
    <cellStyle name="Normal 2" xfId="2" xr:uid="{00000000-0005-0000-0000-000004000000}"/>
    <cellStyle name="Normal 2 2" xfId="6" xr:uid="{7A0629AF-93F9-4285-995E-0362308B7279}"/>
    <cellStyle name="Percent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0873-C88C-43AA-A548-18E12E677C0C}">
  <dimension ref="A1:F19"/>
  <sheetViews>
    <sheetView tabSelected="1" view="pageBreakPreview" zoomScale="130" zoomScaleNormal="100" zoomScaleSheetLayoutView="130" workbookViewId="0">
      <pane xSplit="2" ySplit="4" topLeftCell="C13" activePane="bottomRight" state="frozen"/>
      <selection activeCell="A19" sqref="A19:E19"/>
      <selection pane="topRight" activeCell="A19" sqref="A19:E19"/>
      <selection pane="bottomLeft" activeCell="A19" sqref="A19:E19"/>
      <selection pane="bottomRight" activeCell="I4" sqref="I4"/>
    </sheetView>
  </sheetViews>
  <sheetFormatPr defaultColWidth="9.140625" defaultRowHeight="12.75" x14ac:dyDescent="0.2"/>
  <cols>
    <col min="1" max="1" width="6.42578125" style="2" customWidth="1"/>
    <col min="2" max="2" width="47.140625" style="1" customWidth="1"/>
    <col min="3" max="3" width="5.5703125" style="1" customWidth="1"/>
    <col min="4" max="4" width="5.85546875" style="13" customWidth="1"/>
    <col min="5" max="5" width="31.42578125" style="1" customWidth="1"/>
    <col min="6" max="6" width="34.42578125" style="15" customWidth="1"/>
    <col min="7" max="16384" width="9.140625" style="1"/>
  </cols>
  <sheetData>
    <row r="1" spans="1:6" ht="15" customHeight="1" x14ac:dyDescent="0.2">
      <c r="A1" s="8" t="s">
        <v>32</v>
      </c>
      <c r="B1" s="9"/>
      <c r="C1" s="7"/>
      <c r="D1" s="11"/>
      <c r="E1" s="3"/>
      <c r="F1" s="14"/>
    </row>
    <row r="2" spans="1:6" ht="15" customHeight="1" x14ac:dyDescent="0.2">
      <c r="A2" s="122" t="s">
        <v>61</v>
      </c>
      <c r="B2" s="122"/>
      <c r="C2" s="122"/>
      <c r="D2" s="122"/>
      <c r="E2" s="123" t="s">
        <v>27</v>
      </c>
      <c r="F2" s="123"/>
    </row>
    <row r="3" spans="1:6" ht="13.5" thickBot="1" x14ac:dyDescent="0.25">
      <c r="A3" s="93"/>
      <c r="B3" s="4"/>
      <c r="C3" s="5"/>
      <c r="D3" s="12"/>
      <c r="E3" s="3"/>
      <c r="F3" s="14"/>
    </row>
    <row r="4" spans="1:6" ht="45" customHeight="1" thickBot="1" x14ac:dyDescent="0.25">
      <c r="A4" s="61" t="s">
        <v>2</v>
      </c>
      <c r="B4" s="62" t="s">
        <v>3</v>
      </c>
      <c r="C4" s="63" t="s">
        <v>4</v>
      </c>
      <c r="D4" s="64" t="s">
        <v>5</v>
      </c>
      <c r="E4" s="65" t="s">
        <v>26</v>
      </c>
      <c r="F4" s="66" t="s">
        <v>6</v>
      </c>
    </row>
    <row r="5" spans="1:6" ht="45" customHeight="1" x14ac:dyDescent="0.2">
      <c r="A5" s="6">
        <v>1</v>
      </c>
      <c r="B5" s="42" t="s">
        <v>7</v>
      </c>
      <c r="C5" s="60"/>
      <c r="D5" s="60"/>
      <c r="E5" s="59"/>
      <c r="F5" s="53"/>
    </row>
    <row r="6" spans="1:6" ht="45" customHeight="1" x14ac:dyDescent="0.2">
      <c r="A6" s="6"/>
      <c r="B6" s="124" t="s">
        <v>12</v>
      </c>
      <c r="C6" s="16"/>
      <c r="D6" s="17"/>
      <c r="E6" s="59"/>
      <c r="F6" s="53"/>
    </row>
    <row r="7" spans="1:6" s="10" customFormat="1" ht="45" customHeight="1" x14ac:dyDescent="0.2">
      <c r="A7" s="19"/>
      <c r="B7" s="124"/>
      <c r="C7" s="20"/>
      <c r="D7" s="21"/>
      <c r="E7" s="22"/>
      <c r="F7" s="57"/>
    </row>
    <row r="8" spans="1:6" ht="45" customHeight="1" x14ac:dyDescent="0.2">
      <c r="A8" s="27">
        <v>1</v>
      </c>
      <c r="B8" s="29" t="s">
        <v>13</v>
      </c>
      <c r="C8" s="31"/>
      <c r="D8" s="31"/>
      <c r="E8" s="18"/>
      <c r="F8" s="57"/>
    </row>
    <row r="9" spans="1:6" ht="45" customHeight="1" x14ac:dyDescent="0.2">
      <c r="A9" s="28" t="s">
        <v>14</v>
      </c>
      <c r="B9" s="111" t="s">
        <v>12</v>
      </c>
      <c r="C9" s="32" t="s">
        <v>15</v>
      </c>
      <c r="D9" s="32">
        <v>1</v>
      </c>
      <c r="E9" s="37">
        <v>0</v>
      </c>
      <c r="F9" s="98">
        <f>E9*D9</f>
        <v>0</v>
      </c>
    </row>
    <row r="10" spans="1:6" ht="45" customHeight="1" x14ac:dyDescent="0.2">
      <c r="A10" s="36" t="s">
        <v>16</v>
      </c>
      <c r="B10" s="115" t="s">
        <v>41</v>
      </c>
      <c r="C10" s="34" t="s">
        <v>15</v>
      </c>
      <c r="D10" s="34">
        <v>1</v>
      </c>
      <c r="E10" s="23">
        <v>0</v>
      </c>
      <c r="F10" s="98">
        <f t="shared" ref="F10:F16" si="0">E10*D10</f>
        <v>0</v>
      </c>
    </row>
    <row r="11" spans="1:6" ht="45" customHeight="1" x14ac:dyDescent="0.2">
      <c r="A11" s="36" t="s">
        <v>17</v>
      </c>
      <c r="B11" s="33" t="s">
        <v>42</v>
      </c>
      <c r="C11" s="34" t="s">
        <v>15</v>
      </c>
      <c r="D11" s="34">
        <v>1</v>
      </c>
      <c r="E11" s="23">
        <v>0</v>
      </c>
      <c r="F11" s="98">
        <f t="shared" si="0"/>
        <v>0</v>
      </c>
    </row>
    <row r="12" spans="1:6" ht="45" customHeight="1" x14ac:dyDescent="0.2">
      <c r="A12" s="36" t="s">
        <v>18</v>
      </c>
      <c r="B12" s="35" t="s">
        <v>19</v>
      </c>
      <c r="C12" s="34" t="s">
        <v>15</v>
      </c>
      <c r="D12" s="34">
        <v>1</v>
      </c>
      <c r="E12" s="23">
        <v>0</v>
      </c>
      <c r="F12" s="98">
        <f t="shared" si="0"/>
        <v>0</v>
      </c>
    </row>
    <row r="13" spans="1:6" ht="45" customHeight="1" x14ac:dyDescent="0.2">
      <c r="A13" s="28" t="s">
        <v>20</v>
      </c>
      <c r="B13" s="30" t="s">
        <v>40</v>
      </c>
      <c r="C13" s="32" t="s">
        <v>15</v>
      </c>
      <c r="D13" s="32">
        <v>1</v>
      </c>
      <c r="E13" s="24">
        <v>0</v>
      </c>
      <c r="F13" s="98">
        <f t="shared" si="0"/>
        <v>0</v>
      </c>
    </row>
    <row r="14" spans="1:6" s="10" customFormat="1" ht="45" customHeight="1" x14ac:dyDescent="0.2">
      <c r="A14" s="36" t="s">
        <v>21</v>
      </c>
      <c r="B14" s="33" t="s">
        <v>22</v>
      </c>
      <c r="C14" s="34" t="s">
        <v>23</v>
      </c>
      <c r="D14" s="34">
        <v>1</v>
      </c>
      <c r="E14" s="23">
        <v>0</v>
      </c>
      <c r="F14" s="98">
        <f t="shared" si="0"/>
        <v>0</v>
      </c>
    </row>
    <row r="15" spans="1:6" ht="45" customHeight="1" x14ac:dyDescent="0.2">
      <c r="A15" s="28" t="s">
        <v>24</v>
      </c>
      <c r="B15" s="30" t="s">
        <v>31</v>
      </c>
      <c r="C15" s="32" t="s">
        <v>15</v>
      </c>
      <c r="D15" s="32">
        <v>1</v>
      </c>
      <c r="E15" s="24"/>
      <c r="F15" s="98">
        <f t="shared" si="0"/>
        <v>0</v>
      </c>
    </row>
    <row r="16" spans="1:6" ht="45" customHeight="1" x14ac:dyDescent="0.2">
      <c r="A16" s="36" t="s">
        <v>25</v>
      </c>
      <c r="B16" s="33" t="s">
        <v>57</v>
      </c>
      <c r="C16" s="34" t="s">
        <v>23</v>
      </c>
      <c r="D16" s="34">
        <v>1</v>
      </c>
      <c r="E16" s="23">
        <v>0</v>
      </c>
      <c r="F16" s="98">
        <f t="shared" si="0"/>
        <v>0</v>
      </c>
    </row>
    <row r="17" spans="1:6" ht="45" customHeight="1" x14ac:dyDescent="0.2">
      <c r="A17" s="36">
        <v>1.9</v>
      </c>
      <c r="B17" s="33" t="s">
        <v>35</v>
      </c>
      <c r="C17" s="34" t="s">
        <v>23</v>
      </c>
      <c r="D17" s="34">
        <v>1</v>
      </c>
      <c r="E17" s="23">
        <v>0</v>
      </c>
      <c r="F17" s="98">
        <f t="shared" ref="F17" si="1">E17*D17</f>
        <v>0</v>
      </c>
    </row>
    <row r="18" spans="1:6" ht="45" customHeight="1" thickBot="1" x14ac:dyDescent="0.25">
      <c r="A18" s="54"/>
      <c r="B18" s="67"/>
      <c r="C18" s="55"/>
      <c r="D18" s="55"/>
      <c r="E18" s="56"/>
      <c r="F18" s="58"/>
    </row>
    <row r="19" spans="1:6" ht="18.95" customHeight="1" thickBot="1" x14ac:dyDescent="0.25">
      <c r="A19" s="125" t="s">
        <v>0</v>
      </c>
      <c r="B19" s="126"/>
      <c r="C19" s="126"/>
      <c r="D19" s="126"/>
      <c r="E19" s="126"/>
      <c r="F19" s="109">
        <f>SUM(F9:F18)</f>
        <v>0</v>
      </c>
    </row>
  </sheetData>
  <sheetProtection selectLockedCells="1"/>
  <mergeCells count="4">
    <mergeCell ref="A2:D2"/>
    <mergeCell ref="E2:F2"/>
    <mergeCell ref="B6:B7"/>
    <mergeCell ref="A19:E19"/>
  </mergeCells>
  <phoneticPr fontId="15" type="noConversion"/>
  <pageMargins left="1.0899999999999999" right="0.7" top="0.75" bottom="0.75" header="0.3" footer="0.3"/>
  <pageSetup scale="59" firstPageNumber="3" fitToHeight="0" orientation="portrait" useFirstPageNumber="1" r:id="rId1"/>
  <headerFooter alignWithMargins="0">
    <oddHeader>&amp;C&amp;F</oddHeader>
    <oddFooter>&amp;LSigned by Tenderer
Date&amp;C...............................
................................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F9C3-9800-4995-958A-F3AB75B2A793}">
  <dimension ref="A1:F36"/>
  <sheetViews>
    <sheetView tabSelected="1" view="pageBreakPreview" zoomScale="130" zoomScaleNormal="100" zoomScaleSheetLayoutView="130" workbookViewId="0">
      <pane xSplit="2" ySplit="4" topLeftCell="C5" activePane="bottomRight" state="frozen"/>
      <selection activeCell="I4" sqref="I4"/>
      <selection pane="topRight" activeCell="I4" sqref="I4"/>
      <selection pane="bottomLeft" activeCell="I4" sqref="I4"/>
      <selection pane="bottomRight" activeCell="I4" sqref="I4"/>
    </sheetView>
  </sheetViews>
  <sheetFormatPr defaultColWidth="9.140625" defaultRowHeight="12.75" x14ac:dyDescent="0.2"/>
  <cols>
    <col min="1" max="1" width="6.42578125" style="2" customWidth="1"/>
    <col min="2" max="2" width="47.140625" style="9" customWidth="1"/>
    <col min="3" max="3" width="5.42578125" style="1" customWidth="1"/>
    <col min="4" max="4" width="5.85546875" style="13" customWidth="1"/>
    <col min="5" max="5" width="31.42578125" style="1" customWidth="1"/>
    <col min="6" max="6" width="34.42578125" style="15" customWidth="1"/>
    <col min="7" max="7" width="12.5703125" style="1" bestFit="1" customWidth="1"/>
    <col min="8" max="8" width="16.5703125" style="1" customWidth="1"/>
    <col min="9" max="16384" width="9.140625" style="1"/>
  </cols>
  <sheetData>
    <row r="1" spans="1:6" ht="15" customHeight="1" x14ac:dyDescent="0.2">
      <c r="A1" s="8" t="str">
        <f>'P&amp;Gs'!A1</f>
        <v>IZIKO NATIONAL MUSEUMS - CAPE TOWN</v>
      </c>
      <c r="C1" s="7"/>
      <c r="D1" s="11"/>
      <c r="E1" s="3"/>
      <c r="F1" s="14"/>
    </row>
    <row r="2" spans="1:6" ht="15" customHeight="1" x14ac:dyDescent="0.2">
      <c r="A2" s="8" t="s">
        <v>61</v>
      </c>
      <c r="B2" s="97"/>
      <c r="C2" s="97"/>
      <c r="D2" s="97"/>
      <c r="E2" s="123" t="s">
        <v>36</v>
      </c>
      <c r="F2" s="123"/>
    </row>
    <row r="3" spans="1:6" ht="13.5" thickBot="1" x14ac:dyDescent="0.25">
      <c r="A3" s="93"/>
      <c r="B3" s="93"/>
      <c r="C3" s="5"/>
      <c r="D3" s="12"/>
      <c r="E3" s="3"/>
      <c r="F3" s="14"/>
    </row>
    <row r="4" spans="1:6" ht="45" customHeight="1" x14ac:dyDescent="0.2">
      <c r="A4" s="68" t="s">
        <v>2</v>
      </c>
      <c r="B4" s="69" t="s">
        <v>3</v>
      </c>
      <c r="C4" s="70" t="s">
        <v>4</v>
      </c>
      <c r="D4" s="101" t="s">
        <v>5</v>
      </c>
      <c r="E4" s="72" t="s">
        <v>26</v>
      </c>
      <c r="F4" s="73" t="s">
        <v>6</v>
      </c>
    </row>
    <row r="5" spans="1:6" ht="42" customHeight="1" x14ac:dyDescent="0.2">
      <c r="A5" s="74">
        <v>2</v>
      </c>
      <c r="B5" s="102" t="s">
        <v>43</v>
      </c>
      <c r="C5" s="76"/>
      <c r="D5" s="77"/>
      <c r="E5" s="78"/>
      <c r="F5" s="79"/>
    </row>
    <row r="6" spans="1:6" x14ac:dyDescent="0.2">
      <c r="A6" s="80">
        <v>2.1</v>
      </c>
      <c r="B6" s="81" t="s">
        <v>44</v>
      </c>
      <c r="C6" s="82"/>
      <c r="D6" s="85"/>
      <c r="E6" s="116"/>
      <c r="F6" s="117"/>
    </row>
    <row r="7" spans="1:6" s="10" customFormat="1" ht="18.75" customHeight="1" x14ac:dyDescent="0.2">
      <c r="A7" s="83" t="s">
        <v>45</v>
      </c>
      <c r="B7" s="84" t="s">
        <v>53</v>
      </c>
      <c r="C7" s="85" t="s">
        <v>23</v>
      </c>
      <c r="D7" s="85">
        <v>1</v>
      </c>
      <c r="E7" s="103"/>
      <c r="F7" s="118">
        <f>SUM(D7*E7)</f>
        <v>0</v>
      </c>
    </row>
    <row r="8" spans="1:6" x14ac:dyDescent="0.2">
      <c r="A8" s="80">
        <v>2.2000000000000002</v>
      </c>
      <c r="B8" s="114" t="s">
        <v>50</v>
      </c>
      <c r="C8" s="82"/>
      <c r="D8" s="85"/>
      <c r="E8" s="116"/>
      <c r="F8" s="117"/>
    </row>
    <row r="9" spans="1:6" x14ac:dyDescent="0.2">
      <c r="A9" s="83" t="s">
        <v>46</v>
      </c>
      <c r="B9" s="113" t="s">
        <v>54</v>
      </c>
      <c r="C9" s="85" t="s">
        <v>47</v>
      </c>
      <c r="D9" s="85">
        <v>45</v>
      </c>
      <c r="E9" s="103"/>
      <c r="F9" s="118">
        <f>SUM(D9*E9)</f>
        <v>0</v>
      </c>
    </row>
    <row r="10" spans="1:6" x14ac:dyDescent="0.2">
      <c r="A10" s="83" t="s">
        <v>48</v>
      </c>
      <c r="B10" s="115" t="s">
        <v>55</v>
      </c>
      <c r="C10" s="85" t="s">
        <v>47</v>
      </c>
      <c r="D10" s="85">
        <v>0</v>
      </c>
      <c r="E10" s="116"/>
      <c r="F10" s="118">
        <f>SUM(D10*E10)</f>
        <v>0</v>
      </c>
    </row>
    <row r="11" spans="1:6" x14ac:dyDescent="0.2">
      <c r="A11" s="83" t="s">
        <v>49</v>
      </c>
      <c r="B11" s="88" t="s">
        <v>56</v>
      </c>
      <c r="C11" s="85" t="s">
        <v>47</v>
      </c>
      <c r="D11" s="85">
        <v>45</v>
      </c>
      <c r="E11" s="103"/>
      <c r="F11" s="118">
        <f t="shared" ref="F11" si="0">SUM(D11*E11)</f>
        <v>0</v>
      </c>
    </row>
    <row r="12" spans="1:6" x14ac:dyDescent="0.2">
      <c r="A12" s="83"/>
      <c r="B12" s="88"/>
      <c r="C12" s="85"/>
      <c r="D12" s="85"/>
      <c r="E12" s="103"/>
      <c r="F12" s="118"/>
    </row>
    <row r="13" spans="1:6" x14ac:dyDescent="0.2">
      <c r="A13" s="83"/>
      <c r="B13" s="88"/>
      <c r="C13" s="85"/>
      <c r="D13" s="85"/>
      <c r="E13" s="103"/>
      <c r="F13" s="118"/>
    </row>
    <row r="14" spans="1:6" ht="14.25" customHeight="1" x14ac:dyDescent="0.2">
      <c r="A14" s="83"/>
      <c r="B14" s="88"/>
      <c r="C14" s="85"/>
      <c r="D14" s="85"/>
      <c r="E14" s="103"/>
      <c r="F14" s="118"/>
    </row>
    <row r="15" spans="1:6" ht="28.5" customHeight="1" x14ac:dyDescent="0.2">
      <c r="A15" s="83"/>
      <c r="B15" s="88"/>
      <c r="C15" s="85"/>
      <c r="D15" s="85"/>
      <c r="E15" s="103"/>
      <c r="F15" s="118"/>
    </row>
    <row r="16" spans="1:6" ht="14.25" customHeight="1" x14ac:dyDescent="0.2">
      <c r="A16" s="83"/>
      <c r="B16" s="88"/>
      <c r="C16" s="85"/>
      <c r="D16" s="85"/>
      <c r="E16" s="103"/>
      <c r="F16" s="118"/>
    </row>
    <row r="17" spans="1:6" ht="19.5" customHeight="1" x14ac:dyDescent="0.2">
      <c r="A17" s="74" t="s">
        <v>33</v>
      </c>
      <c r="B17" s="92" t="s">
        <v>30</v>
      </c>
      <c r="C17" s="90"/>
      <c r="D17" s="91"/>
      <c r="E17" s="119"/>
      <c r="F17" s="99"/>
    </row>
    <row r="18" spans="1:6" ht="25.5" customHeight="1" x14ac:dyDescent="0.2">
      <c r="A18" s="96" t="s">
        <v>29</v>
      </c>
      <c r="B18" s="94" t="s">
        <v>34</v>
      </c>
      <c r="C18" s="90" t="s">
        <v>1</v>
      </c>
      <c r="D18" s="95">
        <v>1</v>
      </c>
      <c r="E18" s="103">
        <v>2500</v>
      </c>
      <c r="F18" s="99">
        <f t="shared" ref="F18" si="1">SUM(D18*E18)</f>
        <v>2500</v>
      </c>
    </row>
    <row r="19" spans="1:6" ht="42" customHeight="1" thickBot="1" x14ac:dyDescent="0.25">
      <c r="A19" s="127" t="s">
        <v>0</v>
      </c>
      <c r="B19" s="128"/>
      <c r="C19" s="128"/>
      <c r="D19" s="128"/>
      <c r="E19" s="128"/>
      <c r="F19" s="100">
        <f>SUM(F5:F18)</f>
        <v>2500</v>
      </c>
    </row>
    <row r="20" spans="1:6" ht="42" customHeight="1" x14ac:dyDescent="0.2"/>
    <row r="21" spans="1:6" ht="42" customHeight="1" x14ac:dyDescent="0.2"/>
    <row r="22" spans="1:6" ht="42" customHeight="1" x14ac:dyDescent="0.2"/>
    <row r="23" spans="1:6" ht="42" customHeight="1" x14ac:dyDescent="0.2"/>
    <row r="24" spans="1:6" ht="42" customHeight="1" x14ac:dyDescent="0.2"/>
    <row r="25" spans="1:6" ht="18.95" customHeight="1" x14ac:dyDescent="0.2"/>
    <row r="34" spans="1:6" x14ac:dyDescent="0.2">
      <c r="A34" s="26"/>
      <c r="B34" s="43"/>
      <c r="C34" s="41"/>
      <c r="D34" s="44"/>
      <c r="E34" s="45"/>
      <c r="F34" s="47"/>
    </row>
    <row r="35" spans="1:6" ht="13.5" thickBot="1" x14ac:dyDescent="0.25">
      <c r="A35" s="46"/>
      <c r="B35" s="48"/>
      <c r="C35" s="49"/>
      <c r="D35" s="49"/>
      <c r="E35" s="50"/>
      <c r="F35" s="51"/>
    </row>
    <row r="36" spans="1:6" ht="13.5" thickBot="1" x14ac:dyDescent="0.25">
      <c r="A36" s="129" t="s">
        <v>0</v>
      </c>
      <c r="B36" s="130"/>
      <c r="C36" s="130"/>
      <c r="D36" s="130"/>
      <c r="E36" s="131"/>
      <c r="F36" s="52">
        <f>SUM(F17:F35)</f>
        <v>5000</v>
      </c>
    </row>
  </sheetData>
  <sheetProtection selectLockedCells="1"/>
  <mergeCells count="3">
    <mergeCell ref="E2:F2"/>
    <mergeCell ref="A19:E19"/>
    <mergeCell ref="A36:E36"/>
  </mergeCells>
  <pageMargins left="0.7" right="0.7" top="0.75" bottom="0.75" header="0.3" footer="0.3"/>
  <pageSetup paperSize="9" scale="67" firstPageNumber="3" fitToHeight="0" orientation="portrait" useFirstPageNumber="1" r:id="rId1"/>
  <headerFooter alignWithMargins="0">
    <oddHeader>&amp;C&amp;F</oddHeader>
    <oddFooter>&amp;LSigned by Tenderer
Date&amp;C...............................
................................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C325-2905-4FDF-9B5C-4330805064E9}">
  <dimension ref="A1:F31"/>
  <sheetViews>
    <sheetView tabSelected="1" view="pageBreakPreview" zoomScale="130" zoomScaleNormal="100" zoomScaleSheetLayoutView="130" workbookViewId="0">
      <pane xSplit="2" ySplit="4" topLeftCell="C5" activePane="bottomRight" state="frozen"/>
      <selection activeCell="I4" sqref="I4"/>
      <selection pane="topRight" activeCell="I4" sqref="I4"/>
      <selection pane="bottomLeft" activeCell="I4" sqref="I4"/>
      <selection pane="bottomRight" activeCell="I4" sqref="I4"/>
    </sheetView>
  </sheetViews>
  <sheetFormatPr defaultColWidth="9.140625" defaultRowHeight="12.75" x14ac:dyDescent="0.2"/>
  <cols>
    <col min="1" max="1" width="6.42578125" style="2" customWidth="1"/>
    <col min="2" max="2" width="47.140625" style="9" customWidth="1"/>
    <col min="3" max="3" width="5.42578125" style="1" customWidth="1"/>
    <col min="4" max="4" width="5.85546875" style="13" customWidth="1"/>
    <col min="5" max="5" width="31.42578125" style="1" customWidth="1"/>
    <col min="6" max="6" width="34.42578125" style="15" customWidth="1"/>
    <col min="7" max="7" width="12.5703125" style="1" bestFit="1" customWidth="1"/>
    <col min="8" max="8" width="16.5703125" style="1" customWidth="1"/>
    <col min="9" max="16384" width="9.140625" style="1"/>
  </cols>
  <sheetData>
    <row r="1" spans="1:6" ht="15" customHeight="1" x14ac:dyDescent="0.2">
      <c r="A1" s="8" t="str">
        <f>'P&amp;Gs'!A1</f>
        <v>IZIKO NATIONAL MUSEUMS - CAPE TOWN</v>
      </c>
      <c r="C1" s="7"/>
      <c r="D1" s="11"/>
      <c r="E1" s="3"/>
      <c r="F1" s="14"/>
    </row>
    <row r="2" spans="1:6" ht="15" customHeight="1" x14ac:dyDescent="0.2">
      <c r="A2" s="8" t="s">
        <v>61</v>
      </c>
      <c r="B2" s="97"/>
      <c r="C2" s="97"/>
      <c r="D2" s="97"/>
      <c r="E2" s="123" t="s">
        <v>39</v>
      </c>
      <c r="F2" s="123"/>
    </row>
    <row r="3" spans="1:6" ht="13.5" thickBot="1" x14ac:dyDescent="0.25">
      <c r="A3" s="93"/>
      <c r="B3" s="93"/>
      <c r="C3" s="5"/>
      <c r="D3" s="12"/>
      <c r="E3" s="3"/>
      <c r="F3" s="14"/>
    </row>
    <row r="4" spans="1:6" ht="45" customHeight="1" x14ac:dyDescent="0.2">
      <c r="A4" s="68" t="s">
        <v>2</v>
      </c>
      <c r="B4" s="69" t="s">
        <v>3</v>
      </c>
      <c r="C4" s="70" t="s">
        <v>4</v>
      </c>
      <c r="D4" s="71" t="s">
        <v>5</v>
      </c>
      <c r="E4" s="72" t="s">
        <v>26</v>
      </c>
      <c r="F4" s="73" t="s">
        <v>6</v>
      </c>
    </row>
    <row r="5" spans="1:6" ht="42" customHeight="1" x14ac:dyDescent="0.2">
      <c r="A5" s="74">
        <v>3</v>
      </c>
      <c r="B5" s="75" t="s">
        <v>38</v>
      </c>
      <c r="C5" s="76"/>
      <c r="D5" s="77"/>
      <c r="E5" s="78"/>
      <c r="F5" s="79"/>
    </row>
    <row r="6" spans="1:6" ht="18.75" customHeight="1" x14ac:dyDescent="0.2">
      <c r="A6" s="80">
        <v>3.1</v>
      </c>
      <c r="B6" s="88" t="s">
        <v>58</v>
      </c>
      <c r="C6" s="85" t="s">
        <v>23</v>
      </c>
      <c r="D6" s="85">
        <v>1</v>
      </c>
      <c r="E6" s="103">
        <v>18500</v>
      </c>
      <c r="F6" s="87">
        <f>SUM(D6*E6)</f>
        <v>18500</v>
      </c>
    </row>
    <row r="7" spans="1:6" ht="18.75" customHeight="1" x14ac:dyDescent="0.2">
      <c r="A7" s="80">
        <v>3.2</v>
      </c>
      <c r="B7" s="88" t="s">
        <v>59</v>
      </c>
      <c r="C7" s="85" t="s">
        <v>23</v>
      </c>
      <c r="D7" s="85">
        <v>1</v>
      </c>
      <c r="E7" s="86">
        <v>9500</v>
      </c>
      <c r="F7" s="87">
        <f>SUM(D7*E7)</f>
        <v>9500</v>
      </c>
    </row>
    <row r="8" spans="1:6" ht="18.75" customHeight="1" x14ac:dyDescent="0.2">
      <c r="A8" s="80">
        <v>3.3</v>
      </c>
      <c r="B8" s="88" t="s">
        <v>60</v>
      </c>
      <c r="C8" s="85" t="s">
        <v>23</v>
      </c>
      <c r="D8" s="85">
        <v>1</v>
      </c>
      <c r="E8" s="103">
        <v>3500</v>
      </c>
      <c r="F8" s="87">
        <f>SUM(D8*E8)</f>
        <v>3500</v>
      </c>
    </row>
    <row r="9" spans="1:6" ht="27" customHeight="1" x14ac:dyDescent="0.2">
      <c r="A9" s="80">
        <v>3.4</v>
      </c>
      <c r="B9" s="88" t="s">
        <v>51</v>
      </c>
      <c r="C9" s="85" t="s">
        <v>23</v>
      </c>
      <c r="D9" s="85">
        <v>1</v>
      </c>
      <c r="E9" s="103">
        <v>15500</v>
      </c>
      <c r="F9" s="87">
        <f>SUM(D9*E9)</f>
        <v>15500</v>
      </c>
    </row>
    <row r="10" spans="1:6" ht="42" customHeight="1" x14ac:dyDescent="0.2">
      <c r="A10" s="74"/>
      <c r="B10" s="115"/>
      <c r="C10" s="90"/>
      <c r="D10" s="91"/>
      <c r="E10" s="90"/>
      <c r="F10" s="89"/>
    </row>
    <row r="11" spans="1:6" ht="42" customHeight="1" x14ac:dyDescent="0.2">
      <c r="A11" s="96"/>
      <c r="B11" s="33"/>
      <c r="C11" s="90"/>
      <c r="D11" s="95"/>
      <c r="E11" s="86"/>
      <c r="F11" s="99"/>
    </row>
    <row r="12" spans="1:6" ht="42" customHeight="1" x14ac:dyDescent="0.2">
      <c r="A12" s="74"/>
      <c r="B12" s="92"/>
      <c r="C12" s="90"/>
      <c r="D12" s="91"/>
      <c r="E12" s="90"/>
      <c r="F12" s="89"/>
    </row>
    <row r="13" spans="1:6" ht="42" customHeight="1" x14ac:dyDescent="0.2">
      <c r="A13" s="96"/>
      <c r="B13" s="94"/>
      <c r="C13" s="90"/>
      <c r="D13" s="95"/>
      <c r="E13" s="86"/>
      <c r="F13" s="99"/>
    </row>
    <row r="14" spans="1:6" ht="42" customHeight="1" thickBot="1" x14ac:dyDescent="0.25">
      <c r="A14" s="127" t="s">
        <v>0</v>
      </c>
      <c r="B14" s="128"/>
      <c r="C14" s="128"/>
      <c r="D14" s="128"/>
      <c r="E14" s="128"/>
      <c r="F14" s="100">
        <f>SUM(F5:F13)</f>
        <v>47000</v>
      </c>
    </row>
    <row r="15" spans="1:6" ht="42" customHeight="1" x14ac:dyDescent="0.2"/>
    <row r="16" spans="1:6" ht="42" customHeight="1" x14ac:dyDescent="0.2"/>
    <row r="17" spans="1:6" ht="42" customHeight="1" x14ac:dyDescent="0.2"/>
    <row r="18" spans="1:6" ht="42" customHeight="1" x14ac:dyDescent="0.2"/>
    <row r="19" spans="1:6" ht="42" customHeight="1" x14ac:dyDescent="0.2"/>
    <row r="20" spans="1:6" ht="18.95" customHeight="1" x14ac:dyDescent="0.2"/>
    <row r="29" spans="1:6" x14ac:dyDescent="0.2">
      <c r="A29" s="26"/>
      <c r="B29" s="43"/>
      <c r="C29" s="41"/>
      <c r="D29" s="44"/>
      <c r="E29" s="45"/>
      <c r="F29" s="47"/>
    </row>
    <row r="30" spans="1:6" ht="13.5" thickBot="1" x14ac:dyDescent="0.25">
      <c r="A30" s="46"/>
      <c r="B30" s="48"/>
      <c r="C30" s="49"/>
      <c r="D30" s="49"/>
      <c r="E30" s="50"/>
      <c r="F30" s="51"/>
    </row>
    <row r="31" spans="1:6" ht="13.5" thickBot="1" x14ac:dyDescent="0.25">
      <c r="A31" s="129" t="s">
        <v>0</v>
      </c>
      <c r="B31" s="130"/>
      <c r="C31" s="130"/>
      <c r="D31" s="130"/>
      <c r="E31" s="131"/>
      <c r="F31" s="52">
        <f>SUM(F9:F30)</f>
        <v>62500</v>
      </c>
    </row>
  </sheetData>
  <sheetProtection selectLockedCells="1"/>
  <mergeCells count="3">
    <mergeCell ref="E2:F2"/>
    <mergeCell ref="A14:E14"/>
    <mergeCell ref="A31:E31"/>
  </mergeCells>
  <pageMargins left="0.7" right="0.7" top="0.75" bottom="0.75" header="0.3" footer="0.3"/>
  <pageSetup paperSize="9" scale="67" firstPageNumber="3" fitToHeight="0" orientation="portrait" useFirstPageNumber="1" r:id="rId1"/>
  <headerFooter alignWithMargins="0">
    <oddHeader>&amp;C&amp;F</oddHeader>
    <oddFooter>&amp;LSigned by Tenderer
Date&amp;C...............................
................................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FC32-E198-4B81-9FD0-7783A2534E9B}">
  <sheetPr>
    <pageSetUpPr fitToPage="1"/>
  </sheetPr>
  <dimension ref="A1:C11"/>
  <sheetViews>
    <sheetView tabSelected="1" view="pageBreakPreview" zoomScale="130" zoomScaleNormal="100" zoomScaleSheetLayoutView="130" workbookViewId="0">
      <pane xSplit="2" ySplit="5" topLeftCell="C6" activePane="bottomRight" state="frozen"/>
      <selection activeCell="I4" sqref="I4"/>
      <selection pane="topRight" activeCell="I4" sqref="I4"/>
      <selection pane="bottomLeft" activeCell="I4" sqref="I4"/>
      <selection pane="bottomRight" activeCell="I4" sqref="I4"/>
    </sheetView>
  </sheetViews>
  <sheetFormatPr defaultColWidth="9.140625" defaultRowHeight="12.75" x14ac:dyDescent="0.2"/>
  <cols>
    <col min="1" max="1" width="19.5703125" style="2" customWidth="1"/>
    <col min="2" max="2" width="83.140625" style="1" customWidth="1"/>
    <col min="3" max="3" width="25.5703125" style="1" customWidth="1"/>
    <col min="4" max="16384" width="9.140625" style="1"/>
  </cols>
  <sheetData>
    <row r="1" spans="1:3" ht="15" customHeight="1" x14ac:dyDescent="0.2">
      <c r="A1" s="8" t="str">
        <f>'P&amp;Gs'!A1</f>
        <v>IZIKO NATIONAL MUSEUMS - CAPE TOWN</v>
      </c>
      <c r="B1" s="9"/>
      <c r="C1" s="7"/>
    </row>
    <row r="2" spans="1:3" ht="15" customHeight="1" x14ac:dyDescent="0.2">
      <c r="A2" s="8" t="s">
        <v>61</v>
      </c>
      <c r="B2" s="97"/>
      <c r="C2" s="97"/>
    </row>
    <row r="3" spans="1:3" ht="15" customHeight="1" x14ac:dyDescent="0.2">
      <c r="A3" s="93"/>
      <c r="B3" s="97"/>
      <c r="C3" s="97"/>
    </row>
    <row r="4" spans="1:3" ht="20.100000000000001" customHeight="1" thickBot="1" x14ac:dyDescent="0.25">
      <c r="A4" s="5"/>
      <c r="B4" s="25" t="s">
        <v>11</v>
      </c>
      <c r="C4" s="5"/>
    </row>
    <row r="5" spans="1:3" ht="45" customHeight="1" x14ac:dyDescent="0.2">
      <c r="A5" s="38" t="s">
        <v>8</v>
      </c>
      <c r="B5" s="39" t="s">
        <v>3</v>
      </c>
      <c r="C5" s="40" t="s">
        <v>28</v>
      </c>
    </row>
    <row r="6" spans="1:3" ht="45" customHeight="1" x14ac:dyDescent="0.2">
      <c r="A6" s="104">
        <v>1</v>
      </c>
      <c r="B6" s="105" t="s">
        <v>9</v>
      </c>
      <c r="C6" s="106">
        <f>SUM('P&amp;Gs'!F19)</f>
        <v>0</v>
      </c>
    </row>
    <row r="7" spans="1:3" ht="45" customHeight="1" x14ac:dyDescent="0.2">
      <c r="A7" s="104">
        <v>2</v>
      </c>
      <c r="B7" s="105" t="s">
        <v>52</v>
      </c>
      <c r="C7" s="106">
        <f>SUM(ELECTRICAL!F19)</f>
        <v>2500</v>
      </c>
    </row>
    <row r="8" spans="1:3" s="10" customFormat="1" ht="45" customHeight="1" x14ac:dyDescent="0.2">
      <c r="A8" s="104">
        <v>3</v>
      </c>
      <c r="B8" s="105" t="s">
        <v>37</v>
      </c>
      <c r="C8" s="106">
        <f>SUM('PROVISIONAL AMOUNTS'!F14)</f>
        <v>47000</v>
      </c>
    </row>
    <row r="9" spans="1:3" s="10" customFormat="1" ht="45" customHeight="1" thickBot="1" x14ac:dyDescent="0.25">
      <c r="A9" s="107"/>
      <c r="B9" s="112"/>
      <c r="C9" s="108"/>
    </row>
    <row r="10" spans="1:3" ht="20.100000000000001" customHeight="1" thickBot="1" x14ac:dyDescent="0.25">
      <c r="A10" s="110"/>
      <c r="B10" s="120" t="s">
        <v>10</v>
      </c>
      <c r="C10" s="121">
        <f>SUM(C6:C9)</f>
        <v>49500</v>
      </c>
    </row>
    <row r="11" spans="1:3" x14ac:dyDescent="0.2">
      <c r="B11" s="33"/>
    </row>
  </sheetData>
  <sheetProtection selectLockedCells="1"/>
  <pageMargins left="0.7" right="0.7" top="0.75" bottom="0.75" header="0.3" footer="0.3"/>
  <pageSetup paperSize="9" scale="70" firstPageNumber="3" fitToHeight="0" orientation="portrait" useFirstPageNumber="1" r:id="rId1"/>
  <headerFooter alignWithMargins="0">
    <oddHeader>&amp;C&amp;F</oddHeader>
    <oddFooter>&amp;LSigned by Tenderer
Date&amp;C...............................
................................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318ECB77C52B48A72720E1712268BE" ma:contentTypeVersion="5" ma:contentTypeDescription="Create a new document." ma:contentTypeScope="" ma:versionID="9e50373d64fd0bb41716aa6684552d26">
  <xsd:schema xmlns:xsd="http://www.w3.org/2001/XMLSchema" xmlns:xs="http://www.w3.org/2001/XMLSchema" xmlns:p="http://schemas.microsoft.com/office/2006/metadata/properties" xmlns:ns2="d2bb6e3e-7a1e-4d57-bcc9-ba9347c4fca1" xmlns:ns3="e998484c-62bf-4b85-8410-987917d046c1" targetNamespace="http://schemas.microsoft.com/office/2006/metadata/properties" ma:root="true" ma:fieldsID="3c1bc01222cd18c3b85b0d37b1ff1597" ns2:_="" ns3:_="">
    <xsd:import namespace="d2bb6e3e-7a1e-4d57-bcc9-ba9347c4fca1"/>
    <xsd:import namespace="e998484c-62bf-4b85-8410-987917d046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b6e3e-7a1e-4d57-bcc9-ba9347c4f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8484c-62bf-4b85-8410-987917d046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E00EED-5724-4716-BC4E-5C6CC6BBCFF9}">
  <ds:schemaRefs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d2bb6e3e-7a1e-4d57-bcc9-ba9347c4fca1"/>
    <ds:schemaRef ds:uri="e998484c-62bf-4b85-8410-987917d046c1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4F823A-9467-4244-8E70-D31AD35FE8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F0DB0F-0926-49ED-9A56-882EDA582D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bb6e3e-7a1e-4d57-bcc9-ba9347c4fca1"/>
    <ds:schemaRef ds:uri="e998484c-62bf-4b85-8410-987917d046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P&amp;Gs</vt:lpstr>
      <vt:lpstr>ELECTRICAL</vt:lpstr>
      <vt:lpstr>PROVISIONAL AMOUNTS</vt:lpstr>
      <vt:lpstr>SUMMARY</vt:lpstr>
      <vt:lpstr>ELECTRICAL!Print_Area</vt:lpstr>
      <vt:lpstr>'P&amp;Gs'!Print_Area</vt:lpstr>
      <vt:lpstr>'PROVISIONAL AMOUNTS'!Print_Area</vt:lpstr>
      <vt:lpstr>SUMMARY!Print_Area</vt:lpstr>
      <vt:lpstr>ELECTRICAL!Print_Titles</vt:lpstr>
      <vt:lpstr>'P&amp;Gs'!Print_Titles</vt:lpstr>
      <vt:lpstr>'PROVISIONAL AMOUNTS'!Print_Titles</vt:lpstr>
      <vt:lpstr>SUMMARY!Print_Titles</vt:lpstr>
    </vt:vector>
  </TitlesOfParts>
  <Company>Burmeister &amp;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Abrie</cp:lastModifiedBy>
  <cp:lastPrinted>2025-06-05T07:50:30Z</cp:lastPrinted>
  <dcterms:created xsi:type="dcterms:W3CDTF">1998-09-23T01:26:18Z</dcterms:created>
  <dcterms:modified xsi:type="dcterms:W3CDTF">2025-06-05T07:50:35Z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0x0101003D318ECB77C52B48A72720E1712268BE</vt:lpwstr>
  </property>
</Properties>
</file>