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phlo\AppData\Local\Microsoft\Windows\INetCache\Content.Outlook\F32B03AG\"/>
    </mc:Choice>
  </mc:AlternateContent>
  <xr:revisionPtr revIDLastSave="0" documentId="13_ncr:1_{626ACB33-694B-4261-90EA-6CA77644E503}" xr6:coauthVersionLast="36" xr6:coauthVersionMax="47" xr10:uidLastSave="{00000000-0000-0000-0000-000000000000}"/>
  <bookViews>
    <workbookView xWindow="0" yWindow="0" windowWidth="23040" windowHeight="8484" xr2:uid="{F1B1E8C6-85E3-144B-ACE5-789ACCB37A7B}"/>
  </bookViews>
  <sheets>
    <sheet name="PRICING SCHEDULE " sheetId="2" r:id="rId1"/>
  </sheets>
  <definedNames>
    <definedName name="_xlnm.Print_Area" localSheetId="0">'PRICING SCHEDULE '!$A:$Z</definedName>
    <definedName name="_xlnm.Print_Titles" localSheetId="0">'PRICING SCHEDULE 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4" i="2" l="1"/>
  <c r="W25" i="2"/>
  <c r="W26" i="2"/>
  <c r="W23" i="2"/>
  <c r="S24" i="2"/>
  <c r="S25" i="2"/>
  <c r="S26" i="2"/>
  <c r="S23" i="2"/>
  <c r="O24" i="2"/>
  <c r="O25" i="2"/>
  <c r="O26" i="2"/>
  <c r="O23" i="2"/>
  <c r="G24" i="2"/>
  <c r="G25" i="2"/>
  <c r="G26" i="2"/>
  <c r="K26" i="2"/>
  <c r="K25" i="2"/>
  <c r="K24" i="2"/>
  <c r="K23" i="2"/>
  <c r="J17" i="2"/>
  <c r="K17" i="2" s="1"/>
  <c r="J18" i="2"/>
  <c r="K18" i="2" s="1"/>
  <c r="J19" i="2"/>
  <c r="K19" i="2" s="1"/>
  <c r="J16" i="2"/>
  <c r="K16" i="2" s="1"/>
  <c r="F17" i="2"/>
  <c r="G17" i="2" s="1"/>
  <c r="X17" i="2" s="1"/>
  <c r="F18" i="2"/>
  <c r="G18" i="2" s="1"/>
  <c r="X18" i="2" s="1"/>
  <c r="F19" i="2"/>
  <c r="G19" i="2" s="1"/>
  <c r="G23" i="2"/>
  <c r="X23" i="2" s="1"/>
  <c r="V19" i="2"/>
  <c r="W19" i="2" s="1"/>
  <c r="R19" i="2"/>
  <c r="S19" i="2" s="1"/>
  <c r="N19" i="2"/>
  <c r="O19" i="2" s="1"/>
  <c r="V18" i="2"/>
  <c r="W18" i="2" s="1"/>
  <c r="R18" i="2"/>
  <c r="S18" i="2" s="1"/>
  <c r="N18" i="2"/>
  <c r="O18" i="2" s="1"/>
  <c r="V17" i="2"/>
  <c r="W17" i="2" s="1"/>
  <c r="R17" i="2"/>
  <c r="S17" i="2" s="1"/>
  <c r="N17" i="2"/>
  <c r="O17" i="2" s="1"/>
  <c r="V16" i="2"/>
  <c r="W16" i="2" s="1"/>
  <c r="R16" i="2"/>
  <c r="S16" i="2" s="1"/>
  <c r="N16" i="2"/>
  <c r="O16" i="2" s="1"/>
  <c r="F16" i="2"/>
  <c r="G16" i="2" s="1"/>
  <c r="S27" i="2" l="1"/>
  <c r="K27" i="2"/>
  <c r="K28" i="2" s="1"/>
  <c r="K29" i="2" s="1"/>
  <c r="W27" i="2"/>
  <c r="X19" i="2"/>
  <c r="O27" i="2"/>
  <c r="X26" i="2"/>
  <c r="X25" i="2"/>
  <c r="X24" i="2"/>
  <c r="X16" i="2"/>
  <c r="X27" i="2"/>
  <c r="G27" i="2"/>
  <c r="G28" i="2" s="1"/>
  <c r="G29" i="2" s="1"/>
  <c r="W28" i="2"/>
  <c r="W29" i="2" s="1"/>
  <c r="S28" i="2"/>
  <c r="S29" i="2" s="1"/>
  <c r="O28" i="2"/>
  <c r="O29" i="2" s="1"/>
  <c r="X28" i="2" l="1"/>
  <c r="X29" i="2" s="1"/>
</calcChain>
</file>

<file path=xl/sharedStrings.xml><?xml version="1.0" encoding="utf-8"?>
<sst xmlns="http://schemas.openxmlformats.org/spreadsheetml/2006/main" count="126" uniqueCount="86">
  <si>
    <t>SUPPLY CHAIN MANAGEMENT</t>
  </si>
  <si>
    <t>Pricing schedule</t>
  </si>
  <si>
    <t>RFB No</t>
  </si>
  <si>
    <t>RFB Title</t>
  </si>
  <si>
    <t xml:space="preserve">Bidder Name </t>
  </si>
  <si>
    <t>1. INSTRUCTION FOR COMPLETING THE 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</si>
  <si>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</si>
  <si>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</si>
  <si>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</si>
  <si>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(d) Bidder should note the detailed instructions as stipulated under Monthly Rentals and Excess cent per kilometre</t>
  </si>
  <si>
    <t>YEAR 1</t>
  </si>
  <si>
    <t>YEAR 2</t>
  </si>
  <si>
    <t>YEAR 3</t>
  </si>
  <si>
    <t>YEAR 4</t>
  </si>
  <si>
    <t>YEAR 5</t>
  </si>
  <si>
    <t>TOTAL</t>
  </si>
  <si>
    <t>Item No</t>
  </si>
  <si>
    <t>Vehicle Category</t>
  </si>
  <si>
    <t>Unit of measure</t>
  </si>
  <si>
    <t xml:space="preserve">Qty </t>
  </si>
  <si>
    <t xml:space="preserve">Unit Price (Excl VAT) 
Monthly Rental per Vehicle </t>
  </si>
  <si>
    <t>Total Monthly Rental</t>
  </si>
  <si>
    <t>Annual Rental (Y1)</t>
  </si>
  <si>
    <t>Qty</t>
  </si>
  <si>
    <t>Annual Rental (Y2)</t>
  </si>
  <si>
    <t>Annual Rental (Y3)</t>
  </si>
  <si>
    <t>Annual Rental (Y4)</t>
  </si>
  <si>
    <t>Annual Rental (Y5)</t>
  </si>
  <si>
    <t>Line Price Term 
(Excl VAT)</t>
  </si>
  <si>
    <t>BRAND / MODEL</t>
  </si>
  <si>
    <t>Price clarification comment</t>
  </si>
  <si>
    <t xml:space="preserve">MONTHLY RENTALS </t>
  </si>
  <si>
    <t>Sedan vehicles</t>
  </si>
  <si>
    <t>each</t>
  </si>
  <si>
    <t xml:space="preserve">Panel Vans </t>
  </si>
  <si>
    <t>2 x 4 Single Cab vehicle with canopy</t>
  </si>
  <si>
    <t>2 x 4 1 ton LDV with Canopy</t>
  </si>
  <si>
    <t>EXCESS CENT PER KILOMETRE</t>
  </si>
  <si>
    <t>2 x 4 Single Cab cehicle with canopy</t>
  </si>
  <si>
    <t>2 x 4 1ton LDV with Canopy</t>
  </si>
  <si>
    <t>TOTAL BID PRICE  (EXCL VAT)</t>
  </si>
  <si>
    <t>VAT (@15%)</t>
  </si>
  <si>
    <t>TOTAL  BID PRICE (INCL VAT)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</si>
  <si>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</si>
  <si>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Name</t>
  </si>
  <si>
    <t>Capacity</t>
  </si>
  <si>
    <t>Signature (above)</t>
  </si>
  <si>
    <t>Date</t>
  </si>
  <si>
    <t>a)      The monthly rentals should be a fixed monthly rental per vehicle including the following :</t>
  </si>
  <si>
    <t>·       Delivery charges to all areas (All Leased vehicles)</t>
  </si>
  <si>
    <t>·       Branding of vehicles (All Leased vehicles)</t>
  </si>
  <si>
    <t>·       All additional fitments to the vehicles such at the tow bars etc. (All Leased vehicles)</t>
  </si>
  <si>
    <t>·       Fuel Card Management (All leased and SITA owned vehicles)</t>
  </si>
  <si>
    <t>·       Cost of registration, licencing and number plates (All Leased vehicles)</t>
  </si>
  <si>
    <t>·       Regular Services as per the service requirement intervals (All leased and SITA owned vehicles)</t>
  </si>
  <si>
    <t>·       All insurance (All leased and SITA owned vehicles)</t>
  </si>
  <si>
    <t>·       Annual licence renewal cost (All Leased vehicles)</t>
  </si>
  <si>
    <t>·       Vehicle tracking (All leased and SITA owned vehicles)</t>
  </si>
  <si>
    <t>·       Training on reporting (All leased and SITA owned vehicles)</t>
  </si>
  <si>
    <t>·       Fleet account management and administration (All leased and SITA owned vehicles)</t>
  </si>
  <si>
    <t>·       Fleet reporting systems (All leased and SITA owned vehicles)</t>
  </si>
  <si>
    <t>b)      Excluded from the fixed monthly rental are the following:</t>
  </si>
  <si>
    <t>·       E-Tolls</t>
  </si>
  <si>
    <t>·       Fuel and oil top up</t>
  </si>
  <si>
    <t>·       Traffic fines</t>
  </si>
  <si>
    <t>These charges will be billed separately on a monthly basis as a variable amount</t>
  </si>
  <si>
    <t>Line Prices are all VAT EXCLUDING, and TOTAL PRICE is VAT INCLUSIVE</t>
  </si>
  <si>
    <t>a)      The maintenance excess cpk (cent per kilometre) applies to the kilometres travelled in excess of the contracted distance stipulated.</t>
  </si>
  <si>
    <t>b)      The Bidder must stipulate the average monthly kilometre usage proposed per vehicle.</t>
  </si>
  <si>
    <t>c)      The Bidder must stipulate the cent per kilometre (cpk).</t>
  </si>
  <si>
    <t>Total Estimated Excess Km's = 5000km/year</t>
  </si>
  <si>
    <t>Excess Kilometre travelled charge/km (Y1) (cpk)</t>
  </si>
  <si>
    <t>Annual Excess Kilometers per year (Y1)</t>
  </si>
  <si>
    <t>Excess Kilometre travelled charge/km (Y2) (cpk)</t>
  </si>
  <si>
    <t>Annual Excess Kilometers per year (Y2)</t>
  </si>
  <si>
    <t>Excess Kilometre travelled charge/km (Y3) (cpk)</t>
  </si>
  <si>
    <t>Annual Excess Kilometers per year (Y3)</t>
  </si>
  <si>
    <t>Excess Kilometre travelled charge/km (Y4) (cpk)</t>
  </si>
  <si>
    <t>Annual Excess Kilometers per year (Y4)</t>
  </si>
  <si>
    <t>Excess Kilometre travelled charge/km (Y5) (cpk)</t>
  </si>
  <si>
    <t>Annual Excess Kilometers per year (Y5)</t>
  </si>
  <si>
    <t>EXCESS CENT PER KILOMETRE (60 000 km/year)</t>
  </si>
  <si>
    <t>Sedan vehicles (60 000 km/year)</t>
  </si>
  <si>
    <t>2624/2022</t>
  </si>
  <si>
    <r>
      <t xml:space="preserve">·       Replacement of </t>
    </r>
    <r>
      <rPr>
        <sz val="11"/>
        <color rgb="FFFF0000"/>
        <rFont val="Calibri"/>
        <family val="2"/>
        <scheme val="minor"/>
      </rPr>
      <t>2 sets of tyres as required due</t>
    </r>
    <r>
      <rPr>
        <sz val="11"/>
        <color theme="1"/>
        <rFont val="Calibri"/>
        <family val="2"/>
        <scheme val="minor"/>
      </rPr>
      <t xml:space="preserve"> to wear and tear  (All leased and SITA owned vehicles)</t>
    </r>
  </si>
  <si>
    <r>
      <t xml:space="preserve">Request for establishment of a lease vehicles contract, which will include set-up of a fuel card system, the installation of vehicle management system and full Maintenance contracts, for SITA countrywide, for a period of </t>
    </r>
    <r>
      <rPr>
        <sz val="12"/>
        <color rgb="FFFF0000"/>
        <rFont val="Calibri"/>
        <family val="2"/>
        <scheme val="minor"/>
      </rPr>
      <t>60</t>
    </r>
    <r>
      <rPr>
        <sz val="12"/>
        <color theme="1"/>
        <rFont val="Calibri"/>
        <family val="2"/>
        <scheme val="minor"/>
      </rPr>
      <t xml:space="preserve"> months.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</si>
</sst>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R&quot;* #,##0.00_);_(&quot;R&quot;* \(#,##0.00\);_(&quot;R&quot;* &quot;-&quot;??_);_(@_)"/>
    <numFmt numFmtId="165" formatCode="_-[$R-1C09]* #,##0.00_-;\-[$R-1C09]* #,##0.00_-;_-[$R-1C09]* &quot;-&quot;??_-;_-@_-"/>
    <numFmt numFmtId="166" formatCode="_-&quot;R&quot;* #,##0.00_-;\-&quot;R&quot;* #,##0.00_-;_-&quot;R&quot;* &quot;-&quot;??_-;_-@_-"/>
    <numFmt numFmtId="167" formatCode="_-* #,##0.00_-;\-* #,##0.00_-;_-* &quot;-&quot;??_-;_-@_-"/>
    <numFmt numFmtId="168" formatCode="0.0"/>
    <numFmt numFmtId="169" formatCode="&quot;R&quot;#,##0.00"/>
    <numFmt numFmtId="170" formatCode="[$R-1C09]#,##0.00;\-[$R-1C09]#,##0.00"/>
  </numFmts>
  <fonts count="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color theme="1"/>
      <name val="Verdana"/>
      <family val="2"/>
    </font>
    <font>
      <sz val="10"/>
      <color rgb="FF000000"/>
      <name val="Verdana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 (Body)"/>
    </font>
    <font>
      <sz val="12"/>
      <name val="Calibri (Body)"/>
    </font>
    <font>
      <b/>
      <sz val="12"/>
      <name val="Calibri (Body)"/>
    </font>
    <font>
      <b/>
      <sz val="11"/>
      <name val="Calibri (Body)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</borders>
  <cellStyleXfs count="2">
    <xf numFmtId="0" fontId="0" fillId="0" borderId="0"/>
    <xf numFmtId="167" fontId="5" fillId="0" borderId="0" applyFont="0" applyFill="0" applyBorder="0" applyAlignment="0" applyProtection="0"/>
  </cellStyleXfs>
  <cellXfs count="128">
    <xf numFmtId="0" fontId="0" fillId="0" borderId="0" xfId="0"/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6" fillId="2" borderId="0" xfId="0" applyFont="1" applyFill="1"/>
    <xf numFmtId="0" fontId="6" fillId="2" borderId="0" xfId="0" applyFont="1" applyFill="1" applyAlignment="1">
      <alignment vertical="top"/>
    </xf>
    <xf numFmtId="0" fontId="6" fillId="0" borderId="0" xfId="0" applyFont="1"/>
    <xf numFmtId="0" fontId="0" fillId="2" borderId="0" xfId="0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9" fillId="3" borderId="1" xfId="0" applyFont="1" applyFill="1" applyBorder="1" applyAlignment="1">
      <alignment horizontal="right" vertical="top"/>
    </xf>
    <xf numFmtId="0" fontId="10" fillId="4" borderId="0" xfId="0" applyFont="1" applyFill="1" applyAlignment="1">
      <alignment horizontal="center" vertical="top" wrapText="1"/>
    </xf>
    <xf numFmtId="0" fontId="10" fillId="4" borderId="0" xfId="0" applyFont="1" applyFill="1" applyAlignment="1">
      <alignment vertical="top"/>
    </xf>
    <xf numFmtId="0" fontId="0" fillId="4" borderId="0" xfId="0" applyFill="1"/>
    <xf numFmtId="0" fontId="9" fillId="3" borderId="2" xfId="0" applyFont="1" applyFill="1" applyBorder="1" applyAlignment="1">
      <alignment horizontal="right" vertical="top"/>
    </xf>
    <xf numFmtId="0" fontId="10" fillId="4" borderId="0" xfId="0" applyFont="1" applyFill="1" applyAlignment="1">
      <alignment vertical="top" wrapText="1"/>
    </xf>
    <xf numFmtId="0" fontId="9" fillId="3" borderId="3" xfId="0" applyFont="1" applyFill="1" applyBorder="1" applyAlignment="1">
      <alignment horizontal="right"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4" borderId="0" xfId="0" applyFont="1" applyFill="1"/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wrapText="1"/>
    </xf>
    <xf numFmtId="0" fontId="11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top"/>
    </xf>
    <xf numFmtId="0" fontId="9" fillId="4" borderId="0" xfId="0" applyFont="1" applyFill="1"/>
    <xf numFmtId="0" fontId="9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9" fillId="4" borderId="0" xfId="0" applyFont="1" applyFill="1" applyAlignment="1">
      <alignment horizontal="left" vertical="top"/>
    </xf>
    <xf numFmtId="0" fontId="10" fillId="4" borderId="0" xfId="0" applyFont="1" applyFill="1" applyAlignment="1">
      <alignment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center" vertical="top" wrapText="1"/>
    </xf>
    <xf numFmtId="165" fontId="10" fillId="2" borderId="4" xfId="0" applyNumberFormat="1" applyFont="1" applyFill="1" applyBorder="1" applyAlignment="1">
      <alignment horizontal="center" vertical="top" wrapText="1"/>
    </xf>
    <xf numFmtId="0" fontId="12" fillId="6" borderId="4" xfId="0" applyFont="1" applyFill="1" applyBorder="1" applyAlignment="1">
      <alignment vertical="center"/>
    </xf>
    <xf numFmtId="0" fontId="13" fillId="6" borderId="4" xfId="0" applyFont="1" applyFill="1" applyBorder="1" applyAlignment="1">
      <alignment vertical="center" wrapText="1"/>
    </xf>
    <xf numFmtId="165" fontId="10" fillId="2" borderId="5" xfId="0" applyNumberFormat="1" applyFont="1" applyFill="1" applyBorder="1" applyAlignment="1">
      <alignment horizontal="center" vertical="top" wrapText="1"/>
    </xf>
    <xf numFmtId="165" fontId="10" fillId="2" borderId="6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14" fillId="4" borderId="4" xfId="0" applyFont="1" applyFill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left" vertical="center"/>
    </xf>
    <xf numFmtId="165" fontId="3" fillId="0" borderId="4" xfId="0" applyNumberFormat="1" applyFont="1" applyBorder="1" applyAlignment="1">
      <alignment vertical="top" wrapText="1"/>
    </xf>
    <xf numFmtId="166" fontId="3" fillId="0" borderId="4" xfId="0" applyNumberFormat="1" applyFont="1" applyBorder="1" applyAlignment="1">
      <alignment vertical="top" wrapText="1"/>
    </xf>
    <xf numFmtId="166" fontId="4" fillId="0" borderId="4" xfId="0" applyNumberFormat="1" applyFont="1" applyBorder="1" applyAlignment="1">
      <alignment vertical="top" wrapText="1"/>
    </xf>
    <xf numFmtId="0" fontId="16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166" fontId="3" fillId="3" borderId="4" xfId="0" applyNumberFormat="1" applyFont="1" applyFill="1" applyBorder="1" applyAlignment="1">
      <alignment vertical="top" wrapText="1"/>
    </xf>
    <xf numFmtId="166" fontId="4" fillId="3" borderId="4" xfId="0" applyNumberFormat="1" applyFont="1" applyFill="1" applyBorder="1" applyAlignment="1">
      <alignment vertical="top" wrapText="1"/>
    </xf>
    <xf numFmtId="0" fontId="16" fillId="5" borderId="4" xfId="0" applyFont="1" applyFill="1" applyBorder="1" applyAlignment="1">
      <alignment horizontal="left" vertical="top" wrapText="1"/>
    </xf>
    <xf numFmtId="0" fontId="0" fillId="4" borderId="4" xfId="0" applyFill="1" applyBorder="1"/>
    <xf numFmtId="0" fontId="0" fillId="0" borderId="4" xfId="0" applyBorder="1"/>
    <xf numFmtId="0" fontId="14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168" fontId="3" fillId="3" borderId="4" xfId="1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165" fontId="10" fillId="3" borderId="4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 vertical="top"/>
    </xf>
    <xf numFmtId="0" fontId="0" fillId="4" borderId="0" xfId="0" applyFill="1" applyAlignment="1">
      <alignment horizontal="center" vertical="top"/>
    </xf>
    <xf numFmtId="0" fontId="0" fillId="4" borderId="0" xfId="0" applyFill="1" applyAlignment="1">
      <alignment vertical="top"/>
    </xf>
    <xf numFmtId="0" fontId="12" fillId="5" borderId="1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4" borderId="13" xfId="0" applyFont="1" applyFill="1" applyBorder="1" applyAlignment="1">
      <alignment horizontal="left" vertical="top"/>
    </xf>
    <xf numFmtId="0" fontId="12" fillId="4" borderId="13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14" fontId="12" fillId="0" borderId="0" xfId="0" applyNumberFormat="1" applyFont="1" applyAlignment="1">
      <alignment horizontal="left" vertical="center"/>
    </xf>
    <xf numFmtId="0" fontId="12" fillId="5" borderId="17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6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0" fillId="4" borderId="0" xfId="0" applyFont="1" applyFill="1" applyAlignment="1">
      <alignment horizontal="right" vertical="top"/>
    </xf>
    <xf numFmtId="0" fontId="10" fillId="4" borderId="0" xfId="0" applyFont="1" applyFill="1" applyAlignment="1">
      <alignment horizontal="right" vertical="top" wrapText="1"/>
    </xf>
    <xf numFmtId="0" fontId="10" fillId="4" borderId="0" xfId="0" applyFont="1" applyFill="1" applyAlignment="1">
      <alignment horizontal="right"/>
    </xf>
    <xf numFmtId="0" fontId="13" fillId="6" borderId="4" xfId="0" applyFont="1" applyFill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top" wrapText="1"/>
    </xf>
    <xf numFmtId="169" fontId="9" fillId="3" borderId="4" xfId="0" applyNumberFormat="1" applyFont="1" applyFill="1" applyBorder="1" applyAlignment="1">
      <alignment horizontal="right" vertical="center" wrapText="1"/>
    </xf>
    <xf numFmtId="169" fontId="4" fillId="3" borderId="4" xfId="0" applyNumberFormat="1" applyFont="1" applyFill="1" applyBorder="1" applyAlignment="1">
      <alignment horizontal="right" vertical="top" wrapText="1"/>
    </xf>
    <xf numFmtId="169" fontId="10" fillId="3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169" fontId="3" fillId="3" borderId="4" xfId="0" applyNumberFormat="1" applyFont="1" applyFill="1" applyBorder="1" applyAlignment="1">
      <alignment horizontal="right" vertical="center" wrapText="1"/>
    </xf>
    <xf numFmtId="165" fontId="3" fillId="3" borderId="4" xfId="0" applyNumberFormat="1" applyFont="1" applyFill="1" applyBorder="1" applyAlignment="1">
      <alignment vertical="top" wrapText="1"/>
    </xf>
    <xf numFmtId="170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170" fontId="19" fillId="5" borderId="4" xfId="0" applyNumberFormat="1" applyFont="1" applyFill="1" applyBorder="1" applyAlignment="1">
      <alignment horizontal="right" vertical="center" wrapText="1"/>
    </xf>
    <xf numFmtId="0" fontId="19" fillId="3" borderId="4" xfId="0" applyNumberFormat="1" applyFont="1" applyFill="1" applyBorder="1" applyAlignment="1">
      <alignment horizontal="right" vertical="center" wrapText="1"/>
    </xf>
    <xf numFmtId="169" fontId="19" fillId="7" borderId="4" xfId="0" applyNumberFormat="1" applyFont="1" applyFill="1" applyBorder="1" applyAlignment="1">
      <alignment horizontal="right" vertical="center" wrapText="1"/>
    </xf>
    <xf numFmtId="166" fontId="19" fillId="3" borderId="4" xfId="0" applyNumberFormat="1" applyFont="1" applyFill="1" applyBorder="1" applyAlignment="1">
      <alignment vertical="top" wrapText="1"/>
    </xf>
    <xf numFmtId="170" fontId="19" fillId="3" borderId="4" xfId="0" applyNumberFormat="1" applyFont="1" applyFill="1" applyBorder="1" applyAlignment="1">
      <alignment horizontal="right" vertical="center" wrapText="1"/>
    </xf>
    <xf numFmtId="170" fontId="19" fillId="3" borderId="4" xfId="0" applyNumberFormat="1" applyFont="1" applyFill="1" applyBorder="1" applyAlignment="1">
      <alignment vertical="top" wrapText="1"/>
    </xf>
    <xf numFmtId="164" fontId="20" fillId="7" borderId="4" xfId="0" applyNumberFormat="1" applyFont="1" applyFill="1" applyBorder="1"/>
    <xf numFmtId="0" fontId="20" fillId="2" borderId="4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top" wrapText="1"/>
    </xf>
    <xf numFmtId="165" fontId="20" fillId="2" borderId="4" xfId="0" applyNumberFormat="1" applyFont="1" applyFill="1" applyBorder="1" applyAlignment="1">
      <alignment horizontal="center" vertical="top" wrapText="1"/>
    </xf>
    <xf numFmtId="165" fontId="20" fillId="2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/>
    </xf>
    <xf numFmtId="0" fontId="10" fillId="2" borderId="4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left" vertical="top" wrapText="1"/>
    </xf>
    <xf numFmtId="0" fontId="12" fillId="5" borderId="10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14" fontId="12" fillId="5" borderId="13" xfId="0" applyNumberFormat="1" applyFont="1" applyFill="1" applyBorder="1" applyAlignment="1">
      <alignment horizontal="left" vertical="center"/>
    </xf>
    <xf numFmtId="14" fontId="12" fillId="5" borderId="15" xfId="0" applyNumberFormat="1" applyFont="1" applyFill="1" applyBorder="1" applyAlignment="1">
      <alignment horizontal="left" vertical="center"/>
    </xf>
    <xf numFmtId="0" fontId="12" fillId="4" borderId="18" xfId="0" applyFont="1" applyFill="1" applyBorder="1" applyAlignment="1">
      <alignment horizontal="left" vertical="top"/>
    </xf>
    <xf numFmtId="0" fontId="12" fillId="4" borderId="19" xfId="0" applyFont="1" applyFill="1" applyBorder="1" applyAlignment="1">
      <alignment horizontal="left" vertical="top"/>
    </xf>
    <xf numFmtId="0" fontId="1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E6CE87FB-5B1B-654D-9D1F-5934FE62E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1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B0FD0-34DC-B441-8C48-2751C1AB879E}">
  <sheetPr>
    <pageSetUpPr fitToPage="1"/>
  </sheetPr>
  <dimension ref="A1:Z64"/>
  <sheetViews>
    <sheetView showGridLines="0" tabSelected="1" zoomScale="98" zoomScaleNormal="98" workbookViewId="0">
      <selection activeCell="C4" sqref="C4"/>
    </sheetView>
  </sheetViews>
  <sheetFormatPr defaultColWidth="9.109375" defaultRowHeight="14.4"/>
  <cols>
    <col min="1" max="1" width="13.44140625" style="78" customWidth="1"/>
    <col min="2" max="2" width="59.44140625" style="41" customWidth="1"/>
    <col min="3" max="3" width="16.77734375" style="80" customWidth="1"/>
    <col min="4" max="4" width="7.44140625" style="80" customWidth="1"/>
    <col min="5" max="5" width="23.77734375" style="41" customWidth="1"/>
    <col min="6" max="6" width="19.44140625" style="41" customWidth="1"/>
    <col min="7" max="7" width="19.44140625" style="95" customWidth="1"/>
    <col min="8" max="8" width="7.109375" style="41" customWidth="1"/>
    <col min="9" max="11" width="19.44140625" style="41" customWidth="1"/>
    <col min="12" max="12" width="7.44140625" style="41" customWidth="1"/>
    <col min="13" max="15" width="19.44140625" style="41" customWidth="1"/>
    <col min="16" max="16" width="7.44140625" style="41" customWidth="1"/>
    <col min="17" max="19" width="19.44140625" style="41" customWidth="1"/>
    <col min="20" max="20" width="7.44140625" style="41" customWidth="1"/>
    <col min="21" max="23" width="19.44140625" style="41" customWidth="1"/>
    <col min="24" max="24" width="21.33203125" style="41" customWidth="1"/>
    <col min="25" max="25" width="32.77734375" style="41" customWidth="1"/>
    <col min="26" max="26" width="36.77734375" style="41" customWidth="1"/>
    <col min="27" max="16384" width="9.109375" style="41"/>
  </cols>
  <sheetData>
    <row r="1" spans="1:26" s="6" customFormat="1" ht="31.2">
      <c r="A1" s="1"/>
      <c r="B1" s="2" t="s">
        <v>0</v>
      </c>
      <c r="C1" s="3"/>
      <c r="D1" s="4"/>
      <c r="E1" s="4"/>
      <c r="F1" s="4"/>
      <c r="G1" s="85"/>
      <c r="H1" s="4"/>
      <c r="I1" s="4"/>
      <c r="J1" s="4"/>
      <c r="K1" s="4"/>
      <c r="L1" s="4"/>
      <c r="M1" s="4"/>
      <c r="N1" s="4"/>
      <c r="O1" s="5"/>
      <c r="P1" s="4"/>
      <c r="Q1" s="4"/>
      <c r="R1" s="4"/>
      <c r="S1" s="5"/>
      <c r="T1" s="4"/>
      <c r="U1" s="4"/>
      <c r="V1" s="4"/>
      <c r="W1" s="5"/>
      <c r="X1" s="4"/>
      <c r="Y1" s="4"/>
      <c r="Z1" s="4"/>
    </row>
    <row r="2" spans="1:26" customFormat="1" ht="28.8" customHeight="1">
      <c r="A2" s="7"/>
      <c r="B2" s="8" t="s">
        <v>1</v>
      </c>
      <c r="C2" s="9"/>
      <c r="D2" s="10"/>
      <c r="E2" s="10"/>
      <c r="F2" s="10"/>
      <c r="G2" s="86"/>
      <c r="H2" s="10"/>
      <c r="I2" s="10"/>
      <c r="J2" s="10"/>
      <c r="K2" s="10"/>
      <c r="L2" s="10"/>
      <c r="M2" s="10"/>
      <c r="N2" s="10"/>
      <c r="O2" s="11"/>
      <c r="P2" s="10"/>
      <c r="Q2" s="10"/>
      <c r="R2" s="10"/>
      <c r="S2" s="11"/>
      <c r="T2" s="10"/>
      <c r="U2" s="10"/>
      <c r="V2" s="10"/>
      <c r="W2" s="11"/>
      <c r="X2" s="10"/>
      <c r="Y2" s="10"/>
      <c r="Z2" s="10"/>
    </row>
    <row r="3" spans="1:26" customFormat="1" ht="15.6">
      <c r="A3" s="12" t="s">
        <v>2</v>
      </c>
      <c r="B3" s="114" t="s">
        <v>83</v>
      </c>
      <c r="C3" s="13"/>
      <c r="D3" s="14"/>
      <c r="E3" s="14"/>
      <c r="F3" s="14"/>
      <c r="G3" s="87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5"/>
      <c r="Y3" s="15"/>
      <c r="Z3" s="15"/>
    </row>
    <row r="4" spans="1:26" customFormat="1" ht="62.4">
      <c r="A4" s="16" t="s">
        <v>3</v>
      </c>
      <c r="B4" s="127" t="s">
        <v>85</v>
      </c>
      <c r="C4" s="13"/>
      <c r="D4" s="17"/>
      <c r="E4" s="17"/>
      <c r="F4" s="17"/>
      <c r="G4" s="88"/>
      <c r="H4" s="17"/>
      <c r="I4" s="17"/>
      <c r="J4" s="17"/>
      <c r="K4" s="17"/>
      <c r="L4" s="17"/>
      <c r="M4" s="17"/>
      <c r="N4" s="17"/>
      <c r="O4" s="14"/>
      <c r="P4" s="17"/>
      <c r="Q4" s="17"/>
      <c r="R4" s="17"/>
      <c r="S4" s="14"/>
      <c r="T4" s="17"/>
      <c r="U4" s="17"/>
      <c r="V4" s="17"/>
      <c r="W4" s="14"/>
      <c r="X4" s="15"/>
      <c r="Y4" s="15"/>
      <c r="Z4" s="15"/>
    </row>
    <row r="5" spans="1:26" customFormat="1" ht="15.6">
      <c r="A5" s="18" t="s">
        <v>4</v>
      </c>
      <c r="B5" s="19"/>
      <c r="C5" s="13"/>
      <c r="D5" s="20"/>
      <c r="E5" s="20"/>
      <c r="F5" s="20"/>
      <c r="G5" s="89"/>
      <c r="H5" s="20"/>
      <c r="I5" s="20"/>
      <c r="J5" s="20"/>
      <c r="K5" s="20"/>
      <c r="L5" s="20"/>
      <c r="M5" s="20"/>
      <c r="N5" s="20"/>
      <c r="O5" s="14"/>
      <c r="P5" s="20"/>
      <c r="Q5" s="20"/>
      <c r="R5" s="20"/>
      <c r="S5" s="14"/>
      <c r="T5" s="20"/>
      <c r="U5" s="20"/>
      <c r="V5" s="20"/>
      <c r="W5" s="14"/>
      <c r="X5" s="15"/>
      <c r="Y5" s="15"/>
      <c r="Z5" s="15"/>
    </row>
    <row r="6" spans="1:26" customFormat="1" ht="15.6">
      <c r="A6" s="21"/>
      <c r="B6" s="22"/>
      <c r="C6" s="13"/>
      <c r="D6" s="20"/>
      <c r="E6" s="20"/>
      <c r="F6" s="20"/>
      <c r="G6" s="89"/>
      <c r="H6" s="20"/>
      <c r="I6" s="20"/>
      <c r="J6" s="20"/>
      <c r="K6" s="20"/>
      <c r="L6" s="20"/>
      <c r="M6" s="20"/>
      <c r="N6" s="20"/>
      <c r="O6" s="14"/>
      <c r="P6" s="20"/>
      <c r="Q6" s="20"/>
      <c r="R6" s="20"/>
      <c r="S6" s="14"/>
      <c r="T6" s="20"/>
      <c r="U6" s="20"/>
      <c r="V6" s="20"/>
      <c r="W6" s="14"/>
      <c r="X6" s="15"/>
      <c r="Y6" s="15"/>
      <c r="Z6" s="15"/>
    </row>
    <row r="7" spans="1:26" s="15" customFormat="1" ht="15.6">
      <c r="A7" s="23" t="s">
        <v>5</v>
      </c>
      <c r="B7" s="24"/>
      <c r="C7" s="24"/>
      <c r="D7" s="20"/>
      <c r="E7" s="20"/>
      <c r="F7" s="20"/>
      <c r="G7" s="89"/>
      <c r="H7" s="20"/>
      <c r="I7" s="20"/>
      <c r="J7" s="20"/>
      <c r="K7" s="20"/>
      <c r="L7" s="20"/>
      <c r="M7" s="20"/>
      <c r="N7" s="20"/>
      <c r="O7" s="14"/>
      <c r="P7" s="20"/>
      <c r="Q7" s="20"/>
      <c r="R7" s="20"/>
      <c r="S7" s="14"/>
      <c r="T7" s="20"/>
      <c r="U7" s="20"/>
      <c r="V7" s="20"/>
      <c r="W7" s="14"/>
    </row>
    <row r="8" spans="1:26" s="15" customFormat="1" ht="15.6">
      <c r="A8" s="25" t="s">
        <v>6</v>
      </c>
      <c r="B8" s="26"/>
      <c r="C8" s="27"/>
      <c r="D8" s="20"/>
      <c r="E8" s="20"/>
      <c r="F8" s="20"/>
      <c r="G8" s="89"/>
      <c r="H8" s="20"/>
      <c r="I8" s="20"/>
      <c r="J8" s="20"/>
      <c r="K8" s="20"/>
      <c r="L8" s="20"/>
      <c r="M8" s="20"/>
      <c r="N8" s="20"/>
      <c r="O8" s="14"/>
      <c r="P8" s="20"/>
      <c r="Q8" s="20"/>
      <c r="R8" s="20"/>
      <c r="S8" s="14"/>
      <c r="T8" s="20"/>
      <c r="U8" s="20"/>
      <c r="V8" s="20"/>
      <c r="W8" s="14"/>
    </row>
    <row r="9" spans="1:26" s="15" customFormat="1" ht="15.6">
      <c r="A9" s="28" t="s">
        <v>7</v>
      </c>
      <c r="B9" s="29"/>
      <c r="C9" s="29"/>
      <c r="D9" s="20"/>
      <c r="E9" s="20"/>
      <c r="F9" s="20"/>
      <c r="G9" s="89"/>
      <c r="H9" s="20"/>
      <c r="I9" s="20"/>
      <c r="J9" s="20"/>
      <c r="K9" s="20"/>
      <c r="L9" s="20"/>
      <c r="M9" s="20"/>
      <c r="N9" s="20"/>
      <c r="O9" s="14"/>
      <c r="P9" s="20"/>
      <c r="Q9" s="20"/>
      <c r="R9" s="20"/>
      <c r="S9" s="14"/>
      <c r="T9" s="20"/>
      <c r="U9" s="20"/>
      <c r="V9" s="20"/>
      <c r="W9" s="14"/>
    </row>
    <row r="10" spans="1:26" s="15" customFormat="1" ht="15.6">
      <c r="A10" s="28" t="s">
        <v>8</v>
      </c>
      <c r="B10" s="29"/>
      <c r="C10" s="29"/>
      <c r="D10" s="20"/>
      <c r="E10" s="20"/>
      <c r="F10" s="20"/>
      <c r="G10" s="89"/>
      <c r="H10" s="20"/>
      <c r="I10" s="20"/>
      <c r="J10" s="20"/>
      <c r="K10" s="20"/>
      <c r="L10" s="20"/>
      <c r="M10" s="20"/>
      <c r="N10" s="20"/>
      <c r="O10" s="14"/>
      <c r="P10" s="20"/>
      <c r="Q10" s="20"/>
      <c r="R10" s="20"/>
      <c r="S10" s="14"/>
      <c r="T10" s="20"/>
      <c r="U10" s="20"/>
      <c r="V10" s="20"/>
      <c r="W10" s="14"/>
    </row>
    <row r="11" spans="1:26" s="15" customFormat="1" ht="15.6">
      <c r="A11" s="30" t="s">
        <v>9</v>
      </c>
      <c r="B11" s="29"/>
      <c r="C11" s="29"/>
      <c r="D11" s="20"/>
      <c r="E11" s="20"/>
      <c r="F11" s="20"/>
      <c r="G11" s="89"/>
      <c r="H11" s="20"/>
      <c r="I11" s="20"/>
      <c r="J11" s="20"/>
      <c r="K11" s="20"/>
      <c r="L11" s="20"/>
      <c r="M11" s="20"/>
      <c r="N11" s="20"/>
      <c r="O11" s="14"/>
      <c r="P11" s="20"/>
      <c r="Q11" s="20"/>
      <c r="R11" s="20"/>
      <c r="S11" s="14"/>
      <c r="T11" s="20"/>
      <c r="U11" s="20"/>
      <c r="V11" s="20"/>
      <c r="W11" s="14"/>
    </row>
    <row r="12" spans="1:26" s="15" customFormat="1" ht="15.6">
      <c r="A12" s="31"/>
      <c r="B12" s="32"/>
      <c r="C12" s="13"/>
      <c r="D12" s="20"/>
      <c r="E12" s="20"/>
      <c r="F12" s="20"/>
      <c r="G12" s="89"/>
      <c r="H12" s="20"/>
      <c r="I12" s="20"/>
      <c r="J12" s="20"/>
      <c r="K12" s="20"/>
      <c r="L12" s="20"/>
      <c r="M12" s="20"/>
      <c r="N12" s="20"/>
      <c r="O12" s="14"/>
      <c r="P12" s="20"/>
      <c r="Q12" s="20"/>
      <c r="R12" s="20"/>
      <c r="S12" s="14"/>
      <c r="T12" s="20"/>
      <c r="U12" s="20"/>
      <c r="V12" s="20"/>
      <c r="W12" s="14"/>
    </row>
    <row r="13" spans="1:26" customFormat="1" ht="15.6">
      <c r="A13" s="33"/>
      <c r="B13" s="34"/>
      <c r="C13" s="35"/>
      <c r="D13" s="117" t="s">
        <v>10</v>
      </c>
      <c r="E13" s="117"/>
      <c r="F13" s="117"/>
      <c r="G13" s="117"/>
      <c r="H13" s="117" t="s">
        <v>11</v>
      </c>
      <c r="I13" s="117"/>
      <c r="J13" s="117"/>
      <c r="K13" s="117"/>
      <c r="L13" s="117" t="s">
        <v>12</v>
      </c>
      <c r="M13" s="117"/>
      <c r="N13" s="117"/>
      <c r="O13" s="117"/>
      <c r="P13" s="117" t="s">
        <v>13</v>
      </c>
      <c r="Q13" s="117"/>
      <c r="R13" s="117"/>
      <c r="S13" s="117"/>
      <c r="T13" s="117" t="s">
        <v>14</v>
      </c>
      <c r="U13" s="117"/>
      <c r="V13" s="117"/>
      <c r="W13" s="117"/>
      <c r="X13" s="35" t="s">
        <v>15</v>
      </c>
      <c r="Y13" s="15"/>
    </row>
    <row r="14" spans="1:26" ht="62.4">
      <c r="A14" s="33" t="s">
        <v>16</v>
      </c>
      <c r="B14" s="34" t="s">
        <v>17</v>
      </c>
      <c r="C14" s="35" t="s">
        <v>18</v>
      </c>
      <c r="D14" s="35" t="s">
        <v>19</v>
      </c>
      <c r="E14" s="36" t="s">
        <v>20</v>
      </c>
      <c r="F14" s="37" t="s">
        <v>21</v>
      </c>
      <c r="G14" s="90" t="s">
        <v>22</v>
      </c>
      <c r="H14" s="35" t="s">
        <v>23</v>
      </c>
      <c r="I14" s="36" t="s">
        <v>20</v>
      </c>
      <c r="J14" s="37" t="s">
        <v>21</v>
      </c>
      <c r="K14" s="38" t="s">
        <v>24</v>
      </c>
      <c r="L14" s="35" t="s">
        <v>23</v>
      </c>
      <c r="M14" s="36" t="s">
        <v>20</v>
      </c>
      <c r="N14" s="37" t="s">
        <v>21</v>
      </c>
      <c r="O14" s="38" t="s">
        <v>25</v>
      </c>
      <c r="P14" s="35" t="s">
        <v>23</v>
      </c>
      <c r="Q14" s="36" t="s">
        <v>20</v>
      </c>
      <c r="R14" s="37" t="s">
        <v>21</v>
      </c>
      <c r="S14" s="38" t="s">
        <v>26</v>
      </c>
      <c r="T14" s="35" t="s">
        <v>23</v>
      </c>
      <c r="U14" s="36" t="s">
        <v>20</v>
      </c>
      <c r="V14" s="37" t="s">
        <v>21</v>
      </c>
      <c r="W14" s="38" t="s">
        <v>27</v>
      </c>
      <c r="X14" s="39" t="s">
        <v>28</v>
      </c>
      <c r="Y14" s="40" t="s">
        <v>29</v>
      </c>
      <c r="Z14" s="40" t="s">
        <v>30</v>
      </c>
    </row>
    <row r="15" spans="1:26" ht="15.6">
      <c r="A15" s="42"/>
      <c r="B15" s="43" t="s">
        <v>31</v>
      </c>
      <c r="C15" s="44"/>
      <c r="D15" s="45"/>
      <c r="E15" s="46"/>
      <c r="F15" s="46"/>
      <c r="G15" s="91"/>
      <c r="H15" s="45"/>
      <c r="I15" s="46"/>
      <c r="J15" s="46"/>
      <c r="K15" s="47"/>
      <c r="L15" s="45"/>
      <c r="M15" s="46"/>
      <c r="N15" s="46"/>
      <c r="O15" s="47"/>
      <c r="P15" s="45"/>
      <c r="Q15" s="46"/>
      <c r="R15" s="46"/>
      <c r="S15" s="47"/>
      <c r="T15" s="45"/>
      <c r="U15" s="46"/>
      <c r="V15" s="46"/>
      <c r="W15" s="47"/>
      <c r="X15" s="48"/>
      <c r="Y15" s="49"/>
      <c r="Z15" s="49"/>
    </row>
    <row r="16" spans="1:26" ht="15.6">
      <c r="A16" s="42">
        <v>1</v>
      </c>
      <c r="B16" s="50" t="s">
        <v>32</v>
      </c>
      <c r="C16" s="51" t="s">
        <v>33</v>
      </c>
      <c r="D16" s="51">
        <v>14</v>
      </c>
      <c r="E16" s="98"/>
      <c r="F16" s="96">
        <f>+D16*E16</f>
        <v>0</v>
      </c>
      <c r="G16" s="92">
        <f>+F16*12</f>
        <v>0</v>
      </c>
      <c r="H16" s="51">
        <v>14</v>
      </c>
      <c r="I16" s="99"/>
      <c r="J16" s="97">
        <f>+H16*I16</f>
        <v>0</v>
      </c>
      <c r="K16" s="52">
        <f>+J16*12</f>
        <v>0</v>
      </c>
      <c r="L16" s="51">
        <v>14</v>
      </c>
      <c r="M16" s="99"/>
      <c r="N16" s="97">
        <f>M16*L16</f>
        <v>0</v>
      </c>
      <c r="O16" s="52">
        <f>N16*12</f>
        <v>0</v>
      </c>
      <c r="P16" s="51">
        <v>14</v>
      </c>
      <c r="Q16" s="99"/>
      <c r="R16" s="97">
        <f>Q16*P16</f>
        <v>0</v>
      </c>
      <c r="S16" s="52">
        <f>R16*12</f>
        <v>0</v>
      </c>
      <c r="T16" s="51">
        <v>14</v>
      </c>
      <c r="U16" s="99"/>
      <c r="V16" s="97">
        <f>U16*T16</f>
        <v>0</v>
      </c>
      <c r="W16" s="52">
        <f>V16*12</f>
        <v>0</v>
      </c>
      <c r="X16" s="53">
        <f>+G16+K16+O16+S16+W16</f>
        <v>0</v>
      </c>
      <c r="Y16" s="54"/>
      <c r="Z16" s="54"/>
    </row>
    <row r="17" spans="1:26" ht="15.6">
      <c r="A17" s="42">
        <v>2</v>
      </c>
      <c r="B17" s="50" t="s">
        <v>34</v>
      </c>
      <c r="C17" s="51" t="s">
        <v>33</v>
      </c>
      <c r="D17" s="51">
        <v>2</v>
      </c>
      <c r="E17" s="98"/>
      <c r="F17" s="96">
        <f t="shared" ref="F17:F19" si="0">+D17*E17</f>
        <v>0</v>
      </c>
      <c r="G17" s="92">
        <f t="shared" ref="G17:G19" si="1">+F17*12</f>
        <v>0</v>
      </c>
      <c r="H17" s="51">
        <v>2</v>
      </c>
      <c r="I17" s="99"/>
      <c r="J17" s="97">
        <f t="shared" ref="J17:J19" si="2">+H17*I17</f>
        <v>0</v>
      </c>
      <c r="K17" s="52">
        <f>+J17*12</f>
        <v>0</v>
      </c>
      <c r="L17" s="51">
        <v>2</v>
      </c>
      <c r="M17" s="99"/>
      <c r="N17" s="97">
        <f t="shared" ref="N17:N19" si="3">M17*L17</f>
        <v>0</v>
      </c>
      <c r="O17" s="52">
        <f t="shared" ref="O17:O19" si="4">N17*12</f>
        <v>0</v>
      </c>
      <c r="P17" s="51">
        <v>2</v>
      </c>
      <c r="Q17" s="99"/>
      <c r="R17" s="97">
        <f t="shared" ref="R17:R19" si="5">Q17*P17</f>
        <v>0</v>
      </c>
      <c r="S17" s="52">
        <f t="shared" ref="S17:S19" si="6">R17*12</f>
        <v>0</v>
      </c>
      <c r="T17" s="51">
        <v>2</v>
      </c>
      <c r="U17" s="99"/>
      <c r="V17" s="97">
        <f t="shared" ref="V17:V19" si="7">U17*T17</f>
        <v>0</v>
      </c>
      <c r="W17" s="52">
        <f t="shared" ref="W17:W19" si="8">V17*12</f>
        <v>0</v>
      </c>
      <c r="X17" s="53">
        <f t="shared" ref="X17:X19" si="9">+G17+K17+O17+S17+W17</f>
        <v>0</v>
      </c>
      <c r="Y17" s="54"/>
      <c r="Z17" s="54"/>
    </row>
    <row r="18" spans="1:26" ht="15.6">
      <c r="A18" s="42">
        <v>3</v>
      </c>
      <c r="B18" s="50" t="s">
        <v>35</v>
      </c>
      <c r="C18" s="51" t="s">
        <v>33</v>
      </c>
      <c r="D18" s="51">
        <v>5</v>
      </c>
      <c r="E18" s="98"/>
      <c r="F18" s="96">
        <f t="shared" si="0"/>
        <v>0</v>
      </c>
      <c r="G18" s="92">
        <f t="shared" si="1"/>
        <v>0</v>
      </c>
      <c r="H18" s="51">
        <v>5</v>
      </c>
      <c r="I18" s="99"/>
      <c r="J18" s="97">
        <f t="shared" si="2"/>
        <v>0</v>
      </c>
      <c r="K18" s="52">
        <f>+J18*12</f>
        <v>0</v>
      </c>
      <c r="L18" s="51">
        <v>5</v>
      </c>
      <c r="M18" s="99"/>
      <c r="N18" s="97">
        <f t="shared" si="3"/>
        <v>0</v>
      </c>
      <c r="O18" s="52">
        <f t="shared" si="4"/>
        <v>0</v>
      </c>
      <c r="P18" s="51">
        <v>5</v>
      </c>
      <c r="Q18" s="99"/>
      <c r="R18" s="97">
        <f t="shared" si="5"/>
        <v>0</v>
      </c>
      <c r="S18" s="52">
        <f t="shared" si="6"/>
        <v>0</v>
      </c>
      <c r="T18" s="51">
        <v>5</v>
      </c>
      <c r="U18" s="99"/>
      <c r="V18" s="97">
        <f t="shared" si="7"/>
        <v>0</v>
      </c>
      <c r="W18" s="52">
        <f t="shared" si="8"/>
        <v>0</v>
      </c>
      <c r="X18" s="53">
        <f t="shared" si="9"/>
        <v>0</v>
      </c>
      <c r="Y18" s="54"/>
      <c r="Z18" s="54"/>
    </row>
    <row r="19" spans="1:26" ht="15.6">
      <c r="A19" s="42">
        <v>4</v>
      </c>
      <c r="B19" s="50" t="s">
        <v>36</v>
      </c>
      <c r="C19" s="51" t="s">
        <v>33</v>
      </c>
      <c r="D19" s="51">
        <v>8</v>
      </c>
      <c r="E19" s="98"/>
      <c r="F19" s="96">
        <f t="shared" si="0"/>
        <v>0</v>
      </c>
      <c r="G19" s="92">
        <f t="shared" si="1"/>
        <v>0</v>
      </c>
      <c r="H19" s="51">
        <v>8</v>
      </c>
      <c r="I19" s="99"/>
      <c r="J19" s="97">
        <f t="shared" si="2"/>
        <v>0</v>
      </c>
      <c r="K19" s="52">
        <f>+J19*12</f>
        <v>0</v>
      </c>
      <c r="L19" s="51">
        <v>8</v>
      </c>
      <c r="M19" s="99"/>
      <c r="N19" s="97">
        <f t="shared" si="3"/>
        <v>0</v>
      </c>
      <c r="O19" s="52">
        <f t="shared" si="4"/>
        <v>0</v>
      </c>
      <c r="P19" s="51">
        <v>8</v>
      </c>
      <c r="Q19" s="99"/>
      <c r="R19" s="97">
        <f t="shared" si="5"/>
        <v>0</v>
      </c>
      <c r="S19" s="52">
        <f t="shared" si="6"/>
        <v>0</v>
      </c>
      <c r="T19" s="51">
        <v>8</v>
      </c>
      <c r="U19" s="99"/>
      <c r="V19" s="97">
        <f t="shared" si="7"/>
        <v>0</v>
      </c>
      <c r="W19" s="52">
        <f t="shared" si="8"/>
        <v>0</v>
      </c>
      <c r="X19" s="53">
        <f t="shared" si="9"/>
        <v>0</v>
      </c>
      <c r="Y19" s="54"/>
      <c r="Z19" s="54"/>
    </row>
    <row r="20" spans="1:26" customFormat="1" ht="15.6">
      <c r="A20" s="33"/>
      <c r="B20" s="34"/>
      <c r="C20" s="35"/>
      <c r="D20" s="117" t="s">
        <v>10</v>
      </c>
      <c r="E20" s="117"/>
      <c r="F20" s="117"/>
      <c r="G20" s="117"/>
      <c r="H20" s="117" t="s">
        <v>11</v>
      </c>
      <c r="I20" s="117"/>
      <c r="J20" s="117"/>
      <c r="K20" s="117"/>
      <c r="L20" s="117" t="s">
        <v>12</v>
      </c>
      <c r="M20" s="117"/>
      <c r="N20" s="117"/>
      <c r="O20" s="117"/>
      <c r="P20" s="117" t="s">
        <v>13</v>
      </c>
      <c r="Q20" s="117"/>
      <c r="R20" s="117"/>
      <c r="S20" s="117"/>
      <c r="T20" s="117" t="s">
        <v>14</v>
      </c>
      <c r="U20" s="117"/>
      <c r="V20" s="117"/>
      <c r="W20" s="117"/>
      <c r="X20" s="35" t="s">
        <v>15</v>
      </c>
      <c r="Y20" s="55"/>
      <c r="Z20" s="56"/>
    </row>
    <row r="21" spans="1:26" ht="55.2">
      <c r="A21" s="108" t="s">
        <v>16</v>
      </c>
      <c r="B21" s="109" t="s">
        <v>17</v>
      </c>
      <c r="C21" s="109" t="s">
        <v>18</v>
      </c>
      <c r="D21" s="109" t="s">
        <v>19</v>
      </c>
      <c r="E21" s="110" t="s">
        <v>71</v>
      </c>
      <c r="F21" s="110" t="s">
        <v>70</v>
      </c>
      <c r="G21" s="110" t="s">
        <v>72</v>
      </c>
      <c r="H21" s="111" t="s">
        <v>23</v>
      </c>
      <c r="I21" s="110" t="s">
        <v>73</v>
      </c>
      <c r="J21" s="110" t="s">
        <v>70</v>
      </c>
      <c r="K21" s="110" t="s">
        <v>74</v>
      </c>
      <c r="L21" s="111" t="s">
        <v>23</v>
      </c>
      <c r="M21" s="110" t="s">
        <v>75</v>
      </c>
      <c r="N21" s="110" t="s">
        <v>70</v>
      </c>
      <c r="O21" s="110" t="s">
        <v>76</v>
      </c>
      <c r="P21" s="111" t="s">
        <v>23</v>
      </c>
      <c r="Q21" s="110" t="s">
        <v>77</v>
      </c>
      <c r="R21" s="110" t="s">
        <v>70</v>
      </c>
      <c r="S21" s="110" t="s">
        <v>78</v>
      </c>
      <c r="T21" s="111" t="s">
        <v>23</v>
      </c>
      <c r="U21" s="110" t="s">
        <v>79</v>
      </c>
      <c r="V21" s="110" t="s">
        <v>70</v>
      </c>
      <c r="W21" s="110" t="s">
        <v>80</v>
      </c>
      <c r="X21" s="112"/>
      <c r="Y21" s="113" t="s">
        <v>29</v>
      </c>
      <c r="Z21" s="113" t="s">
        <v>30</v>
      </c>
    </row>
    <row r="22" spans="1:26" ht="15.6">
      <c r="A22" s="57"/>
      <c r="B22" s="43" t="s">
        <v>81</v>
      </c>
      <c r="C22" s="44"/>
      <c r="D22" s="45"/>
      <c r="E22" s="46"/>
      <c r="F22" s="46"/>
      <c r="G22" s="91"/>
      <c r="H22" s="45"/>
      <c r="I22" s="46"/>
      <c r="J22" s="46"/>
      <c r="K22" s="47"/>
      <c r="L22" s="45"/>
      <c r="M22" s="46"/>
      <c r="N22" s="46"/>
      <c r="O22" s="47"/>
      <c r="P22" s="45"/>
      <c r="Q22" s="46"/>
      <c r="R22" s="46"/>
      <c r="S22" s="47"/>
      <c r="T22" s="45"/>
      <c r="U22" s="46"/>
      <c r="V22" s="46"/>
      <c r="W22" s="47"/>
      <c r="X22" s="48"/>
      <c r="Y22" s="49"/>
      <c r="Z22" s="49"/>
    </row>
    <row r="23" spans="1:26" ht="15.6">
      <c r="A23" s="42">
        <v>1</v>
      </c>
      <c r="B23" s="51" t="s">
        <v>82</v>
      </c>
      <c r="C23" s="51" t="s">
        <v>33</v>
      </c>
      <c r="D23" s="100">
        <v>14</v>
      </c>
      <c r="E23" s="101"/>
      <c r="F23" s="102">
        <v>5000</v>
      </c>
      <c r="G23" s="103">
        <f>+D23*E23*F23</f>
        <v>0</v>
      </c>
      <c r="H23" s="100">
        <v>14</v>
      </c>
      <c r="I23" s="101"/>
      <c r="J23" s="102">
        <v>5000</v>
      </c>
      <c r="K23" s="104">
        <f>+H23*I23*J23</f>
        <v>0</v>
      </c>
      <c r="L23" s="100">
        <v>14</v>
      </c>
      <c r="M23" s="101"/>
      <c r="N23" s="102">
        <v>5000</v>
      </c>
      <c r="O23" s="105">
        <f>+L23*M23*N23</f>
        <v>0</v>
      </c>
      <c r="P23" s="100">
        <v>14</v>
      </c>
      <c r="Q23" s="101"/>
      <c r="R23" s="102">
        <v>5000</v>
      </c>
      <c r="S23" s="106">
        <f>+P23*Q23*R23</f>
        <v>0</v>
      </c>
      <c r="T23" s="100">
        <v>14</v>
      </c>
      <c r="U23" s="101"/>
      <c r="V23" s="102">
        <v>5000</v>
      </c>
      <c r="W23" s="106">
        <f>+T23*U23*V23</f>
        <v>0</v>
      </c>
      <c r="X23" s="107">
        <f>+G23+K23+O23+S23+W23</f>
        <v>0</v>
      </c>
      <c r="Y23" s="54"/>
      <c r="Z23" s="54"/>
    </row>
    <row r="24" spans="1:26" ht="15.6">
      <c r="A24" s="42">
        <v>2</v>
      </c>
      <c r="B24" s="51" t="s">
        <v>34</v>
      </c>
      <c r="C24" s="51" t="s">
        <v>33</v>
      </c>
      <c r="D24" s="100">
        <v>2</v>
      </c>
      <c r="E24" s="101"/>
      <c r="F24" s="102">
        <v>5000</v>
      </c>
      <c r="G24" s="103">
        <f t="shared" ref="G24:G26" si="10">+D24*E24*F24</f>
        <v>0</v>
      </c>
      <c r="H24" s="100">
        <v>2</v>
      </c>
      <c r="I24" s="101"/>
      <c r="J24" s="102">
        <v>5000</v>
      </c>
      <c r="K24" s="104">
        <f>+H24*I24*J24</f>
        <v>0</v>
      </c>
      <c r="L24" s="100">
        <v>2</v>
      </c>
      <c r="M24" s="101"/>
      <c r="N24" s="102">
        <v>5000</v>
      </c>
      <c r="O24" s="105">
        <f t="shared" ref="O24:O26" si="11">+L24*M24*N24</f>
        <v>0</v>
      </c>
      <c r="P24" s="100">
        <v>2</v>
      </c>
      <c r="Q24" s="101"/>
      <c r="R24" s="102">
        <v>5000</v>
      </c>
      <c r="S24" s="106">
        <f t="shared" ref="S24:S26" si="12">+P24*Q24*R24</f>
        <v>0</v>
      </c>
      <c r="T24" s="100">
        <v>2</v>
      </c>
      <c r="U24" s="101"/>
      <c r="V24" s="102">
        <v>5000</v>
      </c>
      <c r="W24" s="106">
        <f t="shared" ref="W24:W26" si="13">+T24*U24*V24</f>
        <v>0</v>
      </c>
      <c r="X24" s="107">
        <f t="shared" ref="X24:X26" si="14">+G24+K24+O24+S24+W24</f>
        <v>0</v>
      </c>
      <c r="Y24" s="54"/>
      <c r="Z24" s="54"/>
    </row>
    <row r="25" spans="1:26" ht="15.6">
      <c r="A25" s="42">
        <v>3</v>
      </c>
      <c r="B25" s="51" t="s">
        <v>38</v>
      </c>
      <c r="C25" s="51" t="s">
        <v>33</v>
      </c>
      <c r="D25" s="100">
        <v>5</v>
      </c>
      <c r="E25" s="101"/>
      <c r="F25" s="102">
        <v>5000</v>
      </c>
      <c r="G25" s="103">
        <f t="shared" si="10"/>
        <v>0</v>
      </c>
      <c r="H25" s="100">
        <v>5</v>
      </c>
      <c r="I25" s="101"/>
      <c r="J25" s="102">
        <v>5000</v>
      </c>
      <c r="K25" s="104">
        <f>+H25*I25*J25</f>
        <v>0</v>
      </c>
      <c r="L25" s="100">
        <v>5</v>
      </c>
      <c r="M25" s="101"/>
      <c r="N25" s="102">
        <v>5000</v>
      </c>
      <c r="O25" s="105">
        <f t="shared" si="11"/>
        <v>0</v>
      </c>
      <c r="P25" s="100">
        <v>5</v>
      </c>
      <c r="Q25" s="101"/>
      <c r="R25" s="102">
        <v>5000</v>
      </c>
      <c r="S25" s="106">
        <f t="shared" si="12"/>
        <v>0</v>
      </c>
      <c r="T25" s="100">
        <v>5</v>
      </c>
      <c r="U25" s="101"/>
      <c r="V25" s="102">
        <v>5000</v>
      </c>
      <c r="W25" s="106">
        <f t="shared" si="13"/>
        <v>0</v>
      </c>
      <c r="X25" s="107">
        <f t="shared" si="14"/>
        <v>0</v>
      </c>
      <c r="Y25" s="54"/>
      <c r="Z25" s="54"/>
    </row>
    <row r="26" spans="1:26" ht="15.6">
      <c r="A26" s="42">
        <v>4</v>
      </c>
      <c r="B26" s="51" t="s">
        <v>39</v>
      </c>
      <c r="C26" s="51" t="s">
        <v>33</v>
      </c>
      <c r="D26" s="100">
        <v>8</v>
      </c>
      <c r="E26" s="101"/>
      <c r="F26" s="102">
        <v>5000</v>
      </c>
      <c r="G26" s="103">
        <f t="shared" si="10"/>
        <v>0</v>
      </c>
      <c r="H26" s="100">
        <v>8</v>
      </c>
      <c r="I26" s="101"/>
      <c r="J26" s="102">
        <v>5000</v>
      </c>
      <c r="K26" s="104">
        <f>+H26*I26*J26</f>
        <v>0</v>
      </c>
      <c r="L26" s="100">
        <v>8</v>
      </c>
      <c r="M26" s="101"/>
      <c r="N26" s="102">
        <v>5000</v>
      </c>
      <c r="O26" s="105">
        <f t="shared" si="11"/>
        <v>0</v>
      </c>
      <c r="P26" s="100">
        <v>8</v>
      </c>
      <c r="Q26" s="101"/>
      <c r="R26" s="102">
        <v>5000</v>
      </c>
      <c r="S26" s="106">
        <f t="shared" si="12"/>
        <v>0</v>
      </c>
      <c r="T26" s="100">
        <v>8</v>
      </c>
      <c r="U26" s="101"/>
      <c r="V26" s="102">
        <v>5000</v>
      </c>
      <c r="W26" s="106">
        <f t="shared" si="13"/>
        <v>0</v>
      </c>
      <c r="X26" s="107">
        <f t="shared" si="14"/>
        <v>0</v>
      </c>
      <c r="Y26" s="54"/>
      <c r="Z26" s="54"/>
    </row>
    <row r="27" spans="1:26" ht="15.6">
      <c r="A27" s="58"/>
      <c r="B27" s="59" t="s">
        <v>40</v>
      </c>
      <c r="C27" s="60"/>
      <c r="D27" s="61"/>
      <c r="E27" s="61"/>
      <c r="F27" s="61"/>
      <c r="G27" s="93">
        <f>SUM(G16+G17+G18+G19+G23+G24+G25+G26)</f>
        <v>0</v>
      </c>
      <c r="H27" s="62"/>
      <c r="I27" s="62"/>
      <c r="J27" s="62"/>
      <c r="K27" s="53">
        <f>+K16+K17+K18+K19+K23+K24+K25+K26</f>
        <v>0</v>
      </c>
      <c r="L27" s="62"/>
      <c r="M27" s="62"/>
      <c r="N27" s="62"/>
      <c r="O27" s="53">
        <f>+O16+O17+O18+O19+O23+O24+O25+O26</f>
        <v>0</v>
      </c>
      <c r="P27" s="62"/>
      <c r="Q27" s="62"/>
      <c r="R27" s="62"/>
      <c r="S27" s="53">
        <f>+S16+S17+S18+S19+S23+S24+S25+S26</f>
        <v>0</v>
      </c>
      <c r="T27" s="62"/>
      <c r="U27" s="62"/>
      <c r="V27" s="62"/>
      <c r="W27" s="53">
        <f>+W16+W17+W18+W19+W23+W24+W25+W26</f>
        <v>0</v>
      </c>
      <c r="X27" s="53">
        <f>+X16+X17+X18+X19+X23+X24+X25+X26</f>
        <v>0</v>
      </c>
      <c r="Y27" s="54"/>
      <c r="Z27" s="54"/>
    </row>
    <row r="28" spans="1:26" ht="15.6">
      <c r="A28" s="63"/>
      <c r="B28" s="59" t="s">
        <v>41</v>
      </c>
      <c r="C28" s="60"/>
      <c r="D28" s="61"/>
      <c r="E28" s="61"/>
      <c r="F28" s="61"/>
      <c r="G28" s="94">
        <f>G27*0.15</f>
        <v>0</v>
      </c>
      <c r="H28" s="62"/>
      <c r="I28" s="62"/>
      <c r="J28" s="62"/>
      <c r="K28" s="64">
        <f>K27*0.15</f>
        <v>0</v>
      </c>
      <c r="L28" s="62"/>
      <c r="M28" s="62"/>
      <c r="N28" s="62"/>
      <c r="O28" s="64">
        <f>O27*0.15</f>
        <v>0</v>
      </c>
      <c r="P28" s="62"/>
      <c r="Q28" s="62"/>
      <c r="R28" s="62"/>
      <c r="S28" s="64">
        <f>S27*0.15</f>
        <v>0</v>
      </c>
      <c r="T28" s="62"/>
      <c r="U28" s="62"/>
      <c r="V28" s="62"/>
      <c r="W28" s="64">
        <f>W27*0.15</f>
        <v>0</v>
      </c>
      <c r="X28" s="64">
        <f>X27*0.15</f>
        <v>0</v>
      </c>
      <c r="Y28" s="54"/>
      <c r="Z28" s="54"/>
    </row>
    <row r="29" spans="1:26" ht="15.6">
      <c r="A29" s="63"/>
      <c r="B29" s="59" t="s">
        <v>42</v>
      </c>
      <c r="C29" s="60"/>
      <c r="D29" s="61"/>
      <c r="E29" s="61"/>
      <c r="F29" s="61"/>
      <c r="G29" s="94">
        <f>G27+G28</f>
        <v>0</v>
      </c>
      <c r="H29" s="62"/>
      <c r="I29" s="62"/>
      <c r="J29" s="62"/>
      <c r="K29" s="64">
        <f>K27+K28</f>
        <v>0</v>
      </c>
      <c r="L29" s="62"/>
      <c r="M29" s="62"/>
      <c r="N29" s="62"/>
      <c r="O29" s="64">
        <f>O27+O28</f>
        <v>0</v>
      </c>
      <c r="P29" s="62"/>
      <c r="Q29" s="62"/>
      <c r="R29" s="62"/>
      <c r="S29" s="64">
        <f>S27+S28</f>
        <v>0</v>
      </c>
      <c r="T29" s="62"/>
      <c r="U29" s="62"/>
      <c r="V29" s="62"/>
      <c r="W29" s="64">
        <f>W27+W28</f>
        <v>0</v>
      </c>
      <c r="X29" s="64">
        <f>X27+X28</f>
        <v>0</v>
      </c>
      <c r="Y29" s="54"/>
      <c r="Z29" s="54"/>
    </row>
    <row r="30" spans="1:26">
      <c r="A30" s="65"/>
      <c r="B30" s="66"/>
      <c r="C30" s="67"/>
      <c r="D30" s="67"/>
      <c r="E30" s="68"/>
      <c r="F30" s="68"/>
      <c r="G30" s="66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</row>
    <row r="31" spans="1:26" ht="15" thickBot="1">
      <c r="A31" s="65"/>
      <c r="B31" s="68"/>
      <c r="C31" s="67"/>
      <c r="D31" s="67"/>
      <c r="E31" s="68"/>
      <c r="F31" s="68"/>
      <c r="G31" s="66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ht="25.8" customHeight="1">
      <c r="A32" s="65"/>
      <c r="B32" s="118" t="s">
        <v>43</v>
      </c>
      <c r="C32" s="69"/>
      <c r="D32" s="121"/>
      <c r="E32" s="122"/>
      <c r="F32" s="70"/>
      <c r="G32" s="66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</row>
    <row r="33" spans="1:26" ht="17.55" customHeight="1">
      <c r="A33" s="65"/>
      <c r="B33" s="119"/>
      <c r="C33" s="71" t="s">
        <v>44</v>
      </c>
      <c r="D33" s="72" t="s">
        <v>45</v>
      </c>
      <c r="E33" s="73"/>
      <c r="F33" s="74"/>
      <c r="G33" s="66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</row>
    <row r="34" spans="1:26" ht="34.799999999999997" customHeight="1">
      <c r="A34" s="65"/>
      <c r="B34" s="119"/>
      <c r="C34" s="72"/>
      <c r="D34" s="123"/>
      <c r="E34" s="124"/>
      <c r="F34" s="75"/>
      <c r="G34" s="66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</row>
    <row r="35" spans="1:26" ht="19.2" customHeight="1" thickBot="1">
      <c r="A35" s="65"/>
      <c r="B35" s="120"/>
      <c r="C35" s="76" t="s">
        <v>46</v>
      </c>
      <c r="D35" s="125" t="s">
        <v>47</v>
      </c>
      <c r="E35" s="126"/>
      <c r="F35" s="77"/>
      <c r="G35" s="66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</row>
    <row r="36" spans="1:26">
      <c r="A36" s="65"/>
      <c r="B36" s="68"/>
      <c r="C36" s="67"/>
      <c r="D36" s="67"/>
      <c r="E36" s="68"/>
      <c r="F36" s="68"/>
      <c r="G36" s="66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1:26">
      <c r="A37" s="65"/>
      <c r="B37" s="68"/>
      <c r="C37" s="67"/>
      <c r="D37" s="67"/>
      <c r="E37" s="68"/>
      <c r="F37" s="68"/>
      <c r="G37" s="66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1:26" ht="15.6">
      <c r="B38" s="79" t="s">
        <v>31</v>
      </c>
    </row>
    <row r="39" spans="1:26" ht="28.8">
      <c r="B39" s="81" t="s">
        <v>48</v>
      </c>
    </row>
    <row r="40" spans="1:26">
      <c r="B40" s="81" t="s">
        <v>49</v>
      </c>
    </row>
    <row r="41" spans="1:26">
      <c r="B41" s="81" t="s">
        <v>50</v>
      </c>
    </row>
    <row r="42" spans="1:26" ht="28.8">
      <c r="B42" s="81" t="s">
        <v>51</v>
      </c>
    </row>
    <row r="43" spans="1:26">
      <c r="B43" s="81" t="s">
        <v>52</v>
      </c>
    </row>
    <row r="44" spans="1:26" ht="28.8">
      <c r="B44" s="81" t="s">
        <v>53</v>
      </c>
    </row>
    <row r="45" spans="1:26" ht="28.8">
      <c r="B45" s="81" t="s">
        <v>54</v>
      </c>
    </row>
    <row r="46" spans="1:26" ht="28.8">
      <c r="B46" s="81" t="s">
        <v>84</v>
      </c>
    </row>
    <row r="47" spans="1:26">
      <c r="B47" s="81" t="s">
        <v>55</v>
      </c>
    </row>
    <row r="48" spans="1:26">
      <c r="B48" s="81" t="s">
        <v>56</v>
      </c>
    </row>
    <row r="49" spans="2:5">
      <c r="B49" s="81" t="s">
        <v>57</v>
      </c>
    </row>
    <row r="50" spans="2:5">
      <c r="B50" s="81" t="s">
        <v>58</v>
      </c>
    </row>
    <row r="51" spans="2:5" ht="28.8">
      <c r="B51" s="81" t="s">
        <v>59</v>
      </c>
    </row>
    <row r="52" spans="2:5">
      <c r="B52" s="81" t="s">
        <v>60</v>
      </c>
    </row>
    <row r="53" spans="2:5">
      <c r="B53" s="81" t="s">
        <v>61</v>
      </c>
    </row>
    <row r="54" spans="2:5">
      <c r="B54" s="81" t="s">
        <v>62</v>
      </c>
    </row>
    <row r="55" spans="2:5">
      <c r="B55" s="81" t="s">
        <v>63</v>
      </c>
    </row>
    <row r="56" spans="2:5">
      <c r="B56" s="81" t="s">
        <v>64</v>
      </c>
    </row>
    <row r="57" spans="2:5" ht="28.8">
      <c r="B57" s="81" t="s">
        <v>65</v>
      </c>
    </row>
    <row r="58" spans="2:5" ht="28.8">
      <c r="B58" s="81" t="s">
        <v>66</v>
      </c>
    </row>
    <row r="59" spans="2:5">
      <c r="B59" s="81"/>
    </row>
    <row r="60" spans="2:5" ht="15.6">
      <c r="B60" s="82" t="s">
        <v>37</v>
      </c>
    </row>
    <row r="61" spans="2:5">
      <c r="B61" s="115" t="s">
        <v>67</v>
      </c>
      <c r="C61" s="116"/>
      <c r="D61" s="116"/>
      <c r="E61" s="116"/>
    </row>
    <row r="62" spans="2:5" ht="28.8">
      <c r="B62" s="83" t="s">
        <v>68</v>
      </c>
    </row>
    <row r="63" spans="2:5">
      <c r="B63" s="83" t="s">
        <v>69</v>
      </c>
    </row>
    <row r="64" spans="2:5">
      <c r="B64" s="84"/>
    </row>
  </sheetData>
  <sheetProtection formatCells="0" formatColumns="0" formatRows="0" insertRows="0" deleteRows="0"/>
  <protectedRanges>
    <protectedRange sqref="C32:F34" name="Range6"/>
    <protectedRange sqref="Y22:Z29 Y15:Z19" name="Range5"/>
    <protectedRange sqref="T22:V22 L15 L22:N22 P15 P22:R22 T15 M15:N19 Q15:R19 U15:V19" name="Range4"/>
    <protectedRange sqref="H15 H22:J22 E23:E26 I23:I26 I15:J19 M23:M26 Q23:Q26 U23:U26 X23:X26" name="Range3"/>
    <protectedRange sqref="H16:H19 F23:F26 P16:P19 B38 B60 T16:T19 L16:L19 A22:C26 D23:D26 D22:F22 A15:F19 H23:H26 J23:J26 L23:L26 T23:T26 R23:R26 V23:V26 N23:P26" name="Range2"/>
    <protectedRange sqref="B3:B5" name="Range1"/>
  </protectedRanges>
  <mergeCells count="15">
    <mergeCell ref="B61:E61"/>
    <mergeCell ref="H13:K13"/>
    <mergeCell ref="L13:O13"/>
    <mergeCell ref="P13:S13"/>
    <mergeCell ref="T13:W13"/>
    <mergeCell ref="D20:G20"/>
    <mergeCell ref="H20:K20"/>
    <mergeCell ref="L20:O20"/>
    <mergeCell ref="P20:S20"/>
    <mergeCell ref="T20:W20"/>
    <mergeCell ref="B32:B35"/>
    <mergeCell ref="D32:E32"/>
    <mergeCell ref="D34:E34"/>
    <mergeCell ref="D35:E35"/>
    <mergeCell ref="D13:G13"/>
  </mergeCells>
  <dataValidations count="1">
    <dataValidation type="decimal" operator="greaterThanOrEqual" allowBlank="1" showInputMessage="1" showErrorMessage="1" sqref="Q15:R19 T15 M15:N19 P15 R22:R26 J22:J26 L15 H15 D15 L22:N22 P22:Q22 U15:V19 T22:U22 V22:V26 F22:F26 D22:E22 H22:I22 E15:F19 I15:J19 N23:O26" xr:uid="{EBF886D4-D0FF-3D4C-85C9-C95655C8790A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37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</vt:lpstr>
      <vt:lpstr>'PRICING SCHEDULE '!Print_Area</vt:lpstr>
      <vt:lpstr>'PRICING SCHEDULE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Joseph Louw</cp:lastModifiedBy>
  <cp:lastPrinted>2022-11-15T04:50:37Z</cp:lastPrinted>
  <dcterms:created xsi:type="dcterms:W3CDTF">2022-08-09T16:37:52Z</dcterms:created>
  <dcterms:modified xsi:type="dcterms:W3CDTF">2022-11-15T06:19:01Z</dcterms:modified>
</cp:coreProperties>
</file>