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comments3.xml" ContentType="application/vnd.openxmlformats-officedocument.spreadsheetml.comments+xml"/>
  <Override PartName="/xl/threadedComments/threadedComment2.xml" ContentType="application/vnd.ms-excel.threadedcomments+xml"/>
  <Override PartName="/xl/comments4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okgohmp\Documents\2026 Contract\Contract\Komane\Publish Pack\"/>
    </mc:Choice>
  </mc:AlternateContent>
  <xr:revisionPtr revIDLastSave="0" documentId="8_{B439CE16-F104-4B72-AAAF-DBC62B83A1C4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Edwin Construction Quote" sheetId="9" state="hidden" r:id="rId1"/>
    <sheet name="Updated BOQ" sheetId="5" state="hidden" r:id="rId2"/>
    <sheet name="BOQ" sheetId="10" r:id="rId3"/>
    <sheet name="BOQ_grids" sheetId="11" state="hidden" r:id="rId4"/>
    <sheet name="Original BOQ" sheetId="1" state="hidden" r:id="rId5"/>
    <sheet name="Revised BOQ" sheetId="2" state="hidden" r:id="rId6"/>
    <sheet name="Site Establishment Breakdown" sheetId="6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\A">#REF!</definedName>
    <definedName name="\B">#REF!</definedName>
    <definedName name="\C">#REF!</definedName>
    <definedName name="\LP">#REF!</definedName>
    <definedName name="\n">#REF!</definedName>
    <definedName name="\X">#REF!</definedName>
    <definedName name="\Y">#REF!</definedName>
    <definedName name="\Z">#REF!</definedName>
    <definedName name="_____CXX1">'[1]1'!$F$175:$F$182</definedName>
    <definedName name="_____CXX2">'[1]2'!$F$175:$F$182</definedName>
    <definedName name="_____CXX3">'[1]3'!$F$175:$F$182</definedName>
    <definedName name="_____CXX4">'[1]4'!$F$175:$F$182</definedName>
    <definedName name="_____CXX5">'[1]5'!$F$175:$F$182</definedName>
    <definedName name="_____CXX6">'[1]6'!$F$175:$F$182</definedName>
    <definedName name="_____CXX7">'[1]7'!$F$175:$F$182</definedName>
    <definedName name="_____CXX8">'[1]8'!$F$175:$F$182</definedName>
    <definedName name="_____CXX9">'[1]9'!$F$175:$F$182</definedName>
    <definedName name="_____EXX1">'[1]1'!$F$129:$F$168</definedName>
    <definedName name="_____EXX2">'[1]2'!$F$129:$F$168</definedName>
    <definedName name="_____EXX3">'[1]3'!$F$129:$F$168</definedName>
    <definedName name="_____EXX4">'[1]4'!$F$129:$F$168</definedName>
    <definedName name="_____EXX5">'[1]5'!$F$129:$F$168</definedName>
    <definedName name="_____EXX6">'[1]6'!$F$129:$F$168</definedName>
    <definedName name="_____EXX7">'[1]7'!$F$129:$F$168</definedName>
    <definedName name="_____EXX8">'[1]8'!$F$129:$F$168</definedName>
    <definedName name="_____EXX9">'[1]9'!$F$129:$F$168</definedName>
    <definedName name="_____MXX1">'[1]1'!$F$13:$F$64</definedName>
    <definedName name="_____MXX2">'[1]2'!$F$13:$F$64</definedName>
    <definedName name="_____MXX3">'[1]3'!$F$13:$F$64</definedName>
    <definedName name="_____MXX4">'[1]4'!$F$13:$F$64</definedName>
    <definedName name="_____MXX5">'[1]5'!$F$13:$F$64</definedName>
    <definedName name="_____MXX6">'[1]6'!$F$13:$F$64</definedName>
    <definedName name="_____MXX7">'[1]7'!$F$13:$F$64</definedName>
    <definedName name="_____MXX8">'[1]8'!$F$13:$F$64</definedName>
    <definedName name="_____MXX9">'[1]9'!$F$13:$F$64</definedName>
    <definedName name="_____SXX1">'[1]1'!$F$71:$F$122</definedName>
    <definedName name="_____SXX2">'[1]2'!$F$71:$F$122</definedName>
    <definedName name="_____SXX3">'[1]3'!$F$71:$F$122</definedName>
    <definedName name="_____SXX4">'[1]4'!$F$71:$F$122</definedName>
    <definedName name="_____SXX5">'[1]5'!$F$71:$F$122</definedName>
    <definedName name="_____SXX6">'[1]6'!$F$71:$F$122</definedName>
    <definedName name="_____SXX7">'[1]7'!$F$71:$F$122</definedName>
    <definedName name="_____SXX8">'[1]8'!$F$71:$F$122</definedName>
    <definedName name="_____SXX9">'[1]9'!$F$71:$F$122</definedName>
    <definedName name="___CXX1">'[2]1'!$F$175:$F$182</definedName>
    <definedName name="___CXX2">'[2]2'!$F$175:$F$182</definedName>
    <definedName name="___CXX3">'[2]3'!$F$175:$F$182</definedName>
    <definedName name="___CXX4">'[2]4'!$F$175:$F$182</definedName>
    <definedName name="___CXX5">'[2]5'!$F$175:$F$182</definedName>
    <definedName name="___CXX6">'[2]6'!$F$175:$F$182</definedName>
    <definedName name="___CXX7">'[2]7'!$F$175:$F$182</definedName>
    <definedName name="___CXX8">'[2]8'!$F$175:$F$182</definedName>
    <definedName name="___CXX9">'[2]9'!$F$175:$F$182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EXX1">'[2]1'!$F$129:$F$168</definedName>
    <definedName name="___EXX2">'[2]2'!$F$129:$F$168</definedName>
    <definedName name="___EXX3">'[2]3'!$F$129:$F$168</definedName>
    <definedName name="___EXX4">'[2]4'!$F$129:$F$168</definedName>
    <definedName name="___EXX5">'[2]5'!$F$129:$F$168</definedName>
    <definedName name="___EXX6">'[2]6'!$F$129:$F$168</definedName>
    <definedName name="___EXX7">'[2]7'!$F$129:$F$168</definedName>
    <definedName name="___EXX8">'[2]8'!$F$129:$F$168</definedName>
    <definedName name="___EXX9">'[2]9'!$F$129:$F$168</definedName>
    <definedName name="___MXX1">'[2]1'!$F$13:$F$64</definedName>
    <definedName name="___MXX2">'[2]2'!$F$13:$F$64</definedName>
    <definedName name="___MXX3">'[2]3'!$F$13:$F$64</definedName>
    <definedName name="___MXX4">'[2]4'!$F$13:$F$64</definedName>
    <definedName name="___MXX5">'[2]5'!$F$13:$F$64</definedName>
    <definedName name="___MXX6">'[2]6'!$F$13:$F$64</definedName>
    <definedName name="___MXX7">'[2]7'!$F$13:$F$64</definedName>
    <definedName name="___MXX8">'[2]8'!$F$13:$F$64</definedName>
    <definedName name="___MXX9">'[2]9'!$F$13:$F$64</definedName>
    <definedName name="___SXX1">'[2]1'!$F$71:$F$122</definedName>
    <definedName name="___SXX2">'[2]2'!$F$71:$F$122</definedName>
    <definedName name="___SXX3">'[2]3'!$F$71:$F$122</definedName>
    <definedName name="___SXX4">'[2]4'!$F$71:$F$122</definedName>
    <definedName name="___SXX5">'[2]5'!$F$71:$F$122</definedName>
    <definedName name="___SXX6">'[2]6'!$F$71:$F$122</definedName>
    <definedName name="___SXX7">'[2]7'!$F$71:$F$122</definedName>
    <definedName name="___SXX8">'[2]8'!$F$71:$F$122</definedName>
    <definedName name="___SXX9">'[2]9'!$F$71:$F$122</definedName>
    <definedName name="__CXX1">'[2]1'!$F$175:$F$182</definedName>
    <definedName name="__CXX2">'[2]2'!$F$175:$F$182</definedName>
    <definedName name="__CXX3">'[2]3'!$F$175:$F$182</definedName>
    <definedName name="__CXX4">'[2]4'!$F$175:$F$182</definedName>
    <definedName name="__CXX5">'[2]5'!$F$175:$F$182</definedName>
    <definedName name="__CXX6">'[2]6'!$F$175:$F$182</definedName>
    <definedName name="__CXX7">'[2]7'!$F$175:$F$182</definedName>
    <definedName name="__CXX8">'[2]8'!$F$175:$F$182</definedName>
    <definedName name="__CXX9">'[2]9'!$F$175:$F$182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EXX1">'[2]1'!$F$129:$F$168</definedName>
    <definedName name="__EXX2">'[2]2'!$F$129:$F$168</definedName>
    <definedName name="__EXX3">'[2]3'!$F$129:$F$168</definedName>
    <definedName name="__EXX4">'[2]4'!$F$129:$F$168</definedName>
    <definedName name="__EXX5">'[2]5'!$F$129:$F$168</definedName>
    <definedName name="__EXX6">'[2]6'!$F$129:$F$168</definedName>
    <definedName name="__EXX7">'[2]7'!$F$129:$F$168</definedName>
    <definedName name="__EXX8">'[2]8'!$F$129:$F$168</definedName>
    <definedName name="__EXX9">'[2]9'!$F$129:$F$168</definedName>
    <definedName name="__MXX1">'[2]1'!$F$13:$F$64</definedName>
    <definedName name="__MXX2">'[2]2'!$F$13:$F$64</definedName>
    <definedName name="__MXX3">'[2]3'!$F$13:$F$64</definedName>
    <definedName name="__MXX4">'[2]4'!$F$13:$F$64</definedName>
    <definedName name="__MXX5">'[2]5'!$F$13:$F$64</definedName>
    <definedName name="__MXX6">'[2]6'!$F$13:$F$64</definedName>
    <definedName name="__MXX7">'[2]7'!$F$13:$F$64</definedName>
    <definedName name="__MXX8">'[2]8'!$F$13:$F$64</definedName>
    <definedName name="__MXX9">'[2]9'!$F$13:$F$64</definedName>
    <definedName name="__SXX1">'[2]1'!$F$71:$F$122</definedName>
    <definedName name="__SXX2">'[2]2'!$F$71:$F$122</definedName>
    <definedName name="__SXX3">'[2]3'!$F$71:$F$122</definedName>
    <definedName name="__SXX4">'[2]4'!$F$71:$F$122</definedName>
    <definedName name="__SXX5">'[2]5'!$F$71:$F$122</definedName>
    <definedName name="__SXX6">'[2]6'!$F$71:$F$122</definedName>
    <definedName name="__SXX7">'[2]7'!$F$71:$F$122</definedName>
    <definedName name="__SXX8">'[2]8'!$F$71:$F$122</definedName>
    <definedName name="__SXX9">'[2]9'!$F$71:$F$122</definedName>
    <definedName name="_4COR">#REF!</definedName>
    <definedName name="_5COR">#REF!</definedName>
    <definedName name="_CXX1">'[1]1'!$F$175:$F$182</definedName>
    <definedName name="_CXX2">'[1]2'!$F$175:$F$182</definedName>
    <definedName name="_CXX3">'[1]3'!$F$175:$F$182</definedName>
    <definedName name="_CXX4">'[1]4'!$F$175:$F$182</definedName>
    <definedName name="_CXX5">'[1]5'!$F$175:$F$182</definedName>
    <definedName name="_CXX6">'[1]6'!$F$175:$F$182</definedName>
    <definedName name="_CXX7">'[1]7'!$F$175:$F$182</definedName>
    <definedName name="_CXX8">'[1]8'!$F$175:$F$182</definedName>
    <definedName name="_CXX9">'[1]9'!$F$175:$F$182</definedName>
    <definedName name="_DAT09">[3]Tabelle1!$J$2:$J$1572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EDS1">#REF!</definedName>
    <definedName name="_EDS2">#REF!</definedName>
    <definedName name="_EP064">#REF!</definedName>
    <definedName name="_EXX1">'[1]1'!$F$129:$F$168</definedName>
    <definedName name="_EXX2">'[1]2'!$F$129:$F$168</definedName>
    <definedName name="_EXX3">'[1]3'!$F$129:$F$168</definedName>
    <definedName name="_EXX4">'[1]4'!$F$129:$F$168</definedName>
    <definedName name="_EXX5">'[1]5'!$F$129:$F$168</definedName>
    <definedName name="_EXX6">'[1]6'!$F$129:$F$168</definedName>
    <definedName name="_EXX7">'[1]7'!$F$129:$F$168</definedName>
    <definedName name="_EXX8">'[1]8'!$F$129:$F$168</definedName>
    <definedName name="_EXX9">'[1]9'!$F$129:$F$168</definedName>
    <definedName name="_Fill" hidden="1">#REF!</definedName>
    <definedName name="_MXX1">'[1]1'!$F$13:$F$64</definedName>
    <definedName name="_MXX2">'[1]2'!$F$13:$F$64</definedName>
    <definedName name="_MXX3">'[1]3'!$F$13:$F$64</definedName>
    <definedName name="_MXX4">'[1]4'!$F$13:$F$64</definedName>
    <definedName name="_MXX5">'[1]5'!$F$13:$F$64</definedName>
    <definedName name="_MXX6">'[1]6'!$F$13:$F$64</definedName>
    <definedName name="_MXX7">'[1]7'!$F$13:$F$64</definedName>
    <definedName name="_MXX8">'[1]8'!$F$13:$F$64</definedName>
    <definedName name="_MXX9">'[1]9'!$F$13:$F$64</definedName>
    <definedName name="_Order1" hidden="1">0</definedName>
    <definedName name="_PLT6">#REF!</definedName>
    <definedName name="_Regression_Int">1</definedName>
    <definedName name="_SHT1">#REF!</definedName>
    <definedName name="_SHT2">#REF!</definedName>
    <definedName name="_SXX1">'[1]1'!$F$71:$F$122</definedName>
    <definedName name="_SXX2">'[1]2'!$F$71:$F$122</definedName>
    <definedName name="_SXX3">'[1]3'!$F$71:$F$122</definedName>
    <definedName name="_SXX4">'[1]4'!$F$71:$F$122</definedName>
    <definedName name="_SXX5">'[1]5'!$F$71:$F$122</definedName>
    <definedName name="_SXX6">'[1]6'!$F$71:$F$122</definedName>
    <definedName name="_SXX7">'[1]7'!$F$71:$F$122</definedName>
    <definedName name="_SXX8">'[1]8'!$F$71:$F$122</definedName>
    <definedName name="_SXX9">'[1]9'!$F$71:$F$122</definedName>
    <definedName name="_U2" hidden="1">1/[0]!EUReXToLUF</definedName>
    <definedName name="A">'[4]99 DEV'!$R$17:$X$30</definedName>
    <definedName name="AA">'[4]99 DEV'!$A$1:$P$58</definedName>
    <definedName name="AANewData">[5]VehData!#REF!</definedName>
    <definedName name="acc">#REF!</definedName>
    <definedName name="ACCOM">#REF!</definedName>
    <definedName name="ACCOMODATION">[6]norm2!$C$39</definedName>
    <definedName name="ACT">#REF!</definedName>
    <definedName name="Actrev">#REF!</definedName>
    <definedName name="Actual_Costs">#REF!</definedName>
    <definedName name="Actual_estimated_total_cost__AETC">'[7]KPI-Data Source'!$C$9:$O$9</definedName>
    <definedName name="ACTUALS">#REF!</definedName>
    <definedName name="ACWP">#REF!</definedName>
    <definedName name="ACwvu.all." hidden="1">#REF!</definedName>
    <definedName name="ACwvu.prices." hidden="1">#REF!</definedName>
    <definedName name="ACwvu.summary." hidden="1">#REF!</definedName>
    <definedName name="ajs">[8]Summ!#REF!</definedName>
    <definedName name="Answer">[9]Sheet1!$A$2:$A$3</definedName>
    <definedName name="APPRO">#REF!</definedName>
    <definedName name="area">#REF!</definedName>
    <definedName name="areamm">#REF!</definedName>
    <definedName name="asdf">[3]Tabelle1!$N$2:$N$1572</definedName>
    <definedName name="asdfasf">[3]Tabelle1!$U$2:$U$1572</definedName>
    <definedName name="asdrgsdfg">[3]Tabelle1!$L$2:$L$1572</definedName>
    <definedName name="ATSeXToEUR" hidden="1">1/EUReXToATS</definedName>
    <definedName name="AVERAGE">[6]norm2!$C$54</definedName>
    <definedName name="avo">[8]Summ!#REF!</definedName>
    <definedName name="AW">[8]Summ!#REF!</definedName>
    <definedName name="AW_NS">[8]Summ!#REF!</definedName>
    <definedName name="b">#REF!</definedName>
    <definedName name="B_M">[10]Summ!$H$2</definedName>
    <definedName name="B_O">#REF!</definedName>
    <definedName name="Balance">'[11]BOQ.Pricing Schedules'!#REF!</definedName>
    <definedName name="BASE_ROE">[12]PREISBL!$H$14</definedName>
    <definedName name="BCWP">#REF!</definedName>
    <definedName name="BCWS">#REF!</definedName>
    <definedName name="BEFeXToEUR" hidden="1">1/EUReXToBEF</definedName>
    <definedName name="blr">#REF!</definedName>
    <definedName name="BM">[8]Summ!#REF!</definedName>
    <definedName name="BM_NS">[8]Summ!#REF!</definedName>
    <definedName name="board">#REF!</definedName>
    <definedName name="boilermaker">#REF!</definedName>
    <definedName name="BPL">[13]Re!$D$293:$D$314</definedName>
    <definedName name="BW">[8]Summ!#REF!</definedName>
    <definedName name="BW_NS">[8]Summ!#REF!</definedName>
    <definedName name="calculation">'[14]99 DEV'!$R$17:$X$30</definedName>
    <definedName name="CCC">#REF!</definedName>
    <definedName name="CERT1">#REF!</definedName>
    <definedName name="CERT2">#REF!</definedName>
    <definedName name="CERT3">#REF!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artdata">#REF!</definedName>
    <definedName name="CHE">#REF!</definedName>
    <definedName name="CHECK">#REF!</definedName>
    <definedName name="CHS">#REF!</definedName>
    <definedName name="CKECK">#REF!</definedName>
    <definedName name="Clear_CAST_Price_Summary">#N/A</definedName>
    <definedName name="CLIENT">#REF!</definedName>
    <definedName name="COMM">#REF!</definedName>
    <definedName name="ConceptName">[5]ConceptDetail!$B$3:$P$27</definedName>
    <definedName name="Corp_NO">#REF!</definedName>
    <definedName name="Cost">'[7]KPI-Data Source'!$C$9:$O$9</definedName>
    <definedName name="Cost_Allocation">[15]Data!$C$2:$C$12</definedName>
    <definedName name="CPA_Data">[15]Data!$F$2:$F$14</definedName>
    <definedName name="CPI_Indices">#REF!</definedName>
    <definedName name="CR_Open">#REF!</definedName>
    <definedName name="CRAccepted">#REF!</definedName>
    <definedName name="CREW">#REF!</definedName>
    <definedName name="CREWRATIO">[6]norm2!$C$46</definedName>
    <definedName name="crino">[16]Materials!$AB$107</definedName>
    <definedName name="CRRejected">#REF!</definedName>
    <definedName name="CURRENCY">[9]Sheet1!$C$2:$C$5</definedName>
    <definedName name="Currency_Allocated">'[15]Option X3'!$D$9:$D$26</definedName>
    <definedName name="CURRENCY1">[12]PREISBL!$J$10</definedName>
    <definedName name="CURRENCY2">[12]PREISBL!$J$12</definedName>
    <definedName name="CURRENCY3">[12]PREISBL!$J$14</definedName>
    <definedName name="CURRENCY4">[12]PREISBL!$J$16</definedName>
    <definedName name="CURRENCY5">[12]PREISBL!$I$12</definedName>
    <definedName name="Customs_Rate">#REF!</definedName>
    <definedName name="Cwvu.summary." hidden="1">#REF!</definedName>
    <definedName name="CXXX">'[1]10'!$F$175:$F$182</definedName>
    <definedName name="Dat0asdfasdf">[3]Tabelle1!$T$2:$T$1572</definedName>
    <definedName name="Data">#REF!</definedName>
    <definedName name="data_c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[17]Sheet1!#REF!</definedName>
    <definedName name="DATA22">[17]Sheet1!#REF!</definedName>
    <definedName name="DATA23">[17]Sheet1!#REF!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Database">#REF!</definedName>
    <definedName name="date_chance">[18]Chancenliste!#REF!</definedName>
    <definedName name="date_deck">'[19]Cover Sheet'!$C$1</definedName>
    <definedName name="date_list">[18]Risikoliste!#REF!</definedName>
    <definedName name="date_risc">'[20]Risiken per TT.MM.JJJJ'!#REF!</definedName>
    <definedName name="date_risc_ident">[18]Risikoidentifikation!#REF!</definedName>
    <definedName name="date_vers_1">'[19]Cover Sheet'!#REF!</definedName>
    <definedName name="ddddddddd">#REF!</definedName>
    <definedName name="deck_proz">'[19]Cover Sheet'!#REF!</definedName>
    <definedName name="dedede">#REF!</definedName>
    <definedName name="DEMeXToEUR" hidden="1">1/EUReXToDEM</definedName>
    <definedName name="DESC1">#REF!</definedName>
    <definedName name="DESC2">#REF!</definedName>
    <definedName name="DESC3">#REF!</definedName>
    <definedName name="DESC4">#REF!</definedName>
    <definedName name="descr_vers_1">'[19]Cover Sheet'!#REF!</definedName>
    <definedName name="DESCR1">#REF!</definedName>
    <definedName name="DESCR2">#REF!</definedName>
    <definedName name="DESCR3">#REF!</definedName>
    <definedName name="DFG">#REF!</definedName>
    <definedName name="Dls">[1]Ein!$C$1143:$C$1162</definedName>
    <definedName name="driver">#REF!</definedName>
    <definedName name="dt">#REF!</definedName>
    <definedName name="DUC">#REF!</definedName>
    <definedName name="DUTY">#REF!</definedName>
    <definedName name="E4000_">#REF!</definedName>
    <definedName name="EAC">#REF!</definedName>
    <definedName name="Earned_Value">#REF!</definedName>
    <definedName name="EDS">#REF!</definedName>
    <definedName name="EDSHT">#REF!</definedName>
    <definedName name="EDSTOT">#REF!</definedName>
    <definedName name="EEE">[1]E!#REF!</definedName>
    <definedName name="el_lab">#REF!</definedName>
    <definedName name="Elaine" hidden="1">1/EUReXToATS</definedName>
    <definedName name="ELC">[21]Qm!#REF!</definedName>
    <definedName name="ELE">[21]Qm!#REF!</definedName>
    <definedName name="elec">#REF!</definedName>
    <definedName name="ELM">[21]Qm!#REF!</definedName>
    <definedName name="ELS">[21]Qm!#REF!</definedName>
    <definedName name="END_of_PRICE_FIX_SUMMARY">#REF!</definedName>
    <definedName name="Ennd">#REF!</definedName>
    <definedName name="ENO">#REF!</definedName>
    <definedName name="ENQ">#REF!</definedName>
    <definedName name="ERECT">#REF!</definedName>
    <definedName name="erectrate">#REF!</definedName>
    <definedName name="ESPeXToEUR" hidden="1">1/EUReXToESP</definedName>
    <definedName name="ESTSUM">#REF!</definedName>
    <definedName name="EUReXToATS" hidden="1">[22]EurotoolsXRates!$A$5</definedName>
    <definedName name="EUReXToBEF" hidden="1">[22]EurotoolsXRates!$A$6</definedName>
    <definedName name="EUReXToDEM" hidden="1">[22]EurotoolsXRates!$A$7</definedName>
    <definedName name="EUReXToESP" hidden="1">[22]EurotoolsXRates!$A$8</definedName>
    <definedName name="EUReXToFIM" hidden="1">[22]EurotoolsXRates!$A$9</definedName>
    <definedName name="EUReXToFRF" hidden="1">[22]EurotoolsXRates!$A$10</definedName>
    <definedName name="EUReXToIEP" hidden="1">[22]EurotoolsXRates!$A$11</definedName>
    <definedName name="EUReXToITL" hidden="1">[22]EurotoolsXRates!$A$12</definedName>
    <definedName name="EUReXToLUF" hidden="1">[22]EurotoolsXRates!$A$13</definedName>
    <definedName name="EUReXToNLG" hidden="1">[22]EurotoolsXRates!$A$14</definedName>
    <definedName name="EUReXToPTE" hidden="1">[22]EurotoolsXRates!$A$15</definedName>
    <definedName name="exp_costs">'[19]Cover Sheet'!#REF!</definedName>
    <definedName name="EXXX">'[1]10'!$F$129:$F$168</definedName>
    <definedName name="factor">[23]factor!$A$1:$D$24</definedName>
    <definedName name="fgfgfsdf" hidden="1">1/EUReXToNLG</definedName>
    <definedName name="FIMeXToEUR" hidden="1">1/EUReXToFIM</definedName>
    <definedName name="FITT">[8]Summ!#REF!</definedName>
    <definedName name="FITT_NS">[8]Summ!#REF!</definedName>
    <definedName name="fitters">#REF!</definedName>
    <definedName name="Fixed">#N/A</definedName>
    <definedName name="flash">#REF!</definedName>
    <definedName name="flat">[24]Materials!$U$61</definedName>
    <definedName name="FNI">#REF!</definedName>
    <definedName name="FOB">#REF!</definedName>
    <definedName name="foreman">#REF!</definedName>
    <definedName name="FRFeXToEUR" hidden="1">1/EUReXToFRF</definedName>
    <definedName name="FRPData">'[25]FRP Input Sheet'!$A$6:$BS$570</definedName>
    <definedName name="fuck">[3]Tabelle1!$S$2:$S$1572</definedName>
    <definedName name="gdf" hidden="1">1/EUReXToFRF</definedName>
    <definedName name="GE">#REF!</definedName>
    <definedName name="GENERAL_SETTINGS_AND_CONVEYOR__INFORMATION">#REF!</definedName>
    <definedName name="GenSetConInfo">#REF!</definedName>
    <definedName name="gf">#REF!</definedName>
    <definedName name="GRIND">[8]Summ!#REF!</definedName>
    <definedName name="GRIND_NS">[8]Summ!#REF!</definedName>
    <definedName name="Grinder">#REF!</definedName>
    <definedName name="GS">#REF!</definedName>
    <definedName name="HASH">#REF!</definedName>
    <definedName name="HBL">[13]Re!$D$250:$D$291</definedName>
    <definedName name="Home">'[12]Cost Split'!$G$2</definedName>
    <definedName name="HR">#REF!</definedName>
    <definedName name="HRS">#REF!</definedName>
    <definedName name="HSC">[13]Re!$D$94:$D$145</definedName>
    <definedName name="IBR">[24]Materials!$G$63</definedName>
    <definedName name="IEPeXToEUR" hidden="1">1/EUReXToIEP</definedName>
    <definedName name="IMPORT">#REF!</definedName>
    <definedName name="impression">#REF!</definedName>
    <definedName name="Insert">'[12]Cost Split'!$F:$F</definedName>
    <definedName name="INT">#REF!</definedName>
    <definedName name="INTL">#REF!</definedName>
    <definedName name="ITLeXToEUR" hidden="1">1/EUReXToITL</definedName>
    <definedName name="jld">[8]Summ!#REF!</definedName>
    <definedName name="kat_ber_col">[18]Risikoliste!#REF!</definedName>
    <definedName name="LAB">[8]Summ!#REF!</definedName>
    <definedName name="LAB_NS">[8]Summ!#REF!</definedName>
    <definedName name="lab_supv">#REF!</definedName>
    <definedName name="Labour">[10]Summ!$G$2</definedName>
    <definedName name="labourers">#REF!</definedName>
    <definedName name="Labout" hidden="1">#N/A</definedName>
    <definedName name="last">#REF!</definedName>
    <definedName name="LE">#REF!</definedName>
    <definedName name="leader_list">[18]Risikoliste!#REF!</definedName>
    <definedName name="leader_risc_ident">[18]Risikoidentifikation!#REF!</definedName>
    <definedName name="loa">[8]LO!$AQ$44</definedName>
    <definedName name="loa_lapace">[26]LOA!#REF!</definedName>
    <definedName name="LOCAL">#REF!</definedName>
    <definedName name="lost">#REF!</definedName>
    <definedName name="LS">#REF!</definedName>
    <definedName name="LSC">[13]Re!$D$237:$D$248</definedName>
    <definedName name="LUFeXToEUR" hidden="1">1/EUReXToLUF</definedName>
    <definedName name="MASS">#REF!</definedName>
    <definedName name="Master">'[27]Cost Split'!$G$2</definedName>
    <definedName name="material">#REF!</definedName>
    <definedName name="Material_4">#REF!</definedName>
    <definedName name="mats">#REF!</definedName>
    <definedName name="MEDTAB">#REF!</definedName>
    <definedName name="men">#REF!</definedName>
    <definedName name="MENU">#REF!</definedName>
    <definedName name="miseàjourliaisons">#REF!</definedName>
    <definedName name="MMM">#REF!</definedName>
    <definedName name="Module1.CF_Data">#N/A</definedName>
    <definedName name="Module1.Collect_Data">#N/A</definedName>
    <definedName name="mu">[28]Workings!$L$21</definedName>
    <definedName name="MXXX">'[1]10'!$F$13:$F$64</definedName>
    <definedName name="NB_UNITS">#REF!</definedName>
    <definedName name="nil">#REF!</definedName>
    <definedName name="NLGeXToEUR" hidden="1">1/EUReXToNLG</definedName>
    <definedName name="nn">#REF!</definedName>
    <definedName name="NOT">#REF!</definedName>
    <definedName name="nr_list">[18]Risikoliste!#REF!</definedName>
    <definedName name="nr_risc_ident">[18]Risikoidentifikation!#REF!</definedName>
    <definedName name="ohdc">[8]Summ!#REF!</definedName>
    <definedName name="ohet">[8]Summ!#REF!</definedName>
    <definedName name="ohet_lab">[8]Summ!#REF!</definedName>
    <definedName name="Operating_Instructions">#REF!</definedName>
    <definedName name="OpInst">#REF!</definedName>
    <definedName name="oppps">#REF!</definedName>
    <definedName name="PAGE14">#REF!</definedName>
    <definedName name="PAGEA">#REF!</definedName>
    <definedName name="parts_list">[18]Risikoliste!#REF!</definedName>
    <definedName name="parts_risc_ident">[18]Risikoidentifikation!#REF!</definedName>
    <definedName name="phase_list">[18]Risikoliste!#REF!</definedName>
    <definedName name="phase_risc_ident">[18]Risikoidentifikation!#REF!</definedName>
    <definedName name="PICSHT">'[29]Matl. Prices'!$A$129:$H$157</definedName>
    <definedName name="pim">[8]Summ!#REF!</definedName>
    <definedName name="pipematr">'[30]Straight Pipe'!$A$40:$Q$65</definedName>
    <definedName name="pipesec">'[31]Matl. Prices'!$C$23:$R$53</definedName>
    <definedName name="pipesect">'[30]Straight Pipe'!$A$6:$Q$31</definedName>
    <definedName name="PItab">#REF!</definedName>
    <definedName name="PLAN">[8]Summ!#REF!</definedName>
    <definedName name="Planned_Value">#REF!</definedName>
    <definedName name="planner">[32]Sh1!#REF!</definedName>
    <definedName name="PoC_costs_accumulated">'[7]KPI-Data Source'!$C$6:$O$6</definedName>
    <definedName name="PPPP">#N/A</definedName>
    <definedName name="PREP">#REF!</definedName>
    <definedName name="_xlnm.Print_Area" localSheetId="0">'Edwin Construction Quote'!$B$1:$G$703</definedName>
    <definedName name="_xlnm.Print_Area" localSheetId="4">'Original BOQ'!$B$1:$G$624</definedName>
    <definedName name="_xlnm.Print_Area" localSheetId="5">'Revised BOQ'!$B$1:$G$624</definedName>
    <definedName name="Print_Area_MI">#REF!</definedName>
    <definedName name="pro_mgr">[8]Summ!#REF!</definedName>
    <definedName name="procure">[8]Summ!#REF!</definedName>
    <definedName name="proj_mgr">[32]Sh1!#REF!</definedName>
    <definedName name="project_deck">'[19]Cover Sheet'!$C$2</definedName>
    <definedName name="project_leader_chance">[18]Chancenliste!#REF!</definedName>
    <definedName name="project_leader_risc">'[20]Risiken per TT.MM.JJJJ'!#REF!</definedName>
    <definedName name="project_list">[18]Risikoliste!#REF!</definedName>
    <definedName name="project_name_chance">[18]Chancenliste!#REF!</definedName>
    <definedName name="project_name_risc">'[20]Risiken per TT.MM.JJJJ'!#REF!</definedName>
    <definedName name="project_num_chance">[18]Chancenliste!#REF!</definedName>
    <definedName name="project_num_risc">'[20]Risiken per TT.MM.JJJJ'!#REF!</definedName>
    <definedName name="project_risc_ident">[18]Risikoidentifikation!#REF!</definedName>
    <definedName name="project_vol">'[19]Cover Sheet'!#REF!</definedName>
    <definedName name="prot4">#N/A</definedName>
    <definedName name="prot5">#N/A</definedName>
    <definedName name="PS5_Allocation">[15]Data!$B$2:$B$20</definedName>
    <definedName name="PTEeXToEUR" hidden="1">1/EUReXToPTE</definedName>
    <definedName name="qc">#REF!</definedName>
    <definedName name="qc_ns">[8]Summ!#REF!</definedName>
    <definedName name="range_vol">'[19]Cover Sheet'!#REF!</definedName>
    <definedName name="RANGE1">#REF!</definedName>
    <definedName name="RANGE2">#REF!</definedName>
    <definedName name="rat">#REF!</definedName>
    <definedName name="RATE">#REF!</definedName>
    <definedName name="RBL">[13]Re!$D$147:$D$182</definedName>
    <definedName name="_xlnm.Recorder">#REF!</definedName>
    <definedName name="RED">[13]Re!$D$184:$D$235</definedName>
    <definedName name="remove">#REF!</definedName>
    <definedName name="RES">[33]NORMSold!$C$39</definedName>
    <definedName name="Ress">#REF!</definedName>
    <definedName name="REV_PRINT">[6]norm2!$B$1:$N$77</definedName>
    <definedName name="rig">[10]BPW!$Z$4</definedName>
    <definedName name="RIGG">[8]Summ!#REF!</definedName>
    <definedName name="RIGG_NS">[8]Summ!#REF!</definedName>
    <definedName name="rigger">#REF!</definedName>
    <definedName name="Risk_Closed">#REF!</definedName>
    <definedName name="Risk_Open">#REF!</definedName>
    <definedName name="Rwvu.all." hidden="1">#REF!,#REF!</definedName>
    <definedName name="Rwvu.prices." hidden="1">#REF!,#REF!</definedName>
    <definedName name="Rwvu.summary." hidden="1">#REF!</definedName>
    <definedName name="s">#N/A</definedName>
    <definedName name="S_Skild">[10]Summ!$I$2</definedName>
    <definedName name="S_SKLD">#REF!</definedName>
    <definedName name="safe_off">#REF!</definedName>
    <definedName name="safety">[8]Summ!#REF!</definedName>
    <definedName name="same">#REF!</definedName>
    <definedName name="SAT">#REF!</definedName>
    <definedName name="sb">[8]Summ!#REF!</definedName>
    <definedName name="sb_ns">[8]Summ!#REF!</definedName>
    <definedName name="Schedule">'[14]99 DEV'!$A$1:$P$58</definedName>
    <definedName name="SCOPE_OF_SUPPLY___RESPONSIBILITIES">#REF!</definedName>
    <definedName name="SCORES">#REF!</definedName>
    <definedName name="ScSupRes">#REF!</definedName>
    <definedName name="sect1.1">#REF!</definedName>
    <definedName name="sect1.10">#REF!</definedName>
    <definedName name="sect1.11">#REF!</definedName>
    <definedName name="sect1.12">#REF!</definedName>
    <definedName name="sect1.13">#REF!</definedName>
    <definedName name="sect1.14">#REF!</definedName>
    <definedName name="sect1.2">#REF!</definedName>
    <definedName name="sect1.3">#REF!</definedName>
    <definedName name="sect1.4">#REF!</definedName>
    <definedName name="sect1.5">#REF!</definedName>
    <definedName name="sect1.7">#REF!</definedName>
    <definedName name="sect1.8">#REF!</definedName>
    <definedName name="sect1.9">#REF!</definedName>
    <definedName name="Seeeet">#REF!</definedName>
    <definedName name="SELL">[34]FSS!$G$70</definedName>
    <definedName name="semi_skilled">#REF!</definedName>
    <definedName name="SHE">[1]M!#REF!</definedName>
    <definedName name="SHT">#REF!</definedName>
    <definedName name="SHTA">#REF!</definedName>
    <definedName name="SHTB">#REF!</definedName>
    <definedName name="SHTC">#REF!</definedName>
    <definedName name="SHTD">#REF!</definedName>
    <definedName name="SHTE">#REF!</definedName>
    <definedName name="SHTF">#REF!</definedName>
    <definedName name="SHTG">#REF!</definedName>
    <definedName name="SHTH">#REF!</definedName>
    <definedName name="SHTI">#REF!</definedName>
    <definedName name="SHTJ">#REF!</definedName>
    <definedName name="SHTK">#REF!</definedName>
    <definedName name="SHTL">#REF!</definedName>
    <definedName name="SHTM">#REF!</definedName>
    <definedName name="SHTN">#REF!</definedName>
    <definedName name="SITE">#REF!</definedName>
    <definedName name="site_mgr">#REF!</definedName>
    <definedName name="SiteAv">#REF!</definedName>
    <definedName name="sitemgr">#REF!</definedName>
    <definedName name="sleep">#REF!</definedName>
    <definedName name="sm">[8]Summ!#REF!</definedName>
    <definedName name="SM_NS">[8]Summ!#REF!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">#REF!</definedName>
    <definedName name="Sort_View_Execution">#REF!</definedName>
    <definedName name="Sort_View_Tendering">#REF!</definedName>
    <definedName name="Sortall">#REF!</definedName>
    <definedName name="spec">#REF!</definedName>
    <definedName name="ss">[10]BPW!$AD$4</definedName>
    <definedName name="ss0.5">[35]cladding!$M$168</definedName>
    <definedName name="SSS">[1]S!#REF!</definedName>
    <definedName name="STAFFLOC">#REF!</definedName>
    <definedName name="STAFLOC">#REF!</definedName>
    <definedName name="STAFMON">#REF!</definedName>
    <definedName name="STAFSAT">#REF!</definedName>
    <definedName name="stiffs">#REF!</definedName>
    <definedName name="store">[8]Summ!#REF!</definedName>
    <definedName name="store_ns">[8]Summ!#REF!</definedName>
    <definedName name="storeman">#REF!</definedName>
    <definedName name="STOS">#REF!</definedName>
    <definedName name="stresser">#REF!</definedName>
    <definedName name="SUM">#REF!</definedName>
    <definedName name="SumFixEnd">#REF!</definedName>
    <definedName name="SUMMARY">[6]norm2!$C$80</definedName>
    <definedName name="supv">#REF!</definedName>
    <definedName name="SWKL">#REF!</definedName>
    <definedName name="SWKM">#REF!</definedName>
    <definedName name="Swvu.all." hidden="1">#REF!</definedName>
    <definedName name="Swvu.prices." hidden="1">#REF!</definedName>
    <definedName name="Swvu.summary." hidden="1">#REF!</definedName>
    <definedName name="SXXX">'[1]10'!$F$71:$F$122</definedName>
    <definedName name="T">#REF!</definedName>
    <definedName name="TACK">[8]Summ!#REF!</definedName>
    <definedName name="TACK_NS">[8]Summ!#REF!</definedName>
    <definedName name="Tackler">#REF!</definedName>
    <definedName name="tacklers">#REF!</definedName>
    <definedName name="TAR">#REF!</definedName>
    <definedName name="TARGET">#REF!</definedName>
    <definedName name="tec">[10]BPW!$X$4</definedName>
    <definedName name="tech">[10]Summ!$C$2</definedName>
    <definedName name="temp">#REF!</definedName>
    <definedName name="TEST0">#REF!</definedName>
    <definedName name="TEST1">#REF!</definedName>
    <definedName name="TEST2">#REF!</definedName>
    <definedName name="TESTHKEY">#REF!</definedName>
    <definedName name="TESTKEYS">#REF!</definedName>
    <definedName name="TESTVKEY">#REF!</definedName>
    <definedName name="TITLE">#REF!</definedName>
    <definedName name="Total">'[12]Cost Split'!$G$1</definedName>
    <definedName name="Totals">'[27]Cost Split'!$G$1</definedName>
    <definedName name="TOTRATE">#REF!</definedName>
    <definedName name="Transformers">#REF!</definedName>
    <definedName name="tshepo" hidden="1">1/[0]!EUReXToITL</definedName>
    <definedName name="Txdata">#REF!</definedName>
    <definedName name="Txdataall">#REF!</definedName>
    <definedName name="tyres">#REF!</definedName>
    <definedName name="unithrs">[23]factor!$H$3:$J$39</definedName>
    <definedName name="unprot4">#N/A</definedName>
    <definedName name="update2">#N/A</definedName>
    <definedName name="user_vers_1">'[19]Cover Sheet'!#REF!</definedName>
    <definedName name="VALUES">#REF!</definedName>
    <definedName name="vehdata">[5]VehData!$E$7:$CI$137</definedName>
    <definedName name="VSP_euro">'[19]Cover Sheet'!#REF!</definedName>
    <definedName name="w">#N/A</definedName>
    <definedName name="WAGE_C">[8]Summ!#REF!</definedName>
    <definedName name="wage_clerk">#REF!</definedName>
    <definedName name="waste">[23]PIPES!$O$7</definedName>
    <definedName name="weld.a">[10]Summ!$E$2</definedName>
    <definedName name="Weld_B">[10]BPW!$Q$4</definedName>
    <definedName name="WELD_C">[8]Summ!#REF!</definedName>
    <definedName name="weld_clerk">#REF!</definedName>
    <definedName name="welders">#REF!</definedName>
    <definedName name="wireb">[16]Materials!$A$26:$I$32</definedName>
    <definedName name="worklabour">[35]Workings!$L$36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ww">#N/A</definedName>
    <definedName name="x" hidden="1">#N/A</definedName>
    <definedName name="xxx" hidden="1">1/[0]!EUReXToBEF</definedName>
    <definedName name="Z_07E28E77_F6FA_11D1_8C51_444553540000_.wvu.Cols" hidden="1">#REF!,#REF!</definedName>
    <definedName name="Z_07E28E80_F6FA_11D1_8C51_444553540000_.wvu.Cols" hidden="1">#REF!,#REF!</definedName>
    <definedName name="Z_07E28E85_F6FA_11D1_8C51_444553540000_.wvu.Cols" hidden="1">#REF!</definedName>
    <definedName name="Z_0F778F74_F6F1_11D1_8C51_444553540000_.wvu.Cols" hidden="1">#REF!,#REF!</definedName>
    <definedName name="Z_0F778F7D_F6F1_11D1_8C51_444553540000_.wvu.Cols" hidden="1">#REF!,#REF!</definedName>
    <definedName name="Z_0F778F82_F6F1_11D1_8C51_444553540000_.wvu.Cols" hidden="1">#REF!</definedName>
    <definedName name="Z_1BB37995_F9EC_11D1_8C51_444553540000_.wvu.Cols" hidden="1">#REF!,#REF!</definedName>
    <definedName name="Z_1BB3799E_F9EC_11D1_8C51_444553540000_.wvu.Cols" hidden="1">#REF!,#REF!</definedName>
    <definedName name="Z_1BB379A3_F9EC_11D1_8C51_444553540000_.wvu.Cols" hidden="1">#REF!</definedName>
    <definedName name="Z_1C8D1AB5_F70D_11D1_8C51_444553540000_.wvu.Cols" hidden="1">#REF!,#REF!</definedName>
    <definedName name="Z_1C8D1ABE_F70D_11D1_8C51_444553540000_.wvu.Cols" hidden="1">#REF!,#REF!</definedName>
    <definedName name="Z_1C8D1AC3_F70D_11D1_8C51_444553540000_.wvu.Cols" hidden="1">#REF!</definedName>
    <definedName name="Z_201040E3_EFFE_11D1_A0B0_00A0246C5A5D_.wvu.Cols" hidden="1">#REF!,#REF!</definedName>
    <definedName name="Z_201040EC_EFFE_11D1_A0B0_00A0246C5A5D_.wvu.Cols" hidden="1">#REF!,#REF!</definedName>
    <definedName name="Z_201040F1_EFFE_11D1_A0B0_00A0246C5A5D_.wvu.Cols" hidden="1">#REF!</definedName>
    <definedName name="Z_2F9A8219_FAB3_11D1_8C51_444553540000_.wvu.Cols" hidden="1">#REF!,#REF!</definedName>
    <definedName name="Z_2F9A8222_FAB3_11D1_8C51_444553540000_.wvu.Cols" hidden="1">#REF!,#REF!</definedName>
    <definedName name="Z_2F9A8227_FAB3_11D1_8C51_444553540000_.wvu.Cols" hidden="1">#REF!</definedName>
    <definedName name="Z_36EC52B6_F657_11D1_8C51_444553540000_.wvu.Cols" hidden="1">#REF!,#REF!</definedName>
    <definedName name="Z_36EC52C0_F657_11D1_8C51_444553540000_.wvu.Cols" hidden="1">#REF!,#REF!</definedName>
    <definedName name="Z_36EC52C6_F657_11D1_8C51_444553540000_.wvu.Cols" hidden="1">#REF!</definedName>
    <definedName name="Z_42D42DD2_F3CA_11D1_8C51_444553540000_.wvu.Cols" hidden="1">#REF!,#REF!</definedName>
    <definedName name="Z_42D42DDB_F3CA_11D1_8C51_444553540000_.wvu.Cols" hidden="1">#REF!,#REF!</definedName>
    <definedName name="Z_42D42DE0_F3CA_11D1_8C51_444553540000_.wvu.Cols" hidden="1">#REF!</definedName>
    <definedName name="Z_5488E252_F3A7_11D1_8C51_444553540000_.wvu.Cols" hidden="1">#REF!,#REF!</definedName>
    <definedName name="Z_5488E25B_F3A7_11D1_8C51_444553540000_.wvu.Cols" hidden="1">#REF!,#REF!</definedName>
    <definedName name="Z_5488E260_F3A7_11D1_8C51_444553540000_.wvu.Cols" hidden="1">#REF!</definedName>
    <definedName name="Z_57011824_F624_11D1_8C51_444553540000_.wvu.Cols" hidden="1">#REF!,#REF!</definedName>
    <definedName name="Z_5701182E_F624_11D1_8C51_444553540000_.wvu.Cols" hidden="1">#REF!,#REF!</definedName>
    <definedName name="Z_57011834_F624_11D1_8C51_444553540000_.wvu.Cols" hidden="1">#REF!</definedName>
    <definedName name="Z_7C7048D6_F613_11D1_8C51_444553540000_.wvu.Cols" hidden="1">#REF!,#REF!</definedName>
    <definedName name="Z_7C7048E0_F613_11D1_8C51_444553540000_.wvu.Cols" hidden="1">#REF!,#REF!</definedName>
    <definedName name="Z_7C7048E6_F613_11D1_8C51_444553540000_.wvu.Cols" hidden="1">#REF!</definedName>
    <definedName name="Z_88CD029A_F928_11D1_8C51_444553540000_.wvu.Cols" hidden="1">#REF!,#REF!</definedName>
    <definedName name="Z_88CD02A3_F928_11D1_8C51_444553540000_.wvu.Cols" hidden="1">#REF!,#REF!</definedName>
    <definedName name="Z_88CD02A8_F928_11D1_8C51_444553540000_.wvu.Cols" hidden="1">#REF!</definedName>
    <definedName name="Z_96929736_F6C3_11D1_8C51_444553540000_.wvu.Cols" hidden="1">#REF!,#REF!</definedName>
    <definedName name="Z_96929740_F6C3_11D1_8C51_444553540000_.wvu.Cols" hidden="1">#REF!,#REF!</definedName>
    <definedName name="Z_96929746_F6C3_11D1_8C51_444553540000_.wvu.Cols" hidden="1">#REF!</definedName>
    <definedName name="Z_98F27197_11A4_11D2_8C51_444553540000_.wvu.Cols" hidden="1">#REF!,#REF!</definedName>
    <definedName name="Z_98F271A0_11A4_11D2_8C51_444553540000_.wvu.Cols" hidden="1">#REF!,#REF!</definedName>
    <definedName name="Z_98F271A5_11A4_11D2_8C51_444553540000_.wvu.Cols" hidden="1">#REF!</definedName>
    <definedName name="Z_AD5D9037_FB84_11D1_8C51_444553540000_.wvu.Cols" hidden="1">#REF!,#REF!</definedName>
    <definedName name="Z_AD5D9040_FB84_11D1_8C51_444553540000_.wvu.Cols" hidden="1">#REF!,#REF!</definedName>
    <definedName name="Z_AD5D9045_FB84_11D1_8C51_444553540000_.wvu.Cols" hidden="1">#REF!</definedName>
    <definedName name="Z_ADC94474_F55C_11D1_8C51_444553540000_.wvu.Cols" hidden="1">#REF!,#REF!</definedName>
    <definedName name="Z_ADC9447D_F55C_11D1_8C51_444553540000_.wvu.Cols" hidden="1">#REF!,#REF!</definedName>
    <definedName name="Z_ADC94482_F55C_11D1_8C51_444553540000_.wvu.Cols" hidden="1">#REF!</definedName>
    <definedName name="Z_C772F4DA_F46C_11D1_8C51_444553540000_.wvu.Cols" hidden="1">#REF!,#REF!</definedName>
    <definedName name="Z_C772F4E3_F46C_11D1_8C51_444553540000_.wvu.Cols" hidden="1">#REF!,#REF!</definedName>
    <definedName name="Z_C772F4E8_F46C_11D1_8C51_444553540000_.wvu.Cols" hidden="1">#REF!</definedName>
    <definedName name="Z_DD23A3E7_1197_11D2_8C51_444553540000_.wvu.Cols" hidden="1">#REF!,#REF!</definedName>
    <definedName name="Z_DD23A3F0_1197_11D2_8C51_444553540000_.wvu.Cols" hidden="1">#REF!,#REF!</definedName>
    <definedName name="Z_DD23A3F5_1197_11D2_8C51_444553540000_.wvu.Cols" hidden="1">#REF!</definedName>
    <definedName name="Z_E1908297_FB98_11D1_8C51_444553540000_.wvu.Cols" hidden="1">#REF!,#REF!</definedName>
    <definedName name="Z_E19082A0_FB98_11D1_8C51_444553540000_.wvu.Cols" hidden="1">#REF!,#REF!</definedName>
    <definedName name="Z_E19082A5_FB98_11D1_8C51_444553540000_.wvu.Cols" hidden="1">#REF!</definedName>
    <definedName name="Z_E23C3916_F64C_11D1_8C51_444553540000_.wvu.Cols" hidden="1">#REF!,#REF!</definedName>
    <definedName name="Z_E23C3920_F64C_11D1_8C51_444553540000_.wvu.Cols" hidden="1">#REF!,#REF!</definedName>
    <definedName name="Z_E23C3926_F64C_11D1_8C51_444553540000_.wvu.Cols" hidden="1">#REF!</definedName>
    <definedName name="Z_E23C3926_F64C_11D1_8C51_444553540000_.wvu.Rows" hidden="1">#REF!</definedName>
    <definedName name="Z_E9F13515_FA03_11D1_8C51_444553540000_.wvu.Cols" hidden="1">#REF!,#REF!</definedName>
    <definedName name="Z_E9F1351E_FA03_11D1_8C51_444553540000_.wvu.Cols" hidden="1">#REF!,#REF!</definedName>
    <definedName name="Z_E9F13523_FA03_11D1_8C51_444553540000_.wvu.Cols" hidden="1">#REF!</definedName>
    <definedName name="Z_F7CC403E_074D_11D2_8C51_444553540000_.wvu.Cols" hidden="1">#REF!,#REF!</definedName>
    <definedName name="Z_F7CC4047_074D_11D2_8C51_444553540000_.wvu.Cols" hidden="1">#REF!,#REF!</definedName>
    <definedName name="Z_F7CC404C_074D_11D2_8C51_444553540000_.wvu.Cols" hidden="1">#REF!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80" i="11" l="1"/>
  <c r="F578" i="11"/>
  <c r="F576" i="11"/>
  <c r="F574" i="11"/>
  <c r="F572" i="11"/>
  <c r="F570" i="11"/>
  <c r="F568" i="11"/>
  <c r="F566" i="11"/>
  <c r="F564" i="11"/>
  <c r="F562" i="11"/>
  <c r="F560" i="11"/>
  <c r="F558" i="11"/>
  <c r="F556" i="11"/>
  <c r="F554" i="11"/>
  <c r="D255" i="11"/>
  <c r="F556" i="10"/>
  <c r="F580" i="10"/>
  <c r="F578" i="10"/>
  <c r="F576" i="10"/>
  <c r="F574" i="10"/>
  <c r="F572" i="10"/>
  <c r="F570" i="10"/>
  <c r="F568" i="10"/>
  <c r="F566" i="10"/>
  <c r="D255" i="10"/>
  <c r="F560" i="10"/>
  <c r="D437" i="5"/>
  <c r="F247" i="5"/>
  <c r="D255" i="5"/>
  <c r="F582" i="11" l="1"/>
  <c r="F564" i="10"/>
  <c r="F562" i="10"/>
  <c r="F558" i="10"/>
  <c r="F554" i="10"/>
  <c r="F127" i="5"/>
  <c r="F125" i="5"/>
  <c r="F123" i="5"/>
  <c r="F121" i="5"/>
  <c r="F582" i="10" l="1"/>
  <c r="F552" i="5"/>
  <c r="F583" i="5" s="1"/>
  <c r="F468" i="5"/>
  <c r="F581" i="5" s="1"/>
  <c r="F437" i="5"/>
  <c r="F414" i="5"/>
  <c r="F382" i="5"/>
  <c r="F380" i="5"/>
  <c r="F374" i="5"/>
  <c r="F326" i="5"/>
  <c r="F313" i="5"/>
  <c r="F311" i="5"/>
  <c r="F255" i="5"/>
  <c r="F251" i="5"/>
  <c r="F245" i="5"/>
  <c r="F243" i="5"/>
  <c r="F230" i="5"/>
  <c r="F218" i="5"/>
  <c r="F198" i="5"/>
  <c r="F167" i="5"/>
  <c r="F163" i="5"/>
  <c r="F57" i="5"/>
  <c r="F55" i="5"/>
  <c r="E104" i="5"/>
  <c r="E108" i="5"/>
  <c r="F416" i="5" l="1"/>
  <c r="F577" i="5" s="1"/>
  <c r="F385" i="5"/>
  <c r="F575" i="5" s="1"/>
  <c r="F261" i="5"/>
  <c r="F567" i="5" s="1"/>
  <c r="F440" i="5"/>
  <c r="F579" i="5" s="1"/>
  <c r="F358" i="5"/>
  <c r="F573" i="5" s="1"/>
  <c r="F200" i="5"/>
  <c r="F563" i="5" s="1"/>
  <c r="F140" i="5"/>
  <c r="F559" i="5" s="1"/>
  <c r="F169" i="5"/>
  <c r="F561" i="5" s="1"/>
  <c r="F315" i="5"/>
  <c r="F571" i="5" s="1"/>
  <c r="F303" i="5"/>
  <c r="F569" i="5" s="1"/>
  <c r="F235" i="5"/>
  <c r="F565" i="5" s="1"/>
  <c r="E98" i="5"/>
  <c r="E15" i="5"/>
  <c r="G658" i="9"/>
  <c r="G694" i="9" s="1"/>
  <c r="G610" i="9"/>
  <c r="G631" i="9" s="1"/>
  <c r="G583" i="9"/>
  <c r="G581" i="9"/>
  <c r="G602" i="9" s="1"/>
  <c r="G690" i="9" s="1"/>
  <c r="G575" i="9"/>
  <c r="G571" i="9"/>
  <c r="G567" i="9"/>
  <c r="G565" i="9"/>
  <c r="G561" i="9"/>
  <c r="G538" i="9"/>
  <c r="G536" i="9"/>
  <c r="G555" i="9" s="1"/>
  <c r="G688" i="9" s="1"/>
  <c r="G530" i="9"/>
  <c r="G502" i="9"/>
  <c r="G500" i="9"/>
  <c r="G490" i="9"/>
  <c r="G488" i="9"/>
  <c r="G518" i="9" s="1"/>
  <c r="G686" i="9" s="1"/>
  <c r="G458" i="9"/>
  <c r="G479" i="9" s="1"/>
  <c r="G684" i="9" s="1"/>
  <c r="G456" i="9"/>
  <c r="G450" i="9"/>
  <c r="G440" i="9"/>
  <c r="G438" i="9"/>
  <c r="G434" i="9"/>
  <c r="G432" i="9"/>
  <c r="G426" i="9"/>
  <c r="G442" i="9" s="1"/>
  <c r="G682" i="9" s="1"/>
  <c r="G413" i="9"/>
  <c r="G411" i="9"/>
  <c r="G407" i="9"/>
  <c r="G405" i="9"/>
  <c r="G399" i="9"/>
  <c r="G397" i="9"/>
  <c r="G393" i="9"/>
  <c r="G391" i="9"/>
  <c r="G389" i="9"/>
  <c r="G387" i="9"/>
  <c r="G381" i="9"/>
  <c r="G420" i="9" s="1"/>
  <c r="G680" i="9" s="1"/>
  <c r="G370" i="9"/>
  <c r="G368" i="9"/>
  <c r="G366" i="9"/>
  <c r="G373" i="9" s="1"/>
  <c r="G678" i="9" s="1"/>
  <c r="G364" i="9"/>
  <c r="G354" i="9"/>
  <c r="G352" i="9"/>
  <c r="G335" i="9"/>
  <c r="G331" i="9"/>
  <c r="G327" i="9"/>
  <c r="G323" i="9"/>
  <c r="G341" i="9" s="1"/>
  <c r="G676" i="9" s="1"/>
  <c r="G321" i="9"/>
  <c r="G296" i="9"/>
  <c r="G294" i="9"/>
  <c r="G292" i="9"/>
  <c r="G290" i="9"/>
  <c r="G286" i="9"/>
  <c r="G282" i="9"/>
  <c r="G280" i="9"/>
  <c r="G307" i="9" s="1"/>
  <c r="G674" i="9" s="1"/>
  <c r="G262" i="9"/>
  <c r="G260" i="9"/>
  <c r="G270" i="9" s="1"/>
  <c r="G672" i="9" s="1"/>
  <c r="G248" i="9"/>
  <c r="G244" i="9"/>
  <c r="G242" i="9"/>
  <c r="G250" i="9" s="1"/>
  <c r="G670" i="9" s="1"/>
  <c r="G238" i="9"/>
  <c r="G234" i="9"/>
  <c r="G212" i="9"/>
  <c r="G210" i="9"/>
  <c r="G208" i="9"/>
  <c r="G206" i="9"/>
  <c r="G204" i="9"/>
  <c r="G202" i="9"/>
  <c r="G200" i="9"/>
  <c r="G198" i="9"/>
  <c r="G196" i="9"/>
  <c r="G194" i="9"/>
  <c r="G192" i="9"/>
  <c r="G186" i="9"/>
  <c r="G184" i="9"/>
  <c r="G182" i="9"/>
  <c r="G225" i="9" s="1"/>
  <c r="G156" i="9"/>
  <c r="G154" i="9"/>
  <c r="G152" i="9"/>
  <c r="G151" i="9"/>
  <c r="G150" i="9"/>
  <c r="G148" i="9"/>
  <c r="G146" i="9"/>
  <c r="G144" i="9"/>
  <c r="G142" i="9"/>
  <c r="G140" i="9"/>
  <c r="G138" i="9"/>
  <c r="F136" i="9"/>
  <c r="G136" i="9" s="1"/>
  <c r="G134" i="9"/>
  <c r="F132" i="9"/>
  <c r="G132" i="9" s="1"/>
  <c r="G115" i="9"/>
  <c r="G113" i="9"/>
  <c r="G111" i="9"/>
  <c r="G107" i="9"/>
  <c r="G105" i="9"/>
  <c r="G103" i="9"/>
  <c r="G101" i="9"/>
  <c r="G99" i="9"/>
  <c r="G97" i="9"/>
  <c r="G95" i="9"/>
  <c r="G93" i="9"/>
  <c r="G82" i="9"/>
  <c r="G80" i="9"/>
  <c r="G78" i="9"/>
  <c r="G76" i="9"/>
  <c r="G74" i="9"/>
  <c r="G72" i="9"/>
  <c r="G70" i="9"/>
  <c r="G64" i="9"/>
  <c r="G62" i="9"/>
  <c r="G58" i="9"/>
  <c r="G56" i="9"/>
  <c r="G52" i="9"/>
  <c r="G50" i="9"/>
  <c r="G84" i="9" s="1"/>
  <c r="G90" i="9" s="1"/>
  <c r="G123" i="9" s="1"/>
  <c r="G664" i="9" s="1"/>
  <c r="F83" i="5"/>
  <c r="E31" i="5"/>
  <c r="E35" i="5"/>
  <c r="E41" i="5"/>
  <c r="E47" i="5"/>
  <c r="E53" i="5"/>
  <c r="E51" i="5"/>
  <c r="E49" i="5"/>
  <c r="E33" i="5"/>
  <c r="E45" i="5"/>
  <c r="E39" i="5"/>
  <c r="F39" i="5" s="1"/>
  <c r="G692" i="9" l="1"/>
  <c r="G173" i="9"/>
  <c r="G666" i="9" s="1"/>
  <c r="H136" i="9"/>
  <c r="E85" i="5"/>
  <c r="F85" i="5" s="1"/>
  <c r="F53" i="5"/>
  <c r="F51" i="5"/>
  <c r="F49" i="5"/>
  <c r="F47" i="5"/>
  <c r="F45" i="5"/>
  <c r="F41" i="5"/>
  <c r="F37" i="5"/>
  <c r="F35" i="5"/>
  <c r="F33" i="5"/>
  <c r="F31" i="5"/>
  <c r="F29" i="5"/>
  <c r="F27" i="5"/>
  <c r="F98" i="5"/>
  <c r="E100" i="5"/>
  <c r="F100" i="5" s="1"/>
  <c r="F108" i="5"/>
  <c r="E106" i="5"/>
  <c r="F106" i="5" s="1"/>
  <c r="F104" i="5"/>
  <c r="E87" i="5"/>
  <c r="F87" i="5" s="1"/>
  <c r="E17" i="5"/>
  <c r="F17" i="5" s="1"/>
  <c r="F15" i="5"/>
  <c r="E43" i="5"/>
  <c r="F43" i="5" s="1"/>
  <c r="G696" i="9" l="1"/>
  <c r="G698" i="9" s="1"/>
  <c r="G700" i="9" s="1"/>
  <c r="G702" i="9" s="1"/>
  <c r="G668" i="9"/>
  <c r="F13" i="5"/>
  <c r="F26" i="6" l="1"/>
  <c r="F25" i="6"/>
  <c r="F24" i="6"/>
  <c r="F23" i="6"/>
  <c r="F22" i="6"/>
  <c r="F21" i="6"/>
  <c r="F20" i="6"/>
  <c r="E19" i="6"/>
  <c r="F19" i="6" s="1"/>
  <c r="F27" i="6" s="1"/>
  <c r="F14" i="6"/>
  <c r="M13" i="6"/>
  <c r="F13" i="6"/>
  <c r="F12" i="6"/>
  <c r="F11" i="6"/>
  <c r="F10" i="6"/>
  <c r="L9" i="6"/>
  <c r="F9" i="6"/>
  <c r="L8" i="6"/>
  <c r="F8" i="6"/>
  <c r="L7" i="6"/>
  <c r="F7" i="6"/>
  <c r="L6" i="6"/>
  <c r="F6" i="6"/>
  <c r="L5" i="6"/>
  <c r="F5" i="6"/>
  <c r="L4" i="6"/>
  <c r="E4" i="6"/>
  <c r="F4" i="6" s="1"/>
  <c r="L3" i="6"/>
  <c r="L15" i="6" s="1"/>
  <c r="F15" i="6" l="1"/>
  <c r="F71" i="5" l="1"/>
  <c r="F65" i="5"/>
  <c r="F63" i="5"/>
  <c r="F25" i="5"/>
  <c r="F110" i="5" l="1"/>
  <c r="F557" i="5" l="1"/>
  <c r="F585" i="5" s="1"/>
  <c r="I618" i="2"/>
  <c r="G157" i="2" l="1"/>
  <c r="E568" i="2" l="1"/>
  <c r="G568" i="2" s="1"/>
  <c r="G566" i="2"/>
  <c r="G584" i="2" s="1"/>
  <c r="G616" i="2" s="1"/>
  <c r="G546" i="2"/>
  <c r="G540" i="2"/>
  <c r="G538" i="2"/>
  <c r="G536" i="2"/>
  <c r="G557" i="2" s="1"/>
  <c r="G614" i="2" s="1"/>
  <c r="G501" i="2"/>
  <c r="G499" i="2"/>
  <c r="G497" i="2"/>
  <c r="G495" i="2"/>
  <c r="G527" i="2" s="1"/>
  <c r="G612" i="2" s="1"/>
  <c r="G475" i="2"/>
  <c r="G471" i="2"/>
  <c r="E467" i="2"/>
  <c r="G467" i="2" s="1"/>
  <c r="G465" i="2"/>
  <c r="G461" i="2"/>
  <c r="G487" i="2" s="1"/>
  <c r="G610" i="2" s="1"/>
  <c r="G437" i="2"/>
  <c r="G431" i="2"/>
  <c r="G425" i="2"/>
  <c r="G423" i="2"/>
  <c r="G452" i="2" s="1"/>
  <c r="G608" i="2" s="1"/>
  <c r="G395" i="2"/>
  <c r="G391" i="2"/>
  <c r="G389" i="2"/>
  <c r="G387" i="2"/>
  <c r="G385" i="2"/>
  <c r="G381" i="2"/>
  <c r="G415" i="2" s="1"/>
  <c r="G606" i="2" s="1"/>
  <c r="G379" i="2"/>
  <c r="G377" i="2"/>
  <c r="G369" i="2"/>
  <c r="G356" i="2"/>
  <c r="G352" i="2"/>
  <c r="G350" i="2"/>
  <c r="G344" i="2"/>
  <c r="G340" i="2"/>
  <c r="G338" i="2"/>
  <c r="G336" i="2"/>
  <c r="G330" i="2"/>
  <c r="G363" i="2" s="1"/>
  <c r="G604" i="2" s="1"/>
  <c r="E319" i="2"/>
  <c r="G319" i="2" s="1"/>
  <c r="G317" i="2"/>
  <c r="G313" i="2"/>
  <c r="G322" i="2" s="1"/>
  <c r="G602" i="2" s="1"/>
  <c r="G309" i="2"/>
  <c r="G305" i="2"/>
  <c r="G303" i="2"/>
  <c r="G301" i="2"/>
  <c r="G299" i="2"/>
  <c r="G282" i="2"/>
  <c r="G278" i="2"/>
  <c r="G276" i="2"/>
  <c r="G274" i="2"/>
  <c r="G272" i="2"/>
  <c r="G268" i="2"/>
  <c r="G264" i="2"/>
  <c r="G262" i="2"/>
  <c r="G289" i="2" s="1"/>
  <c r="G600" i="2" s="1"/>
  <c r="G244" i="2"/>
  <c r="G242" i="2"/>
  <c r="G252" i="2" s="1"/>
  <c r="G598" i="2" s="1"/>
  <c r="G220" i="2"/>
  <c r="G216" i="2"/>
  <c r="G214" i="2"/>
  <c r="G210" i="2"/>
  <c r="G232" i="2" s="1"/>
  <c r="G596" i="2" s="1"/>
  <c r="G186" i="2"/>
  <c r="G182" i="2"/>
  <c r="G180" i="2"/>
  <c r="G178" i="2"/>
  <c r="G176" i="2"/>
  <c r="G174" i="2"/>
  <c r="G172" i="2"/>
  <c r="G170" i="2"/>
  <c r="G164" i="2"/>
  <c r="G201" i="2" s="1"/>
  <c r="G594" i="2" s="1"/>
  <c r="G140" i="2"/>
  <c r="G592" i="2" s="1"/>
  <c r="G138" i="2"/>
  <c r="G136" i="2"/>
  <c r="G134" i="2"/>
  <c r="G132" i="2"/>
  <c r="G130" i="2"/>
  <c r="G128" i="2"/>
  <c r="E117" i="2"/>
  <c r="G117" i="2" s="1"/>
  <c r="G115" i="2"/>
  <c r="G111" i="2"/>
  <c r="G109" i="2"/>
  <c r="G107" i="2"/>
  <c r="G103" i="2"/>
  <c r="G101" i="2"/>
  <c r="G99" i="2"/>
  <c r="G97" i="2"/>
  <c r="G95" i="2"/>
  <c r="G93" i="2"/>
  <c r="G91" i="2"/>
  <c r="G89" i="2"/>
  <c r="G78" i="2"/>
  <c r="G76" i="2"/>
  <c r="G74" i="2"/>
  <c r="G72" i="2"/>
  <c r="G70" i="2"/>
  <c r="G68" i="2"/>
  <c r="G66" i="2"/>
  <c r="G60" i="2"/>
  <c r="G58" i="2"/>
  <c r="G54" i="2"/>
  <c r="G50" i="2"/>
  <c r="G80" i="2" s="1"/>
  <c r="G86" i="2" s="1"/>
  <c r="G140" i="1"/>
  <c r="G119" i="2" l="1"/>
  <c r="G590" i="2" s="1"/>
  <c r="G618" i="2" s="1"/>
  <c r="G546" i="1"/>
  <c r="E467" i="1"/>
  <c r="G475" i="1"/>
  <c r="G622" i="2" l="1"/>
  <c r="G620" i="2"/>
  <c r="G471" i="1"/>
  <c r="G467" i="1"/>
  <c r="G465" i="1"/>
  <c r="G461" i="1"/>
  <c r="G495" i="1"/>
  <c r="G497" i="1"/>
  <c r="G499" i="1"/>
  <c r="G501" i="1"/>
  <c r="G186" i="1"/>
  <c r="G134" i="1"/>
  <c r="G138" i="1"/>
  <c r="G136" i="1"/>
  <c r="G220" i="1"/>
  <c r="G216" i="1"/>
  <c r="G214" i="1"/>
  <c r="G340" i="1"/>
  <c r="G624" i="2" l="1"/>
  <c r="G487" i="1"/>
  <c r="G610" i="1" s="1"/>
  <c r="G566" i="1"/>
  <c r="G540" i="1"/>
  <c r="G538" i="1"/>
  <c r="G536" i="1"/>
  <c r="G557" i="1" s="1"/>
  <c r="G437" i="1"/>
  <c r="G431" i="1"/>
  <c r="G425" i="1"/>
  <c r="G423" i="1"/>
  <c r="G395" i="1"/>
  <c r="G391" i="1"/>
  <c r="G389" i="1"/>
  <c r="G387" i="1"/>
  <c r="G385" i="1"/>
  <c r="G381" i="1"/>
  <c r="G379" i="1"/>
  <c r="G377" i="1"/>
  <c r="G369" i="1"/>
  <c r="G356" i="1"/>
  <c r="G352" i="1"/>
  <c r="G350" i="1"/>
  <c r="G344" i="1"/>
  <c r="G338" i="1"/>
  <c r="G336" i="1"/>
  <c r="G330" i="1"/>
  <c r="G317" i="1"/>
  <c r="G313" i="1"/>
  <c r="G309" i="1"/>
  <c r="G305" i="1"/>
  <c r="G303" i="1"/>
  <c r="G301" i="1"/>
  <c r="G299" i="1"/>
  <c r="G282" i="1"/>
  <c r="G278" i="1"/>
  <c r="G276" i="1"/>
  <c r="G274" i="1"/>
  <c r="G272" i="1"/>
  <c r="G268" i="1"/>
  <c r="G264" i="1"/>
  <c r="G262" i="1"/>
  <c r="G244" i="1"/>
  <c r="G242" i="1"/>
  <c r="G210" i="1"/>
  <c r="G182" i="1"/>
  <c r="G180" i="1"/>
  <c r="G178" i="1"/>
  <c r="G176" i="1"/>
  <c r="G174" i="1"/>
  <c r="G172" i="1"/>
  <c r="G170" i="1"/>
  <c r="G164" i="1"/>
  <c r="G132" i="1"/>
  <c r="G130" i="1"/>
  <c r="G128" i="1"/>
  <c r="G115" i="1"/>
  <c r="G111" i="1"/>
  <c r="G109" i="1"/>
  <c r="G107" i="1"/>
  <c r="G103" i="1"/>
  <c r="G101" i="1"/>
  <c r="G99" i="1"/>
  <c r="G97" i="1"/>
  <c r="G95" i="1"/>
  <c r="G93" i="1"/>
  <c r="G91" i="1"/>
  <c r="G89" i="1"/>
  <c r="G78" i="1"/>
  <c r="G76" i="1"/>
  <c r="G74" i="1"/>
  <c r="G72" i="1"/>
  <c r="G70" i="1"/>
  <c r="G68" i="1"/>
  <c r="G66" i="1"/>
  <c r="G60" i="1"/>
  <c r="G58" i="1"/>
  <c r="G54" i="1"/>
  <c r="G50" i="1"/>
  <c r="E568" i="1"/>
  <c r="G568" i="1" s="1"/>
  <c r="E319" i="1"/>
  <c r="G319" i="1" s="1"/>
  <c r="G452" i="1" l="1"/>
  <c r="G608" i="1" s="1"/>
  <c r="G201" i="1"/>
  <c r="G594" i="1" s="1"/>
  <c r="G232" i="1"/>
  <c r="G596" i="1" s="1"/>
  <c r="G614" i="1"/>
  <c r="G363" i="1"/>
  <c r="G604" i="1" s="1"/>
  <c r="G157" i="1"/>
  <c r="G80" i="1"/>
  <c r="E117" i="1" l="1"/>
  <c r="G117" i="1" s="1"/>
  <c r="G415" i="1" l="1"/>
  <c r="G606" i="1" s="1"/>
  <c r="G527" i="1" l="1"/>
  <c r="G612" i="1" s="1"/>
  <c r="G86" i="1" l="1"/>
  <c r="G289" i="1"/>
  <c r="G600" i="1" s="1"/>
  <c r="G252" i="1"/>
  <c r="G598" i="1" s="1"/>
  <c r="G584" i="1"/>
  <c r="G616" i="1" s="1"/>
  <c r="G322" i="1"/>
  <c r="G602" i="1" s="1"/>
  <c r="G119" i="1" l="1"/>
  <c r="G590" i="1" s="1"/>
  <c r="G618" i="1" s="1"/>
  <c r="G622" i="1" l="1"/>
  <c r="G620" i="1"/>
  <c r="G6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Aryan Menziwa</author>
  </authors>
  <commentList>
    <comment ref="E260" authorId="0" shapeId="0" xr:uid="{D0406618-BFEA-4E66-B1BE-25148711E4AF}">
      <text>
        <r>
          <rPr>
            <sz val="11"/>
            <rFont val="Calibri"/>
            <family val="2"/>
            <scheme val="minor"/>
          </rPr>
          <t>Aryan Menziwa:
One side of the road quantities.  
Aren't we having drains on both sides?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N/a</author>
    <author>tc={55E68C87-E07F-44B4-A788-FDB5E65E5910}</author>
  </authors>
  <commentList>
    <comment ref="E13" authorId="0" shapeId="0" xr:uid="{7BF97736-3F0A-48C6-9FC4-1941436850FD}">
      <text>
        <r>
          <rPr>
            <b/>
            <sz val="9"/>
            <color indexed="81"/>
            <rFont val="Tahoma"/>
            <family val="2"/>
          </rPr>
          <t>N/a:</t>
        </r>
        <r>
          <rPr>
            <sz val="9"/>
            <color indexed="81"/>
            <rFont val="Tahoma"/>
            <family val="2"/>
          </rPr>
          <t xml:space="preserve">
Rate taken from the Edwin construction quote provided by the end user</t>
        </r>
      </text>
    </comment>
    <comment ref="E25" authorId="0" shapeId="0" xr:uid="{FE19A909-E5FB-4823-92CA-BFC9EB094526}">
      <text>
        <r>
          <rPr>
            <b/>
            <sz val="9"/>
            <color indexed="81"/>
            <rFont val="Tahoma"/>
            <family val="2"/>
          </rPr>
          <t>N/a:</t>
        </r>
        <r>
          <rPr>
            <sz val="9"/>
            <color indexed="81"/>
            <rFont val="Tahoma"/>
            <family val="2"/>
          </rPr>
          <t xml:space="preserve">
Rate taken from the quote</t>
        </r>
      </text>
    </comment>
    <comment ref="E27" authorId="0" shapeId="0" xr:uid="{1FD3A7A9-362E-438B-92F0-1602CE664DEC}">
      <text>
        <r>
          <rPr>
            <b/>
            <sz val="9"/>
            <color indexed="81"/>
            <rFont val="Tahoma"/>
            <family val="2"/>
          </rPr>
          <t>N/a:</t>
        </r>
        <r>
          <rPr>
            <sz val="9"/>
            <color indexed="81"/>
            <rFont val="Tahoma"/>
            <family val="2"/>
          </rPr>
          <t xml:space="preserve">
Health and Safety Rates taken from the Dam Dredging Mandate Report.</t>
        </r>
      </text>
    </comment>
    <comment ref="E31" authorId="0" shapeId="0" xr:uid="{7843E424-8589-451D-B180-81FD5066711D}">
      <text>
        <r>
          <rPr>
            <b/>
            <sz val="9"/>
            <color indexed="81"/>
            <rFont val="Tahoma"/>
            <family val="2"/>
          </rPr>
          <t>N/a:</t>
        </r>
        <r>
          <rPr>
            <sz val="9"/>
            <color indexed="81"/>
            <rFont val="Tahoma"/>
            <family val="2"/>
          </rPr>
          <t xml:space="preserve">
https://healthandsafetyshopping.co.za/products/dromex-hard-hat?variant=50414675394866&amp;country=ZA&amp;currency=ZAR&amp;utm_medium=product_sync&amp;utm_source=google&amp;utm_content=sag_organic&amp;utm_campaign=sag_organic&amp;gad_source=1&amp;gad_campaignid=20542375631&amp;gbraid=0AAAAApGq-Jsylyro-rIAUgiK4Vckoz5A6&amp;gclid=CjwKCAjwn4vQBhBsEiwAq3hhN1IjQbUDqqSTdc4jtRqJQoZjdX9hmKiCas-PhflmgLV8CagG_f6hRxoCUP0QAvD_BwE</t>
        </r>
      </text>
    </comment>
    <comment ref="E33" authorId="0" shapeId="0" xr:uid="{9D315C47-2E4D-4C9B-9D51-5C07B8EC361F}">
      <text>
        <r>
          <rPr>
            <b/>
            <sz val="9"/>
            <color indexed="81"/>
            <rFont val="Tahoma"/>
            <family val="2"/>
          </rPr>
          <t>N/a:</t>
        </r>
        <r>
          <rPr>
            <sz val="9"/>
            <color indexed="81"/>
            <rFont val="Tahoma"/>
            <family val="2"/>
          </rPr>
          <t xml:space="preserve">
https://www.africapro.co.za/products/sunbrim-for-hard-hat?variant=44868766597317&amp;country=ZA&amp;currency=ZAR&amp;utm_medium=product_sync&amp;utm_source=google&amp;utm_content=sag_organic&amp;utm_campaign=sag_organic&amp;gad_source=1&amp;gad_campaignid=23636746712&amp;gbraid=0AAAAA_b_YhQN-M6ayg50A7UScdzoj0VkA&amp;gclid=CjwKCAjwrNrQBhBjEiwAoR4VO7M6C6czxRbMbV4b-DqO2VVRylaK5pxlfdjdblw81idsGp5olXXtvRoCQPMQAvD_BwE</t>
        </r>
      </text>
    </comment>
    <comment ref="E35" authorId="0" shapeId="0" xr:uid="{12C2DC22-A2FA-43B0-B941-DE993F722DC3}">
      <text>
        <r>
          <rPr>
            <b/>
            <sz val="9"/>
            <color indexed="81"/>
            <rFont val="Tahoma"/>
            <family val="2"/>
          </rPr>
          <t>N/a:</t>
        </r>
        <r>
          <rPr>
            <sz val="9"/>
            <color indexed="81"/>
            <rFont val="Tahoma"/>
            <family val="2"/>
          </rPr>
          <t xml:space="preserve">
https://www.ecko.africa/product/safety-boot-bova-90004-neoflex-durable-anti-static/?sku=02C215&amp;{finalurlsuffix}&amp;gad_source=1&amp;gad_campaignid=23526899688&amp;gbraid=0AAAAADxZ0EzAFeB04CwoE2rsyQePnoMR7&amp;gclid=CjwKCAjwn4vQBhBsEiwAq3hhN7QlGpdOYHbHq9eZJ-fFTNmXLFDMTHBTUCfDqTZBa_JWMC39zqGbyhoCWy4QAvD_BwE</t>
        </r>
      </text>
    </comment>
    <comment ref="E39" authorId="0" shapeId="0" xr:uid="{D9E4AE5D-0C55-4E58-A43E-8D8DE53F47C9}">
      <text>
        <r>
          <rPr>
            <b/>
            <sz val="9"/>
            <color indexed="81"/>
            <rFont val="Tahoma"/>
            <family val="2"/>
          </rPr>
          <t>N/a:</t>
        </r>
        <r>
          <rPr>
            <sz val="9"/>
            <color indexed="81"/>
            <rFont val="Tahoma"/>
            <family val="2"/>
          </rPr>
          <t xml:space="preserve">
https://shop.pienaarbros.co.za/product/dust-mask-pienaar-bros-ffp2-moulded-head-band/</t>
        </r>
      </text>
    </comment>
    <comment ref="E41" authorId="0" shapeId="0" xr:uid="{8E09B714-39D4-4F7A-AD7F-69A886F725CF}">
      <text>
        <r>
          <rPr>
            <b/>
            <sz val="9"/>
            <color indexed="81"/>
            <rFont val="Tahoma"/>
            <family val="2"/>
          </rPr>
          <t>N/a:</t>
        </r>
        <r>
          <rPr>
            <sz val="9"/>
            <color indexed="81"/>
            <rFont val="Tahoma"/>
            <family val="2"/>
          </rPr>
          <t xml:space="preserve">
https://www.safetysigns.co.za/shop/indirect-safety-goggle-anti-scratch-anti-fog-7737?gad_source=1&amp;gad_campaignid=959608505&amp;gbraid=0AAAAADwmjhWXJDADHzCg2jLm4Elbc9TFm&amp;gclid=CjwKCAjwn4vQBhBsEiwAq3hhN-zovqjCjFXaVyqnSJQDyb7KZJQPQA1S2xRAIKmnhd2fz8eFjAhJxhoC6YUQAvD_BwE</t>
        </r>
      </text>
    </comment>
    <comment ref="E43" authorId="0" shapeId="0" xr:uid="{40265BC4-66E1-459C-8A72-7703C123A9F1}">
      <text>
        <r>
          <rPr>
            <b/>
            <sz val="9"/>
            <color indexed="81"/>
            <rFont val="Tahoma"/>
            <family val="2"/>
          </rPr>
          <t>N/a:</t>
        </r>
        <r>
          <rPr>
            <sz val="9"/>
            <color indexed="81"/>
            <rFont val="Tahoma"/>
            <family val="2"/>
          </rPr>
          <t xml:space="preserve">
https://thepromogroup.co.za/product/disposable-foam-corded-ear-plugs?utm_term=&amp;utm_campaign=Performance+Max&amp;utm_source=adwords&amp;utm_medium=ppc&amp;hsa_acc=8790635974&amp;hsa_cam=19674312474&amp;hsa_grp=&amp;hsa_ad=&amp;hsa_src=x&amp;hsa_tgt=&amp;hsa_kw=&amp;hsa_mt=&amp;hsa_net=adwords&amp;hsa_ver=3&amp;gad_source=1&amp;gad_campaignid=21646942999&amp;gbraid=0AAAAADsyZMk3Lu_74K9DNena3S-leLHh5&amp;gclid=CjwKCAjwn4vQBhBsEiwAq3hhNxk-4Z_dNcXQEAVFNQxrYG_UylhL128h5FQMQ-14v6lkWvQkl8wjVhoCJqsQAvD_BwE</t>
        </r>
      </text>
    </comment>
    <comment ref="E45" authorId="0" shapeId="0" xr:uid="{6A5811DB-EC87-4B32-8399-51C95BD2E4B4}">
      <text>
        <r>
          <rPr>
            <b/>
            <sz val="9"/>
            <color indexed="81"/>
            <rFont val="Tahoma"/>
            <family val="2"/>
          </rPr>
          <t>N/a:</t>
        </r>
        <r>
          <rPr>
            <sz val="9"/>
            <color indexed="81"/>
            <rFont val="Tahoma"/>
            <family val="2"/>
          </rPr>
          <t xml:space="preserve">
https://shop.pienaarbros.co.za/product/j-muff-universal-earmuff/</t>
        </r>
      </text>
    </comment>
    <comment ref="E47" authorId="0" shapeId="0" xr:uid="{663A191F-A183-4B33-9CD4-6572EBE810C0}">
      <text>
        <r>
          <rPr>
            <b/>
            <sz val="9"/>
            <color indexed="81"/>
            <rFont val="Tahoma"/>
            <family val="2"/>
          </rPr>
          <t>N/a:</t>
        </r>
        <r>
          <rPr>
            <sz val="9"/>
            <color indexed="81"/>
            <rFont val="Tahoma"/>
            <family val="2"/>
          </rPr>
          <t xml:space="preserve">
https://workwearsupply.co.za/shop/industrial-workwear/overalls/d59-flame-acid-2pc-conti-suit/?attribute_pa_overall-sizes=32-28&amp;utm_source=Google%20Shopping&amp;utm_campaign=OMNIA_PFP_GOOGLE&amp;utm_medium=cpc&amp;utm_term=adtribes&amp;gad_source=1&amp;gad_campaignid=23737373881&amp;gbraid=0AAAAA-CMPaF4Yuh5na7CNojj4vZysgLUN&amp;gclid=CjwKCAjwn4vQBhBsEiwAq3hhNwBZ6C98lzin_U-v_UPT8t1c8rgKoEt6fAI6oH_DUueiXorq9fsZLBoCo9cQAvD_BwE</t>
        </r>
      </text>
    </comment>
    <comment ref="E49" authorId="0" shapeId="0" xr:uid="{C639ED2D-CF21-44F2-B4AA-67B6F7E48C16}">
      <text>
        <r>
          <rPr>
            <b/>
            <sz val="9"/>
            <color indexed="81"/>
            <rFont val="Tahoma"/>
            <family val="2"/>
          </rPr>
          <t>N/a:</t>
        </r>
        <r>
          <rPr>
            <sz val="9"/>
            <color indexed="81"/>
            <rFont val="Tahoma"/>
            <family val="2"/>
          </rPr>
          <t xml:space="preserve">
https://www.ecko.africa/product/dromex-nitriflex-palm-coated-gloves-dg-nitriflex-pc/?sku=20NB11&amp;{finalurlsuffix}&amp;gad_source=1&amp;gad_campaignid=23526899688&amp;gbraid=0AAAAADxZ0EzAFeB04CwoE2rsyQePnoMR7&amp;gclid=CjwKCAjwn4vQBhBsEiwAq3hhN58UjuFC2CIhkB9wvRed6H09IRdCC0yjK-tk2GZYY2kHT5UBSAh3bxoCyk4QAvD_BwE</t>
        </r>
      </text>
    </comment>
    <comment ref="E51" authorId="0" shapeId="0" xr:uid="{473B679D-094A-43A7-9B1A-1D9A30FD1036}">
      <text>
        <r>
          <rPr>
            <b/>
            <sz val="9"/>
            <color indexed="81"/>
            <rFont val="Tahoma"/>
            <family val="2"/>
          </rPr>
          <t>N/a:</t>
        </r>
        <r>
          <rPr>
            <sz val="9"/>
            <color indexed="81"/>
            <rFont val="Tahoma"/>
            <family val="2"/>
          </rPr>
          <t xml:space="preserve">
https://healthandsafetyshopping.co.za/products/dromex-anti-static-socks?variant=49513668641074&amp;country=ZA&amp;currency=ZAR&amp;utm_medium=product_sync&amp;utm_source=google&amp;utm_content=sag_organic&amp;utm_campaign=sag_organic&amp;gad_source=1&amp;gad_campaignid=20542375631&amp;gbraid=0AAAAApGq-Jsylyro-rIAUgiK4Vckoz5A6&amp;gclid=CjwKCAjwn4vQBhBsEiwAq3hhN5-Kbe0rzjDCPL3S23ooe1yujAcZO6ZW-VsWVuZC1EBdlK8k08a3whoCRn0QAvD_BwE</t>
        </r>
      </text>
    </comment>
    <comment ref="E53" authorId="0" shapeId="0" xr:uid="{614CBEF5-BCF2-407D-8C53-22A07D14FBA1}">
      <text>
        <r>
          <rPr>
            <b/>
            <sz val="9"/>
            <color indexed="81"/>
            <rFont val="Tahoma"/>
            <family val="2"/>
          </rPr>
          <t>N/a:</t>
        </r>
        <r>
          <rPr>
            <sz val="9"/>
            <color indexed="81"/>
            <rFont val="Tahoma"/>
            <family val="2"/>
          </rPr>
          <t xml:space="preserve">
https://cosmogroupsa.co.za/products/dfspstcm?variant=45917483204758&amp;gad_source=1&amp;gad_campaignid=20005907649&amp;gbraid=0AAAAAog1Rue4Roq59yRInf3EshbXL8ttq&amp;gclid=CjwKCAjwn4vQBhBsEiwAq3hhNyFf2HzmfRwdfXkqdfdQvwWi97O-tEv5vpO497eWm-AfpzsFNwGFnRoCoZgQAvD_BwE</t>
        </r>
      </text>
    </comment>
    <comment ref="E104" authorId="0" shapeId="0" xr:uid="{6F672642-AD7F-4486-B6AE-CE6376C330E5}">
      <text>
        <r>
          <rPr>
            <b/>
            <sz val="9"/>
            <color indexed="81"/>
            <rFont val="Tahoma"/>
            <family val="2"/>
          </rPr>
          <t>N/a:</t>
        </r>
        <r>
          <rPr>
            <sz val="9"/>
            <color indexed="81"/>
            <rFont val="Tahoma"/>
            <family val="2"/>
          </rPr>
          <t xml:space="preserve">
Eskom standardised labour rates</t>
        </r>
      </text>
    </comment>
    <comment ref="E106" authorId="0" shapeId="0" xr:uid="{FE29DC60-157B-4CF0-8F93-5D0D4FA897DA}">
      <text>
        <r>
          <rPr>
            <b/>
            <sz val="9"/>
            <color indexed="81"/>
            <rFont val="Tahoma"/>
            <family val="2"/>
          </rPr>
          <t>N/a:</t>
        </r>
        <r>
          <rPr>
            <sz val="9"/>
            <color indexed="81"/>
            <rFont val="Tahoma"/>
            <family val="2"/>
          </rPr>
          <t xml:space="preserve">
https://www.salaryexpert.com/salary/job/health-and-safety-officer/south-africa</t>
        </r>
      </text>
    </comment>
    <comment ref="E108" authorId="0" shapeId="0" xr:uid="{A9BC6213-92DA-40EA-96FF-761EF1F8010A}">
      <text>
        <r>
          <rPr>
            <b/>
            <sz val="9"/>
            <color indexed="81"/>
            <rFont val="Tahoma"/>
            <family val="2"/>
          </rPr>
          <t>N/a:</t>
        </r>
        <r>
          <rPr>
            <sz val="9"/>
            <color indexed="81"/>
            <rFont val="Tahoma"/>
            <family val="2"/>
          </rPr>
          <t xml:space="preserve">
Eskom Standardised labour rates</t>
        </r>
      </text>
    </comment>
    <comment ref="D155" authorId="0" shapeId="0" xr:uid="{A9AEA5DA-A140-4538-B76C-AB675EB6E614}">
      <text>
        <r>
          <rPr>
            <b/>
            <sz val="9"/>
            <color indexed="81"/>
            <rFont val="Tahoma"/>
            <family val="2"/>
          </rPr>
          <t>N/a:</t>
        </r>
        <r>
          <rPr>
            <sz val="9"/>
            <color indexed="81"/>
            <rFont val="Tahoma"/>
            <family val="2"/>
          </rPr>
          <t xml:space="preserve">
Quantity from the scope of works</t>
        </r>
      </text>
    </comment>
    <comment ref="D167" authorId="1" shapeId="0" xr:uid="{55E68C87-E07F-44B4-A788-FDB5E65E5910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quantity was 300m3, rounded off to 500m3 as a buffer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tc={39652B0B-C5C4-4A49-952A-381F9EB0FA36}</author>
  </authors>
  <commentList>
    <comment ref="D167" authorId="0" shapeId="0" xr:uid="{39652B0B-C5C4-4A49-952A-381F9EB0FA36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quantity was 300m3, rounded off to 500m3 as a buffer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tc={22BF6284-A079-4894-8051-DF3B06CC4A93}</author>
  </authors>
  <commentList>
    <comment ref="D167" authorId="0" shapeId="0" xr:uid="{22BF6284-A079-4894-8051-DF3B06CC4A93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quantity was 300m3, rounded off to 500m3 as a buffer</t>
      </text>
    </comment>
  </commentList>
</comments>
</file>

<file path=xl/sharedStrings.xml><?xml version="1.0" encoding="utf-8"?>
<sst xmlns="http://schemas.openxmlformats.org/spreadsheetml/2006/main" count="3703" uniqueCount="839">
  <si>
    <t>C1.2 GENERAL REQUIREMENTS AND PROVISIONS</t>
  </si>
  <si>
    <t>Item</t>
  </si>
  <si>
    <t>Description</t>
  </si>
  <si>
    <t>Unit</t>
  </si>
  <si>
    <t>Quantity</t>
  </si>
  <si>
    <t>Rate</t>
  </si>
  <si>
    <t>Amount R</t>
  </si>
  <si>
    <t>C1.2</t>
  </si>
  <si>
    <t>GENERAL REQUIREMENTS AND PROVISIONS</t>
  </si>
  <si>
    <t>C1.2.1</t>
  </si>
  <si>
    <t>Environmental Management:</t>
  </si>
  <si>
    <t>Monitoring of compliance with and reporting on the EMP</t>
  </si>
  <si>
    <t>month</t>
  </si>
  <si>
    <t>C1.2.2</t>
  </si>
  <si>
    <t>Programming and Reporting:</t>
  </si>
  <si>
    <t>lump sum</t>
  </si>
  <si>
    <t>Preparation and submission of all information and reports specified in the Contract Documentation</t>
  </si>
  <si>
    <t>ha</t>
  </si>
  <si>
    <t>km</t>
  </si>
  <si>
    <t>m³</t>
  </si>
  <si>
    <t>t</t>
  </si>
  <si>
    <t>m</t>
  </si>
  <si>
    <t xml:space="preserve">prov sum </t>
  </si>
  <si>
    <t>%</t>
  </si>
  <si>
    <t>C1.2.5</t>
  </si>
  <si>
    <t>Safety:</t>
  </si>
  <si>
    <t>C1.2.5.1</t>
  </si>
  <si>
    <t>Health and safety plan</t>
  </si>
  <si>
    <t>C1.2.5.2</t>
  </si>
  <si>
    <t>Implementation of health and safety plan</t>
  </si>
  <si>
    <t xml:space="preserve"> Total Carried Forward</t>
  </si>
  <si>
    <t xml:space="preserve"> Brought Forward</t>
  </si>
  <si>
    <t>No</t>
  </si>
  <si>
    <t>C1.2.8</t>
  </si>
  <si>
    <t>Dayworks:</t>
  </si>
  <si>
    <t>C1.2.8.1</t>
  </si>
  <si>
    <t>Personnel:</t>
  </si>
  <si>
    <t>(a) Unskilled labourer</t>
  </si>
  <si>
    <t>(b) Semi-skilled labourer</t>
  </si>
  <si>
    <t>(c) Skilled labourer</t>
  </si>
  <si>
    <t>(d) Gang leader</t>
  </si>
  <si>
    <t>(e) Foreman</t>
  </si>
  <si>
    <t>C1.2.8.2</t>
  </si>
  <si>
    <t>C1.2.8.3</t>
  </si>
  <si>
    <t>(a) Light delivery vehicle</t>
  </si>
  <si>
    <t>(b) Flatbed truck</t>
  </si>
  <si>
    <t>(c) Dump truck</t>
  </si>
  <si>
    <t>C1.2.8.4</t>
  </si>
  <si>
    <t>Materials:</t>
  </si>
  <si>
    <t>(a) Procurement of materials</t>
  </si>
  <si>
    <t>(b) Contractor's handling costs, profit and all other charges in respect of item C1.2.8.4(a)</t>
  </si>
  <si>
    <t xml:space="preserve"> Total Carried Forward To Summary</t>
  </si>
  <si>
    <t>C1.3 CONTRACTOR’S SITE ESTABLISHMENT AND GENERAL OBLIGATIONS</t>
  </si>
  <si>
    <t>C1.3</t>
  </si>
  <si>
    <t>CONTRACTOR’S SITE ESTABLISHMENT AND GENERAL OBLIGATIONS</t>
  </si>
  <si>
    <t>C1.3.1</t>
  </si>
  <si>
    <t>The Contractor's general obligations:</t>
  </si>
  <si>
    <t>C1.3.1.1</t>
  </si>
  <si>
    <t>Fixed obligations</t>
  </si>
  <si>
    <t>C1.3.1.2</t>
  </si>
  <si>
    <t>Value-related obligations</t>
  </si>
  <si>
    <t>C1.3.1.3</t>
  </si>
  <si>
    <t>Time-related obligations</t>
  </si>
  <si>
    <t>m²</t>
  </si>
  <si>
    <t>C1.5 ACCOMMODATION OF TRAFFIC</t>
  </si>
  <si>
    <t>C1.5</t>
  </si>
  <si>
    <t>ACCOMMODATION OF TRAFFIC</t>
  </si>
  <si>
    <t>Accommodation of vehicular traffic</t>
  </si>
  <si>
    <t>C1.5.7</t>
  </si>
  <si>
    <t>Temporary traffic control facilities:</t>
  </si>
  <si>
    <t>C1.5.7.1</t>
  </si>
  <si>
    <t>Delineators including mounting bases and ballast:</t>
  </si>
  <si>
    <t>C1.5.7.2</t>
  </si>
  <si>
    <t>Traffic cones, minimum height 750 mm</t>
  </si>
  <si>
    <t>C1.5.7.3</t>
  </si>
  <si>
    <t>Flagmen</t>
  </si>
  <si>
    <t>man-shift</t>
  </si>
  <si>
    <t>C1.5.7.4</t>
  </si>
  <si>
    <t>Traffic controllers</t>
  </si>
  <si>
    <t>C1.5.7.8</t>
  </si>
  <si>
    <t>Traffic control stations</t>
  </si>
  <si>
    <t>C1.5.8</t>
  </si>
  <si>
    <t>Traffic safety officer</t>
  </si>
  <si>
    <t>man-month</t>
  </si>
  <si>
    <t>C1.5.9</t>
  </si>
  <si>
    <t>Traffic safety vehicle</t>
  </si>
  <si>
    <t>C1.6 CLEARING AND GRUBBING</t>
  </si>
  <si>
    <t>C1.6</t>
  </si>
  <si>
    <t>CLEARING AND GRUBBING</t>
  </si>
  <si>
    <t>m³-km</t>
  </si>
  <si>
    <t>C2.1.2</t>
  </si>
  <si>
    <t>Existing services location, detection and verification:</t>
  </si>
  <si>
    <t>C2.1.2.5</t>
  </si>
  <si>
    <t>Using hand excavation to locate, expose and verify services</t>
  </si>
  <si>
    <t>C3.1 DRAINS</t>
  </si>
  <si>
    <t>C3.1</t>
  </si>
  <si>
    <t>DRAINS</t>
  </si>
  <si>
    <t>C3.1.1</t>
  </si>
  <si>
    <t xml:space="preserve">Excavation for open drains: </t>
  </si>
  <si>
    <t>C3.1.1.1</t>
  </si>
  <si>
    <t>Excavating all material situated within the following depth ranges below the surface level using conventional methods:</t>
  </si>
  <si>
    <t>(a) 0 m to 1,5 m</t>
  </si>
  <si>
    <t>C3.1.16</t>
  </si>
  <si>
    <t>Loading and hauling of material in excess of 1,0 km</t>
  </si>
  <si>
    <t>C3.2 CULVERTS</t>
  </si>
  <si>
    <t>C3.2</t>
  </si>
  <si>
    <t>CULVERTS</t>
  </si>
  <si>
    <t>C3.2.1</t>
  </si>
  <si>
    <t>Excavation for culvert structures:</t>
  </si>
  <si>
    <t>C3.2.1.1</t>
  </si>
  <si>
    <t>Excavating in all material situated within the following depth ranges below the surface level:</t>
  </si>
  <si>
    <t>C3.2.2.1</t>
  </si>
  <si>
    <t>Using the excavated material</t>
  </si>
  <si>
    <t>C3.2.2.2</t>
  </si>
  <si>
    <t>Using imported selected material:</t>
  </si>
  <si>
    <t>(a) From commercial sources (state type)</t>
  </si>
  <si>
    <t>Concrete pipe culverts:</t>
  </si>
  <si>
    <t>C3.2.3.2</t>
  </si>
  <si>
    <t>On Class B bedding (type and diameter indicated)</t>
  </si>
  <si>
    <t>C4.4 COMMERCIAL MATERIALS</t>
  </si>
  <si>
    <t>C4.4</t>
  </si>
  <si>
    <t>COMMERCIAL MATERIALS</t>
  </si>
  <si>
    <t>Pavement layer material:</t>
  </si>
  <si>
    <t>C4.4.2</t>
  </si>
  <si>
    <t>Commercial materials identified by the Contractor from commercial, private or other non-commercial suppliers:</t>
  </si>
  <si>
    <t>C5.1 ROADBED</t>
  </si>
  <si>
    <t>C5.1</t>
  </si>
  <si>
    <t>ROADBED</t>
  </si>
  <si>
    <t>Roadbed construction and compaction:</t>
  </si>
  <si>
    <t>Excavate material to spoil from roadbed construction, material obtained from:</t>
  </si>
  <si>
    <t>(a) Soft excavation</t>
  </si>
  <si>
    <t>(b) Boulder excavation Class A</t>
  </si>
  <si>
    <t>Excavate material to spoil from roadbed construction, using labour enhancement, material obtained from:</t>
  </si>
  <si>
    <t>C5.1.3</t>
  </si>
  <si>
    <t>Excavate material to spoil sites designated by the Contractor:</t>
  </si>
  <si>
    <t>C5.1.3.1</t>
  </si>
  <si>
    <t>(d) Hard excavation (other than by blasting)</t>
  </si>
  <si>
    <t>C5.1.3.2</t>
  </si>
  <si>
    <t>C5.1.4</t>
  </si>
  <si>
    <t>Removal of unsuitable material to spoil:</t>
  </si>
  <si>
    <t>C5.1.4.1</t>
  </si>
  <si>
    <t>In layer thicknesses of 200 mm and less:</t>
  </si>
  <si>
    <t>(a) Stable material</t>
  </si>
  <si>
    <t>(b) Unstable material</t>
  </si>
  <si>
    <t>C5.1.5</t>
  </si>
  <si>
    <t>In-situ treatment of roadbed in hard material:</t>
  </si>
  <si>
    <t>C5.1.5.1</t>
  </si>
  <si>
    <t>In-situ treatment by ripping</t>
  </si>
  <si>
    <t>C5.3 ROAD PAVEMENT LAYERS</t>
  </si>
  <si>
    <t>C5.3</t>
  </si>
  <si>
    <t>ROAD PAVEMENT LAYERS</t>
  </si>
  <si>
    <t>C5.3.1</t>
  </si>
  <si>
    <t>Compiling and implementing M&amp;U plans for the construction of all the pavement layers</t>
  </si>
  <si>
    <t>Construction of pavement layers:</t>
  </si>
  <si>
    <t>Construction of layers using conventional construction methods:</t>
  </si>
  <si>
    <t>C11.9 FINISHING THE ROAD AND ROAD RESERVE AND TREATING OLD ROADS</t>
  </si>
  <si>
    <t>C11.9</t>
  </si>
  <si>
    <t>FINISHING THE ROAD AND ROAD RESERVE AND TREATING OLD ROADS</t>
  </si>
  <si>
    <t>Finishing the road and road reserve:</t>
  </si>
  <si>
    <t>C11.9.1.2</t>
  </si>
  <si>
    <t>Single carriageway road</t>
  </si>
  <si>
    <t>SUMMARY OF SECTIONS</t>
  </si>
  <si>
    <t xml:space="preserve"> </t>
  </si>
  <si>
    <t xml:space="preserve">   SUBTOTAL</t>
  </si>
  <si>
    <t>Add 15% VAT</t>
  </si>
  <si>
    <t>(g) Flagman</t>
  </si>
  <si>
    <t>(a) Motor grader (minimum 9 tons, power ± 100kW)</t>
  </si>
  <si>
    <t>(b) Vibratory roller (9-12 tons)</t>
  </si>
  <si>
    <t>(c) Pneumatic roller  (gross mass: ± 4,5 tons unloaded to 18 tons loaded)</t>
  </si>
  <si>
    <t>(d) Front end loader (minimum power 90kW)</t>
  </si>
  <si>
    <t>(e) Tractor loader backhoe (55-70 kW 0,5m3 bucket)</t>
  </si>
  <si>
    <t>(f) Excavator (minimum power 105 kW)</t>
  </si>
  <si>
    <t>Construction equipment:</t>
  </si>
  <si>
    <t>(g) Water truck (minimum 5 kl)</t>
  </si>
  <si>
    <t>(h) Tip truck (minimum load capacity 10 tons)</t>
  </si>
  <si>
    <t>PC1.3.3</t>
  </si>
  <si>
    <t>Vehicles:</t>
  </si>
  <si>
    <t>(b) Double sided, reversible left or right (600mm x 150mm)</t>
  </si>
  <si>
    <t>PC5.1.1</t>
  </si>
  <si>
    <t>PC5.1.1.2</t>
  </si>
  <si>
    <t>PC5.3.2</t>
  </si>
  <si>
    <t>PC5.3.2.1</t>
  </si>
  <si>
    <t>Hour</t>
  </si>
  <si>
    <t>kilometre</t>
  </si>
  <si>
    <t xml:space="preserve"> Total Contract Value</t>
  </si>
  <si>
    <t>Add 10% Contingency</t>
  </si>
  <si>
    <t>C1.6.1.1</t>
  </si>
  <si>
    <t>Clearing with machines and some hand labour where necessary</t>
  </si>
  <si>
    <t>C1.6.3</t>
  </si>
  <si>
    <t>Removal and grubbing of large trees and tree stumps:</t>
  </si>
  <si>
    <t>C1.6.3.1</t>
  </si>
  <si>
    <t>Girth equal to or exceeding 1,0 m up to and including 2,0 m</t>
  </si>
  <si>
    <t>C4.4.4</t>
  </si>
  <si>
    <t>Cementitious stabilising agents:</t>
  </si>
  <si>
    <t>C4.4.4.1</t>
  </si>
  <si>
    <t>Cement</t>
  </si>
  <si>
    <t xml:space="preserve">ton </t>
  </si>
  <si>
    <t>C4.4.7</t>
  </si>
  <si>
    <t>Sampling and material testing by a commercial laboratory for the stabilisation designs:</t>
  </si>
  <si>
    <t>C4.4.7.1</t>
  </si>
  <si>
    <t>Cost of sampling and material testing</t>
  </si>
  <si>
    <t>C4.4.7.2</t>
  </si>
  <si>
    <t>Handling cost and profit in respect of item C4.4.7.1</t>
  </si>
  <si>
    <t>C5.4</t>
  </si>
  <si>
    <t>STABILISATION</t>
  </si>
  <si>
    <t>C5.4.2</t>
  </si>
  <si>
    <t>Chemical stabilisation:</t>
  </si>
  <si>
    <t>C5.4.2.1</t>
  </si>
  <si>
    <t>C5.4.5</t>
  </si>
  <si>
    <t>Cementitious stabilisation agents for pavement layers:</t>
  </si>
  <si>
    <t>C5.4.5.2</t>
  </si>
  <si>
    <t>C5.4 STABILISATION</t>
  </si>
  <si>
    <t>PC sum</t>
  </si>
  <si>
    <t>C20.1 TESTING MATERIALS AND JUDGEMENT OF WORKMANSHIP</t>
  </si>
  <si>
    <t>C20.1</t>
  </si>
  <si>
    <t>TESTING MATERIALS AND JUDGEMENT OF WORKMANSHIP</t>
  </si>
  <si>
    <t>C20.1.2</t>
  </si>
  <si>
    <t>Special tests requested by the Engineer:</t>
  </si>
  <si>
    <t>PC20.1.2.1</t>
  </si>
  <si>
    <t>(a) Cost of testing</t>
  </si>
  <si>
    <t>(b) Charge on Prime Cost Sum</t>
  </si>
  <si>
    <t>(a) 0 m to 1,5 m (includes side drains and mitre drains) * one side of the drain only at 2% crossfall</t>
  </si>
  <si>
    <r>
      <t>m</t>
    </r>
    <r>
      <rPr>
        <vertAlign val="superscript"/>
        <sz val="9"/>
        <rFont val="Arial"/>
        <family val="2"/>
      </rPr>
      <t>2</t>
    </r>
  </si>
  <si>
    <t>PC3.2.3</t>
  </si>
  <si>
    <t>(a) Supply and install precast concrete pipe culvert, DN300 (spigot-and-socket with elastomeric seal, SANS 986/677 compliant), laid to line and level. Item includes all pipe sections and jointing materials for one completed road crossing</t>
  </si>
  <si>
    <t>(b) Stone pitching apron at mirtre drain/culvert outlets, 150 mm thick on geotextile</t>
  </si>
  <si>
    <t>(c ) Geotextile separator (Class A2/A3) under mitre drain aprons</t>
  </si>
  <si>
    <t>BILL OF QUANTITIES
FOR
COAL STOCKYARD ACCESS ROAD MAINTENANCE</t>
  </si>
  <si>
    <t>C1.6.3.2</t>
  </si>
  <si>
    <t>Girth exceeding 2,0 m up to and including 3,0 m</t>
  </si>
  <si>
    <t>PC4.4.2.1</t>
  </si>
  <si>
    <t>(e) Type G5 material</t>
  </si>
  <si>
    <t>(e) Type G6 material</t>
  </si>
  <si>
    <t>(e) Type G7 material</t>
  </si>
  <si>
    <t>(q) Natural or crushed gravel material for the wearing course of an unsealed road</t>
  </si>
  <si>
    <t>C4.4.5</t>
  </si>
  <si>
    <t>Bituminous stabilising agents:</t>
  </si>
  <si>
    <t>C4.4.5.2</t>
  </si>
  <si>
    <t>Emulsion stable grade (CAT 65 spray-grade )</t>
  </si>
  <si>
    <t>Roadway</t>
  </si>
  <si>
    <t>(a) Lower G7 selected subgrade layer (150mm) compacted to 93% Mod AASHTO</t>
  </si>
  <si>
    <t>(g) Gravel wearing course layer 150mm compacted to 95% Mod AASHTO</t>
  </si>
  <si>
    <t>(j) Lower G5 subbase gravel layer (chemically stabilised to achieve a 150mm C4 layer) compacted to 95% Mod AASHTO</t>
  </si>
  <si>
    <t>Tarpaulin Removal Area and Staging Area</t>
  </si>
  <si>
    <t>(c) Upper G6 selected subgrade layer (150mm) compacted to 95% Mod AASHTO</t>
  </si>
  <si>
    <t>Laydown Area</t>
  </si>
  <si>
    <t>(i) Lower G5 subbase gravel layer (unstabilised) (200mm) compacted to 95% Mod AASHTO</t>
  </si>
  <si>
    <t>Chemical stabilisation of 150mm G5 gravel pavement layers to achieve C4 properties</t>
  </si>
  <si>
    <t>C5.4.2.2</t>
  </si>
  <si>
    <t>Addition of cementitious stabilisation agents  for pavement layers and spreading the agent using bags and labour enhancement methods:</t>
  </si>
  <si>
    <t>(a) Cement (CEM II 32.5N Portland composite cement)</t>
  </si>
  <si>
    <t>PC8.2.1</t>
  </si>
  <si>
    <t>Cover sprays, fog sprays and rejuvenation sprays:</t>
  </si>
  <si>
    <t>C8.2.1.1</t>
  </si>
  <si>
    <t>65 % Cationic spray grade emulsion:</t>
  </si>
  <si>
    <t>(a) Diluted with 60% emulsion / 40% water</t>
  </si>
  <si>
    <t>ℓ</t>
  </si>
  <si>
    <t>C11.6</t>
  </si>
  <si>
    <t>ROAD SIGNS</t>
  </si>
  <si>
    <t>C11.6 ROAD SIGNS</t>
  </si>
  <si>
    <t>PC11.9.1</t>
  </si>
  <si>
    <t>PC11.9.1.2</t>
  </si>
  <si>
    <t>Tarpaulin removal area</t>
  </si>
  <si>
    <t>Staging area</t>
  </si>
  <si>
    <t>Chemical stabilisation of 150mm G5 gravel of pavement layers to achieve C4 properties using labour enhanced methods of construction</t>
  </si>
  <si>
    <t>PC11.6</t>
  </si>
  <si>
    <t>(a) R201 Speed Limit signs (30 km/h)</t>
  </si>
  <si>
    <t>(b) R1 STOP</t>
  </si>
  <si>
    <t xml:space="preserve">(c )R4.1 One-way left </t>
  </si>
  <si>
    <t xml:space="preserve">(d) R4.2 One-way right </t>
  </si>
  <si>
    <t>PC1.3.4</t>
  </si>
  <si>
    <t>Supply and install road signs compliant with SARTSM</t>
  </si>
  <si>
    <t>Stone pitching:</t>
  </si>
  <si>
    <t>C11.1.2.2</t>
  </si>
  <si>
    <t>Grouted stone pitching with mortar</t>
  </si>
  <si>
    <t>PC11.1.2</t>
  </si>
  <si>
    <t>(f) Skilled Artisan</t>
  </si>
  <si>
    <t>C1.2.1.1</t>
  </si>
  <si>
    <t>C1.2.2.6</t>
  </si>
  <si>
    <t xml:space="preserve">Prov sum </t>
  </si>
  <si>
    <t>PC1.6.1</t>
  </si>
  <si>
    <t>Clearing and Grubbing:</t>
  </si>
  <si>
    <t>Compaction of in-situ material to atleast 90 % Mod AASHTO</t>
  </si>
  <si>
    <t>`</t>
  </si>
  <si>
    <t>Skills transfer and training of Employer's Engineers</t>
  </si>
  <si>
    <t xml:space="preserve">Designing and compiling reports - Geometric and Stormwater Design, and pavement verification </t>
  </si>
  <si>
    <t>Compiling and submission of construction and as-built drawings</t>
  </si>
  <si>
    <t>PC1.3.2</t>
  </si>
  <si>
    <t>C1.5.2</t>
  </si>
  <si>
    <t>C1.5.12</t>
  </si>
  <si>
    <t>Additional traffic accommodation facilities ordered by the Engineer:</t>
  </si>
  <si>
    <t>C1.5.12.1</t>
  </si>
  <si>
    <t>Provision of additional traffic accommodation facilities</t>
  </si>
  <si>
    <t>C6.2 SEGMENTAL BLOCK PAVING LAYERS</t>
  </si>
  <si>
    <t>C6.2</t>
  </si>
  <si>
    <t>SEGMENTAL BLOCK PAVING LAYERS</t>
  </si>
  <si>
    <t>C6.2.1</t>
  </si>
  <si>
    <t>Segmental block paving:</t>
  </si>
  <si>
    <t>C6.2.1.1</t>
  </si>
  <si>
    <t>C6.2.3</t>
  </si>
  <si>
    <t>Provision and application of approved herbicide and ant poison:</t>
  </si>
  <si>
    <t>C6.2.3.1</t>
  </si>
  <si>
    <t>Provision of materials</t>
  </si>
  <si>
    <t>C6.2.3.2</t>
  </si>
  <si>
    <t>Contractor’s charges and profit added to the prime cost sum</t>
  </si>
  <si>
    <t>C6.2.4</t>
  </si>
  <si>
    <t>Re-sanding of joints in segmental block paving:</t>
  </si>
  <si>
    <t>C6.2.4.1</t>
  </si>
  <si>
    <t>Concrete block paving (60mm Class 30/2.0, Type S-A)</t>
  </si>
  <si>
    <t>PC6.2/PC3.3.1.1</t>
  </si>
  <si>
    <t xml:space="preserve">Prefabricated concrete kerbing </t>
  </si>
  <si>
    <t>(a) Fiure E1 concrete kerb (75x150) laid with 20MPa bedding/backing</t>
  </si>
  <si>
    <t>PC11.9/PC11.8.9</t>
  </si>
  <si>
    <t>Trees and shrubs:</t>
  </si>
  <si>
    <t>(a) Trees (any indigineous tree e.g. White  stinkwood,
Yellowwood and Camelthorn in 45 – 50 L trees)</t>
  </si>
  <si>
    <t>PC11.8.9.1</t>
  </si>
  <si>
    <t>Providing and planting trees and shrubs:</t>
  </si>
  <si>
    <t>All payment items to be rated in accordance with 2020 COTO: Standard Specifications for Road and Bridge Works for South African Road Authorities</t>
  </si>
  <si>
    <t>PC1.3.3.8</t>
  </si>
  <si>
    <t>Quality Officer complying with ISO 9001</t>
  </si>
  <si>
    <t>Months</t>
  </si>
  <si>
    <t>Qty</t>
  </si>
  <si>
    <t>Amount</t>
  </si>
  <si>
    <t>Site Establishment</t>
  </si>
  <si>
    <t>Once off charges</t>
  </si>
  <si>
    <t>Days</t>
  </si>
  <si>
    <t>Outage 1</t>
  </si>
  <si>
    <t>Site Offices</t>
  </si>
  <si>
    <t>https://www.b-one.co.za/hire/construction-hire/container/6m-insulated-office-container-with-aircon-4</t>
  </si>
  <si>
    <t>Outage 2</t>
  </si>
  <si>
    <t>Kitchen</t>
  </si>
  <si>
    <t>https://www.b-one.co.za/hire/construction-hire/container/6m-kitchen-unit-46</t>
  </si>
  <si>
    <t>Outage 3</t>
  </si>
  <si>
    <t>Eating area</t>
  </si>
  <si>
    <t>Outage 4</t>
  </si>
  <si>
    <t>Storeroom</t>
  </si>
  <si>
    <t>https://www.b-one.co.za/hire/construction-hire/container/6m-storage-container-1</t>
  </si>
  <si>
    <t>Outage 5</t>
  </si>
  <si>
    <t>Changing room</t>
  </si>
  <si>
    <t>Outage 6</t>
  </si>
  <si>
    <t>Ablutions</t>
  </si>
  <si>
    <t>https://www.b-one.co.za/hire/construction-hire/toilet/de-luxe-24</t>
  </si>
  <si>
    <t>Outage 7</t>
  </si>
  <si>
    <t>Consumables</t>
  </si>
  <si>
    <t>Tools &amp; Equipment</t>
  </si>
  <si>
    <t>Utilites (Water + Electricity)</t>
  </si>
  <si>
    <t>Delivery</t>
  </si>
  <si>
    <t>Total Outage Days</t>
  </si>
  <si>
    <t>Setting-up fee</t>
  </si>
  <si>
    <t xml:space="preserve">Total </t>
  </si>
  <si>
    <t>Total Months on Site</t>
  </si>
  <si>
    <t>Time-related charges</t>
  </si>
  <si>
    <t>Month</t>
  </si>
  <si>
    <t>Fixed-Charge and Value Related Items</t>
  </si>
  <si>
    <t>SHE REQUIREMENTS (Compliance with Eskom induction and safety, health and environmental requirements)</t>
  </si>
  <si>
    <t>Health and safety file</t>
  </si>
  <si>
    <t>Items listed are indicative minimums only. Final PPE selection must be confirmed through a site-specific OHS Risk Assessment as required by the OHS Act No. 85 of 1993 and Section 3.1.2 of Eskom PPE Standard 240-44175132.</t>
  </si>
  <si>
    <t>Occupational health medicals (pre-employment)</t>
  </si>
  <si>
    <t>Police Clearance Certificates (SAPS)</t>
  </si>
  <si>
    <t>Hard hat (white, industrial, SABS mark), with adjustable 3-point webbing chin strap, shortened peak per Section 3.13.1, compliant with SANS 139</t>
  </si>
  <si>
    <t>Sun brim for hard hat, navy blue, 100% cotton flame retardant D59, minimum 90mm brim per Section 3.13.2</t>
  </si>
  <si>
    <t>Reflective vest (fluorescent orange-red, for "Employee at Work" category), minimum 50mm retro-reflective tape, SANS 50471 compliant per Section 3.10</t>
  </si>
  <si>
    <t>Dust mask FFP2 with valve, disposable, EN 149:2001+A1 2009 FFP2 NR D, protection factor 10x WEL per Section 3.19.1</t>
  </si>
  <si>
    <t>Safety spectacles/goggles, impact/dust resistant, anti-fog, anti-scratch, ANSI Z87.1 and CE-EN 166 compliant per Section 3.14.3</t>
  </si>
  <si>
    <t>Hearing protection — disposable foam earplugs, corded, 32 NRR ANSI, slow expanding PU foam per Section 3.15</t>
  </si>
  <si>
    <t>Hearing protection — earmuffs, dielectric construction, SNR 30 NRR 28, CE compliant per Section 3.15</t>
  </si>
  <si>
    <t xml:space="preserve">Two-piece boiler suit, navy blue (Pantone 19_3920), pre-shrunk 100% cotton D59, flame &amp; acid retardant SANS 1423-1 class C cat 1, reflective strips, SANS </t>
  </si>
  <si>
    <t>General purpose gloves, cut-resistant, micro-foam nitrile coated, EN 388 minimum level 3 cut resistance per Section 3.17.2</t>
  </si>
  <si>
    <t>Socks, non-conductive, anti-static, anti-bacterial, 72-75% cotton/poly/silver fibre per Section 3.16.9</t>
  </si>
  <si>
    <t>Gumboots, solid rubber/PU, black, protective toe cap, acid/oil resistant, SANS 20345 per Section 3.16.7</t>
  </si>
  <si>
    <t>General safety boots, steel/carbon fibre toe, full grain leather, dark brown, oil/slip/heat resistant, SABS SANS 20345</t>
  </si>
  <si>
    <t>Establishment of site offices, ablutions, secure storage, and utility connections.</t>
  </si>
  <si>
    <t>Transport of all plant and equipment to site</t>
  </si>
  <si>
    <t>Temporary utillity connections</t>
  </si>
  <si>
    <t>Site De-establishment</t>
  </si>
  <si>
    <t>Transport of all plant and equipment off site</t>
  </si>
  <si>
    <t>Exit medicals</t>
  </si>
  <si>
    <t>Health and Safety Officer</t>
  </si>
  <si>
    <t>Time-related obligations - Contractual Requirements</t>
  </si>
  <si>
    <t>Sum</t>
  </si>
  <si>
    <t>Once Off</t>
  </si>
  <si>
    <t>BILL OF QUANTITIES
FOR
SEWAGE PLANT ROAD ROUTINE MAINTENANCE</t>
  </si>
  <si>
    <t>All payment items to be provided in accordance with COTO: Standard Specifications for Road and Bridge Works for South African Road Authorities</t>
  </si>
  <si>
    <t>C1.2.1.2</t>
  </si>
  <si>
    <t>Dedicated environmental officer (if specified in the Contract Documentation)</t>
  </si>
  <si>
    <t>C1.2.4</t>
  </si>
  <si>
    <t>Stakeholder liaison</t>
  </si>
  <si>
    <t>(f) Skilled Foreman</t>
  </si>
  <si>
    <t>C1.3.2</t>
  </si>
  <si>
    <t>Contract sign boards</t>
  </si>
  <si>
    <t>PC1.3.3.1</t>
  </si>
  <si>
    <t>Offices and storage sheds (one of each)</t>
  </si>
  <si>
    <t>PC1.3.3.2</t>
  </si>
  <si>
    <t xml:space="preserve">Accommodation </t>
  </si>
  <si>
    <t>PC1.3.3.3</t>
  </si>
  <si>
    <t>Ablution and latrine facilities (Canteen and changerooms)</t>
  </si>
  <si>
    <t>PC1.3.3.4</t>
  </si>
  <si>
    <t xml:space="preserve">Connection of the water supply, electric power, communications, dealing with water, and site access. </t>
  </si>
  <si>
    <t>PC1.3.3.5</t>
  </si>
  <si>
    <t>Removal of site establishment (i.e., Destablishment). (Removal of all items as stated above, including restoring and making good to the Project Manager's satisfaction)</t>
  </si>
  <si>
    <t>PC1.3.3.6</t>
  </si>
  <si>
    <t>Tools and equipment</t>
  </si>
  <si>
    <t>PC1.3.3.7</t>
  </si>
  <si>
    <t>Transport to and from site</t>
  </si>
  <si>
    <t>C1.5.1</t>
  </si>
  <si>
    <t>Accommodation of pedestrian and non-motorised traffic:</t>
  </si>
  <si>
    <t>C.1.5.1.1</t>
  </si>
  <si>
    <t xml:space="preserve">Accommodation of pedestrian and non-motorised traffic </t>
  </si>
  <si>
    <t>C1.5.3</t>
  </si>
  <si>
    <t xml:space="preserve">Liaison with traffic authorities </t>
  </si>
  <si>
    <t>C1.5.7.9</t>
  </si>
  <si>
    <t>Cleaning of traffic control facilities</t>
  </si>
  <si>
    <t>C1.5.11</t>
  </si>
  <si>
    <t>Provision of safety equipment for visitors</t>
  </si>
  <si>
    <t>C1.5.11.1</t>
  </si>
  <si>
    <t>Provision of reflective safety vests for visitors</t>
  </si>
  <si>
    <t>C1.5.11.2</t>
  </si>
  <si>
    <t>Provision of hard hats for visitors</t>
  </si>
  <si>
    <t>C1.5.12.2</t>
  </si>
  <si>
    <t>Handling cost, profit and all other charges in respect of item C1.5.12.1</t>
  </si>
  <si>
    <t>C1.6.1</t>
  </si>
  <si>
    <t>Clearing:</t>
  </si>
  <si>
    <t>C1.6.2</t>
  </si>
  <si>
    <t>Grubbing:</t>
  </si>
  <si>
    <t>C1.6.2.1</t>
  </si>
  <si>
    <t>Grubbing with machines and some hand labour where necessary</t>
  </si>
  <si>
    <t>C1.6.7</t>
  </si>
  <si>
    <t>Re-clearing of previously cleared areas</t>
  </si>
  <si>
    <t>C3.1.24</t>
  </si>
  <si>
    <t>Submission of as built drawings by the Contractor</t>
  </si>
  <si>
    <t>C4.3 EXISTING ROAD MATERIALS</t>
  </si>
  <si>
    <t>C4.3</t>
  </si>
  <si>
    <t>EXISTING ROAD MATERIALS</t>
  </si>
  <si>
    <t>C4.3.2</t>
  </si>
  <si>
    <t>Cleaning the existing road surface:</t>
  </si>
  <si>
    <t>C4.3.2.1</t>
  </si>
  <si>
    <t>Cost to clean the road surface</t>
  </si>
  <si>
    <t>C4.3.2.2</t>
  </si>
  <si>
    <t>Handling costs and profit in respect of item C4.3.1.1</t>
  </si>
  <si>
    <t>C4.3.9</t>
  </si>
  <si>
    <t>Excavating material by using conventional road construction equipment:</t>
  </si>
  <si>
    <t>C4.3.9.4</t>
  </si>
  <si>
    <t>Natural gravel and sand materials</t>
  </si>
  <si>
    <t>C4.3.9.5</t>
  </si>
  <si>
    <t>Coarse fill and rock fill</t>
  </si>
  <si>
    <t>C4.3.10</t>
  </si>
  <si>
    <t>Excavating material by using labour enhanced methods of construction:</t>
  </si>
  <si>
    <t>C4.3.10.4</t>
  </si>
  <si>
    <t>C4.3.15</t>
  </si>
  <si>
    <t>Stockpiling of road layer materials:</t>
  </si>
  <si>
    <t>C4.3.15.4</t>
  </si>
  <si>
    <t>Natural gravel material</t>
  </si>
  <si>
    <t>C4.3.18</t>
  </si>
  <si>
    <t>Excavate non-compliant or excess pavement layer material to spoil in sites designated by the Contractor, material consisting of:</t>
  </si>
  <si>
    <t>C4.3.18.2</t>
  </si>
  <si>
    <t>Crushed stone, macadam, gravel and sand material</t>
  </si>
  <si>
    <t>C4.4.2.1</t>
  </si>
  <si>
    <t>(e) Type G5B material</t>
  </si>
  <si>
    <t>C4.4.2.6</t>
  </si>
  <si>
    <t xml:space="preserve">Pioneer material </t>
  </si>
  <si>
    <t>C4.4.3</t>
  </si>
  <si>
    <t>Cost to procure commercial materials identified by the Employer from private or non-commercial sources:</t>
  </si>
  <si>
    <t>C4.4.3.1</t>
  </si>
  <si>
    <t>Cost of procuring</t>
  </si>
  <si>
    <t>C4.4.3.2</t>
  </si>
  <si>
    <t>Handling cost and profit in respect of item C4.4.3.1</t>
  </si>
  <si>
    <t>Compaction of in-situ material to 95 % Mod AASHTO</t>
  </si>
  <si>
    <t>(c) Boulder excavation Class B</t>
  </si>
  <si>
    <t>(b) Intermediate excavation</t>
  </si>
  <si>
    <t>C5.1.11</t>
  </si>
  <si>
    <t>Construction of roadbed comprising a pioneer layer</t>
  </si>
  <si>
    <t>(c) Upper selected levelling layer compacted to 95% Mod AASHTO</t>
  </si>
  <si>
    <t>(j) Lower subbase gravel layer (chemically stabilised), 150mm compacted to 95 % Mod AASHTO</t>
  </si>
  <si>
    <t>C5.3.2.2</t>
  </si>
  <si>
    <t>Construction of layers using labour enhancement:</t>
  </si>
  <si>
    <t>(g) Lower gravel subbase layer 150mm compacted to 95 % Mod AASHTO</t>
  </si>
  <si>
    <t>C5.3.6</t>
  </si>
  <si>
    <t>Removal of oversize material</t>
  </si>
  <si>
    <t>Chemical stabilisation of 200mm C4 Subbase layer</t>
  </si>
  <si>
    <t>Addition of cementitious stabilisation agents for pavement layers and spreading the agent using bags and labour enhancement methods:</t>
  </si>
  <si>
    <t>(a) Cement (for subbase layer)</t>
  </si>
  <si>
    <t>C5.4.10</t>
  </si>
  <si>
    <t>Provision and application of water for curing</t>
  </si>
  <si>
    <t>kℓ</t>
  </si>
  <si>
    <t>Concrete block paving (80mm Class 40/2.6, Type S-A)</t>
  </si>
  <si>
    <t>C6.2.2</t>
  </si>
  <si>
    <t>Cast-in-situ concrete edge and intermediate beams</t>
  </si>
  <si>
    <t>PC6.2.5</t>
  </si>
  <si>
    <t>Sand bedding layer (25mm thickness)</t>
  </si>
  <si>
    <t>C11.5 FENCING</t>
  </si>
  <si>
    <t>C11.5</t>
  </si>
  <si>
    <t>FENCING</t>
  </si>
  <si>
    <t>C11.5.3</t>
  </si>
  <si>
    <t>Moving existing fences and gates:</t>
  </si>
  <si>
    <t>C11.5.3.1</t>
  </si>
  <si>
    <t>Fences:</t>
  </si>
  <si>
    <t>(a) Stock-proof fences</t>
  </si>
  <si>
    <t>C11.5.4</t>
  </si>
  <si>
    <t>Dismantling existing fences and gates:</t>
  </si>
  <si>
    <t>C11.5.4.1</t>
  </si>
  <si>
    <t>C11.5.9</t>
  </si>
  <si>
    <t>Repairing existing fences (type indicated)</t>
  </si>
  <si>
    <t>C11.8 LANDSCAPING AND PLANTING PLANTS</t>
  </si>
  <si>
    <t>C11.8</t>
  </si>
  <si>
    <t>LANDSCAPING AND PLANTING PLANTS</t>
  </si>
  <si>
    <t>PC11.8.1</t>
  </si>
  <si>
    <t>Shaping of roadside embankments</t>
  </si>
  <si>
    <t>C11.8.1</t>
  </si>
  <si>
    <t>Trimming:</t>
  </si>
  <si>
    <t>C11.8.1.1</t>
  </si>
  <si>
    <t>Machine trimming</t>
  </si>
  <si>
    <t>C11.8.1.2</t>
  </si>
  <si>
    <t>Hand trimming</t>
  </si>
  <si>
    <t>C11.8.3</t>
  </si>
  <si>
    <t>Preparing the areas for grassing:</t>
  </si>
  <si>
    <t>C11.8.3.2</t>
  </si>
  <si>
    <t>Scarifying for loosening topsoil</t>
  </si>
  <si>
    <t>C11.8.3.3</t>
  </si>
  <si>
    <t>Topsoiling within the road reserve where the following materials are used:</t>
  </si>
  <si>
    <t>(a) Topsoil obtained from within the road reserve or borrow areas</t>
  </si>
  <si>
    <t>C11.8.4</t>
  </si>
  <si>
    <t>Grassing</t>
  </si>
  <si>
    <t>C11.8.4.2</t>
  </si>
  <si>
    <t>Sodding by using the following types of sods:</t>
  </si>
  <si>
    <t>(b) Veld sods</t>
  </si>
  <si>
    <t>C11.8.5</t>
  </si>
  <si>
    <t>Watering the grass when established by topsoiling only</t>
  </si>
  <si>
    <t>C11.8.10</t>
  </si>
  <si>
    <t>Unspecified work for landscaping</t>
  </si>
  <si>
    <t>C11.9.1</t>
  </si>
  <si>
    <t>Site offices, ablutions, changing room, eating area, storage and signage</t>
  </si>
  <si>
    <t>Site offices, ablutions, change room, eating area and storage - monthly rental/maintenance</t>
  </si>
  <si>
    <t>Quoted dated 17 October 2025 - Info provided by the end-user.</t>
  </si>
  <si>
    <t xml:space="preserve">Detailed topographical survey of entire site including setting out, establishment of control points and demarcation of road alignment and centreline </t>
  </si>
  <si>
    <t>Preparation and submission of As-built Drawings (PDF, DWG compatible with Bentley MicroStation and A0 hardcopies) signed by Contractor's Engineer on completion</t>
  </si>
  <si>
    <t>Preparation and submission of Rubicon Toolbox Pavement Design Verification Report including capacity analysis, traffic loading, climate and material properties, signed by ECSA Pr.Eng</t>
  </si>
  <si>
    <t>Documentation &amp; Compliance</t>
  </si>
  <si>
    <t xml:space="preserve">Preparation, submission and approval of Quality Control Plan (QCP) prior to commencement of works </t>
  </si>
  <si>
    <t xml:space="preserve">Obtaining, submitting and managing all Telkom and other service provider wayleave approvals including liaison, relocation of poles and raising of overhead cables </t>
  </si>
  <si>
    <t>Clearing and Grubbing</t>
  </si>
  <si>
    <t>Survey, Setting Out &amp; Design</t>
  </si>
  <si>
    <t>Establishment of Traffic Accomodation</t>
  </si>
  <si>
    <t>Notes:</t>
  </si>
  <si>
    <t>Stone pitching to comply with COTO (2020) grouted stone pitching specification</t>
  </si>
  <si>
    <t>Trapezoidal Earth Side Drains</t>
  </si>
  <si>
    <t>Mitre Drains</t>
  </si>
  <si>
    <t>Stone Pitched Aprons</t>
  </si>
  <si>
    <t xml:space="preserve">CSY Drainage Network Connection </t>
  </si>
  <si>
    <t>Construct mitre drains at approximately 50m intervals along both sides of the road, tarpaulin removal area, laydown area and staging area, or at natural low points; at angle of approximately 30° downslope from side drain to efficiently discharge surface runoff into surrounding natural ground without causing erosion as per. Rate includes all excavation, shaping and finishing to neat uniform profile</t>
  </si>
  <si>
    <t>Construct grouted stone-pitched aprons at mitre drain discharge points where erosion potential is high; supply stone, mortar grouting and all finishing to neat appearance as per. Rate includes all materials, labour and grouting</t>
  </si>
  <si>
    <t>m2</t>
  </si>
  <si>
    <t>All culvert types, sizes and positions to be confirmed by Contractor's approved Geometric and Stormwater Design Report</t>
  </si>
  <si>
    <t>Quantities are provisional pending geometric and stormwater design</t>
  </si>
  <si>
    <t>All materials to be tested by SANAS-accredited laboratory prior to delivery on site</t>
  </si>
  <si>
    <t>Laydown Area Materials</t>
  </si>
  <si>
    <t>All layers to be proof rolled after compaction by Contractor's Engineer prior to placing next layer</t>
  </si>
  <si>
    <t>Minimum 7-day curing period to be allowed for all C4 layers before placing wearing course</t>
  </si>
  <si>
    <t>All costs for loading, hauling and tipping to approved spoil sites to be included in respective item rates</t>
  </si>
  <si>
    <t>Clearing and Grubbing - Greenfield Operational Areas</t>
  </si>
  <si>
    <t>All drain types, positions, gradients and dimensions to be confirmed by Contractor's approved Geometric and Stormwater Design Report signed by ECSA Pr.Eng</t>
  </si>
  <si>
    <t xml:space="preserve">G5 Gravel for C4 Base Layer </t>
  </si>
  <si>
    <t xml:space="preserve">G5 Gravel for Wearing Course </t>
  </si>
  <si>
    <t>Stabilisation Materials</t>
  </si>
  <si>
    <t>Bituminous Materials</t>
  </si>
  <si>
    <t>This Bill covers mixing, placing and compacting of C4 chemically stabilised base layer only</t>
  </si>
  <si>
    <t>Interlocking Concrete Block Pavers</t>
  </si>
  <si>
    <t>Concrete Kerb Edge Restraints</t>
  </si>
  <si>
    <t>Tree species: White Stinkwood, Yellowwood or Camelthorn in 45–50 litre containers</t>
  </si>
  <si>
    <t>Provisional tree quantity based on estimated clearing area — to be confirmed after clearing and grubbing</t>
  </si>
  <si>
    <t>Indigenous Tree Planting</t>
  </si>
  <si>
    <t>All temporary works areas and stockpile areas to be reinstated to original or otherwise acceptable condition</t>
  </si>
  <si>
    <t>All surplus and waste material to be removed to approved spoil sites identified and provided by the Contractor</t>
  </si>
  <si>
    <t>Final Road Finishing - New Road</t>
  </si>
  <si>
    <t>Road Signs - New Road</t>
  </si>
  <si>
    <t>All test results to be submitted to Contractor's Engineer for approval and to Eskom's Engineer for acceptance before next layer is placed</t>
  </si>
  <si>
    <t>No material to be delivered to site without written approval of test results by Eskom's Engineer</t>
  </si>
  <si>
    <t>All costs for SANAS-accredited laboratory establishment are covered in Bill Preliminaries and General</t>
  </si>
  <si>
    <t>Material Compliance Testing (Laboratory - Pre-Delivery)</t>
  </si>
  <si>
    <t xml:space="preserve">Field density test on subgrade — laydown area </t>
  </si>
  <si>
    <t>Proof Rolling</t>
  </si>
  <si>
    <t>Provisional Additional Testing</t>
  </si>
  <si>
    <t>Destablishment of Traffic Accomodation</t>
  </si>
  <si>
    <t>Remove, dismantle and clear all temporary traffic signs, cones, barriers, delineators and solid barricading from site on completion of works; reinstate road shoulders and verges disturbed by traffic accommodation to acceptable condition</t>
  </si>
  <si>
    <t>Girth equal to or exceeding 1,0 m up to and including 2,0 m (quantities are provisional)</t>
  </si>
  <si>
    <t>Monthly running cost of site offices, ablutions, secure storage, and utility connections.</t>
  </si>
  <si>
    <t>Loading and hauling of material in excess of 1.0km arising from culvert excavations and associated works</t>
  </si>
  <si>
    <t>Excavation for culvert structures to required depth and width; trim and shape invert; batter sides where necessary to prevent collapse; dispose of surplus material to approved spoil sites</t>
  </si>
  <si>
    <t xml:space="preserve">Application of bituminous fog spray (SS60) at 1%–1.5% by mass of dry aggregate over G5 wearing course; spray content verified and approved by Contractor's Engineer. </t>
  </si>
  <si>
    <t>Concrete block paving (60mm Class 30/2.0MPa, Type S-A)</t>
  </si>
  <si>
    <t>Material supply (G5 gravel and CEM II cement) covered elsewhere</t>
  </si>
  <si>
    <t>Preparation, submission and approval of Geometric and Stormwater Design Report (PDF, DWG and A0 hardcopies), signed by ECSA Pr.Eng</t>
  </si>
  <si>
    <t>Preparation and submission of Skills Transfer and Training documentation including attendance records and topics covered</t>
  </si>
  <si>
    <t xml:space="preserve">Preparation and submission of Material and Test Summary Dossier (comprehensive laboratory and field test results in PDF format) </t>
  </si>
  <si>
    <t>Preparation and submission of Rehabilitation and Environmental Compliance Report signed by Eskom Environmental Officer and Contractor's Engineer</t>
  </si>
  <si>
    <t>Appointment of SANAS-accredited laboratory for all material testing and field density testing for the full duration of the works</t>
  </si>
  <si>
    <t>ECSA Professionally Registered Engineer (Pr.Eng), minimum 5 years road construction and maintenance experience post-registration</t>
  </si>
  <si>
    <t>Construction Manager</t>
  </si>
  <si>
    <t>Site Agent/Supervisor</t>
  </si>
  <si>
    <t>Supply, erect and commission all temporary road signs, cones, delineators, traffic stations and associated traffic control measures  at all construction zones along the access road and intersections; compliant with SARTSM for pedestrians, vehicular traffic and non-motorised traffic</t>
  </si>
  <si>
    <t xml:space="preserve">Preparation, submission and approval of traffic control plan prior to commencement of works </t>
  </si>
  <si>
    <t>All cleared material and surplus topsoil to be removed to approved spoil sites identified and provided by the Contractor</t>
  </si>
  <si>
    <t xml:space="preserve">Clear and grub new tarpaulin removal area; includes all vegetation, debris, trees and obstructions </t>
  </si>
  <si>
    <t xml:space="preserve">Clear and grub new staging area  </t>
  </si>
  <si>
    <t xml:space="preserve">Clear and grub laydown area </t>
  </si>
  <si>
    <t>Excavate, shape and compact trapezoidal earth side drains along both sides of new road carriageway; achieve continuous, uniform fall free from ponding and obstructions; spread and compact suitable excess material on adjacent embankments; connect to CSY drainage network</t>
  </si>
  <si>
    <t>Stone pitching to comply with COTO (2020)</t>
  </si>
  <si>
    <t>Supply and install precast concrete pipe culvert, DN300 (spigot-and-socket with elastomeric seal, SANS 986/677 compliant), laid to line and level. Item includes all pipe sections and jointing materials for one completed road crossing</t>
  </si>
  <si>
    <t>Backfill using imported G5 quality gravel material from commercial source, in layers not exceeding 150mm; compact to minimum 90% Mod AASHTO</t>
  </si>
  <si>
    <t>Backfill to be compacted to minimum 90% Mod AASHTO density</t>
  </si>
  <si>
    <t>Provide and lay granular Class B bedding and haunching to culvert pipes</t>
  </si>
  <si>
    <t>Construct in-situ reinforced concrete headwalls and wingwalls to all culverts; including all excavation, formwork, steel reinforcement</t>
  </si>
  <si>
    <t>Construct grouted stone pitching at culvert inlets and outlets to prevent scouring; compliant with COTO (2020)</t>
  </si>
  <si>
    <t>This Bill covers supply and delivery only of all material</t>
  </si>
  <si>
    <t>No material to be delivered without written approval from Eskom's Engineer</t>
  </si>
  <si>
    <t>G7 quality gravel</t>
  </si>
  <si>
    <t>G6 Gravel quality gravel</t>
  </si>
  <si>
    <t>Granular Materials</t>
  </si>
  <si>
    <t>Supply Portland composite cement CEM II 32.5N for C4 chemical stabilisation</t>
  </si>
  <si>
    <t>Supply CAT 65 spray-grade bituminous emulsion (SS60) for fog spray application</t>
  </si>
  <si>
    <t>Supply and haul to site well-graded clean river sand for 25mm bedding layer in laydown area</t>
  </si>
  <si>
    <t xml:space="preserve">Supply 60mm interlocking concrete block pavers; compliant with SANS 1058; Class 30/2.0 MPa (compressive/tensile strength); Type Class S-A (interlocking on all sides) </t>
  </si>
  <si>
    <t xml:space="preserve">Supply precast concrete kerbs (E1 profile - 75x150) for edge restraints along perimeter of laydown area </t>
  </si>
  <si>
    <t xml:space="preserve">Supply ready-mix concrete 20MPa for kerb bedding and backing to precast concrete kerbs </t>
  </si>
  <si>
    <t>The rate for culvert structural members shall be inclusive of all materials including reinforcement</t>
  </si>
  <si>
    <t>EXCAVATION</t>
  </si>
  <si>
    <t>Excavating material by using conventional road construction equipment,  to spoil in sites designated by the Contractor</t>
  </si>
  <si>
    <t>In-situ treatment by ripping and re-compaction to a minimum of 90% Mod AASHTO</t>
  </si>
  <si>
    <t>ROADBED PREPARATION</t>
  </si>
  <si>
    <t>This Bill covers placing, compacting of G7 selected layer, G6 subbase layer, G5 wearing course and fog spray</t>
  </si>
  <si>
    <t>Lower G7 selected subgrade layer (150mm) compacted to 93% Mod AASHTO</t>
  </si>
  <si>
    <t>Gravel wearing course layer 150mm compacted to 95% Mod AASHTO</t>
  </si>
  <si>
    <t>Lower G5 subbase gravel layer (chemically stabilised to achieve a 150mm C4 layer) compacted to 95% Mod AASHTO</t>
  </si>
  <si>
    <t>Upper G6 selected subgrade layer (150mm) compacted to 95% Mod AASHTO</t>
  </si>
  <si>
    <t>Bituminous fog spray</t>
  </si>
  <si>
    <t>Chemical stabilisation of 150mm C4 base layer</t>
  </si>
  <si>
    <t>Cement (for subbase layer)</t>
  </si>
  <si>
    <t xml:space="preserve">Applies to laydown area only (1 000 m²) </t>
  </si>
  <si>
    <t xml:space="preserve">Lay 60mm interlocking concrete block pavers(Class 30/2.0 MPa; Type Class S-A) to approved laying pattern over entire laydown area, fill all joints with fine dry sand - compliant with SANS 1058 </t>
  </si>
  <si>
    <t>Lay precast concrete kerbs (E1 profile) as edge restraints along entire perimeter of laydown area; lay in 20MPa concrete bedding and backing on subgrade to confine block pavers</t>
  </si>
  <si>
    <t xml:space="preserve">3 indigenous trees to be planted for every tree removed during clearing and grubbing </t>
  </si>
  <si>
    <t xml:space="preserve">All tree planting positions to be identified by Eskom Environmental representative </t>
  </si>
  <si>
    <t>Re-vegetation of disturbed areas to use locally indigenous grass species approved by Eskom Environmental representative</t>
  </si>
  <si>
    <t>Supply and plant White Stinkwood, Yellowwood or Camelthorn in 45–50 litre containers at positions identified by Eskom Environmental representative</t>
  </si>
  <si>
    <t xml:space="preserve">All finishing operations to be carried out to the satisfaction of Eskom's Engineer </t>
  </si>
  <si>
    <t xml:space="preserve">Final road finishing entire site: trim and clear completed carriageway, shoulders and road reserve of all surplus material, boulders, debris, unwanted vegetation,construction waste; shape all shoulders to drain freely away from carriageway edge; all to the satisfaction of Eskom's Engineer </t>
  </si>
  <si>
    <t xml:space="preserve">Supply, deliver and install R201 Regulatory Speed Limit 30 km/h sign Class 2 retro-reflective sheeting; back plate; galvanised mild-steel post in concrete footing minimum 600mm embedment depth; vertically and horizontally levelled; compliant with SARTSM </t>
  </si>
  <si>
    <t>Supply, deliver and install R1 STOP sign; Class 2 retro-reflective sheeting; back plate; galvanised mild-steel post in concrete footing minimum 600mm embedment; levelled; compliant with SARTSM</t>
  </si>
  <si>
    <t xml:space="preserve">Supply, deliver and install R4.1 One-Way Left regulatory sign; Class 2 retro-reflective sheeting; back plate; galvanised mild-steel post in concrete footing minimum 600mm embedment; levelled; compliant with SARTSM </t>
  </si>
  <si>
    <t xml:space="preserve">Supply, deliver and install R4.2 One-Way Right regulatory sign; Class 2 retro-reflective sheeting; back plate; galvanised mild-steel post in concrete footing minimum 600mm embedment; levelled; compliant with SARTSM </t>
  </si>
  <si>
    <t>Full compliance test set on G5 gravel wearing course material per batch</t>
  </si>
  <si>
    <t>Full compliance test set on G5 gravel material per batch</t>
  </si>
  <si>
    <t>Full compliance test set on G6 gravel material batch</t>
  </si>
  <si>
    <t>Full compliance test set on G7 gravel batch</t>
  </si>
  <si>
    <t>Field Testing</t>
  </si>
  <si>
    <t>Field density test on G7 selected layer — Staging area</t>
  </si>
  <si>
    <t>Field density test on G7 selected layer — Tarpaulin removal area</t>
  </si>
  <si>
    <t>Field density test on G7 layer — Roadway</t>
  </si>
  <si>
    <t>Field density test on subgrade — Staging area</t>
  </si>
  <si>
    <t>Field density test on subgrade — Tarpaulin removal area</t>
  </si>
  <si>
    <t>Field density test on subgrade — Roadway</t>
  </si>
  <si>
    <t>Field density test on G6 layer -  Tarpaulin removal area</t>
  </si>
  <si>
    <t>Field density test on G6 layer -  Staging area</t>
  </si>
  <si>
    <t xml:space="preserve">Field density test on G5 base — laydown area </t>
  </si>
  <si>
    <t>Field density test on C4 layer — Roadway</t>
  </si>
  <si>
    <t>Field density test on C4 layer -  Tarpaulin removal area</t>
  </si>
  <si>
    <t>Field density test on C4 layer -  Staging area</t>
  </si>
  <si>
    <t>Field density test on G5 wearing course — Roadway</t>
  </si>
  <si>
    <t>Field density test on G5 wearing course -  Tarpaulin removal area</t>
  </si>
  <si>
    <t>Field density test on G5 wearing course -  Staging area</t>
  </si>
  <si>
    <t>Laboratory Testing</t>
  </si>
  <si>
    <t>Collect and sample for laboratory testing:</t>
  </si>
  <si>
    <t>G7 gravel samples</t>
  </si>
  <si>
    <t>G6 gravel samples</t>
  </si>
  <si>
    <t>G5 gravel samples</t>
  </si>
  <si>
    <t>G5 wearing course samples</t>
  </si>
  <si>
    <t>C4 layer samples</t>
  </si>
  <si>
    <t>Proof rolling of subgrade and each compacted pavement layer using approved loaded roller under supervision of Contractor's Engineer to identify weak spots prior to placing next layer</t>
  </si>
  <si>
    <t>Additional tests requested by Eskom's Engineer beyond those listed in this Bill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</si>
  <si>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</si>
  <si>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</si>
  <si>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</si>
  <si>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</si>
  <si>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</si>
  <si>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</si>
  <si>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</si>
  <si>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</si>
  <si>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</si>
  <si>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</si>
  <si>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</si>
  <si>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</si>
  <si>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</si>
  <si>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</si>
  <si>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</si>
  <si>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</si>
  <si>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</si>
  <si>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</si>
  <si>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</si>
  <si>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</si>
  <si>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</si>
  <si>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</si>
  <si>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</si>
  <si>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</si>
  <si>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</si>
  <si>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</si>
  <si>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</si>
  <si>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</si>
  <si>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</si>
  <si>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</si>
  <si>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</si>
  <si>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</si>
  <si>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</si>
  <si>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</si>
  <si>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</si>
  <si>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</si>
  <si>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</si>
  <si>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</si>
  <si>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2.0 ACCOMMODATION OF TRAFFIC</t>
  </si>
  <si>
    <t>2.1</t>
  </si>
  <si>
    <t>2.2</t>
  </si>
  <si>
    <t>2.3</t>
  </si>
  <si>
    <t>2.4</t>
  </si>
  <si>
    <t>2.5</t>
  </si>
  <si>
    <t>2.6</t>
  </si>
  <si>
    <t>2.7</t>
  </si>
  <si>
    <t>2.8</t>
  </si>
  <si>
    <t>3.0 CLEARING AND GRUBBING</t>
  </si>
  <si>
    <t>3.1</t>
  </si>
  <si>
    <t>3.2</t>
  </si>
  <si>
    <t>3.3</t>
  </si>
  <si>
    <t>3.4</t>
  </si>
  <si>
    <t>3.5</t>
  </si>
  <si>
    <t>4.0 DRAINS</t>
  </si>
  <si>
    <t>4.1</t>
  </si>
  <si>
    <t>4.2</t>
  </si>
  <si>
    <t>4.3</t>
  </si>
  <si>
    <t>4.4</t>
  </si>
  <si>
    <t>4.5</t>
  </si>
  <si>
    <t>5.0 CULVERTS</t>
  </si>
  <si>
    <t>5.1</t>
  </si>
  <si>
    <t>5.2</t>
  </si>
  <si>
    <t>5.3</t>
  </si>
  <si>
    <t>5.4</t>
  </si>
  <si>
    <t>5.5</t>
  </si>
  <si>
    <t>5.6</t>
  </si>
  <si>
    <t>5.7</t>
  </si>
  <si>
    <t>5.8</t>
  </si>
  <si>
    <t>6.0 EXCAVATION</t>
  </si>
  <si>
    <t>6.1</t>
  </si>
  <si>
    <t>6.2</t>
  </si>
  <si>
    <t>6.3</t>
  </si>
  <si>
    <t>6.4</t>
  </si>
  <si>
    <t>6.5</t>
  </si>
  <si>
    <t xml:space="preserve">7.0 COMMERCIAL MATERIALS 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</si>
  <si>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</si>
  <si>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</si>
  <si>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</si>
  <si>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</si>
  <si>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</si>
  <si>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</si>
  <si>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</si>
  <si>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</si>
  <si>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</si>
  <si>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</si>
  <si>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8.0 ROADBED</t>
  </si>
  <si>
    <t>8.1</t>
  </si>
  <si>
    <t>8.2</t>
  </si>
  <si>
    <t>9.0 ROAD PAVEMENT LAYERS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</si>
  <si>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</si>
  <si>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</si>
  <si>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</si>
  <si>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</si>
  <si>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</si>
  <si>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</si>
  <si>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</si>
  <si>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</si>
  <si>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</si>
  <si>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</si>
  <si>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10.0 STABILISATION</t>
  </si>
  <si>
    <t>10.1</t>
  </si>
  <si>
    <t>10.2</t>
  </si>
  <si>
    <t>10.3</t>
  </si>
  <si>
    <t>10.4</t>
  </si>
  <si>
    <t xml:space="preserve">Runoff directed to perimeter drains at 2% - 3% crossfall </t>
  </si>
  <si>
    <t>11.0 SEGMENTAL BLOCK PAVING LAYERS</t>
  </si>
  <si>
    <t>11.1</t>
  </si>
  <si>
    <t>11.2</t>
  </si>
  <si>
    <t>11.3</t>
  </si>
  <si>
    <t>11.4</t>
  </si>
  <si>
    <t>11.5</t>
  </si>
  <si>
    <t>12.0 LANDSCAPING AND PLANTING PLANTS</t>
  </si>
  <si>
    <t>12.1</t>
  </si>
  <si>
    <t>12.2</t>
  </si>
  <si>
    <t>13.0 FINISHING THE ROAD AND ROAD RESERVE AND TREATING OLD ROADS</t>
  </si>
  <si>
    <t>13.1</t>
  </si>
  <si>
    <t>13.2</t>
  </si>
  <si>
    <t>13.3</t>
  </si>
  <si>
    <t>13.4</t>
  </si>
  <si>
    <t>13.5</t>
  </si>
  <si>
    <t>14.0 TESTING MATERIALS AND JUDGEMENT OF WORKMANSHIP</t>
  </si>
  <si>
    <t xml:space="preserve">All testing to be performed by SANAS-accredited laboratory 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</si>
  <si>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</si>
  <si>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</si>
  <si>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</si>
  <si>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</si>
  <si>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</si>
  <si>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</si>
  <si>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</si>
  <si>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</si>
  <si>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</si>
  <si>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</si>
  <si>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</si>
  <si>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</si>
  <si>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</si>
  <si>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</si>
  <si>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</si>
  <si>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</si>
  <si>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</si>
  <si>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</si>
  <si>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</si>
  <si>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</si>
  <si>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14.21</t>
  </si>
  <si>
    <t>14.22</t>
  </si>
  <si>
    <t>14.23</t>
  </si>
  <si>
    <t>14.24</t>
  </si>
  <si>
    <t>14.25</t>
  </si>
  <si>
    <t>14.26</t>
  </si>
  <si>
    <t>14.27</t>
  </si>
  <si>
    <t>1.0 PRELIMINARIES AND GENERAL</t>
  </si>
  <si>
    <t>1.39</t>
  </si>
  <si>
    <r>
      <t>m</t>
    </r>
    <r>
      <rPr>
        <vertAlign val="superscript"/>
        <sz val="10"/>
        <rFont val="Arial"/>
        <family val="2"/>
      </rPr>
      <t>2</t>
    </r>
  </si>
  <si>
    <t>2.9</t>
  </si>
  <si>
    <t xml:space="preserve">All stormwater drainage to connect to Arnot Power Station CSY drainage network </t>
  </si>
  <si>
    <t>All drains to achieve continuous uniform fall free from ponding and obstructions</t>
  </si>
  <si>
    <t>Connect completed stormwater drainage system to Arnot Power Station Coal Stockyard drainage network; including all excavation, pipework, connections, structures and all associated works required.</t>
  </si>
  <si>
    <t>Geotextile separator (Class A2/A3) under mitre drain aprons</t>
  </si>
  <si>
    <t>Lower G5 subbase gravel layer (unstabilised) (200mm) compacted to 95% Mod AASHTO</t>
  </si>
  <si>
    <t>1.40</t>
  </si>
  <si>
    <t xml:space="preserve"> Total Carried Forward Summary</t>
  </si>
  <si>
    <t>Chemical stabilisation of 150mm C4 base layer: Addition of cementitious stabilisation agents for pavement layers and spreading the agent using bags and labour enhancement methods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</si>
</sst>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&quot;R&quot;#,##0.00"/>
  </numFmts>
  <fonts count="28"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vertAlign val="superscript"/>
      <sz val="9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Courier New CE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i/>
      <u/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u/>
      <sz val="10"/>
      <name val="Arial"/>
      <family val="2"/>
    </font>
    <font>
      <vertAlign val="superscript"/>
      <sz val="10"/>
      <name val="Arial"/>
      <family val="2"/>
    </font>
    <font>
      <b/>
      <i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7">
    <xf numFmtId="0" fontId="0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426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>
      <alignment vertical="center" wrapText="1"/>
    </xf>
    <xf numFmtId="49" fontId="4" fillId="0" borderId="4" xfId="0" applyNumberFormat="1" applyFont="1" applyBorder="1" applyAlignment="1">
      <alignment horizontal="left" vertical="center" wrapText="1"/>
    </xf>
    <xf numFmtId="44" fontId="4" fillId="0" borderId="5" xfId="0" applyNumberFormat="1" applyFont="1" applyBorder="1" applyAlignment="1">
      <alignment vertical="center" wrapText="1"/>
    </xf>
    <xf numFmtId="44" fontId="4" fillId="0" borderId="2" xfId="1" applyFont="1" applyBorder="1" applyAlignment="1">
      <alignment horizontal="right" vertical="center" wrapText="1"/>
    </xf>
    <xf numFmtId="44" fontId="4" fillId="0" borderId="0" xfId="0" applyNumberFormat="1" applyFont="1" applyAlignment="1">
      <alignment vertical="center" wrapText="1"/>
    </xf>
    <xf numFmtId="44" fontId="4" fillId="0" borderId="0" xfId="1" applyFont="1" applyAlignment="1">
      <alignment horizontal="right" vertical="center" wrapText="1"/>
    </xf>
    <xf numFmtId="44" fontId="4" fillId="0" borderId="5" xfId="0" applyNumberFormat="1" applyFont="1" applyBorder="1" applyAlignment="1">
      <alignment horizontal="left" vertical="center" wrapText="1"/>
    </xf>
    <xf numFmtId="44" fontId="4" fillId="0" borderId="0" xfId="1" applyFont="1" applyBorder="1" applyAlignment="1">
      <alignment horizontal="right" vertical="center" wrapText="1"/>
    </xf>
    <xf numFmtId="44" fontId="4" fillId="0" borderId="5" xfId="0" applyNumberFormat="1" applyFont="1" applyBorder="1" applyAlignment="1" applyProtection="1">
      <alignment vertical="center" wrapText="1"/>
      <protection locked="0"/>
    </xf>
    <xf numFmtId="44" fontId="4" fillId="0" borderId="2" xfId="0" applyNumberFormat="1" applyFont="1" applyBorder="1" applyAlignment="1" applyProtection="1">
      <alignment horizontal="right" vertical="center" wrapText="1"/>
      <protection locked="0"/>
    </xf>
    <xf numFmtId="44" fontId="4" fillId="0" borderId="4" xfId="0" applyNumberFormat="1" applyFont="1" applyBorder="1" applyAlignment="1">
      <alignment vertical="center" wrapText="1"/>
    </xf>
    <xf numFmtId="44" fontId="4" fillId="0" borderId="4" xfId="1" applyFont="1" applyBorder="1" applyAlignment="1">
      <alignment vertical="center" wrapText="1"/>
    </xf>
    <xf numFmtId="44" fontId="6" fillId="0" borderId="0" xfId="0" applyNumberFormat="1" applyFont="1" applyAlignment="1">
      <alignment vertical="center" wrapText="1"/>
    </xf>
    <xf numFmtId="44" fontId="6" fillId="0" borderId="5" xfId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4" fontId="0" fillId="0" borderId="0" xfId="0" applyNumberFormat="1" applyAlignment="1">
      <alignment vertical="center"/>
    </xf>
    <xf numFmtId="44" fontId="0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44" fontId="2" fillId="0" borderId="0" xfId="0" applyNumberFormat="1" applyFont="1" applyAlignment="1">
      <alignment vertical="center"/>
    </xf>
    <xf numFmtId="44" fontId="2" fillId="0" borderId="0" xfId="1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44" fontId="4" fillId="0" borderId="1" xfId="0" applyNumberFormat="1" applyFont="1" applyBorder="1" applyAlignment="1">
      <alignment horizontal="center" vertical="center" wrapText="1"/>
    </xf>
    <xf numFmtId="44" fontId="4" fillId="0" borderId="2" xfId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44" fontId="4" fillId="2" borderId="4" xfId="0" applyNumberFormat="1" applyFont="1" applyFill="1" applyBorder="1" applyAlignment="1">
      <alignment vertical="center" wrapText="1"/>
    </xf>
    <xf numFmtId="44" fontId="4" fillId="2" borderId="4" xfId="1" applyFont="1" applyFill="1" applyBorder="1" applyAlignment="1">
      <alignment vertical="center" wrapText="1"/>
    </xf>
    <xf numFmtId="49" fontId="4" fillId="0" borderId="3" xfId="0" applyNumberFormat="1" applyFont="1" applyBorder="1" applyAlignment="1">
      <alignment horizontal="left" vertical="center" wrapText="1"/>
    </xf>
    <xf numFmtId="44" fontId="4" fillId="0" borderId="0" xfId="1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1" applyFont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4" fontId="4" fillId="3" borderId="4" xfId="0" applyNumberFormat="1" applyFont="1" applyFill="1" applyBorder="1" applyAlignment="1">
      <alignment vertical="center" wrapText="1"/>
    </xf>
    <xf numFmtId="44" fontId="4" fillId="3" borderId="4" xfId="1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4" fontId="4" fillId="0" borderId="1" xfId="0" applyNumberFormat="1" applyFont="1" applyBorder="1" applyAlignment="1" applyProtection="1">
      <alignment horizontal="center" vertical="center" wrapText="1"/>
      <protection locked="0"/>
    </xf>
    <xf numFmtId="44" fontId="4" fillId="0" borderId="2" xfId="0" applyNumberFormat="1" applyFont="1" applyBorder="1" applyAlignment="1" applyProtection="1">
      <alignment horizontal="center" vertical="center" wrapText="1"/>
      <protection locked="0"/>
    </xf>
    <xf numFmtId="49" fontId="6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44" fontId="4" fillId="0" borderId="4" xfId="0" applyNumberFormat="1" applyFont="1" applyBorder="1" applyAlignment="1" applyProtection="1">
      <alignment vertical="center" wrapText="1"/>
      <protection locked="0"/>
    </xf>
    <xf numFmtId="0" fontId="4" fillId="2" borderId="3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44" fontId="4" fillId="2" borderId="4" xfId="0" applyNumberFormat="1" applyFont="1" applyFill="1" applyBorder="1" applyAlignment="1" applyProtection="1">
      <alignment vertical="center" wrapText="1"/>
      <protection locked="0"/>
    </xf>
    <xf numFmtId="49" fontId="4" fillId="0" borderId="3" xfId="0" applyNumberFormat="1" applyFont="1" applyBorder="1" applyAlignment="1" applyProtection="1">
      <alignment horizontal="left" vertical="center" wrapText="1"/>
      <protection locked="0"/>
    </xf>
    <xf numFmtId="49" fontId="4" fillId="0" borderId="4" xfId="0" applyNumberFormat="1" applyFont="1" applyBorder="1" applyAlignment="1" applyProtection="1">
      <alignment horizontal="left" vertical="center" wrapText="1"/>
      <protection locked="0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44" fontId="4" fillId="0" borderId="4" xfId="1" applyFont="1" applyBorder="1" applyAlignment="1" applyProtection="1">
      <alignment vertical="center" wrapText="1"/>
      <protection locked="0"/>
    </xf>
    <xf numFmtId="0" fontId="6" fillId="2" borderId="3" xfId="0" applyFont="1" applyFill="1" applyBorder="1" applyAlignment="1" applyProtection="1">
      <alignment vertical="center" wrapText="1"/>
      <protection locked="0"/>
    </xf>
    <xf numFmtId="0" fontId="6" fillId="2" borderId="4" xfId="0" applyFont="1" applyFill="1" applyBorder="1" applyAlignment="1" applyProtection="1">
      <alignment vertical="center" wrapText="1"/>
      <protection locked="0"/>
    </xf>
    <xf numFmtId="44" fontId="4" fillId="0" borderId="4" xfId="2" applyNumberFormat="1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44" fontId="4" fillId="0" borderId="4" xfId="1" applyFont="1" applyFill="1" applyBorder="1" applyAlignment="1">
      <alignment vertical="center" wrapText="1"/>
    </xf>
    <xf numFmtId="44" fontId="6" fillId="0" borderId="0" xfId="0" applyNumberFormat="1" applyFont="1" applyAlignment="1">
      <alignment horizontal="center" vertical="center" wrapText="1"/>
    </xf>
    <xf numFmtId="44" fontId="6" fillId="0" borderId="9" xfId="1" applyFont="1" applyBorder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4" fontId="4" fillId="0" borderId="9" xfId="1" applyFont="1" applyBorder="1" applyAlignment="1">
      <alignment horizontal="right" vertical="center" wrapText="1"/>
    </xf>
    <xf numFmtId="0" fontId="4" fillId="2" borderId="0" xfId="0" applyFont="1" applyFill="1" applyAlignment="1">
      <alignment vertical="center" wrapText="1"/>
    </xf>
    <xf numFmtId="44" fontId="4" fillId="2" borderId="0" xfId="0" applyNumberFormat="1" applyFont="1" applyFill="1" applyAlignment="1">
      <alignment vertical="center" wrapText="1"/>
    </xf>
    <xf numFmtId="44" fontId="4" fillId="2" borderId="9" xfId="1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44" fontId="4" fillId="3" borderId="0" xfId="0" applyNumberFormat="1" applyFont="1" applyFill="1" applyAlignment="1">
      <alignment vertical="center" wrapText="1"/>
    </xf>
    <xf numFmtId="44" fontId="4" fillId="3" borderId="9" xfId="1" applyFont="1" applyFill="1" applyBorder="1" applyAlignment="1">
      <alignment vertical="center" wrapText="1"/>
    </xf>
    <xf numFmtId="44" fontId="4" fillId="0" borderId="9" xfId="1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44" fontId="6" fillId="0" borderId="0" xfId="0" applyNumberFormat="1" applyFont="1" applyAlignment="1">
      <alignment horizontal="left" vertical="center"/>
    </xf>
    <xf numFmtId="44" fontId="4" fillId="0" borderId="0" xfId="0" applyNumberFormat="1" applyFont="1" applyAlignment="1">
      <alignment horizontal="left" vertical="center"/>
    </xf>
    <xf numFmtId="0" fontId="4" fillId="3" borderId="8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44" fontId="6" fillId="3" borderId="6" xfId="0" applyNumberFormat="1" applyFont="1" applyFill="1" applyBorder="1" applyAlignment="1">
      <alignment vertical="center" wrapText="1"/>
    </xf>
    <xf numFmtId="44" fontId="6" fillId="3" borderId="11" xfId="1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44" fontId="6" fillId="2" borderId="0" xfId="0" applyNumberFormat="1" applyFont="1" applyFill="1" applyAlignment="1">
      <alignment vertical="center" wrapText="1"/>
    </xf>
    <xf numFmtId="44" fontId="6" fillId="2" borderId="3" xfId="1" applyFont="1" applyFill="1" applyBorder="1" applyAlignment="1">
      <alignment vertical="center" wrapText="1"/>
    </xf>
    <xf numFmtId="44" fontId="6" fillId="0" borderId="3" xfId="1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49" fontId="6" fillId="0" borderId="7" xfId="0" applyNumberFormat="1" applyFont="1" applyBorder="1" applyAlignment="1">
      <alignment horizontal="left" vertical="center" wrapText="1"/>
    </xf>
    <xf numFmtId="44" fontId="6" fillId="0" borderId="7" xfId="0" applyNumberFormat="1" applyFont="1" applyBorder="1" applyAlignment="1">
      <alignment vertical="center" wrapText="1"/>
    </xf>
    <xf numFmtId="44" fontId="6" fillId="0" borderId="12" xfId="1" applyFont="1" applyBorder="1" applyAlignment="1">
      <alignment horizontal="right" vertical="center" wrapText="1"/>
    </xf>
    <xf numFmtId="44" fontId="4" fillId="2" borderId="0" xfId="1" applyFont="1" applyFill="1" applyAlignment="1">
      <alignment vertical="center" wrapText="1"/>
    </xf>
    <xf numFmtId="49" fontId="4" fillId="4" borderId="3" xfId="0" applyNumberFormat="1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44" fontId="4" fillId="4" borderId="4" xfId="0" applyNumberFormat="1" applyFont="1" applyFill="1" applyBorder="1" applyAlignment="1">
      <alignment vertical="center" wrapText="1"/>
    </xf>
    <xf numFmtId="44" fontId="4" fillId="4" borderId="4" xfId="1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49" fontId="6" fillId="4" borderId="4" xfId="0" applyNumberFormat="1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vertical="center" wrapText="1"/>
    </xf>
    <xf numFmtId="49" fontId="4" fillId="5" borderId="4" xfId="0" applyNumberFormat="1" applyFont="1" applyFill="1" applyBorder="1" applyAlignment="1">
      <alignment horizontal="left" vertical="center" wrapText="1"/>
    </xf>
    <xf numFmtId="49" fontId="4" fillId="5" borderId="4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44" fontId="4" fillId="5" borderId="4" xfId="0" applyNumberFormat="1" applyFont="1" applyFill="1" applyBorder="1" applyAlignment="1">
      <alignment vertical="center" wrapText="1"/>
    </xf>
    <xf numFmtId="44" fontId="4" fillId="5" borderId="4" xfId="1" applyFont="1" applyFill="1" applyBorder="1" applyAlignment="1">
      <alignment vertical="center" wrapText="1"/>
    </xf>
    <xf numFmtId="49" fontId="4" fillId="5" borderId="3" xfId="0" applyNumberFormat="1" applyFont="1" applyFill="1" applyBorder="1" applyAlignment="1">
      <alignment horizontal="left" vertical="center" wrapText="1"/>
    </xf>
    <xf numFmtId="49" fontId="4" fillId="6" borderId="3" xfId="0" applyNumberFormat="1" applyFont="1" applyFill="1" applyBorder="1" applyAlignment="1">
      <alignment horizontal="left" vertical="center" wrapText="1"/>
    </xf>
    <xf numFmtId="49" fontId="4" fillId="6" borderId="4" xfId="0" applyNumberFormat="1" applyFont="1" applyFill="1" applyBorder="1" applyAlignment="1">
      <alignment horizontal="left" vertical="center" wrapText="1"/>
    </xf>
    <xf numFmtId="49" fontId="4" fillId="6" borderId="4" xfId="0" applyNumberFormat="1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44" fontId="4" fillId="6" borderId="4" xfId="0" applyNumberFormat="1" applyFont="1" applyFill="1" applyBorder="1" applyAlignment="1">
      <alignment vertical="center" wrapText="1"/>
    </xf>
    <xf numFmtId="44" fontId="4" fillId="6" borderId="4" xfId="1" applyFont="1" applyFill="1" applyBorder="1" applyAlignment="1">
      <alignment vertical="center" wrapText="1"/>
    </xf>
    <xf numFmtId="0" fontId="4" fillId="6" borderId="3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vertical="center" wrapText="1"/>
    </xf>
    <xf numFmtId="0" fontId="6" fillId="6" borderId="3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vertical="center" wrapText="1"/>
    </xf>
    <xf numFmtId="0" fontId="1" fillId="0" borderId="0" xfId="5"/>
    <xf numFmtId="10" fontId="4" fillId="0" borderId="0" xfId="0" applyNumberFormat="1" applyFont="1" applyAlignment="1">
      <alignment vertical="center" wrapText="1"/>
    </xf>
    <xf numFmtId="44" fontId="4" fillId="0" borderId="2" xfId="1" applyFont="1" applyFill="1" applyBorder="1" applyAlignment="1">
      <alignment horizontal="center" vertical="center" wrapText="1"/>
    </xf>
    <xf numFmtId="0" fontId="12" fillId="0" borderId="0" xfId="5" applyFont="1"/>
    <xf numFmtId="0" fontId="10" fillId="0" borderId="0" xfId="5" applyFont="1" applyAlignment="1">
      <alignment horizontal="center"/>
    </xf>
    <xf numFmtId="0" fontId="10" fillId="0" borderId="0" xfId="5" applyFont="1"/>
    <xf numFmtId="0" fontId="13" fillId="7" borderId="13" xfId="5" applyFont="1" applyFill="1" applyBorder="1" applyAlignment="1">
      <alignment horizontal="center"/>
    </xf>
    <xf numFmtId="0" fontId="13" fillId="7" borderId="14" xfId="5" applyFont="1" applyFill="1" applyBorder="1" applyAlignment="1">
      <alignment horizontal="center"/>
    </xf>
    <xf numFmtId="44" fontId="13" fillId="7" borderId="14" xfId="5" applyNumberFormat="1" applyFont="1" applyFill="1" applyBorder="1" applyAlignment="1">
      <alignment horizontal="center"/>
    </xf>
    <xf numFmtId="0" fontId="13" fillId="7" borderId="15" xfId="5" applyFont="1" applyFill="1" applyBorder="1" applyAlignment="1">
      <alignment horizontal="center"/>
    </xf>
    <xf numFmtId="2" fontId="14" fillId="8" borderId="2" xfId="5" applyNumberFormat="1" applyFont="1" applyFill="1" applyBorder="1" applyAlignment="1">
      <alignment horizontal="center"/>
    </xf>
    <xf numFmtId="0" fontId="9" fillId="0" borderId="16" xfId="5" applyFont="1" applyBorder="1"/>
    <xf numFmtId="0" fontId="9" fillId="0" borderId="2" xfId="5" applyFont="1" applyBorder="1" applyAlignment="1">
      <alignment horizontal="center"/>
    </xf>
    <xf numFmtId="44" fontId="9" fillId="0" borderId="2" xfId="5" applyNumberFormat="1" applyFont="1" applyBorder="1" applyAlignment="1">
      <alignment horizontal="center"/>
    </xf>
    <xf numFmtId="44" fontId="9" fillId="0" borderId="17" xfId="5" applyNumberFormat="1" applyFont="1" applyBorder="1"/>
    <xf numFmtId="2" fontId="14" fillId="0" borderId="2" xfId="5" applyNumberFormat="1" applyFont="1" applyBorder="1" applyAlignment="1">
      <alignment horizontal="center"/>
    </xf>
    <xf numFmtId="164" fontId="9" fillId="0" borderId="16" xfId="5" applyNumberFormat="1" applyFont="1" applyBorder="1" applyAlignment="1">
      <alignment horizontal="left"/>
    </xf>
    <xf numFmtId="2" fontId="14" fillId="8" borderId="0" xfId="5" applyNumberFormat="1" applyFont="1" applyFill="1" applyAlignment="1">
      <alignment horizontal="center"/>
    </xf>
    <xf numFmtId="0" fontId="9" fillId="0" borderId="16" xfId="5" applyFont="1" applyBorder="1" applyAlignment="1">
      <alignment horizontal="left" vertical="center" wrapText="1"/>
    </xf>
    <xf numFmtId="0" fontId="9" fillId="0" borderId="2" xfId="5" applyFont="1" applyBorder="1" applyAlignment="1">
      <alignment horizontal="center" vertical="center"/>
    </xf>
    <xf numFmtId="44" fontId="9" fillId="0" borderId="2" xfId="5" applyNumberFormat="1" applyFont="1" applyBorder="1" applyAlignment="1">
      <alignment horizontal="center" vertical="center"/>
    </xf>
    <xf numFmtId="44" fontId="9" fillId="0" borderId="17" xfId="5" applyNumberFormat="1" applyFont="1" applyBorder="1" applyAlignment="1">
      <alignment vertical="center"/>
    </xf>
    <xf numFmtId="2" fontId="15" fillId="0" borderId="0" xfId="5" applyNumberFormat="1" applyFont="1" applyAlignment="1">
      <alignment horizontal="center"/>
    </xf>
    <xf numFmtId="0" fontId="15" fillId="0" borderId="0" xfId="5" applyFont="1"/>
    <xf numFmtId="0" fontId="9" fillId="0" borderId="18" xfId="5" applyFont="1" applyBorder="1"/>
    <xf numFmtId="44" fontId="9" fillId="0" borderId="11" xfId="5" applyNumberFormat="1" applyFont="1" applyBorder="1" applyAlignment="1">
      <alignment horizontal="center"/>
    </xf>
    <xf numFmtId="44" fontId="9" fillId="0" borderId="19" xfId="5" applyNumberFormat="1" applyFont="1" applyBorder="1"/>
    <xf numFmtId="0" fontId="13" fillId="9" borderId="20" xfId="5" applyFont="1" applyFill="1" applyBorder="1"/>
    <xf numFmtId="0" fontId="9" fillId="9" borderId="21" xfId="5" applyFont="1" applyFill="1" applyBorder="1" applyAlignment="1">
      <alignment horizontal="center"/>
    </xf>
    <xf numFmtId="44" fontId="9" fillId="9" borderId="21" xfId="5" applyNumberFormat="1" applyFont="1" applyFill="1" applyBorder="1" applyAlignment="1">
      <alignment horizontal="center"/>
    </xf>
    <xf numFmtId="44" fontId="13" fillId="9" borderId="22" xfId="5" applyNumberFormat="1" applyFont="1" applyFill="1" applyBorder="1"/>
    <xf numFmtId="0" fontId="16" fillId="0" borderId="0" xfId="5" applyFont="1" applyAlignment="1">
      <alignment horizontal="center"/>
    </xf>
    <xf numFmtId="0" fontId="1" fillId="0" borderId="0" xfId="5" applyAlignment="1">
      <alignment horizontal="center"/>
    </xf>
    <xf numFmtId="0" fontId="11" fillId="0" borderId="0" xfId="4"/>
    <xf numFmtId="0" fontId="1" fillId="0" borderId="0" xfId="5" applyAlignment="1">
      <alignment vertical="center"/>
    </xf>
    <xf numFmtId="0" fontId="10" fillId="0" borderId="0" xfId="5" applyFont="1" applyAlignment="1">
      <alignment horizontal="center" vertical="center"/>
    </xf>
    <xf numFmtId="2" fontId="14" fillId="8" borderId="0" xfId="5" applyNumberFormat="1" applyFont="1" applyFill="1" applyAlignment="1">
      <alignment horizontal="center" vertical="center"/>
    </xf>
    <xf numFmtId="0" fontId="10" fillId="0" borderId="0" xfId="5" applyFont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43" fontId="0" fillId="0" borderId="0" xfId="3" applyFont="1" applyAlignment="1">
      <alignment vertical="top"/>
    </xf>
    <xf numFmtId="0" fontId="2" fillId="0" borderId="0" xfId="0" applyFont="1"/>
    <xf numFmtId="0" fontId="2" fillId="0" borderId="0" xfId="0" applyFont="1" applyAlignment="1">
      <alignment wrapText="1"/>
    </xf>
    <xf numFmtId="43" fontId="2" fillId="0" borderId="0" xfId="3" applyFont="1"/>
    <xf numFmtId="0" fontId="5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43" fontId="4" fillId="0" borderId="2" xfId="3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 applyProtection="1">
      <alignment vertical="top" wrapText="1"/>
      <protection locked="0"/>
    </xf>
    <xf numFmtId="43" fontId="4" fillId="0" borderId="4" xfId="3" applyFont="1" applyBorder="1" applyAlignment="1" applyProtection="1">
      <alignment vertical="top" wrapText="1"/>
      <protection locked="0"/>
    </xf>
    <xf numFmtId="0" fontId="4" fillId="2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43" fontId="4" fillId="2" borderId="4" xfId="3" applyFont="1" applyFill="1" applyBorder="1" applyAlignment="1" applyProtection="1">
      <alignment vertical="top" wrapText="1"/>
      <protection locked="0"/>
    </xf>
    <xf numFmtId="49" fontId="6" fillId="0" borderId="3" xfId="0" applyNumberFormat="1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43" fontId="4" fillId="0" borderId="2" xfId="3" applyFont="1" applyBorder="1" applyAlignment="1" applyProtection="1">
      <alignment horizontal="right" vertical="center" wrapText="1"/>
      <protection locked="0"/>
    </xf>
    <xf numFmtId="43" fontId="4" fillId="0" borderId="0" xfId="3" applyFont="1" applyAlignment="1">
      <alignment horizontal="right" vertical="center" wrapText="1"/>
    </xf>
    <xf numFmtId="43" fontId="4" fillId="0" borderId="0" xfId="3" applyFont="1" applyAlignment="1">
      <alignment vertical="top" wrapText="1"/>
    </xf>
    <xf numFmtId="0" fontId="6" fillId="0" borderId="0" xfId="0" applyFont="1" applyAlignment="1">
      <alignment horizontal="left" vertical="top"/>
    </xf>
    <xf numFmtId="4" fontId="4" fillId="0" borderId="1" xfId="0" applyNumberFormat="1" applyFont="1" applyBorder="1" applyAlignment="1" applyProtection="1">
      <alignment horizontal="center" vertical="top" wrapText="1"/>
      <protection locked="0"/>
    </xf>
    <xf numFmtId="43" fontId="4" fillId="0" borderId="2" xfId="3" applyFont="1" applyBorder="1" applyAlignment="1" applyProtection="1">
      <alignment horizontal="center" vertical="top" wrapText="1"/>
      <protection locked="0"/>
    </xf>
    <xf numFmtId="49" fontId="4" fillId="0" borderId="5" xfId="0" applyNumberFormat="1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top"/>
    </xf>
    <xf numFmtId="43" fontId="3" fillId="0" borderId="0" xfId="3" applyFont="1"/>
    <xf numFmtId="43" fontId="4" fillId="0" borderId="0" xfId="0" applyNumberFormat="1" applyFont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43" fontId="4" fillId="0" borderId="4" xfId="3" applyFont="1" applyBorder="1" applyAlignment="1" applyProtection="1">
      <alignment vertical="center" wrapText="1"/>
      <protection locked="0"/>
    </xf>
    <xf numFmtId="0" fontId="6" fillId="2" borderId="3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3" fillId="0" borderId="0" xfId="0" applyFont="1" applyProtection="1">
      <protection locked="0"/>
    </xf>
    <xf numFmtId="43" fontId="3" fillId="0" borderId="0" xfId="3" applyFont="1" applyProtection="1"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2" fontId="4" fillId="0" borderId="4" xfId="0" applyNumberFormat="1" applyFont="1" applyBorder="1" applyAlignment="1" applyProtection="1">
      <alignment vertical="top" wrapText="1"/>
      <protection locked="0"/>
    </xf>
    <xf numFmtId="43" fontId="4" fillId="0" borderId="2" xfId="3" applyFont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top" wrapText="1"/>
    </xf>
    <xf numFmtId="0" fontId="4" fillId="3" borderId="0" xfId="0" applyFont="1" applyFill="1" applyAlignment="1">
      <alignment vertical="top" wrapText="1"/>
    </xf>
    <xf numFmtId="0" fontId="4" fillId="3" borderId="3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 applyProtection="1">
      <alignment vertical="top" wrapText="1"/>
      <protection locked="0"/>
    </xf>
    <xf numFmtId="43" fontId="4" fillId="3" borderId="4" xfId="3" applyFont="1" applyFill="1" applyBorder="1" applyAlignment="1" applyProtection="1">
      <alignment vertical="top" wrapText="1"/>
      <protection locked="0"/>
    </xf>
    <xf numFmtId="0" fontId="2" fillId="0" borderId="0" xfId="0" applyFont="1" applyProtection="1">
      <protection locked="0"/>
    </xf>
    <xf numFmtId="43" fontId="2" fillId="0" borderId="0" xfId="3" applyFont="1" applyProtection="1">
      <protection locked="0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43" fontId="6" fillId="0" borderId="9" xfId="3" applyFont="1" applyBorder="1" applyAlignment="1" applyProtection="1">
      <alignment horizontal="left" vertical="top" wrapText="1"/>
      <protection locked="0"/>
    </xf>
    <xf numFmtId="49" fontId="4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3" fontId="4" fillId="0" borderId="9" xfId="3" applyFont="1" applyBorder="1" applyAlignment="1" applyProtection="1">
      <alignment horizontal="right" vertical="top" wrapText="1"/>
      <protection locked="0"/>
    </xf>
    <xf numFmtId="0" fontId="4" fillId="2" borderId="0" xfId="0" applyFont="1" applyFill="1" applyAlignment="1">
      <alignment vertical="top" wrapText="1"/>
    </xf>
    <xf numFmtId="43" fontId="4" fillId="2" borderId="9" xfId="3" applyFont="1" applyFill="1" applyBorder="1" applyAlignment="1" applyProtection="1">
      <alignment vertical="top" wrapText="1"/>
      <protection locked="0"/>
    </xf>
    <xf numFmtId="0" fontId="4" fillId="0" borderId="0" xfId="0" applyFont="1" applyAlignment="1">
      <alignment horizontal="left" vertical="top" wrapText="1"/>
    </xf>
    <xf numFmtId="43" fontId="4" fillId="3" borderId="9" xfId="3" applyFont="1" applyFill="1" applyBorder="1" applyAlignment="1" applyProtection="1">
      <alignment vertical="top" wrapText="1"/>
      <protection locked="0"/>
    </xf>
    <xf numFmtId="0" fontId="4" fillId="0" borderId="0" xfId="0" applyFont="1" applyAlignment="1">
      <alignment horizontal="left" vertical="top"/>
    </xf>
    <xf numFmtId="0" fontId="4" fillId="3" borderId="8" xfId="0" applyFont="1" applyFill="1" applyBorder="1" applyAlignment="1">
      <alignment vertical="top" wrapText="1"/>
    </xf>
    <xf numFmtId="0" fontId="6" fillId="3" borderId="6" xfId="0" applyFont="1" applyFill="1" applyBorder="1" applyAlignment="1">
      <alignment vertical="top" wrapText="1"/>
    </xf>
    <xf numFmtId="43" fontId="6" fillId="3" borderId="11" xfId="3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>
      <alignment vertical="top" wrapText="1"/>
    </xf>
    <xf numFmtId="0" fontId="6" fillId="2" borderId="0" xfId="0" applyFont="1" applyFill="1" applyAlignment="1">
      <alignment vertical="top" wrapText="1"/>
    </xf>
    <xf numFmtId="43" fontId="6" fillId="2" borderId="3" xfId="3" applyFont="1" applyFill="1" applyBorder="1" applyAlignment="1" applyProtection="1">
      <alignment vertical="top" wrapText="1"/>
      <protection locked="0"/>
    </xf>
    <xf numFmtId="0" fontId="6" fillId="0" borderId="0" xfId="0" applyFont="1" applyAlignment="1">
      <alignment vertical="top" wrapText="1"/>
    </xf>
    <xf numFmtId="43" fontId="6" fillId="0" borderId="3" xfId="3" applyFont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vertical="top" wrapText="1"/>
    </xf>
    <xf numFmtId="49" fontId="6" fillId="0" borderId="7" xfId="0" applyNumberFormat="1" applyFont="1" applyBorder="1" applyAlignment="1">
      <alignment horizontal="left" vertical="top" wrapText="1"/>
    </xf>
    <xf numFmtId="0" fontId="6" fillId="0" borderId="7" xfId="0" applyFont="1" applyBorder="1" applyAlignment="1">
      <alignment vertical="top" wrapText="1"/>
    </xf>
    <xf numFmtId="43" fontId="6" fillId="0" borderId="12" xfId="3" applyFont="1" applyBorder="1" applyAlignment="1" applyProtection="1">
      <alignment horizontal="right" vertical="top" wrapText="1"/>
      <protection locked="0"/>
    </xf>
    <xf numFmtId="43" fontId="4" fillId="2" borderId="0" xfId="3" applyFont="1" applyFill="1" applyAlignment="1" applyProtection="1">
      <alignment vertical="top" wrapText="1"/>
      <protection locked="0"/>
    </xf>
    <xf numFmtId="43" fontId="6" fillId="0" borderId="5" xfId="3" applyFont="1" applyBorder="1" applyAlignment="1" applyProtection="1">
      <alignment horizontal="right" vertical="center" wrapText="1"/>
      <protection locked="0"/>
    </xf>
    <xf numFmtId="43" fontId="4" fillId="0" borderId="0" xfId="3" applyFont="1" applyAlignment="1" applyProtection="1">
      <alignment vertical="top" wrapText="1"/>
      <protection locked="0"/>
    </xf>
    <xf numFmtId="0" fontId="16" fillId="0" borderId="0" xfId="0" applyFont="1" applyAlignment="1">
      <alignment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44" fontId="19" fillId="0" borderId="7" xfId="0" applyNumberFormat="1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center" wrapText="1"/>
    </xf>
    <xf numFmtId="44" fontId="19" fillId="0" borderId="2" xfId="0" applyNumberFormat="1" applyFont="1" applyBorder="1" applyAlignment="1">
      <alignment horizontal="center" vertical="center" wrapText="1"/>
    </xf>
    <xf numFmtId="44" fontId="19" fillId="0" borderId="2" xfId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44" fontId="5" fillId="0" borderId="3" xfId="0" applyNumberFormat="1" applyFont="1" applyBorder="1" applyAlignment="1">
      <alignment horizontal="center" vertical="center" wrapText="1"/>
    </xf>
    <xf numFmtId="44" fontId="5" fillId="0" borderId="3" xfId="1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49" fontId="21" fillId="0" borderId="3" xfId="0" applyNumberFormat="1" applyFont="1" applyBorder="1" applyAlignment="1">
      <alignment horizontal="left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44" fontId="19" fillId="0" borderId="3" xfId="0" applyNumberFormat="1" applyFont="1" applyBorder="1" applyAlignment="1">
      <alignment horizontal="center" vertical="center" wrapText="1"/>
    </xf>
    <xf numFmtId="44" fontId="19" fillId="0" borderId="3" xfId="1" applyFont="1" applyFill="1" applyBorder="1" applyAlignment="1">
      <alignment vertical="center" wrapText="1"/>
    </xf>
    <xf numFmtId="49" fontId="22" fillId="0" borderId="3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23" fillId="0" borderId="3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4" fontId="5" fillId="0" borderId="4" xfId="0" applyNumberFormat="1" applyFont="1" applyBorder="1" applyAlignment="1">
      <alignment horizontal="center" vertical="center" wrapText="1"/>
    </xf>
    <xf numFmtId="44" fontId="5" fillId="0" borderId="4" xfId="1" applyFont="1" applyFill="1" applyBorder="1" applyAlignment="1">
      <alignment vertical="center" wrapText="1"/>
    </xf>
    <xf numFmtId="49" fontId="5" fillId="0" borderId="4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center" vertical="top" wrapText="1"/>
    </xf>
    <xf numFmtId="0" fontId="5" fillId="0" borderId="4" xfId="0" applyFont="1" applyBorder="1" applyAlignment="1" applyProtection="1">
      <alignment horizontal="center" vertical="top" wrapText="1"/>
      <protection locked="0"/>
    </xf>
    <xf numFmtId="44" fontId="5" fillId="0" borderId="4" xfId="3" applyNumberFormat="1" applyFont="1" applyFill="1" applyBorder="1" applyAlignment="1" applyProtection="1">
      <alignment vertical="top" wrapText="1"/>
      <protection locked="0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44" fontId="5" fillId="0" borderId="4" xfId="0" applyNumberFormat="1" applyFont="1" applyBorder="1" applyAlignment="1" applyProtection="1">
      <alignment vertical="top" wrapText="1"/>
      <protection locked="0"/>
    </xf>
    <xf numFmtId="0" fontId="21" fillId="0" borderId="3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44" fontId="24" fillId="0" borderId="3" xfId="0" applyNumberFormat="1" applyFont="1" applyBorder="1" applyAlignment="1">
      <alignment horizontal="center" vertical="center" wrapText="1"/>
    </xf>
    <xf numFmtId="49" fontId="20" fillId="0" borderId="3" xfId="0" applyNumberFormat="1" applyFont="1" applyBorder="1" applyAlignment="1">
      <alignment horizontal="left" vertical="center" wrapText="1"/>
    </xf>
    <xf numFmtId="49" fontId="25" fillId="0" borderId="3" xfId="0" applyNumberFormat="1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44" fontId="19" fillId="0" borderId="2" xfId="3" applyNumberFormat="1" applyFont="1" applyFill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top" wrapText="1"/>
    </xf>
    <xf numFmtId="44" fontId="5" fillId="0" borderId="11" xfId="3" applyNumberFormat="1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44" fontId="5" fillId="0" borderId="3" xfId="3" applyNumberFormat="1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44" fontId="5" fillId="0" borderId="4" xfId="3" applyNumberFormat="1" applyFont="1" applyFill="1" applyBorder="1" applyAlignment="1" applyProtection="1">
      <alignment vertical="center" wrapText="1"/>
      <protection locked="0"/>
    </xf>
    <xf numFmtId="0" fontId="19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center" wrapText="1"/>
    </xf>
    <xf numFmtId="44" fontId="5" fillId="0" borderId="3" xfId="3" applyNumberFormat="1" applyFont="1" applyFill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left" vertical="top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left" vertical="top" wrapText="1"/>
    </xf>
    <xf numFmtId="49" fontId="5" fillId="0" borderId="12" xfId="0" applyNumberFormat="1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center" vertical="top" wrapText="1"/>
      <protection locked="0"/>
    </xf>
    <xf numFmtId="44" fontId="5" fillId="0" borderId="12" xfId="3" applyNumberFormat="1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  <protection locked="0"/>
    </xf>
    <xf numFmtId="44" fontId="5" fillId="0" borderId="2" xfId="3" applyNumberFormat="1" applyFont="1" applyFill="1" applyBorder="1" applyAlignment="1" applyProtection="1">
      <alignment horizontal="right" vertical="center" wrapText="1"/>
      <protection locked="0"/>
    </xf>
    <xf numFmtId="49" fontId="19" fillId="0" borderId="4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44" fontId="5" fillId="0" borderId="4" xfId="0" applyNumberFormat="1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44" fontId="5" fillId="0" borderId="3" xfId="3" applyNumberFormat="1" applyFont="1" applyFill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44" fontId="5" fillId="0" borderId="3" xfId="3" applyNumberFormat="1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>
      <alignment horizontal="left" vertical="top" wrapText="1"/>
    </xf>
    <xf numFmtId="44" fontId="5" fillId="0" borderId="3" xfId="3" applyNumberFormat="1" applyFont="1" applyFill="1" applyBorder="1" applyAlignment="1" applyProtection="1">
      <alignment vertical="top" wrapText="1"/>
      <protection locked="0"/>
    </xf>
    <xf numFmtId="0" fontId="5" fillId="0" borderId="12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top" wrapText="1"/>
    </xf>
    <xf numFmtId="44" fontId="5" fillId="0" borderId="2" xfId="3" applyNumberFormat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top" wrapText="1"/>
    </xf>
    <xf numFmtId="0" fontId="19" fillId="0" borderId="0" xfId="0" applyFont="1" applyAlignment="1">
      <alignment vertical="center"/>
    </xf>
    <xf numFmtId="0" fontId="25" fillId="0" borderId="4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4" fontId="5" fillId="0" borderId="0" xfId="3" applyNumberFormat="1" applyFont="1" applyFill="1" applyAlignment="1">
      <alignment horizontal="right" vertical="center" wrapText="1"/>
    </xf>
    <xf numFmtId="49" fontId="25" fillId="0" borderId="4" xfId="0" applyNumberFormat="1" applyFont="1" applyBorder="1" applyAlignment="1">
      <alignment horizontal="left"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center" vertical="center" wrapText="1"/>
    </xf>
    <xf numFmtId="44" fontId="19" fillId="0" borderId="11" xfId="3" applyNumberFormat="1" applyFont="1" applyFill="1" applyBorder="1" applyAlignment="1" applyProtection="1">
      <alignment horizontal="center" vertical="top" wrapText="1"/>
      <protection locked="0"/>
    </xf>
    <xf numFmtId="44" fontId="5" fillId="0" borderId="3" xfId="3" applyNumberFormat="1" applyFont="1" applyFill="1" applyBorder="1" applyAlignment="1" applyProtection="1">
      <alignment horizontal="right" vertical="top" wrapText="1"/>
      <protection locked="0"/>
    </xf>
    <xf numFmtId="0" fontId="5" fillId="0" borderId="3" xfId="0" applyFont="1" applyBorder="1" applyAlignment="1">
      <alignment vertical="top" wrapText="1"/>
    </xf>
    <xf numFmtId="44" fontId="5" fillId="0" borderId="3" xfId="3" applyNumberFormat="1" applyFont="1" applyFill="1" applyBorder="1" applyAlignment="1" applyProtection="1">
      <alignment horizontal="right" vertical="center" wrapText="1"/>
      <protection locked="0"/>
    </xf>
    <xf numFmtId="0" fontId="19" fillId="0" borderId="3" xfId="0" applyFont="1" applyBorder="1" applyAlignment="1">
      <alignment horizontal="center" vertical="top"/>
    </xf>
    <xf numFmtId="0" fontId="19" fillId="0" borderId="12" xfId="0" applyFont="1" applyBorder="1" applyAlignment="1">
      <alignment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center" wrapText="1"/>
    </xf>
    <xf numFmtId="44" fontId="19" fillId="0" borderId="12" xfId="3" applyNumberFormat="1" applyFont="1" applyFill="1" applyBorder="1" applyAlignment="1" applyProtection="1">
      <alignment vertical="top" wrapText="1"/>
      <protection locked="0"/>
    </xf>
    <xf numFmtId="0" fontId="5" fillId="0" borderId="0" xfId="0" applyFont="1"/>
    <xf numFmtId="44" fontId="5" fillId="0" borderId="0" xfId="0" applyNumberFormat="1" applyFont="1" applyAlignment="1">
      <alignment horizontal="center" vertical="center"/>
    </xf>
    <xf numFmtId="0" fontId="27" fillId="0" borderId="0" xfId="0" applyFont="1"/>
    <xf numFmtId="0" fontId="5" fillId="0" borderId="3" xfId="0" applyFont="1" applyBorder="1" applyAlignment="1">
      <alignment horizontal="center" vertical="center"/>
    </xf>
    <xf numFmtId="44" fontId="5" fillId="0" borderId="3" xfId="0" applyNumberFormat="1" applyFont="1" applyBorder="1" applyAlignment="1">
      <alignment horizontal="center"/>
    </xf>
    <xf numFmtId="44" fontId="5" fillId="0" borderId="3" xfId="0" applyNumberFormat="1" applyFont="1" applyBorder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19" fillId="0" borderId="12" xfId="0" applyFont="1" applyBorder="1"/>
    <xf numFmtId="0" fontId="19" fillId="0" borderId="12" xfId="0" applyFont="1" applyBorder="1" applyAlignment="1">
      <alignment horizontal="center"/>
    </xf>
    <xf numFmtId="44" fontId="19" fillId="0" borderId="12" xfId="0" applyNumberFormat="1" applyFont="1" applyBorder="1" applyAlignment="1">
      <alignment horizontal="center"/>
    </xf>
    <xf numFmtId="44" fontId="19" fillId="0" borderId="12" xfId="0" applyNumberFormat="1" applyFont="1" applyBorder="1"/>
    <xf numFmtId="0" fontId="5" fillId="0" borderId="0" xfId="0" applyFont="1" applyAlignment="1">
      <alignment wrapText="1"/>
    </xf>
    <xf numFmtId="44" fontId="5" fillId="0" borderId="0" xfId="3" applyNumberFormat="1" applyFont="1" applyFill="1"/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center"/>
      <protection locked="0"/>
    </xf>
    <xf numFmtId="44" fontId="5" fillId="0" borderId="0" xfId="3" applyNumberFormat="1" applyFont="1" applyFill="1" applyProtection="1">
      <protection locked="0"/>
    </xf>
    <xf numFmtId="44" fontId="5" fillId="0" borderId="0" xfId="0" applyNumberFormat="1" applyFont="1" applyAlignment="1">
      <alignment horizontal="center"/>
    </xf>
    <xf numFmtId="44" fontId="5" fillId="0" borderId="0" xfId="0" applyNumberFormat="1" applyFont="1"/>
    <xf numFmtId="0" fontId="19" fillId="0" borderId="3" xfId="0" applyFont="1" applyBorder="1" applyAlignment="1">
      <alignment horizontal="left" vertical="center" wrapText="1"/>
    </xf>
    <xf numFmtId="2" fontId="5" fillId="0" borderId="3" xfId="0" applyNumberFormat="1" applyFont="1" applyBorder="1" applyAlignment="1" applyProtection="1">
      <alignment horizontal="center" vertical="center" wrapText="1"/>
      <protection locked="0"/>
    </xf>
    <xf numFmtId="44" fontId="5" fillId="0" borderId="3" xfId="3" applyNumberFormat="1" applyFont="1" applyFill="1" applyBorder="1" applyAlignment="1" applyProtection="1">
      <alignment vertical="center" wrapText="1"/>
      <protection locked="0"/>
    </xf>
    <xf numFmtId="0" fontId="19" fillId="0" borderId="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top" wrapText="1"/>
    </xf>
    <xf numFmtId="0" fontId="19" fillId="0" borderId="2" xfId="0" applyFont="1" applyBorder="1" applyAlignment="1" applyProtection="1">
      <alignment horizontal="center" vertical="top" wrapText="1"/>
      <protection locked="0"/>
    </xf>
    <xf numFmtId="44" fontId="19" fillId="0" borderId="2" xfId="3" applyNumberFormat="1" applyFont="1" applyFill="1" applyBorder="1" applyAlignment="1" applyProtection="1">
      <alignment horizontal="center" vertical="top" wrapText="1"/>
      <protection locked="0"/>
    </xf>
    <xf numFmtId="0" fontId="19" fillId="0" borderId="0" xfId="0" applyFont="1"/>
    <xf numFmtId="0" fontId="19" fillId="0" borderId="1" xfId="0" applyFont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left" vertical="center" wrapText="1"/>
    </xf>
    <xf numFmtId="0" fontId="19" fillId="0" borderId="5" xfId="0" applyFont="1" applyBorder="1" applyAlignment="1">
      <alignment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5" xfId="0" applyFont="1" applyBorder="1" applyAlignment="1" applyProtection="1">
      <alignment horizontal="center" vertical="center" wrapText="1"/>
      <protection locked="0"/>
    </xf>
    <xf numFmtId="44" fontId="19" fillId="0" borderId="2" xfId="3" applyNumberFormat="1" applyFont="1" applyFill="1" applyBorder="1" applyAlignment="1" applyProtection="1">
      <alignment horizontal="right" vertical="center" wrapText="1"/>
      <protection locked="0"/>
    </xf>
    <xf numFmtId="0" fontId="19" fillId="0" borderId="2" xfId="0" applyFont="1" applyBorder="1" applyAlignment="1">
      <alignment horizontal="left" vertical="center"/>
    </xf>
    <xf numFmtId="0" fontId="19" fillId="0" borderId="2" xfId="0" applyFont="1" applyBorder="1"/>
    <xf numFmtId="0" fontId="19" fillId="0" borderId="2" xfId="0" applyFont="1" applyBorder="1" applyAlignment="1">
      <alignment horizontal="center"/>
    </xf>
    <xf numFmtId="44" fontId="19" fillId="0" borderId="2" xfId="0" applyNumberFormat="1" applyFont="1" applyBorder="1" applyAlignment="1">
      <alignment horizontal="center"/>
    </xf>
    <xf numFmtId="44" fontId="19" fillId="0" borderId="2" xfId="0" applyNumberFormat="1" applyFont="1" applyBorder="1" applyAlignment="1">
      <alignment vertical="center"/>
    </xf>
    <xf numFmtId="44" fontId="19" fillId="0" borderId="2" xfId="3" applyNumberFormat="1" applyFont="1" applyFill="1" applyBorder="1" applyAlignment="1">
      <alignment horizontal="right" vertical="center" wrapText="1"/>
    </xf>
    <xf numFmtId="0" fontId="19" fillId="0" borderId="3" xfId="0" applyFont="1" applyBorder="1" applyAlignment="1">
      <alignment horizontal="center" vertical="top" wrapText="1"/>
    </xf>
    <xf numFmtId="44" fontId="19" fillId="0" borderId="3" xfId="3" applyNumberFormat="1" applyFont="1" applyFill="1" applyBorder="1" applyAlignment="1" applyProtection="1">
      <alignment horizontal="center" vertical="top" wrapText="1"/>
      <protection locked="0"/>
    </xf>
    <xf numFmtId="44" fontId="5" fillId="0" borderId="3" xfId="3" applyNumberFormat="1" applyFont="1" applyFill="1" applyBorder="1" applyAlignment="1" applyProtection="1">
      <alignment horizontal="left" vertical="top" wrapText="1"/>
      <protection locked="0"/>
    </xf>
    <xf numFmtId="44" fontId="5" fillId="0" borderId="3" xfId="3" applyNumberFormat="1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Alignment="1">
      <alignment horizontal="left" vertical="center"/>
    </xf>
    <xf numFmtId="0" fontId="27" fillId="0" borderId="9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6" fillId="0" borderId="7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7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7">
    <cellStyle name="Comma" xfId="3" builtinId="3"/>
    <cellStyle name="Currency" xfId="1" builtinId="4"/>
    <cellStyle name="Currency 2" xfId="6" xr:uid="{87C119CF-2FE7-40DA-BA92-038BFB1DBEA8}"/>
    <cellStyle name="Hyperlink" xfId="4" builtinId="8"/>
    <cellStyle name="Normal" xfId="0" builtinId="0"/>
    <cellStyle name="Normal 2" xfId="5" xr:uid="{9083F2F3-8207-4C0C-95F7-1A677FD20CEC}"/>
    <cellStyle name="Percent" xfId="2" builtinId="5"/>
  </cellStyles>
  <dxfs count="0"/>
  <tableStyles count="0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externalLink" Target="externalLinks/externalLink32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42" Type="http://schemas.openxmlformats.org/officeDocument/2006/relationships/externalLink" Target="externalLinks/externalLink35.xml"/><Relationship Id="rId47" Type="http://schemas.openxmlformats.org/officeDocument/2006/relationships/calcChain" Target="calcChain.xml"/><Relationship Id="rId50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9" Type="http://schemas.openxmlformats.org/officeDocument/2006/relationships/externalLink" Target="externalLinks/externalLink22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40" Type="http://schemas.openxmlformats.org/officeDocument/2006/relationships/externalLink" Target="externalLinks/externalLink33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49" Type="http://schemas.openxmlformats.org/officeDocument/2006/relationships/customXml" Target="../customXml/item2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externalLink" Target="externalLinks/externalLink24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43" Type="http://schemas.openxmlformats.org/officeDocument/2006/relationships/theme" Target="theme/theme1.xml"/><Relationship Id="rId48" Type="http://schemas.openxmlformats.org/officeDocument/2006/relationships/customXml" Target="../customXml/item1.xml"/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externalLink" Target="externalLinks/externalLink31.xml"/><Relationship Id="rId46" Type="http://schemas.microsoft.com/office/2017/10/relationships/person" Target="persons/person.xml"/><Relationship Id="rId20" Type="http://schemas.openxmlformats.org/officeDocument/2006/relationships/externalLink" Target="externalLinks/externalLink13.xml"/><Relationship Id="rId41" Type="http://schemas.openxmlformats.org/officeDocument/2006/relationships/externalLink" Target="externalLinks/externalLink3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DATA\Majuba\Stacker%20Evaluation\Krupp\300-720%20HCS%20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srv1\Samantha\My%20Documents\d19\Hour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7%20Tenders\07-10%20TH167%20GLTA\07-10-TH167Boq%20for%20Pricing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microsoft.com/office/2019/04/relationships/externalLinkLongPath" Target="https://eskom-my.sharepoint.com/DOCUME~1/Modiseth/LOCALS~1/Temp/_ZCTmp.Dir/Sales%20Items/Medupi%20Calcs/Calculations/Main%20Calcs/final%20calcs/27-07-2007/Final/330%20MVA%2012%25/Medupi%20PS%20330%20MVA%20r2-imp%2012%25_30_07_2007_asgisa%201%20unit.XLS?1C9767B5" TargetMode="External"/><Relationship Id="rId1" Type="http://schemas.openxmlformats.org/officeDocument/2006/relationships/externalLinkPath" Target="file:///\\1C9767B5\Medupi%20PS%20330%20MVA%20r2-imp%2012%25_30_07_2007_asgisa%201%20uni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Rfa-vcs\Edition%2024\RFA-VC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kom-my.sharepoint.com/DOCUME~1/NdlovuBM/LOCALS~1/Temp/GWViewer/Final%20Orig%20Activity%20Schedule%20forHendrina%202010%2012%2008%20W106304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7%20Tenders\07-10%20TH167%20GLTA\Austrian%20Energy%20&amp;%20Environment\07-02-TH039-AEE%20-%20Amakhulu%20Insulation%20Add%204%20-%20CALC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kom-my.sharepoint.com/My%20Drive/Projects/Eskom/Lethabo%20Power%20Station/525.0%20Economiser%20Elements/3.%20QS%20Report/Elements%20Final%20Estimate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RM\PROJEKT\RM_PORTFOLIO\Risikomanagement\RM-TOOL\GESCH&#220;TZTE%20VERSION%20-%20NICHT%20ZUGREIFEN\PHASE%202%20-%20DEUTSCH\SAG&#214;_ChRM_Tool_V2.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My%20Documents\PACT%20facilitation\Lessons_Learned_2.1_e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kom-my.sharepoint.com/DOCUME~1/Modiseth/LOCALS~1/Temp/_ZCTmp.Dir/DATA/Majuba/Stacker%20Evaluation/Krupp/300-720%20HCS%200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RM\PROJEKT\RM_Portfolio\Risikomanagement\RM-TOOL\Tool-Entwicklung\PHASE%202\SAG&#214;_RM_ChR_Tool_klein_V1.6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DATA\Majuba\Stacker%20Evaluation\Krupp\QS%20Inf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TEMP\Controlling%20Report\Budget\aktual-budge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kom-my.sharepoint.com/Masters/Specials/HOTvesse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7%20Tenders\Norms%20&amp;%20Master\Austrian%20Energy%20&amp;%20Environment\07-02-TH039-AEE%20-%20Amakhulu%20Insulation%20Add%204%20-%20CALC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DOCUME~1\1006388\LOCALS~1\Temp\Temporary%20Directory%201%20for%20Proforma%20Assessment%20Siemens%20Komati%20C&amp;I%2025May2009.zip\20090326%20Komati%20Siemens%20Forecast%20&amp;%20CP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srv1\Samantha\ngodwana%20-%2031.10\document%20control%20master_30.10_MITTAL%20SAMPL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nbs015a\ptd_coc$\Siemens%20Tenders\All%20Completed%20Tenders\1195%20-%20Veolia%20Water%20-%20SASOL%206.6kV%20Switchgear\Price%20Calculation%20-%20Veolia%20Water%20-%201195%20rev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8%20Tenders\08-02-TH035%20Polysius%20Namibia\08-02-TH035%20Polysius%20Namibia%20cemen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7%20Tenders\07-10%20TH167%20GLTA\07-09-TH142-SASOL%20Polymers%20COL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02SalesDepartment\07Projektabwicklung\L21_Projekte\S&#252;dafrika\KOMATI\Bestellobligo\Bestellobligo%20vom%2002.06.2008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kom-my.sharepoint.com/KAEFER%20NORMS%20TABLES/TAG%20Hot%20Rev%20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7%20Tenders\07-10%20TH167%20GLTA\07-09-TH142-SASOL%20Polymers%20HO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urika\C\My%20Documents\Kendal\BD34\Book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Forms\NORM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.%20Performance%20Solutions%20After%20Market%20Sector\Customer%20Activity\Foskor%20Phalaborwa\P1102077%20Foskor%20HGG%20(See%20Also%20P1002081)\3%20ESTIMATOR\3%20Material%20EDS-%20FSS\Material%20EDS-FSS%2004-08-2009_REV%20B%20Master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8%20Tenders\08-03-TH049%20DB%20Thermal%20PBMR\P&amp;GS%2004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Rfa-vcs\Edition%2025\RFA-VC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Rfa-vcs\Edition%2024\Rfa-Inpu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Acoustic%202000\Norm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gn051a\EPD\00_01\Projektcontrolling\Projekte\Europa\KPNQwest\KPNQwest-Too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D%2033%20BOILER%206%20G.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ICING%20SCHEDULE%20-ANNEXUREM-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/>
      <sheetData sheetId="23"/>
      <sheetData sheetId="24"/>
      <sheetData sheetId="25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"/>
      <sheetName val="BPW"/>
    </sheetNames>
    <sheetDataSet>
      <sheetData sheetId="0">
        <row r="2">
          <cell r="C2">
            <v>30.42</v>
          </cell>
          <cell r="E2">
            <v>68.16</v>
          </cell>
          <cell r="G2">
            <v>24.74</v>
          </cell>
          <cell r="H2">
            <v>59.51</v>
          </cell>
          <cell r="I2">
            <v>37.71</v>
          </cell>
        </row>
      </sheetData>
      <sheetData sheetId="1">
        <row r="4">
          <cell r="Q4">
            <v>44.59</v>
          </cell>
          <cell r="AD4">
            <v>6982.2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Q.Pricing Schedules"/>
      <sheetName val="BOQ.Pricing Schedules (2)"/>
      <sheetName val="BOQ.Pricing Schedules (3)"/>
    </sheetNames>
    <sheetDataSet>
      <sheetData sheetId="0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Data "/>
      <sheetName val="Check"/>
      <sheetName val="Sunburst"/>
      <sheetName val="Oil"/>
      <sheetName val="Commissing"/>
      <sheetName val="Transport"/>
      <sheetName val="Shipping"/>
      <sheetName val="Remove &amp; Install "/>
      <sheetName val="Project Management"/>
      <sheetName val="Sprinkler System"/>
      <sheetName val="Drykeep"/>
      <sheetName val="Kelman"/>
      <sheetName val="Sergi"/>
      <sheetName val="Material"/>
      <sheetName val="Bill of Matrials"/>
      <sheetName val="PREISBL"/>
      <sheetName val="Cost Split"/>
      <sheetName val="Tender Calculation"/>
      <sheetName val="Operational Check List"/>
      <sheetName val="COVER SHEET"/>
      <sheetName val="BNK Calc"/>
      <sheetName val="Calculation With SD"/>
      <sheetName val="REVERSE CALC"/>
      <sheetName val="Order Calculation"/>
      <sheetName val="Calculations"/>
      <sheetName val="Lifecycle costing"/>
      <sheetName val="LME"/>
      <sheetName val="Summary"/>
      <sheetName val="Summary (E)"/>
      <sheetName val="Rate of Exchange"/>
      <sheetName val="PS5 Schedule"/>
      <sheetName val="PS5 Schedule(S)"/>
      <sheetName val="Price adjustment formulae(E)"/>
      <sheetName val="Rate of Exchange(E)"/>
      <sheetName val="Option K"/>
      <sheetName val="Option N"/>
      <sheetName val="Activities s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0">
          <cell r="J10" t="str">
            <v>EURO</v>
          </cell>
        </row>
        <row r="12">
          <cell r="I12" t="str">
            <v>SA Rands</v>
          </cell>
          <cell r="J12" t="str">
            <v>US$</v>
          </cell>
        </row>
        <row r="14">
          <cell r="H14">
            <v>1</v>
          </cell>
          <cell r="J14" t="str">
            <v>BPS</v>
          </cell>
        </row>
        <row r="16">
          <cell r="J16" t="str">
            <v>Oil/ BBL</v>
          </cell>
        </row>
      </sheetData>
      <sheetData sheetId="16">
        <row r="1">
          <cell r="G1" t="str">
            <v>Total</v>
          </cell>
        </row>
        <row r="2">
          <cell r="G2">
            <v>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s"/>
      <sheetName val="Re"/>
      <sheetName val="1999 PLAN"/>
      <sheetName val="Turbine Tender 3 Unit base (2)"/>
      <sheetName val="CPA Formulae"/>
      <sheetName val="Detail"/>
      <sheetName val="FLOW_3.XLS"/>
      <sheetName val="Qm"/>
      <sheetName val="C"/>
      <sheetName val="1999_PLAN"/>
      <sheetName val="Turbine_Tender_3_Unit_base_(2)"/>
      <sheetName val="CPA_Formulae"/>
      <sheetName val="FLOW_3_XLS"/>
      <sheetName val="Econ_monthly_"/>
      <sheetName val="Rates"/>
      <sheetName val="Cu drop list"/>
      <sheetName val="1999_PLAN1"/>
      <sheetName val="Turbine_Tender_3_Unit_base_(2)1"/>
      <sheetName val="CPA_Formulae1"/>
      <sheetName val="FLOW_3_XLS1"/>
      <sheetName val="Cu_drop_list"/>
      <sheetName val="Executive summary"/>
    </sheetNames>
    <sheetDataSet>
      <sheetData sheetId="0"/>
      <sheetData sheetId="1" refreshError="1">
        <row r="94">
          <cell r="D94">
            <v>0</v>
          </cell>
        </row>
        <row r="95">
          <cell r="D95">
            <v>1</v>
          </cell>
        </row>
        <row r="96">
          <cell r="D96">
            <v>2</v>
          </cell>
        </row>
        <row r="97">
          <cell r="D97">
            <v>3</v>
          </cell>
        </row>
        <row r="98">
          <cell r="D98">
            <v>4</v>
          </cell>
        </row>
        <row r="99">
          <cell r="D99">
            <v>5</v>
          </cell>
        </row>
        <row r="100">
          <cell r="D100">
            <v>6</v>
          </cell>
        </row>
        <row r="101">
          <cell r="D101">
            <v>7</v>
          </cell>
        </row>
        <row r="102">
          <cell r="D102">
            <v>8</v>
          </cell>
        </row>
        <row r="103">
          <cell r="D103">
            <v>9</v>
          </cell>
        </row>
        <row r="104">
          <cell r="D104">
            <v>10</v>
          </cell>
        </row>
        <row r="105">
          <cell r="D105">
            <v>11</v>
          </cell>
        </row>
        <row r="106">
          <cell r="D106">
            <v>12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15</v>
          </cell>
        </row>
        <row r="110">
          <cell r="D110">
            <v>16</v>
          </cell>
        </row>
        <row r="111">
          <cell r="D111">
            <v>17</v>
          </cell>
        </row>
        <row r="112">
          <cell r="D112">
            <v>18</v>
          </cell>
        </row>
        <row r="113">
          <cell r="D113">
            <v>19</v>
          </cell>
        </row>
        <row r="114">
          <cell r="D114">
            <v>20</v>
          </cell>
        </row>
        <row r="115">
          <cell r="D115">
            <v>21</v>
          </cell>
        </row>
        <row r="116">
          <cell r="D116">
            <v>22</v>
          </cell>
        </row>
        <row r="117">
          <cell r="D117">
            <v>23</v>
          </cell>
        </row>
        <row r="118">
          <cell r="D118">
            <v>24</v>
          </cell>
        </row>
        <row r="119">
          <cell r="D119">
            <v>25</v>
          </cell>
        </row>
        <row r="120">
          <cell r="D120">
            <v>26</v>
          </cell>
        </row>
        <row r="121">
          <cell r="D121">
            <v>27</v>
          </cell>
        </row>
        <row r="122">
          <cell r="D122">
            <v>28</v>
          </cell>
        </row>
        <row r="123">
          <cell r="D123">
            <v>29</v>
          </cell>
        </row>
        <row r="124">
          <cell r="D124">
            <v>30</v>
          </cell>
        </row>
        <row r="125">
          <cell r="D125">
            <v>31</v>
          </cell>
        </row>
        <row r="126">
          <cell r="D126">
            <v>32</v>
          </cell>
        </row>
        <row r="127">
          <cell r="D127">
            <v>33</v>
          </cell>
        </row>
        <row r="128">
          <cell r="D128">
            <v>34</v>
          </cell>
        </row>
        <row r="129">
          <cell r="D129">
            <v>35</v>
          </cell>
        </row>
        <row r="130">
          <cell r="D130">
            <v>36</v>
          </cell>
        </row>
        <row r="131">
          <cell r="D131">
            <v>37</v>
          </cell>
        </row>
        <row r="132">
          <cell r="D132">
            <v>38</v>
          </cell>
        </row>
        <row r="133">
          <cell r="D133">
            <v>39</v>
          </cell>
        </row>
        <row r="134">
          <cell r="D134">
            <v>40</v>
          </cell>
        </row>
        <row r="135">
          <cell r="D135">
            <v>41</v>
          </cell>
        </row>
        <row r="136">
          <cell r="D136">
            <v>42</v>
          </cell>
        </row>
        <row r="137">
          <cell r="D137">
            <v>43</v>
          </cell>
        </row>
        <row r="138">
          <cell r="D138">
            <v>44</v>
          </cell>
        </row>
        <row r="139">
          <cell r="D139">
            <v>45</v>
          </cell>
        </row>
        <row r="140">
          <cell r="D140">
            <v>46</v>
          </cell>
        </row>
        <row r="141">
          <cell r="D141">
            <v>47</v>
          </cell>
        </row>
        <row r="142">
          <cell r="D142">
            <v>48</v>
          </cell>
        </row>
        <row r="143">
          <cell r="D143">
            <v>49</v>
          </cell>
        </row>
        <row r="144">
          <cell r="D144">
            <v>50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>
            <v>2</v>
          </cell>
        </row>
        <row r="150">
          <cell r="D150">
            <v>3</v>
          </cell>
        </row>
        <row r="151">
          <cell r="D151">
            <v>4</v>
          </cell>
        </row>
        <row r="152">
          <cell r="D152">
            <v>5</v>
          </cell>
        </row>
        <row r="153">
          <cell r="D153">
            <v>6</v>
          </cell>
        </row>
        <row r="154">
          <cell r="D154">
            <v>7</v>
          </cell>
        </row>
        <row r="155">
          <cell r="D155">
            <v>8</v>
          </cell>
        </row>
        <row r="156">
          <cell r="D156">
            <v>9</v>
          </cell>
        </row>
        <row r="157">
          <cell r="D157">
            <v>10</v>
          </cell>
        </row>
        <row r="158">
          <cell r="D158">
            <v>11</v>
          </cell>
        </row>
        <row r="159">
          <cell r="D159">
            <v>12</v>
          </cell>
        </row>
        <row r="160">
          <cell r="D160">
            <v>13</v>
          </cell>
        </row>
        <row r="161">
          <cell r="D161">
            <v>14</v>
          </cell>
        </row>
        <row r="162">
          <cell r="D162">
            <v>15</v>
          </cell>
        </row>
        <row r="163">
          <cell r="D163">
            <v>16</v>
          </cell>
        </row>
        <row r="164">
          <cell r="D164">
            <v>17</v>
          </cell>
        </row>
        <row r="165">
          <cell r="D165">
            <v>18</v>
          </cell>
        </row>
        <row r="166">
          <cell r="D166">
            <v>19</v>
          </cell>
        </row>
        <row r="167">
          <cell r="D167">
            <v>20</v>
          </cell>
        </row>
        <row r="168">
          <cell r="D168">
            <v>21</v>
          </cell>
        </row>
        <row r="169">
          <cell r="D169">
            <v>22</v>
          </cell>
        </row>
        <row r="170">
          <cell r="D170">
            <v>23</v>
          </cell>
        </row>
        <row r="171">
          <cell r="D171">
            <v>24</v>
          </cell>
        </row>
        <row r="172">
          <cell r="D172">
            <v>25</v>
          </cell>
        </row>
        <row r="173">
          <cell r="D173">
            <v>26</v>
          </cell>
        </row>
        <row r="174">
          <cell r="D174">
            <v>27</v>
          </cell>
        </row>
        <row r="175">
          <cell r="D175">
            <v>28</v>
          </cell>
        </row>
        <row r="176">
          <cell r="D176">
            <v>29</v>
          </cell>
        </row>
        <row r="177">
          <cell r="D177">
            <v>30</v>
          </cell>
        </row>
        <row r="178">
          <cell r="D178">
            <v>31</v>
          </cell>
        </row>
        <row r="179">
          <cell r="D179">
            <v>32</v>
          </cell>
        </row>
        <row r="180">
          <cell r="D180">
            <v>33</v>
          </cell>
        </row>
        <row r="181">
          <cell r="D181">
            <v>34</v>
          </cell>
        </row>
        <row r="184">
          <cell r="D184">
            <v>0</v>
          </cell>
        </row>
        <row r="185">
          <cell r="D185">
            <v>1</v>
          </cell>
        </row>
        <row r="186">
          <cell r="D186">
            <v>2</v>
          </cell>
        </row>
        <row r="187">
          <cell r="D187">
            <v>3</v>
          </cell>
        </row>
        <row r="188">
          <cell r="D188">
            <v>4</v>
          </cell>
        </row>
        <row r="189">
          <cell r="D189">
            <v>5</v>
          </cell>
        </row>
        <row r="190">
          <cell r="D190">
            <v>6</v>
          </cell>
        </row>
        <row r="191">
          <cell r="D191">
            <v>7</v>
          </cell>
        </row>
        <row r="192">
          <cell r="D192">
            <v>8</v>
          </cell>
        </row>
        <row r="193">
          <cell r="D193">
            <v>9</v>
          </cell>
        </row>
        <row r="194">
          <cell r="D194">
            <v>10</v>
          </cell>
        </row>
        <row r="195">
          <cell r="D195">
            <v>11</v>
          </cell>
        </row>
        <row r="196">
          <cell r="D196">
            <v>12</v>
          </cell>
        </row>
        <row r="197">
          <cell r="D197">
            <v>13</v>
          </cell>
        </row>
        <row r="198">
          <cell r="D198">
            <v>14</v>
          </cell>
        </row>
        <row r="199">
          <cell r="D199">
            <v>15</v>
          </cell>
        </row>
        <row r="200">
          <cell r="D200">
            <v>16</v>
          </cell>
        </row>
        <row r="201">
          <cell r="D201">
            <v>17</v>
          </cell>
        </row>
        <row r="202">
          <cell r="D202">
            <v>18</v>
          </cell>
        </row>
        <row r="203">
          <cell r="D203">
            <v>19</v>
          </cell>
        </row>
        <row r="204">
          <cell r="D204">
            <v>20</v>
          </cell>
        </row>
        <row r="205">
          <cell r="D205">
            <v>21</v>
          </cell>
        </row>
        <row r="206">
          <cell r="D206">
            <v>22</v>
          </cell>
        </row>
        <row r="207">
          <cell r="D207">
            <v>23</v>
          </cell>
        </row>
        <row r="208">
          <cell r="D208">
            <v>24</v>
          </cell>
        </row>
        <row r="209">
          <cell r="D209">
            <v>25</v>
          </cell>
        </row>
        <row r="210">
          <cell r="D210">
            <v>26</v>
          </cell>
        </row>
        <row r="211">
          <cell r="D211">
            <v>27</v>
          </cell>
        </row>
        <row r="212">
          <cell r="D212">
            <v>28</v>
          </cell>
        </row>
        <row r="213">
          <cell r="D213">
            <v>29</v>
          </cell>
        </row>
        <row r="214">
          <cell r="D214">
            <v>30</v>
          </cell>
        </row>
        <row r="215">
          <cell r="D215">
            <v>31</v>
          </cell>
        </row>
        <row r="216">
          <cell r="D216">
            <v>32</v>
          </cell>
        </row>
        <row r="217">
          <cell r="D217">
            <v>33</v>
          </cell>
        </row>
        <row r="218">
          <cell r="D218">
            <v>34</v>
          </cell>
        </row>
        <row r="219">
          <cell r="D219">
            <v>35</v>
          </cell>
        </row>
        <row r="220">
          <cell r="D220">
            <v>36</v>
          </cell>
        </row>
        <row r="221">
          <cell r="D221">
            <v>37</v>
          </cell>
        </row>
        <row r="222">
          <cell r="D222">
            <v>38</v>
          </cell>
        </row>
        <row r="223">
          <cell r="D223">
            <v>39</v>
          </cell>
        </row>
        <row r="224">
          <cell r="D224">
            <v>40</v>
          </cell>
        </row>
        <row r="225">
          <cell r="D225">
            <v>41</v>
          </cell>
        </row>
        <row r="226">
          <cell r="D226">
            <v>42</v>
          </cell>
        </row>
        <row r="227">
          <cell r="D227">
            <v>43</v>
          </cell>
        </row>
        <row r="228">
          <cell r="D228">
            <v>44</v>
          </cell>
        </row>
        <row r="229">
          <cell r="D229">
            <v>45</v>
          </cell>
        </row>
        <row r="230">
          <cell r="D230">
            <v>46</v>
          </cell>
        </row>
        <row r="231">
          <cell r="D231">
            <v>47</v>
          </cell>
        </row>
        <row r="232">
          <cell r="D232">
            <v>48</v>
          </cell>
        </row>
        <row r="233">
          <cell r="D233">
            <v>49</v>
          </cell>
        </row>
        <row r="234">
          <cell r="D234">
            <v>50</v>
          </cell>
        </row>
        <row r="237">
          <cell r="D237">
            <v>0</v>
          </cell>
        </row>
        <row r="238">
          <cell r="D238">
            <v>1</v>
          </cell>
        </row>
        <row r="239">
          <cell r="D239">
            <v>2</v>
          </cell>
        </row>
        <row r="240">
          <cell r="D240">
            <v>3</v>
          </cell>
        </row>
        <row r="241">
          <cell r="D241">
            <v>4</v>
          </cell>
        </row>
        <row r="242">
          <cell r="D242">
            <v>5</v>
          </cell>
        </row>
        <row r="243">
          <cell r="D243">
            <v>6</v>
          </cell>
        </row>
        <row r="244">
          <cell r="D244">
            <v>7</v>
          </cell>
        </row>
        <row r="245">
          <cell r="D245">
            <v>8</v>
          </cell>
        </row>
        <row r="246">
          <cell r="D246">
            <v>9</v>
          </cell>
        </row>
        <row r="247">
          <cell r="D247">
            <v>10</v>
          </cell>
        </row>
        <row r="250">
          <cell r="D250">
            <v>0</v>
          </cell>
        </row>
        <row r="251">
          <cell r="D251">
            <v>1</v>
          </cell>
        </row>
        <row r="252">
          <cell r="D252">
            <v>2</v>
          </cell>
        </row>
        <row r="253">
          <cell r="D253">
            <v>3</v>
          </cell>
        </row>
        <row r="254">
          <cell r="D254">
            <v>4</v>
          </cell>
        </row>
        <row r="255">
          <cell r="D255">
            <v>5</v>
          </cell>
        </row>
        <row r="256">
          <cell r="D256">
            <v>6</v>
          </cell>
        </row>
        <row r="257">
          <cell r="D257">
            <v>7</v>
          </cell>
        </row>
        <row r="258">
          <cell r="D258">
            <v>8</v>
          </cell>
        </row>
        <row r="259">
          <cell r="D259">
            <v>9</v>
          </cell>
        </row>
        <row r="260">
          <cell r="D260">
            <v>10</v>
          </cell>
        </row>
        <row r="261">
          <cell r="D261">
            <v>11</v>
          </cell>
        </row>
        <row r="262">
          <cell r="D262">
            <v>12</v>
          </cell>
        </row>
        <row r="263">
          <cell r="D263">
            <v>13</v>
          </cell>
        </row>
        <row r="264">
          <cell r="D264">
            <v>14</v>
          </cell>
        </row>
        <row r="265">
          <cell r="D265">
            <v>15</v>
          </cell>
        </row>
        <row r="266">
          <cell r="D266">
            <v>16</v>
          </cell>
        </row>
        <row r="267">
          <cell r="D267">
            <v>17</v>
          </cell>
        </row>
        <row r="268">
          <cell r="D268">
            <v>18</v>
          </cell>
        </row>
        <row r="269">
          <cell r="D269">
            <v>19</v>
          </cell>
        </row>
        <row r="270">
          <cell r="D270">
            <v>20</v>
          </cell>
        </row>
        <row r="271">
          <cell r="D271">
            <v>21</v>
          </cell>
        </row>
        <row r="272">
          <cell r="D272">
            <v>22</v>
          </cell>
        </row>
        <row r="273">
          <cell r="D273">
            <v>23</v>
          </cell>
        </row>
        <row r="274">
          <cell r="D274">
            <v>24</v>
          </cell>
        </row>
        <row r="275">
          <cell r="D275">
            <v>25</v>
          </cell>
        </row>
        <row r="276">
          <cell r="D276">
            <v>26</v>
          </cell>
        </row>
        <row r="277">
          <cell r="D277">
            <v>27</v>
          </cell>
        </row>
        <row r="278">
          <cell r="D278">
            <v>28</v>
          </cell>
        </row>
        <row r="279">
          <cell r="D279">
            <v>29</v>
          </cell>
        </row>
        <row r="280">
          <cell r="D280">
            <v>30</v>
          </cell>
        </row>
        <row r="281">
          <cell r="D281">
            <v>31</v>
          </cell>
        </row>
        <row r="282">
          <cell r="D282">
            <v>32</v>
          </cell>
        </row>
        <row r="283">
          <cell r="D283">
            <v>33</v>
          </cell>
        </row>
        <row r="284">
          <cell r="D284">
            <v>34</v>
          </cell>
        </row>
        <row r="285">
          <cell r="D285">
            <v>35</v>
          </cell>
        </row>
        <row r="286">
          <cell r="D286">
            <v>36</v>
          </cell>
        </row>
        <row r="287">
          <cell r="D287">
            <v>37</v>
          </cell>
        </row>
        <row r="288">
          <cell r="D288">
            <v>38</v>
          </cell>
        </row>
        <row r="289">
          <cell r="D289">
            <v>39</v>
          </cell>
        </row>
        <row r="290">
          <cell r="D290">
            <v>40</v>
          </cell>
        </row>
        <row r="293">
          <cell r="D293">
            <v>0</v>
          </cell>
        </row>
        <row r="294">
          <cell r="D294">
            <v>1</v>
          </cell>
        </row>
        <row r="295">
          <cell r="D295">
            <v>2</v>
          </cell>
        </row>
        <row r="296">
          <cell r="D296">
            <v>3</v>
          </cell>
        </row>
        <row r="297">
          <cell r="D297">
            <v>4</v>
          </cell>
        </row>
        <row r="298">
          <cell r="D298">
            <v>5</v>
          </cell>
        </row>
        <row r="299">
          <cell r="D299">
            <v>6</v>
          </cell>
        </row>
        <row r="300">
          <cell r="D300">
            <v>7</v>
          </cell>
        </row>
        <row r="301">
          <cell r="D301">
            <v>8</v>
          </cell>
        </row>
        <row r="302">
          <cell r="D302">
            <v>9</v>
          </cell>
        </row>
        <row r="303">
          <cell r="D303">
            <v>10</v>
          </cell>
        </row>
        <row r="304">
          <cell r="D304">
            <v>11</v>
          </cell>
        </row>
        <row r="305">
          <cell r="D305">
            <v>12</v>
          </cell>
        </row>
        <row r="306">
          <cell r="D306">
            <v>13</v>
          </cell>
        </row>
        <row r="307">
          <cell r="D307">
            <v>14</v>
          </cell>
        </row>
        <row r="308">
          <cell r="D308">
            <v>15</v>
          </cell>
        </row>
        <row r="309">
          <cell r="D309">
            <v>16</v>
          </cell>
        </row>
        <row r="310">
          <cell r="D310">
            <v>17</v>
          </cell>
        </row>
        <row r="311">
          <cell r="D311">
            <v>18</v>
          </cell>
        </row>
        <row r="312">
          <cell r="D312">
            <v>19</v>
          </cell>
        </row>
        <row r="313">
          <cell r="D313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 PMA"/>
      <sheetName val="21 PMA"/>
      <sheetName val="22 PMA"/>
      <sheetName val="01 VAN"/>
      <sheetName val="02 VAN"/>
      <sheetName val="03 VAN"/>
      <sheetName val="04 VAN"/>
      <sheetName val="05 VAN"/>
      <sheetName val="05 FLAT"/>
      <sheetName val="05 TIP"/>
      <sheetName val="05 TANK"/>
      <sheetName val="05 FRID"/>
      <sheetName val="06 VAN"/>
      <sheetName val="06 FLAT"/>
      <sheetName val="06 TIP"/>
      <sheetName val="06 TANK"/>
      <sheetName val="06 FRID"/>
      <sheetName val="07 VAN"/>
      <sheetName val="07 FLAT"/>
      <sheetName val="08 VAN"/>
      <sheetName val="08 FLAT"/>
      <sheetName val="08 TIP"/>
      <sheetName val="08 TANK"/>
      <sheetName val="09 VAN"/>
      <sheetName val="09 FLAT"/>
      <sheetName val="09 TIP"/>
      <sheetName val="09 TANK"/>
      <sheetName val="09 FRID"/>
      <sheetName val="09 LOW"/>
      <sheetName val="10 VAN"/>
      <sheetName val="10 FLAT"/>
      <sheetName val="10 TANK"/>
      <sheetName val="10 FRID"/>
      <sheetName val="11 VAN"/>
      <sheetName val="11 FLAT"/>
      <sheetName val="11 TIP"/>
      <sheetName val="11 TANK"/>
      <sheetName val="11 FRID"/>
      <sheetName val="11 LOW"/>
      <sheetName val="12 VAN"/>
      <sheetName val="12 FLAT"/>
      <sheetName val="13 VAN"/>
      <sheetName val="13 FLAT"/>
      <sheetName val="13 TANK"/>
      <sheetName val="14 VAN"/>
      <sheetName val="14 FLAT"/>
      <sheetName val="15 VAN"/>
      <sheetName val="15 FLAT"/>
      <sheetName val="16 VAN"/>
      <sheetName val="16 FLAT"/>
      <sheetName val="17 VAN"/>
      <sheetName val="17 FLAT"/>
      <sheetName val="17 TIP"/>
      <sheetName val="17 TANK"/>
      <sheetName val="18 VAN"/>
      <sheetName val="18 FLAT"/>
      <sheetName val="18 TANK"/>
      <sheetName val="18 FRID"/>
      <sheetName val="19 VAN"/>
      <sheetName val="19 FLAT"/>
      <sheetName val="19 FRID"/>
      <sheetName val="99 D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>
        <row r="1">
          <cell r="A1" t="str">
            <v>99 DEV</v>
          </cell>
          <cell r="B1" t="str">
            <v>R F A    V E H I C L E     C O S T     S C H E D U L E</v>
          </cell>
          <cell r="M1" t="str">
            <v>Edition 24</v>
          </cell>
          <cell r="O1">
            <v>37165</v>
          </cell>
        </row>
        <row r="3">
          <cell r="A3" t="str">
            <v xml:space="preserve">  Concept - 99 DEV</v>
          </cell>
          <cell r="H3" t="str">
            <v xml:space="preserve">  ASSUMPTIONS : Concept - 99 DEV</v>
          </cell>
        </row>
        <row r="4">
          <cell r="A4" t="str">
            <v xml:space="preserve">  Seven Axle Interlink DEV</v>
          </cell>
          <cell r="H4" t="str">
            <v xml:space="preserve">  Seven Axle Interlink DEV  Develop</v>
          </cell>
        </row>
        <row r="5">
          <cell r="A5" t="str">
            <v xml:space="preserve">  Develop</v>
          </cell>
          <cell r="H5" t="str">
            <v xml:space="preserve">  DEVELOP</v>
          </cell>
          <cell r="M5">
            <v>37165</v>
          </cell>
        </row>
        <row r="6">
          <cell r="A6" t="str">
            <v xml:space="preserve">  DEVELOP</v>
          </cell>
        </row>
        <row r="7">
          <cell r="H7" t="str">
            <v>P R I M E    M O V E R    O R    R I G I D</v>
          </cell>
        </row>
        <row r="8">
          <cell r="A8" t="str">
            <v>ANNUAL FIXED (STANDING) COSTS</v>
          </cell>
          <cell r="C8" t="str">
            <v>R</v>
          </cell>
          <cell r="D8" t="str">
            <v>cpk</v>
          </cell>
          <cell r="E8" t="str">
            <v>%</v>
          </cell>
          <cell r="F8" t="str">
            <v>%</v>
          </cell>
          <cell r="H8" t="str">
            <v xml:space="preserve"> Cost Price (excl VAT)</v>
          </cell>
          <cell r="L8" t="str">
            <v>R</v>
          </cell>
          <cell r="M8">
            <v>646000</v>
          </cell>
        </row>
        <row r="9">
          <cell r="H9" t="str">
            <v xml:space="preserve"> Residual Value</v>
          </cell>
          <cell r="L9" t="str">
            <v>%</v>
          </cell>
          <cell r="M9">
            <v>0.25</v>
          </cell>
        </row>
        <row r="10">
          <cell r="A10" t="str">
            <v xml:space="preserve">  Cost of Capital (Finance)</v>
          </cell>
          <cell r="C10">
            <v>63410</v>
          </cell>
          <cell r="D10">
            <v>45.292857142857144</v>
          </cell>
          <cell r="E10">
            <v>0.1566634465958251</v>
          </cell>
          <cell r="F10">
            <v>8.1588170808907914E-2</v>
          </cell>
          <cell r="H10" t="str">
            <v xml:space="preserve"> Finance - Cost of Capital (Interest)</v>
          </cell>
          <cell r="L10" t="str">
            <v>%</v>
          </cell>
          <cell r="M10">
            <v>0.155</v>
          </cell>
        </row>
        <row r="11">
          <cell r="A11" t="str">
            <v xml:space="preserve">  Depreciation</v>
          </cell>
          <cell r="C11">
            <v>105479</v>
          </cell>
          <cell r="D11">
            <v>75.342142857142861</v>
          </cell>
          <cell r="E11">
            <v>0.2606009096906014</v>
          </cell>
          <cell r="F11">
            <v>0.13571737373841347</v>
          </cell>
          <cell r="H11" t="str">
            <v xml:space="preserve">               - or  Monthly Repayment </v>
          </cell>
          <cell r="L11" t="str">
            <v>R</v>
          </cell>
          <cell r="M11">
            <v>0</v>
          </cell>
          <cell r="O11" t="str">
            <v xml:space="preserve">  Seven Axle Interlink DEV</v>
          </cell>
        </row>
        <row r="12">
          <cell r="A12" t="str">
            <v xml:space="preserve">  Insurance</v>
          </cell>
          <cell r="C12">
            <v>57060</v>
          </cell>
          <cell r="D12">
            <v>40.75714285714286</v>
          </cell>
          <cell r="E12">
            <v>0.14097486615293772</v>
          </cell>
          <cell r="F12">
            <v>7.3417773637538028E-2</v>
          </cell>
          <cell r="H12" t="str">
            <v xml:space="preserve"> Depreciation - Distance  km</v>
          </cell>
          <cell r="I12">
            <v>0</v>
          </cell>
          <cell r="J12" t="str">
            <v>or</v>
          </cell>
          <cell r="K12" t="str">
            <v>Time</v>
          </cell>
          <cell r="L12" t="str">
            <v>yrs</v>
          </cell>
          <cell r="M12">
            <v>5</v>
          </cell>
          <cell r="O12" t="str">
            <v xml:space="preserve">  DEVELOP</v>
          </cell>
        </row>
        <row r="13">
          <cell r="A13" t="str">
            <v xml:space="preserve">  On Vehicle Staff</v>
          </cell>
          <cell r="C13">
            <v>135000</v>
          </cell>
          <cell r="D13">
            <v>96.428571428571431</v>
          </cell>
          <cell r="E13">
            <v>0.33353674957319651</v>
          </cell>
          <cell r="F13">
            <v>0.17370135718660415</v>
          </cell>
          <cell r="H13" t="str">
            <v xml:space="preserve"> Insurance (% of Cost Price)</v>
          </cell>
          <cell r="L13" t="str">
            <v>%</v>
          </cell>
          <cell r="M13">
            <v>7.4999999999999997E-2</v>
          </cell>
        </row>
        <row r="14">
          <cell r="A14" t="str">
            <v xml:space="preserve">  Overheads - Administration</v>
          </cell>
          <cell r="C14">
            <v>13098</v>
          </cell>
          <cell r="D14">
            <v>9.355714285714285</v>
          </cell>
          <cell r="E14">
            <v>3.2360476636368353E-2</v>
          </cell>
          <cell r="F14">
            <v>1.6852891677260305E-2</v>
          </cell>
          <cell r="H14" t="str">
            <v xml:space="preserve"> Tare </v>
          </cell>
          <cell r="I14">
            <v>9200</v>
          </cell>
          <cell r="J14" t="str">
            <v>kg</v>
          </cell>
          <cell r="K14" t="str">
            <v>Licence</v>
          </cell>
          <cell r="L14" t="str">
            <v>R</v>
          </cell>
          <cell r="M14">
            <v>5112</v>
          </cell>
        </row>
        <row r="15">
          <cell r="A15" t="str">
            <v xml:space="preserve">  Overheads - Operational</v>
          </cell>
          <cell r="C15">
            <v>8732</v>
          </cell>
          <cell r="D15">
            <v>6.2371428571428575</v>
          </cell>
          <cell r="E15">
            <v>2.1573651090912235E-2</v>
          </cell>
          <cell r="F15">
            <v>1.1235261118173537E-2</v>
          </cell>
          <cell r="H15" t="str">
            <v xml:space="preserve"> Number of Steering Axle(s)</v>
          </cell>
          <cell r="L15" t="str">
            <v>no</v>
          </cell>
          <cell r="M15">
            <v>1</v>
          </cell>
        </row>
        <row r="16">
          <cell r="A16" t="str">
            <v xml:space="preserve">  Licence</v>
          </cell>
          <cell r="C16">
            <v>9974</v>
          </cell>
          <cell r="D16">
            <v>7.1242857142857146</v>
          </cell>
          <cell r="E16">
            <v>2.4642189186985644E-2</v>
          </cell>
          <cell r="F16">
            <v>1.2833313604290296E-2</v>
          </cell>
          <cell r="H16" t="str">
            <v xml:space="preserve"> Number of Tyres (excl spare)</v>
          </cell>
          <cell r="L16" t="str">
            <v>no</v>
          </cell>
          <cell r="M16">
            <v>10</v>
          </cell>
        </row>
        <row r="17">
          <cell r="A17" t="str">
            <v xml:space="preserve">  Other</v>
          </cell>
          <cell r="C17">
            <v>12000</v>
          </cell>
          <cell r="D17">
            <v>8.5714285714285712</v>
          </cell>
          <cell r="E17">
            <v>2.964771107317302E-2</v>
          </cell>
          <cell r="F17">
            <v>1.5440120638809257E-2</v>
          </cell>
          <cell r="H17" t="str">
            <v xml:space="preserve"> Tyre Size</v>
          </cell>
          <cell r="L17" t="str">
            <v xml:space="preserve"> -</v>
          </cell>
          <cell r="M17" t="str">
            <v xml:space="preserve">Tyre Size </v>
          </cell>
          <cell r="R17" t="str">
            <v xml:space="preserve">  Seven Axle Interlink DEV</v>
          </cell>
          <cell r="U17" t="str">
            <v>ASSUMPTIONS</v>
          </cell>
        </row>
        <row r="18">
          <cell r="H18" t="str">
            <v xml:space="preserve"> Tyre Price - New Tyre (excl VAT)</v>
          </cell>
          <cell r="L18" t="str">
            <v>R</v>
          </cell>
          <cell r="M18">
            <v>2400.0000000003001</v>
          </cell>
          <cell r="R18" t="str">
            <v xml:space="preserve">  DEVELOP</v>
          </cell>
        </row>
        <row r="19">
          <cell r="A19" t="str">
            <v xml:space="preserve"> TOTAL ANNUAL FIXED COSTS</v>
          </cell>
          <cell r="C19">
            <v>404753</v>
          </cell>
          <cell r="D19">
            <v>289.1092857142857</v>
          </cell>
          <cell r="E19">
            <v>1</v>
          </cell>
          <cell r="F19">
            <v>0.52078626240999693</v>
          </cell>
          <cell r="H19" t="str">
            <v xml:space="preserve">                  - Retread  (excl VAT)</v>
          </cell>
          <cell r="L19" t="str">
            <v>R</v>
          </cell>
          <cell r="M19">
            <v>806.4</v>
          </cell>
          <cell r="R19" t="str">
            <v xml:space="preserve">  Payload (Ton)</v>
          </cell>
          <cell r="S19">
            <v>34.700000000000003</v>
          </cell>
        </row>
        <row r="20">
          <cell r="H20" t="str">
            <v xml:space="preserve"> New Tyre Life            - Front &amp; Rear</v>
          </cell>
          <cell r="K20">
            <v>80000</v>
          </cell>
          <cell r="L20" t="str">
            <v>km</v>
          </cell>
          <cell r="M20">
            <v>100000</v>
          </cell>
        </row>
        <row r="21">
          <cell r="A21" t="str">
            <v xml:space="preserve">  VARIABLE (RUNNING) COSTS</v>
          </cell>
          <cell r="C21" t="str">
            <v>R</v>
          </cell>
          <cell r="D21" t="str">
            <v>cpk</v>
          </cell>
          <cell r="E21" t="str">
            <v>%</v>
          </cell>
          <cell r="F21" t="str">
            <v>%</v>
          </cell>
          <cell r="H21" t="str">
            <v xml:space="preserve"> Retread Tyre Life       - Front &amp; Rear</v>
          </cell>
          <cell r="K21">
            <v>80000</v>
          </cell>
          <cell r="L21" t="str">
            <v>km</v>
          </cell>
          <cell r="M21">
            <v>100000</v>
          </cell>
          <cell r="R21" t="str">
            <v xml:space="preserve">   Edition 24</v>
          </cell>
          <cell r="S21">
            <v>37165</v>
          </cell>
          <cell r="U21" t="str">
            <v>P/Mover</v>
          </cell>
          <cell r="V21" t="str">
            <v>Semi/Trlr</v>
          </cell>
          <cell r="W21" t="str">
            <v>P/Mover</v>
          </cell>
          <cell r="X21" t="str">
            <v>Semi/Trlr</v>
          </cell>
        </row>
        <row r="22">
          <cell r="H22" t="str">
            <v xml:space="preserve"> Number of Retreads  - Front &amp; Rear</v>
          </cell>
          <cell r="K22">
            <v>0</v>
          </cell>
          <cell r="L22" t="str">
            <v>no</v>
          </cell>
          <cell r="M22">
            <v>2</v>
          </cell>
          <cell r="R22" t="str">
            <v>PURCHASE PRICE</v>
          </cell>
          <cell r="T22" t="str">
            <v>(R)</v>
          </cell>
          <cell r="U22" t="str">
            <v xml:space="preserve">   -</v>
          </cell>
          <cell r="V22" t="str">
            <v xml:space="preserve">   -</v>
          </cell>
          <cell r="W22">
            <v>646000</v>
          </cell>
          <cell r="X22">
            <v>172190</v>
          </cell>
        </row>
        <row r="23">
          <cell r="A23" t="str">
            <v xml:space="preserve">  Fuel</v>
          </cell>
          <cell r="C23">
            <v>223146</v>
          </cell>
          <cell r="D23">
            <v>159.38999999999999</v>
          </cell>
          <cell r="E23">
            <v>0.59914134511858186</v>
          </cell>
          <cell r="F23">
            <v>0.28711676333897757</v>
          </cell>
          <cell r="H23" t="str">
            <v>T R A I L E R S    O R    S E M I    T R A I L E R S</v>
          </cell>
          <cell r="R23" t="str">
            <v>LESS RESIDUAL VALUE</v>
          </cell>
          <cell r="T23" t="str">
            <v>(R)</v>
          </cell>
          <cell r="U23">
            <v>0.25</v>
          </cell>
          <cell r="V23">
            <v>0</v>
          </cell>
          <cell r="W23">
            <v>161500</v>
          </cell>
          <cell r="X23">
            <v>0</v>
          </cell>
        </row>
        <row r="24">
          <cell r="A24" t="str">
            <v xml:space="preserve">  Lubricants</v>
          </cell>
          <cell r="C24">
            <v>5579</v>
          </cell>
          <cell r="D24">
            <v>3.9849999999999999</v>
          </cell>
          <cell r="E24">
            <v>1.4979473369079295E-2</v>
          </cell>
          <cell r="F24">
            <v>7.1783694203264043E-3</v>
          </cell>
          <cell r="H24" t="str">
            <v xml:space="preserve"> Cost Price (excl VAT) (1st + 2nd Trailer)</v>
          </cell>
          <cell r="L24" t="str">
            <v>R</v>
          </cell>
          <cell r="M24">
            <v>172190</v>
          </cell>
          <cell r="R24" t="str">
            <v>LESS TYRES</v>
          </cell>
          <cell r="T24" t="str">
            <v>(R)</v>
          </cell>
          <cell r="U24">
            <v>2400.0000000003001</v>
          </cell>
          <cell r="V24">
            <v>2400.0000000003001</v>
          </cell>
          <cell r="W24">
            <v>24000.000000003001</v>
          </cell>
          <cell r="X24">
            <v>38400.000000004802</v>
          </cell>
        </row>
        <row r="25">
          <cell r="A25" t="str">
            <v xml:space="preserve">  Maintenance</v>
          </cell>
          <cell r="C25">
            <v>79763</v>
          </cell>
          <cell r="D25">
            <v>56.973571428571425</v>
          </cell>
          <cell r="E25">
            <v>0.21416163010178738</v>
          </cell>
          <cell r="F25">
            <v>0.10262919520944523</v>
          </cell>
          <cell r="H25" t="str">
            <v xml:space="preserve"> Residual Value</v>
          </cell>
          <cell r="L25" t="str">
            <v>%</v>
          </cell>
          <cell r="M25">
            <v>0</v>
          </cell>
          <cell r="R25" t="str">
            <v>AMOUNT FOR DEPRECIATION</v>
          </cell>
          <cell r="T25" t="str">
            <v>(R)</v>
          </cell>
          <cell r="U25" t="str">
            <v xml:space="preserve">   -</v>
          </cell>
          <cell r="V25" t="str">
            <v xml:space="preserve">   -</v>
          </cell>
          <cell r="W25">
            <v>460499.99999999697</v>
          </cell>
          <cell r="X25">
            <v>133789.9999999952</v>
          </cell>
        </row>
        <row r="26">
          <cell r="A26" t="str">
            <v xml:space="preserve">  Tyres</v>
          </cell>
          <cell r="C26">
            <v>49955</v>
          </cell>
          <cell r="D26">
            <v>35.682142857142857</v>
          </cell>
          <cell r="E26">
            <v>0.13412790682064102</v>
          </cell>
          <cell r="F26">
            <v>6.4275935542643034E-2</v>
          </cell>
          <cell r="H26" t="str">
            <v xml:space="preserve"> Finance - Cost of Capital (Interest)</v>
          </cell>
          <cell r="L26" t="str">
            <v>%</v>
          </cell>
          <cell r="M26">
            <v>0.155</v>
          </cell>
          <cell r="R26" t="str">
            <v>DEPRECIATION</v>
          </cell>
          <cell r="T26" t="str">
            <v>(R)</v>
          </cell>
          <cell r="U26">
            <v>0.2</v>
          </cell>
          <cell r="V26">
            <v>0.1</v>
          </cell>
          <cell r="W26">
            <v>105478.99999999892</v>
          </cell>
          <cell r="X26" t="str">
            <v xml:space="preserve">   -</v>
          </cell>
        </row>
        <row r="27">
          <cell r="A27" t="str">
            <v xml:space="preserve">  Other</v>
          </cell>
          <cell r="C27">
            <v>14000</v>
          </cell>
          <cell r="D27">
            <v>10</v>
          </cell>
          <cell r="E27">
            <v>3.7589644589910404E-2</v>
          </cell>
          <cell r="F27">
            <v>1.80134740786108E-2</v>
          </cell>
          <cell r="H27" t="str">
            <v xml:space="preserve">               - or  Monthly Repayment </v>
          </cell>
          <cell r="L27" t="str">
            <v>R</v>
          </cell>
          <cell r="M27">
            <v>0</v>
          </cell>
          <cell r="R27" t="str">
            <v>INTEREST ON CAPITAL/HP CHARGES</v>
          </cell>
          <cell r="T27" t="str">
            <v>(R)</v>
          </cell>
          <cell r="U27">
            <v>0.155</v>
          </cell>
          <cell r="V27">
            <v>0.155</v>
          </cell>
          <cell r="W27">
            <v>63409.724999999999</v>
          </cell>
          <cell r="X27" t="str">
            <v xml:space="preserve">   -</v>
          </cell>
        </row>
        <row r="28">
          <cell r="H28" t="str">
            <v xml:space="preserve"> Depreciation - Time</v>
          </cell>
          <cell r="L28" t="str">
            <v>yrs</v>
          </cell>
          <cell r="M28">
            <v>10</v>
          </cell>
          <cell r="R28" t="str">
            <v xml:space="preserve">TOTAL NO OF TYRES </v>
          </cell>
          <cell r="T28" t="str">
            <v>no</v>
          </cell>
          <cell r="U28">
            <v>10</v>
          </cell>
          <cell r="V28">
            <v>16</v>
          </cell>
          <cell r="W28" t="str">
            <v xml:space="preserve">   -</v>
          </cell>
          <cell r="X28" t="str">
            <v xml:space="preserve">   -</v>
          </cell>
        </row>
        <row r="29">
          <cell r="A29" t="str">
            <v xml:space="preserve"> TOTAL VARIABLE COSTS</v>
          </cell>
          <cell r="C29">
            <v>372443</v>
          </cell>
          <cell r="D29">
            <v>266.03071428571428</v>
          </cell>
          <cell r="E29">
            <v>1</v>
          </cell>
          <cell r="F29">
            <v>0.47921373759000302</v>
          </cell>
          <cell r="H29" t="str">
            <v xml:space="preserve"> Insurance (% of Cost Price)</v>
          </cell>
          <cell r="L29" t="str">
            <v>%</v>
          </cell>
          <cell r="M29">
            <v>0.05</v>
          </cell>
          <cell r="R29" t="str">
            <v>Used for p/mover depreciation</v>
          </cell>
          <cell r="T29" t="str">
            <v>Yrs</v>
          </cell>
          <cell r="U29">
            <v>5</v>
          </cell>
          <cell r="V29" t="str">
            <v xml:space="preserve">   -</v>
          </cell>
          <cell r="W29" t="str">
            <v xml:space="preserve">   -</v>
          </cell>
          <cell r="X29" t="str">
            <v xml:space="preserve">   -</v>
          </cell>
        </row>
        <row r="30">
          <cell r="H30" t="str">
            <v xml:space="preserve"> Tare - First Trailer</v>
          </cell>
          <cell r="I30">
            <v>6500</v>
          </cell>
          <cell r="J30" t="str">
            <v>kg</v>
          </cell>
          <cell r="K30" t="str">
            <v>Licence</v>
          </cell>
          <cell r="L30" t="str">
            <v>R</v>
          </cell>
          <cell r="M30">
            <v>2678</v>
          </cell>
          <cell r="R30" t="str">
            <v>Used for p/mover depreciation</v>
          </cell>
          <cell r="T30" t="str">
            <v>R/yr</v>
          </cell>
          <cell r="U30">
            <v>0</v>
          </cell>
          <cell r="V30">
            <v>0</v>
          </cell>
          <cell r="W30" t="str">
            <v xml:space="preserve">   -</v>
          </cell>
          <cell r="X30" t="str">
            <v xml:space="preserve">   -</v>
          </cell>
        </row>
        <row r="31">
          <cell r="A31" t="str">
            <v xml:space="preserve"> TOTAL ANNUAL COSTS</v>
          </cell>
          <cell r="C31">
            <v>777196</v>
          </cell>
          <cell r="D31">
            <v>555.14</v>
          </cell>
          <cell r="E31" t="str">
            <v>---</v>
          </cell>
          <cell r="F31">
            <v>1</v>
          </cell>
          <cell r="H31" t="str">
            <v xml:space="preserve"> Tare - Second Trailer</v>
          </cell>
          <cell r="I31">
            <v>5600</v>
          </cell>
          <cell r="J31" t="str">
            <v>kg</v>
          </cell>
          <cell r="K31" t="str">
            <v>Licence</v>
          </cell>
          <cell r="L31" t="str">
            <v>R</v>
          </cell>
          <cell r="M31">
            <v>2184</v>
          </cell>
        </row>
        <row r="32">
          <cell r="H32" t="str">
            <v xml:space="preserve"> Number of  Axle(s)</v>
          </cell>
          <cell r="L32" t="str">
            <v>no</v>
          </cell>
          <cell r="M32">
            <v>4</v>
          </cell>
        </row>
        <row r="33">
          <cell r="A33" t="str">
            <v>COST</v>
          </cell>
          <cell r="B33" t="str">
            <v>F r o m    T o t a l      A n n u a l</v>
          </cell>
          <cell r="H33" t="str">
            <v xml:space="preserve"> Number of Tyres (excl spares)</v>
          </cell>
          <cell r="L33" t="str">
            <v>no</v>
          </cell>
          <cell r="M33">
            <v>16</v>
          </cell>
        </row>
        <row r="34">
          <cell r="A34" t="str">
            <v>SUMMARY</v>
          </cell>
          <cell r="B34" t="str">
            <v>Fixed Cost</v>
          </cell>
          <cell r="C34" t="str">
            <v>Variable Cost</v>
          </cell>
          <cell r="E34" t="str">
            <v>Total  Cost</v>
          </cell>
          <cell r="H34" t="str">
            <v xml:space="preserve"> Tyre Size</v>
          </cell>
          <cell r="L34" t="str">
            <v xml:space="preserve"> -</v>
          </cell>
          <cell r="M34" t="str">
            <v xml:space="preserve">Tyre Size </v>
          </cell>
        </row>
        <row r="35">
          <cell r="A35" t="str">
            <v xml:space="preserve"> Cost per Day              R</v>
          </cell>
          <cell r="B35">
            <v>1798.9022222222222</v>
          </cell>
          <cell r="C35">
            <v>1655.3022222222223</v>
          </cell>
          <cell r="E35">
            <v>3454.2044444444446</v>
          </cell>
          <cell r="H35" t="str">
            <v xml:space="preserve"> Tyre Price - New Tyre (excl VAT)</v>
          </cell>
          <cell r="L35" t="str">
            <v>R</v>
          </cell>
          <cell r="M35">
            <v>2400.0000000003001</v>
          </cell>
        </row>
        <row r="36">
          <cell r="H36" t="str">
            <v xml:space="preserve">                  - Retread  (excl VAT)</v>
          </cell>
          <cell r="L36" t="str">
            <v>R</v>
          </cell>
          <cell r="M36">
            <v>756</v>
          </cell>
        </row>
        <row r="37">
          <cell r="A37" t="str">
            <v xml:space="preserve"> Cost per Hour             R</v>
          </cell>
          <cell r="B37">
            <v>149.90851851851852</v>
          </cell>
          <cell r="C37">
            <v>137.94185185185185</v>
          </cell>
          <cell r="E37">
            <v>287.8503703703704</v>
          </cell>
          <cell r="H37" t="str">
            <v xml:space="preserve"> New tyre life</v>
          </cell>
          <cell r="L37" t="str">
            <v>km</v>
          </cell>
          <cell r="M37">
            <v>120000</v>
          </cell>
        </row>
        <row r="38">
          <cell r="H38" t="str">
            <v xml:space="preserve"> Retread tyre life</v>
          </cell>
          <cell r="L38" t="str">
            <v>km</v>
          </cell>
          <cell r="M38">
            <v>120000</v>
          </cell>
        </row>
        <row r="39">
          <cell r="A39" t="str">
            <v xml:space="preserve"> Cent / Ton . km</v>
          </cell>
          <cell r="B39">
            <v>16.022460968426383</v>
          </cell>
          <cell r="C39">
            <v>14.743444595750068</v>
          </cell>
          <cell r="E39">
            <v>30.765905564176453</v>
          </cell>
          <cell r="H39" t="str">
            <v xml:space="preserve"> Number of Retreads</v>
          </cell>
          <cell r="L39" t="str">
            <v>no</v>
          </cell>
          <cell r="M39">
            <v>2</v>
          </cell>
        </row>
        <row r="40">
          <cell r="A40" t="str">
            <v xml:space="preserve"> At 80.0% Payload Utilisation</v>
          </cell>
          <cell r="H40" t="str">
            <v>O N    V E H I C L E    S T A F F</v>
          </cell>
        </row>
        <row r="41">
          <cell r="A41" t="str">
            <v xml:space="preserve"> and 65.0% Annual Laden km</v>
          </cell>
          <cell r="H41" t="str">
            <v xml:space="preserve"> Drivers       - No &amp; Monthly Cost</v>
          </cell>
          <cell r="J41" t="str">
            <v>no</v>
          </cell>
          <cell r="K41">
            <v>1</v>
          </cell>
          <cell r="L41" t="str">
            <v>R</v>
          </cell>
          <cell r="M41">
            <v>8405</v>
          </cell>
        </row>
        <row r="42">
          <cell r="A42" t="str">
            <v>INDICES and INCREASES</v>
          </cell>
          <cell r="C42" t="str">
            <v>INDICES</v>
          </cell>
          <cell r="E42" t="str">
            <v>INCREASES</v>
          </cell>
          <cell r="H42" t="str">
            <v xml:space="preserve"> Assistants  - No &amp; Monthly Cost</v>
          </cell>
          <cell r="J42" t="str">
            <v>no</v>
          </cell>
          <cell r="K42">
            <v>1</v>
          </cell>
          <cell r="L42" t="str">
            <v>R</v>
          </cell>
          <cell r="M42">
            <v>2845</v>
          </cell>
        </row>
        <row r="43">
          <cell r="C43" t="str">
            <v>RFA 20 Base</v>
          </cell>
          <cell r="E43" t="str">
            <v>From Edition</v>
          </cell>
          <cell r="H43" t="str">
            <v>A N N U A L    F I X E D    O V E R H E A D S</v>
          </cell>
        </row>
        <row r="44">
          <cell r="C44" t="str">
            <v>Mar 99 = 1000</v>
          </cell>
          <cell r="E44" t="str">
            <v>RFA 23</v>
          </cell>
          <cell r="H44" t="str">
            <v xml:space="preserve"> Administration</v>
          </cell>
          <cell r="L44" t="str">
            <v>R</v>
          </cell>
          <cell r="M44">
            <v>13097.699999999999</v>
          </cell>
        </row>
        <row r="45">
          <cell r="A45" t="str">
            <v xml:space="preserve"> Total Annual Fixed Cost</v>
          </cell>
          <cell r="C45">
            <v>1323.5465841289843</v>
          </cell>
          <cell r="E45">
            <v>4.364532360113893E-2</v>
          </cell>
          <cell r="H45" t="str">
            <v xml:space="preserve"> Operational</v>
          </cell>
          <cell r="L45" t="str">
            <v>R</v>
          </cell>
          <cell r="M45">
            <v>8731.8000000000011</v>
          </cell>
        </row>
        <row r="46">
          <cell r="A46" t="str">
            <v xml:space="preserve"> Finance + Depreciation</v>
          </cell>
          <cell r="C46">
            <v>1282.0512820512822</v>
          </cell>
          <cell r="E46">
            <v>5.9679063857821735E-2</v>
          </cell>
          <cell r="H46" t="str">
            <v xml:space="preserve"> Other Fixed Standing Costs</v>
          </cell>
          <cell r="L46" t="str">
            <v>R</v>
          </cell>
          <cell r="M46">
            <v>12000</v>
          </cell>
        </row>
        <row r="47">
          <cell r="A47" t="str">
            <v xml:space="preserve"> On Vehicle Staff</v>
          </cell>
          <cell r="C47">
            <v>1200</v>
          </cell>
          <cell r="E47">
            <v>8.0000000000000071E-2</v>
          </cell>
          <cell r="H47" t="str">
            <v>V A R I A B L E    C O S T S</v>
          </cell>
        </row>
        <row r="48">
          <cell r="A48" t="str">
            <v xml:space="preserve"> Total Variable Cost</v>
          </cell>
          <cell r="C48">
            <v>1449.008493072874</v>
          </cell>
          <cell r="E48">
            <v>0.12186762767451986</v>
          </cell>
          <cell r="H48" t="str">
            <v xml:space="preserve"> Fuel Consumption</v>
          </cell>
          <cell r="K48" t="str">
            <v xml:space="preserve">Litre / 100 km  </v>
          </cell>
          <cell r="M48">
            <v>63</v>
          </cell>
        </row>
        <row r="49">
          <cell r="A49" t="str">
            <v xml:space="preserve"> Fuel Cost </v>
          </cell>
          <cell r="C49">
            <v>1297.4358974358975</v>
          </cell>
          <cell r="E49">
            <v>8.6956521739130377E-2</v>
          </cell>
          <cell r="H49" t="str">
            <v xml:space="preserve"> Fuel Price</v>
          </cell>
          <cell r="K49" t="str">
            <v xml:space="preserve">Cent / Litre  </v>
          </cell>
          <cell r="M49">
            <v>253</v>
          </cell>
        </row>
        <row r="50">
          <cell r="A50" t="str">
            <v xml:space="preserve"> Maintenance Cost</v>
          </cell>
          <cell r="C50">
            <v>1240.713663514186</v>
          </cell>
          <cell r="E50">
            <v>0.16272594752186587</v>
          </cell>
          <cell r="H50" t="str">
            <v xml:space="preserve"> Lubricants (as % of fuel cost)</v>
          </cell>
          <cell r="L50" t="str">
            <v>%</v>
          </cell>
          <cell r="M50">
            <v>2.5000000000000001E-2</v>
          </cell>
        </row>
        <row r="51">
          <cell r="A51" t="str">
            <v>ACTUAL VALUES USED for</v>
          </cell>
          <cell r="C51" t="str">
            <v>VALUES from</v>
          </cell>
          <cell r="E51" t="str">
            <v>VALUES From</v>
          </cell>
          <cell r="H51" t="str">
            <v xml:space="preserve"> Maintenance</v>
          </cell>
          <cell r="L51" t="str">
            <v>cpk</v>
          </cell>
          <cell r="M51">
            <v>56.973912839999997</v>
          </cell>
        </row>
        <row r="52">
          <cell r="A52" t="str">
            <v>INDICES and INCREASES</v>
          </cell>
          <cell r="C52" t="str">
            <v>RFA 20 Base</v>
          </cell>
          <cell r="E52" t="str">
            <v>RFA 23</v>
          </cell>
          <cell r="H52" t="str">
            <v xml:space="preserve"> Other Variable Running Costs</v>
          </cell>
          <cell r="L52" t="str">
            <v>cpk</v>
          </cell>
          <cell r="M52">
            <v>10</v>
          </cell>
        </row>
        <row r="53">
          <cell r="A53" t="str">
            <v xml:space="preserve"> Total Annual Fixed Cost</v>
          </cell>
          <cell r="B53" t="str">
            <v xml:space="preserve"> R   </v>
          </cell>
          <cell r="C53">
            <v>305809.40999999997</v>
          </cell>
          <cell r="E53">
            <v>387826.2</v>
          </cell>
          <cell r="H53" t="str">
            <v>U T I L I S A T I O N</v>
          </cell>
        </row>
        <row r="54">
          <cell r="A54" t="str">
            <v xml:space="preserve"> Finance + Depreciation</v>
          </cell>
          <cell r="B54" t="str">
            <v xml:space="preserve">R   </v>
          </cell>
          <cell r="C54">
            <v>131733.41999999998</v>
          </cell>
          <cell r="E54">
            <v>159377.5</v>
          </cell>
          <cell r="H54" t="str">
            <v xml:space="preserve"> Annual Kilometres</v>
          </cell>
          <cell r="L54" t="str">
            <v>km</v>
          </cell>
          <cell r="M54">
            <v>140000</v>
          </cell>
        </row>
        <row r="55">
          <cell r="A55" t="str">
            <v xml:space="preserve"> On Vehicle Staff</v>
          </cell>
          <cell r="B55" t="str">
            <v xml:space="preserve">R   </v>
          </cell>
          <cell r="C55">
            <v>112500</v>
          </cell>
          <cell r="E55">
            <v>125000</v>
          </cell>
          <cell r="H55" t="str">
            <v xml:space="preserve"> Payload Utilisation &amp; Annual Laden km</v>
          </cell>
          <cell r="J55" t="str">
            <v>%</v>
          </cell>
          <cell r="K55">
            <v>0.8</v>
          </cell>
          <cell r="L55" t="str">
            <v>%</v>
          </cell>
          <cell r="M55">
            <v>0.65</v>
          </cell>
        </row>
        <row r="56">
          <cell r="A56" t="str">
            <v xml:space="preserve"> Total Variable Cost</v>
          </cell>
          <cell r="B56" t="str">
            <v xml:space="preserve">cpk  </v>
          </cell>
          <cell r="C56">
            <v>183.595</v>
          </cell>
          <cell r="E56">
            <v>237.13200000000003</v>
          </cell>
          <cell r="H56" t="str">
            <v xml:space="preserve"> Days Worked per Annum </v>
          </cell>
          <cell r="L56" t="str">
            <v>days</v>
          </cell>
          <cell r="M56">
            <v>225</v>
          </cell>
          <cell r="P56" t="str">
            <v>99 DEV</v>
          </cell>
        </row>
        <row r="57">
          <cell r="A57" t="str">
            <v xml:space="preserve"> Fuel Cost</v>
          </cell>
          <cell r="B57" t="str">
            <v xml:space="preserve">cpk  </v>
          </cell>
          <cell r="C57">
            <v>122.85</v>
          </cell>
          <cell r="E57">
            <v>146.6388</v>
          </cell>
          <cell r="H57" t="str">
            <v xml:space="preserve"> Chargeable Hours per Work Day</v>
          </cell>
          <cell r="L57" t="str">
            <v>hrs</v>
          </cell>
          <cell r="M57">
            <v>12</v>
          </cell>
        </row>
        <row r="58">
          <cell r="A58" t="str">
            <v xml:space="preserve"> Maintenance Cost</v>
          </cell>
          <cell r="B58" t="str">
            <v xml:space="preserve">cpk  </v>
          </cell>
          <cell r="C58">
            <v>45.92</v>
          </cell>
          <cell r="E58">
            <v>49</v>
          </cell>
          <cell r="H58" t="str">
            <v>99 DEV-Interlink 2+2 DEV</v>
          </cell>
          <cell r="I58" t="str">
            <v xml:space="preserve">Average Payload   34.7  Ton 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"/>
      <sheetName val="Summary"/>
      <sheetName val="Act Sch-010"/>
      <sheetName val="PS5 Schedule"/>
      <sheetName val="Option X3"/>
      <sheetName val="Option X5"/>
      <sheetName val="Data"/>
    </sheetNames>
    <sheetDataSet>
      <sheetData sheetId="0"/>
      <sheetData sheetId="1"/>
      <sheetData sheetId="2"/>
      <sheetData sheetId="3"/>
      <sheetData sheetId="4">
        <row r="9">
          <cell r="D9" t="str">
            <v>AED</v>
          </cell>
        </row>
        <row r="10">
          <cell r="D10" t="str">
            <v>AUD</v>
          </cell>
        </row>
        <row r="11">
          <cell r="D11" t="str">
            <v>CAD</v>
          </cell>
        </row>
        <row r="12">
          <cell r="D12" t="str">
            <v>CHF</v>
          </cell>
        </row>
        <row r="13">
          <cell r="D13" t="str">
            <v>DKK</v>
          </cell>
        </row>
        <row r="14">
          <cell r="D14" t="str">
            <v>EUR</v>
          </cell>
        </row>
        <row r="15">
          <cell r="D15" t="str">
            <v>GBP</v>
          </cell>
        </row>
        <row r="16">
          <cell r="D16" t="str">
            <v>HKD</v>
          </cell>
        </row>
        <row r="17">
          <cell r="D17" t="str">
            <v>INR</v>
          </cell>
        </row>
        <row r="18">
          <cell r="D18" t="str">
            <v>JPY</v>
          </cell>
        </row>
        <row r="19">
          <cell r="D19" t="str">
            <v>MYR</v>
          </cell>
        </row>
        <row r="20">
          <cell r="D20" t="str">
            <v>NOK</v>
          </cell>
        </row>
        <row r="21">
          <cell r="D21" t="str">
            <v>NZD</v>
          </cell>
        </row>
        <row r="22">
          <cell r="D22" t="str">
            <v>SAR</v>
          </cell>
        </row>
        <row r="23">
          <cell r="D23" t="str">
            <v>SEK</v>
          </cell>
        </row>
        <row r="24">
          <cell r="D24" t="str">
            <v>SGD</v>
          </cell>
        </row>
        <row r="25">
          <cell r="D25" t="str">
            <v>USD</v>
          </cell>
        </row>
        <row r="26">
          <cell r="D26" t="str">
            <v>ZAR</v>
          </cell>
        </row>
      </sheetData>
      <sheetData sheetId="5"/>
      <sheetData sheetId="6">
        <row r="2">
          <cell r="B2" t="str">
            <v>1.   Ex Works Price (Overseas)</v>
          </cell>
          <cell r="C2" t="str">
            <v>General</v>
          </cell>
          <cell r="F2" t="str">
            <v>A-Imported Copper</v>
          </cell>
        </row>
        <row r="3">
          <cell r="B3" t="str">
            <v xml:space="preserve">2.   Inland Transport Cost </v>
          </cell>
          <cell r="C3" t="str">
            <v>Design</v>
          </cell>
          <cell r="F3" t="str">
            <v>B-Local Copper</v>
          </cell>
        </row>
        <row r="4">
          <cell r="B4" t="str">
            <v>4.   Cost of seafreight</v>
          </cell>
          <cell r="C4" t="str">
            <v>Procurement</v>
          </cell>
          <cell r="F4" t="str">
            <v>C-Electrical Steel</v>
          </cell>
        </row>
        <row r="5">
          <cell r="B5" t="str">
            <v>5.   Cost of airfreight</v>
          </cell>
          <cell r="C5" t="str">
            <v>Engineering and manufacture</v>
          </cell>
          <cell r="F5" t="str">
            <v>D-Mild Steel</v>
          </cell>
        </row>
        <row r="6">
          <cell r="B6" t="str">
            <v>6.   Cost of Marine Insurance*</v>
          </cell>
          <cell r="C6" t="str">
            <v>Transport / Freight</v>
          </cell>
          <cell r="F6" t="str">
            <v>E-Oil</v>
          </cell>
        </row>
        <row r="7">
          <cell r="B7" t="str">
            <v>8.   Wharfage</v>
          </cell>
          <cell r="C7" t="str">
            <v>Construction, Erection, Installation</v>
          </cell>
          <cell r="F7" t="str">
            <v>F-Insulation</v>
          </cell>
        </row>
        <row r="8">
          <cell r="B8" t="str">
            <v>9.   Landing charges</v>
          </cell>
          <cell r="C8" t="str">
            <v>Commissioning &amp; Testing</v>
          </cell>
          <cell r="F8" t="str">
            <v>G-Electrical Engineering Material</v>
          </cell>
        </row>
        <row r="9">
          <cell r="B9" t="str">
            <v>10. Customs duties</v>
          </cell>
          <cell r="C9" t="str">
            <v>Inspection (Local/Foreign)</v>
          </cell>
          <cell r="F9" t="str">
            <v>H-Bushings</v>
          </cell>
        </row>
        <row r="10">
          <cell r="B10" t="str">
            <v>11. Surcharge</v>
          </cell>
          <cell r="C10" t="str">
            <v>Training</v>
          </cell>
          <cell r="F10" t="str">
            <v>I-Coolers, MR Tapchangers and SERGI</v>
          </cell>
        </row>
        <row r="11">
          <cell r="B11" t="str">
            <v>14. Cost of Rail transport In R.S.A.</v>
          </cell>
          <cell r="C11" t="str">
            <v>Spares</v>
          </cell>
          <cell r="F11" t="str">
            <v>J-ABB Tapchangers</v>
          </cell>
        </row>
        <row r="12">
          <cell r="B12" t="str">
            <v>15. Cost of Road transport In R.S.A.</v>
          </cell>
          <cell r="C12" t="str">
            <v>Local Transport</v>
          </cell>
          <cell r="F12" t="str">
            <v>K-Labour</v>
          </cell>
        </row>
        <row r="13">
          <cell r="B13" t="str">
            <v>18. F.O.R. Price-Goods manufactured Inside R.S.A.</v>
          </cell>
          <cell r="F13" t="str">
            <v>L-Road Transport</v>
          </cell>
        </row>
        <row r="14">
          <cell r="B14" t="str">
            <v>19. F.O.R. Price-Goods supplied from Imported Items</v>
          </cell>
          <cell r="F14" t="str">
            <v>M-Components Delivery Charges</v>
          </cell>
        </row>
        <row r="15">
          <cell r="B15" t="str">
            <v>21. Cost of Rail transport</v>
          </cell>
        </row>
        <row r="16">
          <cell r="B16" t="str">
            <v>22. Cost of Road transport</v>
          </cell>
        </row>
        <row r="17">
          <cell r="B17" t="str">
            <v>25. Local labour</v>
          </cell>
        </row>
        <row r="18">
          <cell r="B18" t="str">
            <v>26. Expatriate labour</v>
          </cell>
        </row>
        <row r="19">
          <cell r="B19" t="str">
            <v>28. Overseas Engineering Service</v>
          </cell>
        </row>
        <row r="20">
          <cell r="B20" t="str">
            <v>29. Local Engineering Service/Design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file"/>
      <sheetName val="summary"/>
      <sheetName val="rate makeup"/>
      <sheetName val="Rev 4"/>
      <sheetName val="Total"/>
      <sheetName val="ext. Piping"/>
      <sheetName val="Int. Piping"/>
      <sheetName val="P &amp; G"/>
      <sheetName val="vessel"/>
      <sheetName val="Dampers valve list"/>
      <sheetName val="Drawings"/>
      <sheetName val="Materials"/>
      <sheetName val="Flats"/>
      <sheetName val="Burner Areas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6">
          <cell r="B26">
            <v>25</v>
          </cell>
          <cell r="C26">
            <v>40</v>
          </cell>
          <cell r="D26">
            <v>50</v>
          </cell>
          <cell r="E26">
            <v>75</v>
          </cell>
          <cell r="F26">
            <v>100</v>
          </cell>
          <cell r="G26">
            <v>110</v>
          </cell>
          <cell r="H26" t="str">
            <v>mm</v>
          </cell>
        </row>
        <row r="27">
          <cell r="A27">
            <v>80</v>
          </cell>
          <cell r="B27">
            <v>0</v>
          </cell>
          <cell r="C27">
            <v>47.363750000000003</v>
          </cell>
          <cell r="D27">
            <v>56.901250000000005</v>
          </cell>
          <cell r="E27">
            <v>81.427500000000009</v>
          </cell>
          <cell r="F27">
            <v>105.22750000000001</v>
          </cell>
          <cell r="G27">
            <v>114.74749999999999</v>
          </cell>
        </row>
        <row r="28">
          <cell r="A28">
            <v>100</v>
          </cell>
          <cell r="B28">
            <v>0</v>
          </cell>
          <cell r="C28">
            <v>55.501249999999999</v>
          </cell>
          <cell r="D28">
            <v>68.941250000000011</v>
          </cell>
          <cell r="E28">
            <v>101.29</v>
          </cell>
          <cell r="F28">
            <v>131.73125000000002</v>
          </cell>
          <cell r="G28">
            <v>143.815</v>
          </cell>
        </row>
        <row r="29">
          <cell r="A29">
            <v>120</v>
          </cell>
          <cell r="B29">
            <v>0</v>
          </cell>
          <cell r="C29">
            <v>66.64</v>
          </cell>
          <cell r="D29">
            <v>83.107500000000002</v>
          </cell>
          <cell r="E29">
            <v>119.52499999999999</v>
          </cell>
          <cell r="F29">
            <v>156.02125000000001</v>
          </cell>
          <cell r="G29">
            <v>0</v>
          </cell>
        </row>
        <row r="30">
          <cell r="A30">
            <v>160</v>
          </cell>
          <cell r="B30">
            <v>0</v>
          </cell>
          <cell r="C30">
            <v>89.346249999999998</v>
          </cell>
          <cell r="D30">
            <v>104.36125</v>
          </cell>
          <cell r="E30">
            <v>164.05375000000001</v>
          </cell>
          <cell r="F30">
            <v>0</v>
          </cell>
          <cell r="G30">
            <v>0</v>
          </cell>
        </row>
        <row r="31">
          <cell r="B31">
            <v>2</v>
          </cell>
          <cell r="C31">
            <v>3</v>
          </cell>
          <cell r="D31">
            <v>4</v>
          </cell>
          <cell r="E31">
            <v>5</v>
          </cell>
          <cell r="F31">
            <v>6</v>
          </cell>
          <cell r="G31">
            <v>7</v>
          </cell>
        </row>
        <row r="107">
          <cell r="AB107">
            <v>337.3269054000001</v>
          </cell>
        </row>
      </sheetData>
      <sheetData sheetId="12"/>
      <sheetData sheetId="13"/>
      <sheetData sheetId="1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ements QS"/>
      <sheetName val="CPA"/>
      <sheetName val="Sheet1"/>
      <sheetName val="Elements"/>
    </sheetNames>
    <sheetDataSet>
      <sheetData sheetId="0"/>
      <sheetData sheetId="1"/>
      <sheetData sheetId="2"/>
      <sheetData sheetId="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att"/>
      <sheetName val="Chancenliste"/>
      <sheetName val="Beschreibung der Felder"/>
      <sheetName val="Priorisierungsmatrix"/>
      <sheetName val="Risikoidentifikation"/>
      <sheetName val="Risikoliste"/>
      <sheetName val="Standarddruck"/>
      <sheetName val="Detail_Dummy"/>
      <sheetName val="Daten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Overview"/>
      <sheetName val="Template (1)"/>
      <sheetName val="Template (2)"/>
      <sheetName val="Template (3)"/>
      <sheetName val="Template (4)"/>
      <sheetName val="Template (5)"/>
      <sheetName val="Template (6)"/>
      <sheetName val="Template (7)"/>
      <sheetName val="Template (8)"/>
      <sheetName val="Template (9)"/>
      <sheetName val="Template (10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143">
          <cell r="C1143" t="str">
            <v>.</v>
          </cell>
        </row>
      </sheetData>
      <sheetData sheetId="22"/>
      <sheetData sheetId="23"/>
      <sheetData sheetId="24"/>
      <sheetData sheetId="25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>
        <row r="13">
          <cell r="F13" t="str">
            <v>.</v>
          </cell>
        </row>
      </sheetData>
      <sheetData sheetId="3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att"/>
      <sheetName val="Risiken per TT.MM.JJJJ"/>
      <sheetName val="Chancen per TT.MM.JJJJ"/>
      <sheetName val="Checkliste_Kurzfassung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m"/>
      <sheetName val="Qe"/>
      <sheetName val="Qc"/>
      <sheetName val="Qs"/>
    </sheetNames>
    <sheetDataSet>
      <sheetData sheetId="0"/>
      <sheetData sheetId="1"/>
      <sheetData sheetId="2"/>
      <sheetData sheetId="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Costs Graph [EUR]"/>
      <sheetName val="Data[EUR]"/>
      <sheetName val="Actual Cost-Budget [EUR]"/>
      <sheetName val="Budget Total"/>
      <sheetName val="Budget Local"/>
      <sheetName val="Budget Sth"/>
      <sheetName val="EurotoolsXRates"/>
      <sheetName val="INV0000107"/>
      <sheetName val="INV0000109"/>
      <sheetName val="INV0000110"/>
      <sheetName val="INV0000111"/>
      <sheetName val="INV0000108 check1"/>
      <sheetName val="INV0000108 check2"/>
      <sheetName val="INV0000106"/>
      <sheetName val="INV0000050"/>
      <sheetName val="INV0000112"/>
      <sheetName val="INV0000120"/>
      <sheetName val="INV0000117"/>
      <sheetName val="INV0000119"/>
      <sheetName val="INV0000116"/>
      <sheetName val="INV0000118"/>
      <sheetName val="INV0000113"/>
      <sheetName val="INV0000116 check"/>
      <sheetName val="INV0000114"/>
      <sheetName val="INV0000118 check"/>
      <sheetName val="INV0000113 check"/>
      <sheetName val="INV0000125"/>
      <sheetName val="INV0000129"/>
      <sheetName val="INV0000115"/>
      <sheetName val="INV0000136"/>
      <sheetName val="INV0000137"/>
      <sheetName val="INV0000138"/>
      <sheetName val="INV0000129 check"/>
      <sheetName val="INV0000136 check"/>
      <sheetName val="INV0000137 check"/>
      <sheetName val="INV0000144"/>
      <sheetName val="INV0000124"/>
      <sheetName val="INV0000128"/>
      <sheetName val="INV0000135"/>
      <sheetName val="INV0000123"/>
      <sheetName val="INV0000127"/>
      <sheetName val="INV0000134"/>
      <sheetName val="INV0000138 check"/>
      <sheetName val="INV0000141"/>
      <sheetName val="INV0000143"/>
      <sheetName val="INV0000123check"/>
      <sheetName val="INV0000127 check"/>
      <sheetName val="INV0000130"/>
      <sheetName val="INV0000134 check"/>
      <sheetName val="INV0000133"/>
      <sheetName val="INV0000138 check 1"/>
      <sheetName val="INV0000141 check"/>
      <sheetName val="INV0000150"/>
      <sheetName val="INV0000150 Check"/>
      <sheetName val="INV0000142"/>
      <sheetName val="INV0000149"/>
      <sheetName val="INV0000132"/>
      <sheetName val="INV0000148"/>
      <sheetName val="INV0000153"/>
      <sheetName val="INV0000162"/>
      <sheetName val="INV0000161"/>
      <sheetName val="INV0000165"/>
      <sheetName val="INV0000160"/>
      <sheetName val="INV0000161 check"/>
      <sheetName val="INV0000165 check"/>
      <sheetName val="CRN0000014"/>
      <sheetName val="INV0000159"/>
      <sheetName val="INV0000167"/>
      <sheetName val="CRN00000005"/>
      <sheetName val="INV0000167 check"/>
      <sheetName val="CRN00000005 check"/>
      <sheetName val="INV0000168"/>
      <sheetName val="INV0000155"/>
      <sheetName val="INV0000178"/>
      <sheetName val="INV0000179"/>
      <sheetName val="INV0000152"/>
      <sheetName val="INV0000175"/>
      <sheetName val="CRN0000012"/>
      <sheetName val="INV0000152 check"/>
      <sheetName val="INV0000176"/>
      <sheetName val="INV0000183"/>
      <sheetName val="INV0000188"/>
      <sheetName val="INV0000175 check"/>
      <sheetName val="CRN0000012 check"/>
      <sheetName val="INV0000176 check 1"/>
      <sheetName val="INV0000183 check"/>
      <sheetName val="INV0000188 check"/>
      <sheetName val="INV0000174"/>
      <sheetName val="INV0000156"/>
      <sheetName val="INV0000157"/>
      <sheetName val="INV0000158"/>
      <sheetName val="INV0000182"/>
      <sheetName val="INV0000184"/>
      <sheetName val="INV0000187"/>
      <sheetName val="INV0000189"/>
      <sheetName val="Invoice J39943"/>
      <sheetName val="Invoice J39964"/>
      <sheetName val="Invoice J39976"/>
      <sheetName val="Invoice J39977"/>
      <sheetName val="Invoice J40096"/>
      <sheetName val="INV0000193"/>
      <sheetName val="INV0000193 (2)"/>
      <sheetName val="INV0000194"/>
      <sheetName val="INV0000211"/>
      <sheetName val="INV0000212"/>
      <sheetName val="INV0000213"/>
      <sheetName val="CRN0000013"/>
      <sheetName val="INV0000214"/>
      <sheetName val="INV0000215"/>
      <sheetName val="INV0000217"/>
      <sheetName val="INV0000217 (2)"/>
      <sheetName val="INV0000221"/>
      <sheetName val="INV0000221 (2)"/>
      <sheetName val="INV0000222"/>
      <sheetName val="INV0000222 (2)"/>
      <sheetName val="INV0000226"/>
      <sheetName val="INV0000227"/>
      <sheetName val="INV0000228"/>
      <sheetName val="INV0000231"/>
      <sheetName val="INV0000232"/>
      <sheetName val="INV0000233"/>
      <sheetName val="CRN0000015"/>
      <sheetName val="INV0000234"/>
      <sheetName val="INV0000235"/>
      <sheetName val="INV0000236"/>
      <sheetName val="INV0000237"/>
      <sheetName val="INV0000238"/>
      <sheetName val="INV0000240"/>
      <sheetName val="INV0000241"/>
      <sheetName val="INV0000242"/>
      <sheetName val="INV0000243"/>
      <sheetName val="INV0000244"/>
      <sheetName val="INV0000245"/>
      <sheetName val="INV0000246"/>
      <sheetName val="INV0000247"/>
      <sheetName val="INV0000247 (2)"/>
      <sheetName val="INV0000248"/>
      <sheetName val="INV0000252"/>
      <sheetName val="INV0000253"/>
      <sheetName val="INV0000253 (2)"/>
      <sheetName val="INV0000253 (3)"/>
      <sheetName val="INV0000254"/>
      <sheetName val="INV0000254 (2)"/>
      <sheetName val="INV0000255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>
        <row r="5">
          <cell r="A5">
            <v>13.760300000000001</v>
          </cell>
        </row>
        <row r="6">
          <cell r="A6">
            <v>40.3399</v>
          </cell>
        </row>
        <row r="7">
          <cell r="A7">
            <v>1.95583</v>
          </cell>
        </row>
        <row r="8">
          <cell r="A8">
            <v>166.386</v>
          </cell>
        </row>
        <row r="9">
          <cell r="A9">
            <v>5.9457300000000002</v>
          </cell>
        </row>
        <row r="10">
          <cell r="A10">
            <v>6.5595699999999999</v>
          </cell>
        </row>
        <row r="11">
          <cell r="A11">
            <v>0.78756400000000004</v>
          </cell>
        </row>
        <row r="12">
          <cell r="A12">
            <v>1936.27</v>
          </cell>
        </row>
        <row r="13">
          <cell r="A13">
            <v>40.3399</v>
          </cell>
        </row>
        <row r="14">
          <cell r="A14">
            <v>2.2037100000000001</v>
          </cell>
        </row>
        <row r="15">
          <cell r="A15">
            <v>200.482</v>
          </cell>
        </row>
      </sheetData>
      <sheetData sheetId="7">
        <row r="5">
          <cell r="A5" t="str">
            <v>Unit Number: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>
        <row r="5">
          <cell r="A5" t="str">
            <v>Unit Number:</v>
          </cell>
        </row>
      </sheetData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>
        <row r="5">
          <cell r="A5" t="str">
            <v>Unit Number:</v>
          </cell>
        </row>
      </sheetData>
      <sheetData sheetId="138"/>
      <sheetData sheetId="139"/>
      <sheetData sheetId="140"/>
      <sheetData sheetId="141"/>
      <sheetData sheetId="142"/>
      <sheetData sheetId="14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"/>
      <sheetName val="PIPES"/>
      <sheetName val="Vessel"/>
      <sheetName val="Temp"/>
      <sheetName val="area"/>
      <sheetName val="factor"/>
    </sheetNames>
    <sheetDataSet>
      <sheetData sheetId="0" refreshError="1"/>
      <sheetData sheetId="1">
        <row r="7">
          <cell r="O7">
            <v>0.1</v>
          </cell>
        </row>
      </sheetData>
      <sheetData sheetId="2" refreshError="1"/>
      <sheetData sheetId="3"/>
      <sheetData sheetId="4"/>
      <sheetData sheetId="5">
        <row r="1">
          <cell r="A1" t="str">
            <v>BEND</v>
          </cell>
          <cell r="D1">
            <v>1.5</v>
          </cell>
        </row>
        <row r="2">
          <cell r="A2" t="str">
            <v>CAP</v>
          </cell>
          <cell r="D2">
            <v>0.25</v>
          </cell>
        </row>
        <row r="3">
          <cell r="A3" t="str">
            <v>CONE</v>
          </cell>
          <cell r="D3">
            <v>1.8</v>
          </cell>
          <cell r="H3">
            <v>0.5</v>
          </cell>
          <cell r="I3">
            <v>15</v>
          </cell>
          <cell r="J3">
            <v>5</v>
          </cell>
        </row>
        <row r="4">
          <cell r="A4" t="str">
            <v>COVER</v>
          </cell>
          <cell r="D4">
            <v>1.5</v>
          </cell>
          <cell r="H4">
            <v>0.75</v>
          </cell>
          <cell r="I4">
            <v>20</v>
          </cell>
          <cell r="J4">
            <v>5</v>
          </cell>
        </row>
        <row r="5">
          <cell r="A5" t="str">
            <v>DOME</v>
          </cell>
          <cell r="D5">
            <v>1.9</v>
          </cell>
          <cell r="H5">
            <v>1</v>
          </cell>
          <cell r="I5">
            <v>25</v>
          </cell>
          <cell r="J5">
            <v>5</v>
          </cell>
        </row>
        <row r="6">
          <cell r="A6" t="str">
            <v>END CAP</v>
          </cell>
          <cell r="D6">
            <v>0.25</v>
          </cell>
          <cell r="H6">
            <v>1.25</v>
          </cell>
          <cell r="I6">
            <v>32</v>
          </cell>
          <cell r="J6">
            <v>4.8</v>
          </cell>
        </row>
        <row r="7">
          <cell r="A7" t="str">
            <v>FLANGE</v>
          </cell>
          <cell r="D7">
            <v>1.2</v>
          </cell>
          <cell r="H7">
            <v>1.5</v>
          </cell>
          <cell r="I7">
            <v>37.5</v>
          </cell>
          <cell r="J7">
            <v>4.3</v>
          </cell>
        </row>
        <row r="8">
          <cell r="A8" t="str">
            <v>MANHOLE</v>
          </cell>
          <cell r="D8">
            <v>1.8</v>
          </cell>
          <cell r="H8">
            <v>2</v>
          </cell>
          <cell r="I8">
            <v>50</v>
          </cell>
          <cell r="J8">
            <v>4.0999999999999996</v>
          </cell>
        </row>
        <row r="9">
          <cell r="A9" t="str">
            <v>METER</v>
          </cell>
          <cell r="D9">
            <v>1</v>
          </cell>
          <cell r="H9">
            <v>2.5</v>
          </cell>
          <cell r="I9">
            <v>65</v>
          </cell>
          <cell r="J9">
            <v>3.8</v>
          </cell>
        </row>
        <row r="10">
          <cell r="A10" t="str">
            <v>METRE</v>
          </cell>
          <cell r="D10">
            <v>1</v>
          </cell>
          <cell r="H10">
            <v>3</v>
          </cell>
          <cell r="I10">
            <v>75</v>
          </cell>
          <cell r="J10">
            <v>3.6</v>
          </cell>
        </row>
        <row r="11">
          <cell r="A11" t="str">
            <v>NOZZLE</v>
          </cell>
          <cell r="D11">
            <v>0.8</v>
          </cell>
          <cell r="H11">
            <v>4</v>
          </cell>
          <cell r="I11">
            <v>100</v>
          </cell>
          <cell r="J11">
            <v>3.4</v>
          </cell>
        </row>
        <row r="12">
          <cell r="A12" t="str">
            <v>PIPE</v>
          </cell>
          <cell r="D12">
            <v>1</v>
          </cell>
          <cell r="H12">
            <v>5</v>
          </cell>
          <cell r="I12">
            <v>125</v>
          </cell>
          <cell r="J12">
            <v>3.3</v>
          </cell>
        </row>
        <row r="13">
          <cell r="A13" t="str">
            <v>PUMP</v>
          </cell>
          <cell r="D13">
            <v>2.5</v>
          </cell>
          <cell r="H13">
            <v>6</v>
          </cell>
          <cell r="I13">
            <v>150</v>
          </cell>
          <cell r="J13">
            <v>3.2</v>
          </cell>
        </row>
        <row r="14">
          <cell r="A14" t="str">
            <v>REDUCER</v>
          </cell>
          <cell r="D14">
            <v>0.8</v>
          </cell>
          <cell r="H14">
            <v>8</v>
          </cell>
          <cell r="I14">
            <v>200</v>
          </cell>
          <cell r="J14">
            <v>3</v>
          </cell>
        </row>
        <row r="15">
          <cell r="A15" t="str">
            <v>SHELL</v>
          </cell>
          <cell r="D15">
            <v>1</v>
          </cell>
          <cell r="H15">
            <v>10</v>
          </cell>
          <cell r="I15">
            <v>250</v>
          </cell>
          <cell r="J15">
            <v>2.85</v>
          </cell>
        </row>
        <row r="16">
          <cell r="A16" t="str">
            <v>SPHERE</v>
          </cell>
          <cell r="D16">
            <v>1.9</v>
          </cell>
          <cell r="H16">
            <v>12</v>
          </cell>
          <cell r="I16">
            <v>300</v>
          </cell>
          <cell r="J16">
            <v>2.75</v>
          </cell>
        </row>
        <row r="17">
          <cell r="A17" t="str">
            <v>SUPPORT</v>
          </cell>
          <cell r="D17">
            <v>1.5</v>
          </cell>
          <cell r="H17">
            <v>14</v>
          </cell>
          <cell r="I17">
            <v>350</v>
          </cell>
          <cell r="J17">
            <v>2.6</v>
          </cell>
        </row>
        <row r="18">
          <cell r="A18" t="str">
            <v>TAPER</v>
          </cell>
          <cell r="D18">
            <v>1.8</v>
          </cell>
          <cell r="H18">
            <v>16</v>
          </cell>
          <cell r="I18">
            <v>400</v>
          </cell>
          <cell r="J18">
            <v>2.5</v>
          </cell>
        </row>
        <row r="19">
          <cell r="A19" t="str">
            <v>TEE</v>
          </cell>
          <cell r="D19">
            <v>0.8</v>
          </cell>
          <cell r="H19">
            <v>18</v>
          </cell>
          <cell r="I19">
            <v>450</v>
          </cell>
          <cell r="J19">
            <v>2.5</v>
          </cell>
        </row>
        <row r="20">
          <cell r="A20" t="str">
            <v>VALVE</v>
          </cell>
          <cell r="D20">
            <v>2.5</v>
          </cell>
          <cell r="H20">
            <v>20</v>
          </cell>
          <cell r="I20">
            <v>500</v>
          </cell>
          <cell r="J20">
            <v>2.4</v>
          </cell>
        </row>
        <row r="21">
          <cell r="H21">
            <v>22</v>
          </cell>
          <cell r="I21">
            <v>550</v>
          </cell>
          <cell r="J21">
            <v>2.2999999999999998</v>
          </cell>
        </row>
        <row r="22">
          <cell r="H22">
            <v>24</v>
          </cell>
          <cell r="I22">
            <v>600</v>
          </cell>
          <cell r="J22">
            <v>2.2000000000000002</v>
          </cell>
        </row>
        <row r="23">
          <cell r="H23">
            <v>26</v>
          </cell>
          <cell r="I23">
            <v>650</v>
          </cell>
          <cell r="J23">
            <v>2.1</v>
          </cell>
        </row>
        <row r="24">
          <cell r="H24">
            <v>28</v>
          </cell>
          <cell r="I24">
            <v>700</v>
          </cell>
          <cell r="J24">
            <v>2</v>
          </cell>
        </row>
        <row r="25">
          <cell r="H25">
            <v>30</v>
          </cell>
          <cell r="I25">
            <v>750</v>
          </cell>
          <cell r="J25">
            <v>2</v>
          </cell>
        </row>
        <row r="26">
          <cell r="H26">
            <v>32</v>
          </cell>
          <cell r="I26">
            <v>800</v>
          </cell>
          <cell r="J26">
            <v>2</v>
          </cell>
        </row>
        <row r="27">
          <cell r="H27">
            <v>34</v>
          </cell>
          <cell r="I27">
            <v>850</v>
          </cell>
          <cell r="J27">
            <v>2</v>
          </cell>
        </row>
        <row r="28">
          <cell r="H28">
            <v>36</v>
          </cell>
          <cell r="I28">
            <v>900</v>
          </cell>
          <cell r="J28">
            <v>2</v>
          </cell>
        </row>
        <row r="29">
          <cell r="H29">
            <v>38</v>
          </cell>
          <cell r="I29">
            <v>950</v>
          </cell>
          <cell r="J29">
            <v>2</v>
          </cell>
        </row>
        <row r="30">
          <cell r="H30">
            <v>40</v>
          </cell>
          <cell r="I30">
            <v>1000</v>
          </cell>
          <cell r="J30">
            <v>2</v>
          </cell>
        </row>
        <row r="31">
          <cell r="H31">
            <v>42</v>
          </cell>
          <cell r="I31">
            <v>1050</v>
          </cell>
          <cell r="J31">
            <v>2</v>
          </cell>
        </row>
        <row r="32">
          <cell r="H32">
            <v>48</v>
          </cell>
          <cell r="I32">
            <v>1200</v>
          </cell>
          <cell r="J32">
            <v>2</v>
          </cell>
        </row>
        <row r="33">
          <cell r="H33">
            <v>50</v>
          </cell>
          <cell r="I33">
            <v>1250</v>
          </cell>
          <cell r="J33">
            <v>2</v>
          </cell>
        </row>
        <row r="34">
          <cell r="H34">
            <v>52</v>
          </cell>
          <cell r="I34">
            <v>1300</v>
          </cell>
          <cell r="J34">
            <v>2</v>
          </cell>
        </row>
        <row r="35">
          <cell r="H35">
            <v>54</v>
          </cell>
          <cell r="I35">
            <v>1350</v>
          </cell>
          <cell r="J35">
            <v>2</v>
          </cell>
        </row>
        <row r="36">
          <cell r="H36">
            <v>56</v>
          </cell>
          <cell r="I36">
            <v>1400</v>
          </cell>
          <cell r="J36">
            <v>2</v>
          </cell>
        </row>
        <row r="37">
          <cell r="I37">
            <v>2</v>
          </cell>
          <cell r="J37">
            <v>3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file"/>
      <sheetName val="summary"/>
      <sheetName val="rate makeup"/>
      <sheetName val="Rev 4"/>
      <sheetName val="Total"/>
      <sheetName val="ext. Piping"/>
      <sheetName val="Int. Piping"/>
      <sheetName val="P &amp; G"/>
      <sheetName val="vessel"/>
      <sheetName val="Dampers valve list"/>
      <sheetName val="Drawings"/>
      <sheetName val="Materials"/>
      <sheetName val="Flats"/>
      <sheetName val="Burner Areas"/>
      <sheetName val="Sheet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>
        <row r="61">
          <cell r="U61">
            <v>265.61598000000004</v>
          </cell>
        </row>
        <row r="63">
          <cell r="G63">
            <v>379.0087463556851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fI Formulae (2)"/>
      <sheetName val="FRP Adjust for Ret"/>
      <sheetName val="FRP Common &amp; P&amp;G alloc"/>
      <sheetName val="FRP Adj for Ret calc (CP &amp;P&amp;G)"/>
      <sheetName val="FRP Adj for Ret calc (U1-9)"/>
      <sheetName val="FRP Adj for Ret calc"/>
      <sheetName val="FRP cashflow"/>
      <sheetName val="Retention Calculations"/>
      <sheetName val="PAfI Unit (9)"/>
      <sheetName val="Location Unit (9)"/>
      <sheetName val="PAfI Unit (8)"/>
      <sheetName val="Location Unit (8)"/>
      <sheetName val="PAfI Unit (7)"/>
      <sheetName val="Location Unit (7)"/>
      <sheetName val="PAfI Unit (6)"/>
      <sheetName val="Location Unit (6)"/>
      <sheetName val="PAfI Unit (5)"/>
      <sheetName val="Location Unit (5)"/>
      <sheetName val="PAfI Unit (4)"/>
      <sheetName val="Location Unit (4)"/>
      <sheetName val="PAfI Unit (3)"/>
      <sheetName val="Location Unit (3)"/>
      <sheetName val="PAfI Unit (2)"/>
      <sheetName val="Location Unit (2)"/>
      <sheetName val="PAfI Unit (1)"/>
      <sheetName val="Location Unit (1)"/>
      <sheetName val="PAfI P&amp;G"/>
      <sheetName val="Location P&amp;G"/>
      <sheetName val="PAfI CP"/>
      <sheetName val="Location CP"/>
      <sheetName val="PAfI Formulae"/>
      <sheetName val="Indices &amp; forecast"/>
      <sheetName val="Allocation PAfI FRP"/>
      <sheetName val="Summary PAfI FRP"/>
      <sheetName val="Location PAfI FRP"/>
      <sheetName val="Summary Units FRP"/>
      <sheetName val="Summary Totals FRP"/>
      <sheetName val="Summary Total to date"/>
      <sheetName val="FRP Input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>
        <row r="6">
          <cell r="A6" t="str">
            <v>Ref</v>
          </cell>
          <cell r="B6" t="str">
            <v>CODE</v>
          </cell>
          <cell r="C6" t="str">
            <v>SECTION</v>
          </cell>
          <cell r="D6" t="str">
            <v>Location</v>
          </cell>
          <cell r="E6" t="str">
            <v>Local / Foreign</v>
          </cell>
          <cell r="F6" t="str">
            <v>No</v>
          </cell>
          <cell r="G6" t="str">
            <v>Category</v>
          </cell>
          <cell r="H6" t="str">
            <v>PAfI</v>
          </cell>
          <cell r="I6" t="str">
            <v>Data</v>
          </cell>
          <cell r="J6" t="str">
            <v>Total Current Contract</v>
          </cell>
          <cell r="K6" t="str">
            <v>Total to Date</v>
          </cell>
          <cell r="L6" t="str">
            <v>Total outstanding</v>
          </cell>
          <cell r="M6" t="str">
            <v>Check FRP vs Contract</v>
          </cell>
          <cell r="N6" t="str">
            <v>Total FRP</v>
          </cell>
          <cell r="O6">
            <v>38893</v>
          </cell>
          <cell r="P6">
            <v>38923</v>
          </cell>
          <cell r="Q6">
            <v>38954</v>
          </cell>
          <cell r="R6">
            <v>38985</v>
          </cell>
          <cell r="S6">
            <v>39015</v>
          </cell>
          <cell r="T6">
            <v>39046</v>
          </cell>
          <cell r="U6">
            <v>39076</v>
          </cell>
          <cell r="V6">
            <v>39107</v>
          </cell>
          <cell r="W6">
            <v>39138</v>
          </cell>
          <cell r="X6">
            <v>39166</v>
          </cell>
          <cell r="Y6">
            <v>39197</v>
          </cell>
          <cell r="Z6">
            <v>39227</v>
          </cell>
          <cell r="AA6">
            <v>39258</v>
          </cell>
          <cell r="AB6">
            <v>39288</v>
          </cell>
          <cell r="AC6">
            <v>39319</v>
          </cell>
          <cell r="AD6">
            <v>39350</v>
          </cell>
          <cell r="AE6">
            <v>39380</v>
          </cell>
          <cell r="AF6">
            <v>39411</v>
          </cell>
          <cell r="AG6">
            <v>39441</v>
          </cell>
          <cell r="AH6">
            <v>39472</v>
          </cell>
          <cell r="AI6">
            <v>39503</v>
          </cell>
          <cell r="AJ6">
            <v>39532</v>
          </cell>
          <cell r="AK6">
            <v>39563</v>
          </cell>
          <cell r="AL6">
            <v>39593</v>
          </cell>
          <cell r="AM6">
            <v>39624</v>
          </cell>
          <cell r="AN6">
            <v>39654</v>
          </cell>
          <cell r="AO6">
            <v>39685</v>
          </cell>
          <cell r="AP6">
            <v>39716</v>
          </cell>
          <cell r="AQ6">
            <v>39746</v>
          </cell>
          <cell r="AR6">
            <v>39777</v>
          </cell>
          <cell r="AS6">
            <v>39807</v>
          </cell>
          <cell r="AT6">
            <v>39838</v>
          </cell>
          <cell r="AU6">
            <v>39869</v>
          </cell>
          <cell r="AV6">
            <v>39897</v>
          </cell>
          <cell r="AW6">
            <v>39928</v>
          </cell>
          <cell r="AX6">
            <v>39958</v>
          </cell>
          <cell r="AY6">
            <v>39989</v>
          </cell>
          <cell r="AZ6">
            <v>40019</v>
          </cell>
          <cell r="BA6">
            <v>40050</v>
          </cell>
          <cell r="BB6">
            <v>40081</v>
          </cell>
          <cell r="BC6">
            <v>40111</v>
          </cell>
          <cell r="BD6">
            <v>40142</v>
          </cell>
          <cell r="BE6">
            <v>40172</v>
          </cell>
          <cell r="BF6">
            <v>40203</v>
          </cell>
          <cell r="BG6">
            <v>40234</v>
          </cell>
          <cell r="BH6">
            <v>40262</v>
          </cell>
          <cell r="BI6">
            <v>40293</v>
          </cell>
          <cell r="BJ6">
            <v>40323</v>
          </cell>
          <cell r="BK6">
            <v>40354</v>
          </cell>
          <cell r="BL6">
            <v>40384</v>
          </cell>
          <cell r="BM6">
            <v>40415</v>
          </cell>
          <cell r="BN6">
            <v>40446</v>
          </cell>
          <cell r="BO6">
            <v>40476</v>
          </cell>
          <cell r="BP6">
            <v>40507</v>
          </cell>
          <cell r="BQ6">
            <v>40537</v>
          </cell>
          <cell r="BR6">
            <v>40568</v>
          </cell>
          <cell r="BS6">
            <v>40599</v>
          </cell>
        </row>
        <row r="7">
          <cell r="A7">
            <v>3</v>
          </cell>
          <cell r="B7" t="str">
            <v>CSC</v>
          </cell>
          <cell r="C7" t="str">
            <v>CONTROL SYSTEM CUBICLES (INFRASTRUCTURE)</v>
          </cell>
          <cell r="D7" t="str">
            <v>Common Plant</v>
          </cell>
          <cell r="E7" t="str">
            <v>Foreign</v>
          </cell>
          <cell r="F7" t="str">
            <v>C</v>
          </cell>
          <cell r="G7" t="str">
            <v>Plant and Materials</v>
          </cell>
          <cell r="H7" t="str">
            <v>Fixed</v>
          </cell>
          <cell r="I7" t="str">
            <v>C Plant and Materials Foreign Fixed</v>
          </cell>
          <cell r="J7">
            <v>4746029.7703645723</v>
          </cell>
          <cell r="K7">
            <v>4387545.62</v>
          </cell>
          <cell r="L7">
            <v>358484.15036457218</v>
          </cell>
          <cell r="M7">
            <v>-3.6457274109125137E-4</v>
          </cell>
          <cell r="N7">
            <v>4746029.7699999996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4387545.62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358484.14999999944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</row>
        <row r="8">
          <cell r="A8">
            <v>8</v>
          </cell>
          <cell r="B8" t="str">
            <v>CSC</v>
          </cell>
          <cell r="C8" t="str">
            <v>CONTROL SYSTEM CUBICLES (INFRASTRUCTURE)</v>
          </cell>
          <cell r="D8" t="str">
            <v>Common Plant</v>
          </cell>
          <cell r="E8" t="str">
            <v>Foreign</v>
          </cell>
          <cell r="F8" t="str">
            <v>H</v>
          </cell>
          <cell r="G8" t="str">
            <v>Commissioning and Testing</v>
          </cell>
          <cell r="H8" t="str">
            <v>Fixed</v>
          </cell>
          <cell r="I8" t="str">
            <v>H Commissioning and Testing Foreign Fixed</v>
          </cell>
          <cell r="J8">
            <v>15821.93</v>
          </cell>
          <cell r="K8">
            <v>0</v>
          </cell>
          <cell r="L8">
            <v>15821.93</v>
          </cell>
          <cell r="M8">
            <v>6.9999999999708962E-2</v>
          </cell>
          <cell r="N8">
            <v>15822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15822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</row>
        <row r="9">
          <cell r="A9">
            <v>10</v>
          </cell>
          <cell r="B9" t="str">
            <v>CSC</v>
          </cell>
          <cell r="C9" t="str">
            <v>CONTROL SYSTEM CUBICLES (INFRASTRUCTURE)</v>
          </cell>
          <cell r="D9" t="str">
            <v>Common Plant</v>
          </cell>
          <cell r="E9" t="str">
            <v>Local</v>
          </cell>
          <cell r="F9" t="str">
            <v>B</v>
          </cell>
          <cell r="G9" t="str">
            <v>Engineering</v>
          </cell>
          <cell r="H9" t="str">
            <v>Formula 4</v>
          </cell>
          <cell r="I9" t="str">
            <v>B Engineering Local Formula 4</v>
          </cell>
          <cell r="J9">
            <v>734848.49</v>
          </cell>
          <cell r="K9">
            <v>734848.49</v>
          </cell>
          <cell r="L9">
            <v>0</v>
          </cell>
          <cell r="M9">
            <v>0</v>
          </cell>
          <cell r="N9">
            <v>734848.49</v>
          </cell>
          <cell r="P9">
            <v>0</v>
          </cell>
          <cell r="Q9">
            <v>587878.79</v>
          </cell>
          <cell r="R9">
            <v>79230</v>
          </cell>
          <cell r="S9">
            <v>67739.7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</row>
        <row r="10">
          <cell r="A10">
            <v>11</v>
          </cell>
          <cell r="B10" t="str">
            <v>CSC</v>
          </cell>
          <cell r="C10" t="str">
            <v>CONTROL SYSTEM CUBICLES (INFRASTRUCTURE)</v>
          </cell>
          <cell r="D10" t="str">
            <v>Common Plant</v>
          </cell>
          <cell r="E10" t="str">
            <v>Local</v>
          </cell>
          <cell r="F10" t="str">
            <v>C</v>
          </cell>
          <cell r="G10" t="str">
            <v>Plant and Materials</v>
          </cell>
          <cell r="H10" t="str">
            <v>Formula 1</v>
          </cell>
          <cell r="I10" t="str">
            <v>C Plant and Materials Local Formula 1</v>
          </cell>
          <cell r="J10">
            <v>1648612.0814582915</v>
          </cell>
          <cell r="K10">
            <v>1648612.08</v>
          </cell>
          <cell r="L10">
            <v>1.4582914300262928E-3</v>
          </cell>
          <cell r="M10">
            <v>-1.4582914300262928E-3</v>
          </cell>
          <cell r="N10">
            <v>1648612.08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214675.48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1433936.6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</row>
        <row r="11">
          <cell r="A11">
            <v>12</v>
          </cell>
          <cell r="B11" t="str">
            <v>CSC</v>
          </cell>
          <cell r="C11" t="str">
            <v>CONTROL SYSTEM CUBICLES (INFRASTRUCTURE)</v>
          </cell>
          <cell r="D11" t="str">
            <v>Common Plant</v>
          </cell>
          <cell r="E11" t="str">
            <v>Local</v>
          </cell>
          <cell r="F11" t="str">
            <v>D</v>
          </cell>
          <cell r="G11" t="str">
            <v>Shipping / Freight</v>
          </cell>
          <cell r="H11" t="str">
            <v>Fixed</v>
          </cell>
          <cell r="I11" t="str">
            <v>D Shipping / Freight Local Fixed</v>
          </cell>
          <cell r="J11">
            <v>248636.71375911435</v>
          </cell>
          <cell r="K11">
            <v>239674.61</v>
          </cell>
          <cell r="L11">
            <v>8962.1037591143686</v>
          </cell>
          <cell r="M11">
            <v>-3.7591143627651036E-3</v>
          </cell>
          <cell r="N11">
            <v>248636.71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239674.61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8962.1000000000058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</row>
        <row r="12">
          <cell r="A12">
            <v>16</v>
          </cell>
          <cell r="B12" t="str">
            <v>CSC</v>
          </cell>
          <cell r="C12" t="str">
            <v>CONTROL SYSTEM CUBICLES (INFRASTRUCTURE)</v>
          </cell>
          <cell r="D12" t="str">
            <v>Common Plant</v>
          </cell>
          <cell r="E12" t="str">
            <v>Local</v>
          </cell>
          <cell r="F12" t="str">
            <v>H</v>
          </cell>
          <cell r="G12" t="str">
            <v>Commissioning and Testing</v>
          </cell>
          <cell r="H12" t="str">
            <v>Formula 4</v>
          </cell>
          <cell r="I12" t="str">
            <v>H Commissioning and Testing Local Formula 4</v>
          </cell>
          <cell r="J12">
            <v>848536.98</v>
          </cell>
          <cell r="K12">
            <v>509122.19</v>
          </cell>
          <cell r="L12">
            <v>339414.79</v>
          </cell>
          <cell r="M12">
            <v>0.2099999999627471</v>
          </cell>
          <cell r="N12">
            <v>848537.19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424268.49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84853.7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339415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</row>
        <row r="13">
          <cell r="A13">
            <v>34</v>
          </cell>
          <cell r="B13" t="str">
            <v>CSC</v>
          </cell>
          <cell r="C13" t="str">
            <v>CONTROL SYSTEM CUBICLES (INFRASTRUCTURE)</v>
          </cell>
          <cell r="D13" t="str">
            <v>Unit 1</v>
          </cell>
          <cell r="E13" t="str">
            <v>Foreign</v>
          </cell>
          <cell r="F13" t="str">
            <v>B</v>
          </cell>
          <cell r="G13" t="str">
            <v>Engineering</v>
          </cell>
          <cell r="H13" t="str">
            <v>Fixed</v>
          </cell>
          <cell r="I13" t="str">
            <v>B Engineering Foreign Fixed</v>
          </cell>
          <cell r="J13">
            <v>240394.39</v>
          </cell>
          <cell r="K13">
            <v>0</v>
          </cell>
          <cell r="L13">
            <v>240394.39</v>
          </cell>
          <cell r="M13">
            <v>-0.39000000001396984</v>
          </cell>
          <cell r="N13">
            <v>240394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240394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</row>
        <row r="14">
          <cell r="A14">
            <v>35</v>
          </cell>
          <cell r="B14" t="str">
            <v>CSC</v>
          </cell>
          <cell r="C14" t="str">
            <v>CONTROL SYSTEM CUBICLES (INFRASTRUCTURE)</v>
          </cell>
          <cell r="D14" t="str">
            <v>Unit 1</v>
          </cell>
          <cell r="E14" t="str">
            <v>Foreign</v>
          </cell>
          <cell r="F14" t="str">
            <v>C</v>
          </cell>
          <cell r="G14" t="str">
            <v>Plant and Materials</v>
          </cell>
          <cell r="H14" t="str">
            <v>Fixed</v>
          </cell>
          <cell r="I14" t="str">
            <v>C Plant and Materials Foreign Fixed</v>
          </cell>
          <cell r="J14">
            <v>2242122.0299999998</v>
          </cell>
          <cell r="K14">
            <v>0</v>
          </cell>
          <cell r="L14">
            <v>2242122.0299999998</v>
          </cell>
          <cell r="M14">
            <v>0</v>
          </cell>
          <cell r="N14">
            <v>2242122.0299999998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2242122.0299999998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</row>
        <row r="15">
          <cell r="A15">
            <v>42</v>
          </cell>
          <cell r="B15" t="str">
            <v>CSC</v>
          </cell>
          <cell r="C15" t="str">
            <v>CONTROL SYSTEM CUBICLES (INFRASTRUCTURE)</v>
          </cell>
          <cell r="D15" t="str">
            <v>Unit 1</v>
          </cell>
          <cell r="E15" t="str">
            <v>Local</v>
          </cell>
          <cell r="F15" t="str">
            <v>B</v>
          </cell>
          <cell r="G15" t="str">
            <v>Engineering</v>
          </cell>
          <cell r="H15" t="str">
            <v>Formula 4</v>
          </cell>
          <cell r="I15" t="str">
            <v>B Engineering Local Formula 4</v>
          </cell>
          <cell r="J15">
            <v>116206.89</v>
          </cell>
          <cell r="K15">
            <v>0</v>
          </cell>
          <cell r="L15">
            <v>116206.89</v>
          </cell>
          <cell r="M15">
            <v>0.11000000000058208</v>
          </cell>
          <cell r="N15">
            <v>116207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116207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</row>
        <row r="16">
          <cell r="A16">
            <v>43</v>
          </cell>
          <cell r="B16" t="str">
            <v>CSC</v>
          </cell>
          <cell r="C16" t="str">
            <v>CONTROL SYSTEM CUBICLES (INFRASTRUCTURE)</v>
          </cell>
          <cell r="D16" t="str">
            <v>Unit 1</v>
          </cell>
          <cell r="E16" t="str">
            <v>Local</v>
          </cell>
          <cell r="F16" t="str">
            <v>C</v>
          </cell>
          <cell r="G16" t="str">
            <v>Plant and Materials</v>
          </cell>
          <cell r="H16" t="str">
            <v>Formula 1</v>
          </cell>
          <cell r="I16" t="str">
            <v>C Plant and Materials Local Formula 1</v>
          </cell>
          <cell r="J16">
            <v>109703.42</v>
          </cell>
          <cell r="K16">
            <v>0</v>
          </cell>
          <cell r="L16">
            <v>109703.42</v>
          </cell>
          <cell r="M16">
            <v>-0.41999999999825377</v>
          </cell>
          <cell r="N16">
            <v>109703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109703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</row>
        <row r="17">
          <cell r="A17">
            <v>44</v>
          </cell>
          <cell r="B17" t="str">
            <v>CSC</v>
          </cell>
          <cell r="C17" t="str">
            <v>CONTROL SYSTEM CUBICLES (INFRASTRUCTURE)</v>
          </cell>
          <cell r="D17" t="str">
            <v>Unit 1</v>
          </cell>
          <cell r="E17" t="str">
            <v>Local</v>
          </cell>
          <cell r="F17" t="str">
            <v>D</v>
          </cell>
          <cell r="G17" t="str">
            <v>Shipping / Freight</v>
          </cell>
          <cell r="H17" t="str">
            <v>Fixed</v>
          </cell>
          <cell r="I17" t="str">
            <v>D Shipping / Freight Local Fixed</v>
          </cell>
          <cell r="J17">
            <v>122478.44</v>
          </cell>
          <cell r="K17">
            <v>0</v>
          </cell>
          <cell r="L17">
            <v>122478.44</v>
          </cell>
          <cell r="M17">
            <v>-0.44000000000232831</v>
          </cell>
          <cell r="N17">
            <v>122478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122478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</row>
        <row r="18">
          <cell r="A18">
            <v>48</v>
          </cell>
          <cell r="B18" t="str">
            <v>CSC</v>
          </cell>
          <cell r="C18" t="str">
            <v>CONTROL SYSTEM CUBICLES (INFRASTRUCTURE)</v>
          </cell>
          <cell r="D18" t="str">
            <v>Unit 1</v>
          </cell>
          <cell r="E18" t="str">
            <v>Local</v>
          </cell>
          <cell r="F18" t="str">
            <v>H</v>
          </cell>
          <cell r="G18" t="str">
            <v>Commissioning and Testing</v>
          </cell>
          <cell r="H18" t="str">
            <v>Formula 4</v>
          </cell>
          <cell r="I18" t="str">
            <v>H Commissioning and Testing Local Formula 4</v>
          </cell>
          <cell r="J18">
            <v>501911.16</v>
          </cell>
          <cell r="K18">
            <v>0</v>
          </cell>
          <cell r="L18">
            <v>501911.16</v>
          </cell>
          <cell r="M18">
            <v>-0.15999999997438863</v>
          </cell>
          <cell r="N18">
            <v>501911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501911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</row>
        <row r="19">
          <cell r="A19">
            <v>50</v>
          </cell>
          <cell r="B19" t="str">
            <v>CSC</v>
          </cell>
          <cell r="C19" t="str">
            <v>CONTROL SYSTEM CUBICLES (INFRASTRUCTURE)</v>
          </cell>
          <cell r="D19" t="str">
            <v>Unit 2</v>
          </cell>
          <cell r="E19" t="str">
            <v>Foreign</v>
          </cell>
          <cell r="F19" t="str">
            <v>B</v>
          </cell>
          <cell r="G19" t="str">
            <v>Engineering</v>
          </cell>
          <cell r="H19" t="str">
            <v>Fixed</v>
          </cell>
          <cell r="I19" t="str">
            <v>B Engineering Foreign Fixed</v>
          </cell>
          <cell r="J19">
            <v>240394.39</v>
          </cell>
          <cell r="K19">
            <v>0</v>
          </cell>
          <cell r="L19">
            <v>240394.39</v>
          </cell>
          <cell r="M19">
            <v>-0.39000000001396984</v>
          </cell>
          <cell r="N19">
            <v>240394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240394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</row>
        <row r="20">
          <cell r="A20">
            <v>51</v>
          </cell>
          <cell r="B20" t="str">
            <v>CSC</v>
          </cell>
          <cell r="C20" t="str">
            <v>CONTROL SYSTEM CUBICLES (INFRASTRUCTURE)</v>
          </cell>
          <cell r="D20" t="str">
            <v>Unit 2</v>
          </cell>
          <cell r="E20" t="str">
            <v>Foreign</v>
          </cell>
          <cell r="F20" t="str">
            <v>C</v>
          </cell>
          <cell r="G20" t="str">
            <v>Plant and Materials</v>
          </cell>
          <cell r="H20" t="str">
            <v>Fixed</v>
          </cell>
          <cell r="I20" t="str">
            <v>C Plant and Materials Foreign Fixed</v>
          </cell>
          <cell r="J20">
            <v>2242122.0299999998</v>
          </cell>
          <cell r="K20">
            <v>0</v>
          </cell>
          <cell r="L20">
            <v>2242122.0299999998</v>
          </cell>
          <cell r="M20">
            <v>-2.9999999795109034E-2</v>
          </cell>
          <cell r="N20">
            <v>2242122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2242122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</row>
        <row r="21">
          <cell r="A21">
            <v>58</v>
          </cell>
          <cell r="B21" t="str">
            <v>CSC</v>
          </cell>
          <cell r="C21" t="str">
            <v>CONTROL SYSTEM CUBICLES (INFRASTRUCTURE)</v>
          </cell>
          <cell r="D21" t="str">
            <v>Unit 2</v>
          </cell>
          <cell r="E21" t="str">
            <v>Local</v>
          </cell>
          <cell r="F21" t="str">
            <v>B</v>
          </cell>
          <cell r="G21" t="str">
            <v>Engineering</v>
          </cell>
          <cell r="H21" t="str">
            <v>Formula 4</v>
          </cell>
          <cell r="I21" t="str">
            <v>B Engineering Local Formula 4</v>
          </cell>
          <cell r="J21">
            <v>116206.89</v>
          </cell>
          <cell r="K21">
            <v>0</v>
          </cell>
          <cell r="L21">
            <v>116206.89</v>
          </cell>
          <cell r="M21">
            <v>0.11000000000058208</v>
          </cell>
          <cell r="N21">
            <v>116207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116207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</row>
        <row r="22">
          <cell r="A22">
            <v>59</v>
          </cell>
          <cell r="B22" t="str">
            <v>CSC</v>
          </cell>
          <cell r="C22" t="str">
            <v>CONTROL SYSTEM CUBICLES (INFRASTRUCTURE)</v>
          </cell>
          <cell r="D22" t="str">
            <v>Unit 2</v>
          </cell>
          <cell r="E22" t="str">
            <v>Local</v>
          </cell>
          <cell r="F22" t="str">
            <v>C</v>
          </cell>
          <cell r="G22" t="str">
            <v>Plant and Materials</v>
          </cell>
          <cell r="H22" t="str">
            <v>Formula 1</v>
          </cell>
          <cell r="I22" t="str">
            <v>C Plant and Materials Local Formula 1</v>
          </cell>
          <cell r="J22">
            <v>109703.42</v>
          </cell>
          <cell r="K22">
            <v>0</v>
          </cell>
          <cell r="L22">
            <v>109703.42</v>
          </cell>
          <cell r="M22">
            <v>-0.41999999999825377</v>
          </cell>
          <cell r="N22">
            <v>109703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109703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</row>
        <row r="23">
          <cell r="A23">
            <v>60</v>
          </cell>
          <cell r="B23" t="str">
            <v>CSC</v>
          </cell>
          <cell r="C23" t="str">
            <v>CONTROL SYSTEM CUBICLES (INFRASTRUCTURE)</v>
          </cell>
          <cell r="D23" t="str">
            <v>Unit 2</v>
          </cell>
          <cell r="E23" t="str">
            <v>Local</v>
          </cell>
          <cell r="F23" t="str">
            <v>D</v>
          </cell>
          <cell r="G23" t="str">
            <v>Shipping / Freight</v>
          </cell>
          <cell r="H23" t="str">
            <v>Fixed</v>
          </cell>
          <cell r="I23" t="str">
            <v>D Shipping / Freight Local Fixed</v>
          </cell>
          <cell r="J23">
            <v>122478.44</v>
          </cell>
          <cell r="K23">
            <v>0</v>
          </cell>
          <cell r="L23">
            <v>122478.44</v>
          </cell>
          <cell r="M23">
            <v>-0.44000000000232831</v>
          </cell>
          <cell r="N23">
            <v>122478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122478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</row>
        <row r="24">
          <cell r="A24">
            <v>64</v>
          </cell>
          <cell r="B24" t="str">
            <v>CSC</v>
          </cell>
          <cell r="C24" t="str">
            <v>CONTROL SYSTEM CUBICLES (INFRASTRUCTURE)</v>
          </cell>
          <cell r="D24" t="str">
            <v>Unit 2</v>
          </cell>
          <cell r="E24" t="str">
            <v>Local</v>
          </cell>
          <cell r="F24" t="str">
            <v>H</v>
          </cell>
          <cell r="G24" t="str">
            <v>Commissioning and Testing</v>
          </cell>
          <cell r="H24" t="str">
            <v>Formula 4</v>
          </cell>
          <cell r="I24" t="str">
            <v>H Commissioning and Testing Local Formula 4</v>
          </cell>
          <cell r="J24">
            <v>501911.16</v>
          </cell>
          <cell r="K24">
            <v>0</v>
          </cell>
          <cell r="L24">
            <v>501911.16</v>
          </cell>
          <cell r="M24">
            <v>-0.15999999997438863</v>
          </cell>
          <cell r="N24">
            <v>501911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501911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</row>
        <row r="25">
          <cell r="A25">
            <v>66</v>
          </cell>
          <cell r="B25" t="str">
            <v>CSC</v>
          </cell>
          <cell r="C25" t="str">
            <v>CONTROL SYSTEM CUBICLES (INFRASTRUCTURE)</v>
          </cell>
          <cell r="D25" t="str">
            <v>Unit 3</v>
          </cell>
          <cell r="E25" t="str">
            <v>Foreign</v>
          </cell>
          <cell r="F25" t="str">
            <v>B</v>
          </cell>
          <cell r="G25" t="str">
            <v>Engineering</v>
          </cell>
          <cell r="H25" t="str">
            <v>Fixed</v>
          </cell>
          <cell r="I25" t="str">
            <v>B Engineering Foreign Fixed</v>
          </cell>
          <cell r="J25">
            <v>240394.39</v>
          </cell>
          <cell r="K25">
            <v>0</v>
          </cell>
          <cell r="L25">
            <v>240394.39</v>
          </cell>
          <cell r="M25">
            <v>-0.39000000001396984</v>
          </cell>
          <cell r="N25">
            <v>240394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240394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</row>
        <row r="26">
          <cell r="A26">
            <v>67</v>
          </cell>
          <cell r="B26" t="str">
            <v>CSC</v>
          </cell>
          <cell r="C26" t="str">
            <v>CONTROL SYSTEM CUBICLES (INFRASTRUCTURE)</v>
          </cell>
          <cell r="D26" t="str">
            <v>Unit 3</v>
          </cell>
          <cell r="E26" t="str">
            <v>Foreign</v>
          </cell>
          <cell r="F26" t="str">
            <v>C</v>
          </cell>
          <cell r="G26" t="str">
            <v>Plant and Materials</v>
          </cell>
          <cell r="H26" t="str">
            <v>Fixed</v>
          </cell>
          <cell r="I26" t="str">
            <v>C Plant and Materials Foreign Fixed</v>
          </cell>
          <cell r="J26">
            <v>2242122.0299999998</v>
          </cell>
          <cell r="K26">
            <v>0</v>
          </cell>
          <cell r="L26">
            <v>2242122.0299999998</v>
          </cell>
          <cell r="M26">
            <v>0</v>
          </cell>
          <cell r="N26">
            <v>2242122.0299999998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2242122.0299999998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</row>
        <row r="27">
          <cell r="A27">
            <v>74</v>
          </cell>
          <cell r="B27" t="str">
            <v>CSC</v>
          </cell>
          <cell r="C27" t="str">
            <v>CONTROL SYSTEM CUBICLES (INFRASTRUCTURE)</v>
          </cell>
          <cell r="D27" t="str">
            <v>Unit 3</v>
          </cell>
          <cell r="E27" t="str">
            <v>Local</v>
          </cell>
          <cell r="F27" t="str">
            <v>B</v>
          </cell>
          <cell r="G27" t="str">
            <v>Engineering</v>
          </cell>
          <cell r="H27" t="str">
            <v>Formula 4</v>
          </cell>
          <cell r="I27" t="str">
            <v>B Engineering Local Formula 4</v>
          </cell>
          <cell r="J27">
            <v>116206.89</v>
          </cell>
          <cell r="K27">
            <v>0</v>
          </cell>
          <cell r="L27">
            <v>116206.89</v>
          </cell>
          <cell r="M27">
            <v>0.11000000000058208</v>
          </cell>
          <cell r="N27">
            <v>116207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116207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</row>
        <row r="28">
          <cell r="A28">
            <v>75</v>
          </cell>
          <cell r="B28" t="str">
            <v>CSC</v>
          </cell>
          <cell r="C28" t="str">
            <v>CONTROL SYSTEM CUBICLES (INFRASTRUCTURE)</v>
          </cell>
          <cell r="D28" t="str">
            <v>Unit 3</v>
          </cell>
          <cell r="E28" t="str">
            <v>Local</v>
          </cell>
          <cell r="F28" t="str">
            <v>C</v>
          </cell>
          <cell r="G28" t="str">
            <v>Plant and Materials</v>
          </cell>
          <cell r="H28" t="str">
            <v>Formula 1</v>
          </cell>
          <cell r="I28" t="str">
            <v>C Plant and Materials Local Formula 1</v>
          </cell>
          <cell r="J28">
            <v>109703.42</v>
          </cell>
          <cell r="K28">
            <v>0</v>
          </cell>
          <cell r="L28">
            <v>109703.42</v>
          </cell>
          <cell r="M28">
            <v>-0.41999999999825377</v>
          </cell>
          <cell r="N28">
            <v>109703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109703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</row>
        <row r="29">
          <cell r="A29">
            <v>76</v>
          </cell>
          <cell r="B29" t="str">
            <v>CSC</v>
          </cell>
          <cell r="C29" t="str">
            <v>CONTROL SYSTEM CUBICLES (INFRASTRUCTURE)</v>
          </cell>
          <cell r="D29" t="str">
            <v>Unit 3</v>
          </cell>
          <cell r="E29" t="str">
            <v>Local</v>
          </cell>
          <cell r="F29" t="str">
            <v>D</v>
          </cell>
          <cell r="G29" t="str">
            <v>Shipping / Freight</v>
          </cell>
          <cell r="H29" t="str">
            <v>Fixed</v>
          </cell>
          <cell r="I29" t="str">
            <v>D Shipping / Freight Local Fixed</v>
          </cell>
          <cell r="J29">
            <v>122478.44</v>
          </cell>
          <cell r="K29">
            <v>0</v>
          </cell>
          <cell r="L29">
            <v>122478.44</v>
          </cell>
          <cell r="M29">
            <v>-0.44000000000232831</v>
          </cell>
          <cell r="N29">
            <v>122478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122478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</row>
        <row r="30">
          <cell r="A30">
            <v>80</v>
          </cell>
          <cell r="B30" t="str">
            <v>CSC</v>
          </cell>
          <cell r="C30" t="str">
            <v>CONTROL SYSTEM CUBICLES (INFRASTRUCTURE)</v>
          </cell>
          <cell r="D30" t="str">
            <v>Unit 3</v>
          </cell>
          <cell r="E30" t="str">
            <v>Local</v>
          </cell>
          <cell r="F30" t="str">
            <v>H</v>
          </cell>
          <cell r="G30" t="str">
            <v>Commissioning and Testing</v>
          </cell>
          <cell r="H30" t="str">
            <v>Formula 4</v>
          </cell>
          <cell r="I30" t="str">
            <v>H Commissioning and Testing Local Formula 4</v>
          </cell>
          <cell r="J30">
            <v>501911.16</v>
          </cell>
          <cell r="K30">
            <v>0</v>
          </cell>
          <cell r="L30">
            <v>501911.16</v>
          </cell>
          <cell r="M30">
            <v>-0.15999999997438863</v>
          </cell>
          <cell r="N30">
            <v>501911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501911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</row>
        <row r="31">
          <cell r="A31">
            <v>82</v>
          </cell>
          <cell r="B31" t="str">
            <v>CSC</v>
          </cell>
          <cell r="C31" t="str">
            <v>CONTROL SYSTEM CUBICLES (INFRASTRUCTURE)</v>
          </cell>
          <cell r="D31" t="str">
            <v>Unit 4</v>
          </cell>
          <cell r="E31" t="str">
            <v>Foreign</v>
          </cell>
          <cell r="F31" t="str">
            <v>B</v>
          </cell>
          <cell r="G31" t="str">
            <v>Engineering</v>
          </cell>
          <cell r="H31" t="str">
            <v>Fixed</v>
          </cell>
          <cell r="I31" t="str">
            <v>B Engineering Foreign Fixed</v>
          </cell>
          <cell r="J31">
            <v>136221.51999999999</v>
          </cell>
          <cell r="K31">
            <v>0</v>
          </cell>
          <cell r="L31">
            <v>136221.51999999999</v>
          </cell>
          <cell r="M31">
            <v>0.48000000001047738</v>
          </cell>
          <cell r="N31">
            <v>136222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136222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</row>
        <row r="32">
          <cell r="A32">
            <v>83</v>
          </cell>
          <cell r="B32" t="str">
            <v>CSC</v>
          </cell>
          <cell r="C32" t="str">
            <v>CONTROL SYSTEM CUBICLES (INFRASTRUCTURE)</v>
          </cell>
          <cell r="D32" t="str">
            <v>Unit 4</v>
          </cell>
          <cell r="E32" t="str">
            <v>Foreign</v>
          </cell>
          <cell r="F32" t="str">
            <v>C</v>
          </cell>
          <cell r="G32" t="str">
            <v>Plant and Materials</v>
          </cell>
          <cell r="H32" t="str">
            <v>Fixed</v>
          </cell>
          <cell r="I32" t="str">
            <v>C Plant and Materials Foreign Fixed</v>
          </cell>
          <cell r="J32">
            <v>2242122.0299999998</v>
          </cell>
          <cell r="K32">
            <v>2242122.0299999998</v>
          </cell>
          <cell r="L32">
            <v>0</v>
          </cell>
          <cell r="M32">
            <v>0</v>
          </cell>
          <cell r="N32">
            <v>2242122.0299999998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2242122.0299999998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</row>
        <row r="33">
          <cell r="A33">
            <v>90</v>
          </cell>
          <cell r="B33" t="str">
            <v>CSC</v>
          </cell>
          <cell r="C33" t="str">
            <v>CONTROL SYSTEM CUBICLES (INFRASTRUCTURE)</v>
          </cell>
          <cell r="D33" t="str">
            <v>Unit 4</v>
          </cell>
          <cell r="E33" t="str">
            <v>Local</v>
          </cell>
          <cell r="F33" t="str">
            <v>B</v>
          </cell>
          <cell r="G33" t="str">
            <v>Engineering</v>
          </cell>
          <cell r="H33" t="str">
            <v>Formula 4</v>
          </cell>
          <cell r="I33" t="str">
            <v>B Engineering Local Formula 4</v>
          </cell>
          <cell r="J33">
            <v>106026.69</v>
          </cell>
          <cell r="K33">
            <v>0</v>
          </cell>
          <cell r="L33">
            <v>106026.69</v>
          </cell>
          <cell r="M33">
            <v>0.30999999999767169</v>
          </cell>
          <cell r="N33">
            <v>106027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106027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</row>
        <row r="34">
          <cell r="A34">
            <v>91</v>
          </cell>
          <cell r="B34" t="str">
            <v>CSC</v>
          </cell>
          <cell r="C34" t="str">
            <v>CONTROL SYSTEM CUBICLES (INFRASTRUCTURE)</v>
          </cell>
          <cell r="D34" t="str">
            <v>Unit 4</v>
          </cell>
          <cell r="E34" t="str">
            <v>Local</v>
          </cell>
          <cell r="F34" t="str">
            <v>C</v>
          </cell>
          <cell r="G34" t="str">
            <v>Plant and Materials</v>
          </cell>
          <cell r="H34" t="str">
            <v>Formula 1</v>
          </cell>
          <cell r="I34" t="str">
            <v>C Plant and Materials Local Formula 1</v>
          </cell>
          <cell r="J34">
            <v>109703.42</v>
          </cell>
          <cell r="K34">
            <v>0</v>
          </cell>
          <cell r="L34">
            <v>109703.42</v>
          </cell>
          <cell r="M34">
            <v>-0.41999999999825377</v>
          </cell>
          <cell r="N34">
            <v>109703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109703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</row>
        <row r="35">
          <cell r="A35">
            <v>92</v>
          </cell>
          <cell r="B35" t="str">
            <v>CSC</v>
          </cell>
          <cell r="C35" t="str">
            <v>CONTROL SYSTEM CUBICLES (INFRASTRUCTURE)</v>
          </cell>
          <cell r="D35" t="str">
            <v>Unit 4</v>
          </cell>
          <cell r="E35" t="str">
            <v>Local</v>
          </cell>
          <cell r="F35" t="str">
            <v>D</v>
          </cell>
          <cell r="G35" t="str">
            <v>Shipping / Freight</v>
          </cell>
          <cell r="H35" t="str">
            <v>Fixed</v>
          </cell>
          <cell r="I35" t="str">
            <v>D Shipping / Freight Local Fixed</v>
          </cell>
          <cell r="J35">
            <v>122478.44</v>
          </cell>
          <cell r="K35">
            <v>0</v>
          </cell>
          <cell r="L35">
            <v>122478.44</v>
          </cell>
          <cell r="M35">
            <v>-0.44000000000232831</v>
          </cell>
          <cell r="N35">
            <v>122478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122478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</row>
        <row r="36">
          <cell r="A36">
            <v>96</v>
          </cell>
          <cell r="B36" t="str">
            <v>CSC</v>
          </cell>
          <cell r="C36" t="str">
            <v>CONTROL SYSTEM CUBICLES (INFRASTRUCTURE)</v>
          </cell>
          <cell r="D36" t="str">
            <v>Unit 4</v>
          </cell>
          <cell r="E36" t="str">
            <v>Local</v>
          </cell>
          <cell r="F36" t="str">
            <v>H</v>
          </cell>
          <cell r="G36" t="str">
            <v>Commissioning and Testing</v>
          </cell>
          <cell r="H36" t="str">
            <v>Formula 4</v>
          </cell>
          <cell r="I36" t="str">
            <v>H Commissioning and Testing Local Formula 4</v>
          </cell>
          <cell r="J36">
            <v>501911.16</v>
          </cell>
          <cell r="K36">
            <v>0</v>
          </cell>
          <cell r="L36">
            <v>501911.16</v>
          </cell>
          <cell r="M36">
            <v>-0.15999999997438863</v>
          </cell>
          <cell r="N36">
            <v>501911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501911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</row>
        <row r="37">
          <cell r="A37">
            <v>98</v>
          </cell>
          <cell r="B37" t="str">
            <v>CSC</v>
          </cell>
          <cell r="C37" t="str">
            <v>CONTROL SYSTEM CUBICLES (INFRASTRUCTURE)</v>
          </cell>
          <cell r="D37" t="str">
            <v>Unit 5</v>
          </cell>
          <cell r="E37" t="str">
            <v>Foreign</v>
          </cell>
          <cell r="F37" t="str">
            <v>B</v>
          </cell>
          <cell r="G37" t="str">
            <v>Engineering</v>
          </cell>
          <cell r="H37" t="str">
            <v>Fixed</v>
          </cell>
          <cell r="I37" t="str">
            <v>B Engineering Foreign Fixed</v>
          </cell>
          <cell r="J37">
            <v>136221.51999999999</v>
          </cell>
          <cell r="K37">
            <v>0</v>
          </cell>
          <cell r="L37">
            <v>136221.51999999999</v>
          </cell>
          <cell r="M37">
            <v>0.48000000001047738</v>
          </cell>
          <cell r="N37">
            <v>136222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136222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</row>
        <row r="38">
          <cell r="A38">
            <v>99</v>
          </cell>
          <cell r="B38" t="str">
            <v>CSC</v>
          </cell>
          <cell r="C38" t="str">
            <v>CONTROL SYSTEM CUBICLES (INFRASTRUCTURE)</v>
          </cell>
          <cell r="D38" t="str">
            <v>Unit 5</v>
          </cell>
          <cell r="E38" t="str">
            <v>Foreign</v>
          </cell>
          <cell r="F38" t="str">
            <v>C</v>
          </cell>
          <cell r="G38" t="str">
            <v>Plant and Materials</v>
          </cell>
          <cell r="H38" t="str">
            <v>Fixed</v>
          </cell>
          <cell r="I38" t="str">
            <v>C Plant and Materials Foreign Fixed</v>
          </cell>
          <cell r="J38">
            <v>2242122.0299999998</v>
          </cell>
          <cell r="K38">
            <v>0</v>
          </cell>
          <cell r="L38">
            <v>2242122.0299999998</v>
          </cell>
          <cell r="M38">
            <v>0</v>
          </cell>
          <cell r="N38">
            <v>2242122.0299999998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2242122.0299999998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</row>
        <row r="39">
          <cell r="A39">
            <v>106</v>
          </cell>
          <cell r="B39" t="str">
            <v>CSC</v>
          </cell>
          <cell r="C39" t="str">
            <v>CONTROL SYSTEM CUBICLES (INFRASTRUCTURE)</v>
          </cell>
          <cell r="D39" t="str">
            <v>Unit 5</v>
          </cell>
          <cell r="E39" t="str">
            <v>Local</v>
          </cell>
          <cell r="F39" t="str">
            <v>B</v>
          </cell>
          <cell r="G39" t="str">
            <v>Engineering</v>
          </cell>
          <cell r="H39" t="str">
            <v>Formula 4</v>
          </cell>
          <cell r="I39" t="str">
            <v>B Engineering Local Formula 4</v>
          </cell>
          <cell r="J39">
            <v>106026.69</v>
          </cell>
          <cell r="K39">
            <v>0</v>
          </cell>
          <cell r="L39">
            <v>106026.69</v>
          </cell>
          <cell r="M39">
            <v>0.30999999999767169</v>
          </cell>
          <cell r="N39">
            <v>106027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106027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</row>
        <row r="40">
          <cell r="A40">
            <v>107</v>
          </cell>
          <cell r="B40" t="str">
            <v>CSC</v>
          </cell>
          <cell r="C40" t="str">
            <v>CONTROL SYSTEM CUBICLES (INFRASTRUCTURE)</v>
          </cell>
          <cell r="D40" t="str">
            <v>Unit 5</v>
          </cell>
          <cell r="E40" t="str">
            <v>Local</v>
          </cell>
          <cell r="F40" t="str">
            <v>C</v>
          </cell>
          <cell r="G40" t="str">
            <v>Plant and Materials</v>
          </cell>
          <cell r="H40" t="str">
            <v>Formula 1</v>
          </cell>
          <cell r="I40" t="str">
            <v>C Plant and Materials Local Formula 1</v>
          </cell>
          <cell r="J40">
            <v>109703.42</v>
          </cell>
          <cell r="K40">
            <v>0</v>
          </cell>
          <cell r="L40">
            <v>109703.42</v>
          </cell>
          <cell r="M40">
            <v>-0.41999999999825377</v>
          </cell>
          <cell r="N40">
            <v>109703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109703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</row>
        <row r="41">
          <cell r="A41">
            <v>108</v>
          </cell>
          <cell r="B41" t="str">
            <v>CSC</v>
          </cell>
          <cell r="C41" t="str">
            <v>CONTROL SYSTEM CUBICLES (INFRASTRUCTURE)</v>
          </cell>
          <cell r="D41" t="str">
            <v>Unit 5</v>
          </cell>
          <cell r="E41" t="str">
            <v>Local</v>
          </cell>
          <cell r="F41" t="str">
            <v>D</v>
          </cell>
          <cell r="G41" t="str">
            <v>Shipping / Freight</v>
          </cell>
          <cell r="H41" t="str">
            <v>Fixed</v>
          </cell>
          <cell r="I41" t="str">
            <v>D Shipping / Freight Local Fixed</v>
          </cell>
          <cell r="J41">
            <v>122478.44</v>
          </cell>
          <cell r="K41">
            <v>0</v>
          </cell>
          <cell r="L41">
            <v>122478.44</v>
          </cell>
          <cell r="M41">
            <v>-0.44000000000232831</v>
          </cell>
          <cell r="N41">
            <v>122478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122478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</row>
        <row r="42">
          <cell r="A42">
            <v>112</v>
          </cell>
          <cell r="B42" t="str">
            <v>CSC</v>
          </cell>
          <cell r="C42" t="str">
            <v>CONTROL SYSTEM CUBICLES (INFRASTRUCTURE)</v>
          </cell>
          <cell r="D42" t="str">
            <v>Unit 5</v>
          </cell>
          <cell r="E42" t="str">
            <v>Local</v>
          </cell>
          <cell r="F42" t="str">
            <v>H</v>
          </cell>
          <cell r="G42" t="str">
            <v>Commissioning and Testing</v>
          </cell>
          <cell r="H42" t="str">
            <v>Formula 4</v>
          </cell>
          <cell r="I42" t="str">
            <v>H Commissioning and Testing Local Formula 4</v>
          </cell>
          <cell r="J42">
            <v>501911.16</v>
          </cell>
          <cell r="K42">
            <v>0</v>
          </cell>
          <cell r="L42">
            <v>501911.16</v>
          </cell>
          <cell r="M42">
            <v>0</v>
          </cell>
          <cell r="N42">
            <v>501911.16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501911.16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</row>
        <row r="43">
          <cell r="A43">
            <v>114</v>
          </cell>
          <cell r="B43" t="str">
            <v>CSC</v>
          </cell>
          <cell r="C43" t="str">
            <v>CONTROL SYSTEM CUBICLES (INFRASTRUCTURE)</v>
          </cell>
          <cell r="D43" t="str">
            <v>Unit 6</v>
          </cell>
          <cell r="E43" t="str">
            <v>Foreign</v>
          </cell>
          <cell r="F43" t="str">
            <v>B</v>
          </cell>
          <cell r="G43" t="str">
            <v>Engineering</v>
          </cell>
          <cell r="H43" t="str">
            <v>Fixed</v>
          </cell>
          <cell r="I43" t="str">
            <v>B Engineering Foreign Fixed</v>
          </cell>
          <cell r="J43">
            <v>136221.51999999999</v>
          </cell>
          <cell r="K43">
            <v>0</v>
          </cell>
          <cell r="L43">
            <v>136221.51999999999</v>
          </cell>
          <cell r="M43">
            <v>0.48000000001047738</v>
          </cell>
          <cell r="N43">
            <v>136222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136222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</row>
        <row r="44">
          <cell r="A44">
            <v>115</v>
          </cell>
          <cell r="B44" t="str">
            <v>CSC</v>
          </cell>
          <cell r="C44" t="str">
            <v>CONTROL SYSTEM CUBICLES (INFRASTRUCTURE)</v>
          </cell>
          <cell r="D44" t="str">
            <v>Unit 6</v>
          </cell>
          <cell r="E44" t="str">
            <v>Foreign</v>
          </cell>
          <cell r="F44" t="str">
            <v>C</v>
          </cell>
          <cell r="G44" t="str">
            <v>Plant and Materials</v>
          </cell>
          <cell r="H44" t="str">
            <v>Fixed</v>
          </cell>
          <cell r="I44" t="str">
            <v>C Plant and Materials Foreign Fixed</v>
          </cell>
          <cell r="J44">
            <v>2242122.0299999998</v>
          </cell>
          <cell r="K44">
            <v>2242122.0299999998</v>
          </cell>
          <cell r="L44">
            <v>0</v>
          </cell>
          <cell r="M44">
            <v>0</v>
          </cell>
          <cell r="N44">
            <v>2242122.0299999998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2242122.0299999998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</row>
        <row r="45">
          <cell r="A45">
            <v>122</v>
          </cell>
          <cell r="B45" t="str">
            <v>CSC</v>
          </cell>
          <cell r="C45" t="str">
            <v>CONTROL SYSTEM CUBICLES (INFRASTRUCTURE)</v>
          </cell>
          <cell r="D45" t="str">
            <v>Unit 6</v>
          </cell>
          <cell r="E45" t="str">
            <v>Local</v>
          </cell>
          <cell r="F45" t="str">
            <v>B</v>
          </cell>
          <cell r="G45" t="str">
            <v>Engineering</v>
          </cell>
          <cell r="H45" t="str">
            <v>Formula 4</v>
          </cell>
          <cell r="I45" t="str">
            <v>B Engineering Local Formula 4</v>
          </cell>
          <cell r="J45">
            <v>106026.69</v>
          </cell>
          <cell r="K45">
            <v>0</v>
          </cell>
          <cell r="L45">
            <v>106026.69</v>
          </cell>
          <cell r="M45">
            <v>0.30999999999767169</v>
          </cell>
          <cell r="N45">
            <v>106027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106027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</row>
        <row r="46">
          <cell r="A46">
            <v>123</v>
          </cell>
          <cell r="B46" t="str">
            <v>CSC</v>
          </cell>
          <cell r="C46" t="str">
            <v>CONTROL SYSTEM CUBICLES (INFRASTRUCTURE)</v>
          </cell>
          <cell r="D46" t="str">
            <v>Unit 6</v>
          </cell>
          <cell r="E46" t="str">
            <v>Local</v>
          </cell>
          <cell r="F46" t="str">
            <v>C</v>
          </cell>
          <cell r="G46" t="str">
            <v>Plant and Materials</v>
          </cell>
          <cell r="H46" t="str">
            <v>Formula 1</v>
          </cell>
          <cell r="I46" t="str">
            <v>C Plant and Materials Local Formula 1</v>
          </cell>
          <cell r="J46">
            <v>109703.42</v>
          </cell>
          <cell r="K46">
            <v>109703.42</v>
          </cell>
          <cell r="L46">
            <v>0</v>
          </cell>
          <cell r="M46">
            <v>0</v>
          </cell>
          <cell r="N46">
            <v>109703.42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109703.42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</row>
        <row r="47">
          <cell r="A47">
            <v>124</v>
          </cell>
          <cell r="B47" t="str">
            <v>CSC</v>
          </cell>
          <cell r="C47" t="str">
            <v>CONTROL SYSTEM CUBICLES (INFRASTRUCTURE)</v>
          </cell>
          <cell r="D47" t="str">
            <v>Unit 6</v>
          </cell>
          <cell r="E47" t="str">
            <v>Local</v>
          </cell>
          <cell r="F47" t="str">
            <v>D</v>
          </cell>
          <cell r="G47" t="str">
            <v>Shipping / Freight</v>
          </cell>
          <cell r="H47" t="str">
            <v>Fixed</v>
          </cell>
          <cell r="I47" t="str">
            <v>D Shipping / Freight Local Fixed</v>
          </cell>
          <cell r="J47">
            <v>122478.44</v>
          </cell>
          <cell r="K47">
            <v>122478.44</v>
          </cell>
          <cell r="L47">
            <v>0</v>
          </cell>
          <cell r="M47">
            <v>0</v>
          </cell>
          <cell r="N47">
            <v>122478.44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122478.44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</row>
        <row r="48">
          <cell r="A48">
            <v>128</v>
          </cell>
          <cell r="B48" t="str">
            <v>CSC</v>
          </cell>
          <cell r="C48" t="str">
            <v>CONTROL SYSTEM CUBICLES (INFRASTRUCTURE)</v>
          </cell>
          <cell r="D48" t="str">
            <v>Unit 6</v>
          </cell>
          <cell r="E48" t="str">
            <v>Local</v>
          </cell>
          <cell r="F48" t="str">
            <v>H</v>
          </cell>
          <cell r="G48" t="str">
            <v>Commissioning and Testing</v>
          </cell>
          <cell r="H48" t="str">
            <v>Formula 4</v>
          </cell>
          <cell r="I48" t="str">
            <v>H Commissioning and Testing Local Formula 4</v>
          </cell>
          <cell r="J48">
            <v>501911.16</v>
          </cell>
          <cell r="K48">
            <v>0</v>
          </cell>
          <cell r="L48">
            <v>501911.16</v>
          </cell>
          <cell r="M48">
            <v>-0.15999999997438863</v>
          </cell>
          <cell r="N48">
            <v>501911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501911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</row>
        <row r="49">
          <cell r="A49">
            <v>130</v>
          </cell>
          <cell r="B49" t="str">
            <v>CSC</v>
          </cell>
          <cell r="C49" t="str">
            <v>CONTROL SYSTEM CUBICLES (INFRASTRUCTURE)</v>
          </cell>
          <cell r="D49" t="str">
            <v>Unit 7</v>
          </cell>
          <cell r="E49" t="str">
            <v>Foreign</v>
          </cell>
          <cell r="F49" t="str">
            <v>B</v>
          </cell>
          <cell r="G49" t="str">
            <v>Engineering</v>
          </cell>
          <cell r="H49" t="str">
            <v>Fixed</v>
          </cell>
          <cell r="I49" t="str">
            <v>B Engineering Foreign Fixed</v>
          </cell>
          <cell r="J49">
            <v>240394.39</v>
          </cell>
          <cell r="K49">
            <v>240394.39</v>
          </cell>
          <cell r="L49">
            <v>0</v>
          </cell>
          <cell r="M49">
            <v>0</v>
          </cell>
          <cell r="N49">
            <v>240394.39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240394.39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</row>
        <row r="50">
          <cell r="A50">
            <v>131</v>
          </cell>
          <cell r="B50" t="str">
            <v>CSC</v>
          </cell>
          <cell r="C50" t="str">
            <v>CONTROL SYSTEM CUBICLES (INFRASTRUCTURE)</v>
          </cell>
          <cell r="D50" t="str">
            <v>Unit 7</v>
          </cell>
          <cell r="E50" t="str">
            <v>Foreign</v>
          </cell>
          <cell r="F50" t="str">
            <v>C</v>
          </cell>
          <cell r="G50" t="str">
            <v>Plant and Materials</v>
          </cell>
          <cell r="H50" t="str">
            <v>Fixed</v>
          </cell>
          <cell r="I50" t="str">
            <v>C Plant and Materials Foreign Fixed</v>
          </cell>
          <cell r="J50">
            <v>2242122.0299999998</v>
          </cell>
          <cell r="K50">
            <v>2242122.0299999998</v>
          </cell>
          <cell r="L50">
            <v>0</v>
          </cell>
          <cell r="M50">
            <v>0</v>
          </cell>
          <cell r="N50">
            <v>2242122.0299999998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2242122.0299999998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</row>
        <row r="51">
          <cell r="A51">
            <v>138</v>
          </cell>
          <cell r="B51" t="str">
            <v>CSC</v>
          </cell>
          <cell r="C51" t="str">
            <v>CONTROL SYSTEM CUBICLES (INFRASTRUCTURE)</v>
          </cell>
          <cell r="D51" t="str">
            <v>Unit 7</v>
          </cell>
          <cell r="E51" t="str">
            <v>Local</v>
          </cell>
          <cell r="F51" t="str">
            <v>B</v>
          </cell>
          <cell r="G51" t="str">
            <v>Engineering</v>
          </cell>
          <cell r="H51" t="str">
            <v>Formula 4</v>
          </cell>
          <cell r="I51" t="str">
            <v>B Engineering Local Formula 4</v>
          </cell>
          <cell r="J51">
            <v>116206.89</v>
          </cell>
          <cell r="K51">
            <v>116206.89</v>
          </cell>
          <cell r="L51">
            <v>0</v>
          </cell>
          <cell r="M51">
            <v>0</v>
          </cell>
          <cell r="N51">
            <v>116206.89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58103.45</v>
          </cell>
          <cell r="AB51">
            <v>116206.89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-58103.45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</row>
        <row r="52">
          <cell r="A52">
            <v>139</v>
          </cell>
          <cell r="B52" t="str">
            <v>CSC</v>
          </cell>
          <cell r="C52" t="str">
            <v>CONTROL SYSTEM CUBICLES (INFRASTRUCTURE)</v>
          </cell>
          <cell r="D52" t="str">
            <v>Unit 7</v>
          </cell>
          <cell r="E52" t="str">
            <v>Local</v>
          </cell>
          <cell r="F52" t="str">
            <v>C</v>
          </cell>
          <cell r="G52" t="str">
            <v>Plant and Materials</v>
          </cell>
          <cell r="H52" t="str">
            <v>Formula 1</v>
          </cell>
          <cell r="I52" t="str">
            <v>C Plant and Materials Local Formula 1</v>
          </cell>
          <cell r="J52">
            <v>109703.42</v>
          </cell>
          <cell r="K52">
            <v>109703.42</v>
          </cell>
          <cell r="L52">
            <v>0</v>
          </cell>
          <cell r="M52">
            <v>0</v>
          </cell>
          <cell r="N52">
            <v>109703.42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109703.42</v>
          </cell>
          <cell r="AB52">
            <v>109703.42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-109703.42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</row>
        <row r="53">
          <cell r="A53">
            <v>140</v>
          </cell>
          <cell r="B53" t="str">
            <v>CSC</v>
          </cell>
          <cell r="C53" t="str">
            <v>CONTROL SYSTEM CUBICLES (INFRASTRUCTURE)</v>
          </cell>
          <cell r="D53" t="str">
            <v>Unit 7</v>
          </cell>
          <cell r="E53" t="str">
            <v>Local</v>
          </cell>
          <cell r="F53" t="str">
            <v>D</v>
          </cell>
          <cell r="G53" t="str">
            <v>Shipping / Freight</v>
          </cell>
          <cell r="H53" t="str">
            <v>Fixed</v>
          </cell>
          <cell r="I53" t="str">
            <v>D Shipping / Freight Local Fixed</v>
          </cell>
          <cell r="J53">
            <v>122478.44</v>
          </cell>
          <cell r="K53">
            <v>122478.44</v>
          </cell>
          <cell r="L53">
            <v>0</v>
          </cell>
          <cell r="M53">
            <v>0</v>
          </cell>
          <cell r="N53">
            <v>122478.44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122478.44</v>
          </cell>
          <cell r="AB53">
            <v>122478.44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-122478.44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</row>
        <row r="54">
          <cell r="A54">
            <v>144</v>
          </cell>
          <cell r="B54" t="str">
            <v>CSC</v>
          </cell>
          <cell r="C54" t="str">
            <v>CONTROL SYSTEM CUBICLES (INFRASTRUCTURE)</v>
          </cell>
          <cell r="D54" t="str">
            <v>Unit 7</v>
          </cell>
          <cell r="E54" t="str">
            <v>Local</v>
          </cell>
          <cell r="F54" t="str">
            <v>H</v>
          </cell>
          <cell r="G54" t="str">
            <v>Commissioning and Testing</v>
          </cell>
          <cell r="H54" t="str">
            <v>Formula 4</v>
          </cell>
          <cell r="I54" t="str">
            <v>H Commissioning and Testing Local Formula 4</v>
          </cell>
          <cell r="J54">
            <v>501911.16</v>
          </cell>
          <cell r="K54">
            <v>0</v>
          </cell>
          <cell r="L54">
            <v>501911.16</v>
          </cell>
          <cell r="M54">
            <v>-0.15999999997438863</v>
          </cell>
          <cell r="N54">
            <v>501911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501911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</row>
        <row r="55">
          <cell r="A55">
            <v>146</v>
          </cell>
          <cell r="B55" t="str">
            <v>CSC</v>
          </cell>
          <cell r="C55" t="str">
            <v>CONTROL SYSTEM CUBICLES (INFRASTRUCTURE)</v>
          </cell>
          <cell r="D55" t="str">
            <v>Unit 8</v>
          </cell>
          <cell r="E55" t="str">
            <v>Foreign</v>
          </cell>
          <cell r="F55" t="str">
            <v>B</v>
          </cell>
          <cell r="G55" t="str">
            <v>Engineering</v>
          </cell>
          <cell r="H55" t="str">
            <v>Fixed</v>
          </cell>
          <cell r="I55" t="str">
            <v>B Engineering Foreign Fixed</v>
          </cell>
          <cell r="J55">
            <v>136221.51999999999</v>
          </cell>
          <cell r="K55">
            <v>136221.51999999999</v>
          </cell>
          <cell r="L55">
            <v>0</v>
          </cell>
          <cell r="M55">
            <v>0</v>
          </cell>
          <cell r="N55">
            <v>136221.51999999999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136221.51999999999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</row>
        <row r="56">
          <cell r="A56">
            <v>147</v>
          </cell>
          <cell r="B56" t="str">
            <v>CSC</v>
          </cell>
          <cell r="C56" t="str">
            <v>CONTROL SYSTEM CUBICLES (INFRASTRUCTURE)</v>
          </cell>
          <cell r="D56" t="str">
            <v>Unit 8</v>
          </cell>
          <cell r="E56" t="str">
            <v>Foreign</v>
          </cell>
          <cell r="F56" t="str">
            <v>C</v>
          </cell>
          <cell r="G56" t="str">
            <v>Plant and Materials</v>
          </cell>
          <cell r="H56" t="str">
            <v>Fixed</v>
          </cell>
          <cell r="I56" t="str">
            <v>C Plant and Materials Foreign Fixed</v>
          </cell>
          <cell r="J56">
            <v>2242122.0299999998</v>
          </cell>
          <cell r="K56">
            <v>2242122.0299999998</v>
          </cell>
          <cell r="L56">
            <v>0</v>
          </cell>
          <cell r="M56">
            <v>0</v>
          </cell>
          <cell r="N56">
            <v>2242122.0299999998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2242122.0299999998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</row>
        <row r="57">
          <cell r="A57">
            <v>154</v>
          </cell>
          <cell r="B57" t="str">
            <v>CSC</v>
          </cell>
          <cell r="C57" t="str">
            <v>CONTROL SYSTEM CUBICLES (INFRASTRUCTURE)</v>
          </cell>
          <cell r="D57" t="str">
            <v>Unit 8</v>
          </cell>
          <cell r="E57" t="str">
            <v>Local</v>
          </cell>
          <cell r="F57" t="str">
            <v>B</v>
          </cell>
          <cell r="G57" t="str">
            <v>Engineering</v>
          </cell>
          <cell r="H57" t="str">
            <v>Formula 4</v>
          </cell>
          <cell r="I57" t="str">
            <v>B Engineering Local Formula 4</v>
          </cell>
          <cell r="J57">
            <v>106026.69</v>
          </cell>
          <cell r="K57">
            <v>106026.69</v>
          </cell>
          <cell r="L57">
            <v>0</v>
          </cell>
          <cell r="M57">
            <v>0</v>
          </cell>
          <cell r="N57">
            <v>106026.69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106026.69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</row>
        <row r="58">
          <cell r="A58">
            <v>155</v>
          </cell>
          <cell r="B58" t="str">
            <v>CSC</v>
          </cell>
          <cell r="C58" t="str">
            <v>CONTROL SYSTEM CUBICLES (INFRASTRUCTURE)</v>
          </cell>
          <cell r="D58" t="str">
            <v>Unit 8</v>
          </cell>
          <cell r="E58" t="str">
            <v>Local</v>
          </cell>
          <cell r="F58" t="str">
            <v>C</v>
          </cell>
          <cell r="G58" t="str">
            <v>Plant and Materials</v>
          </cell>
          <cell r="H58" t="str">
            <v>Formula 1</v>
          </cell>
          <cell r="I58" t="str">
            <v>C Plant and Materials Local Formula 1</v>
          </cell>
          <cell r="J58">
            <v>109703.42</v>
          </cell>
          <cell r="K58">
            <v>109703.42</v>
          </cell>
          <cell r="L58">
            <v>0</v>
          </cell>
          <cell r="M58">
            <v>0</v>
          </cell>
          <cell r="N58">
            <v>109703.42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109703.42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</row>
        <row r="59">
          <cell r="A59">
            <v>156</v>
          </cell>
          <cell r="B59" t="str">
            <v>CSC</v>
          </cell>
          <cell r="C59" t="str">
            <v>CONTROL SYSTEM CUBICLES (INFRASTRUCTURE)</v>
          </cell>
          <cell r="D59" t="str">
            <v>Unit 8</v>
          </cell>
          <cell r="E59" t="str">
            <v>Local</v>
          </cell>
          <cell r="F59" t="str">
            <v>D</v>
          </cell>
          <cell r="G59" t="str">
            <v>Shipping / Freight</v>
          </cell>
          <cell r="H59" t="str">
            <v>Fixed</v>
          </cell>
          <cell r="I59" t="str">
            <v>D Shipping / Freight Local Fixed</v>
          </cell>
          <cell r="J59">
            <v>122478.44</v>
          </cell>
          <cell r="K59">
            <v>122478.44</v>
          </cell>
          <cell r="L59">
            <v>0</v>
          </cell>
          <cell r="M59">
            <v>0</v>
          </cell>
          <cell r="N59">
            <v>122478.44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122478.44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</row>
        <row r="60">
          <cell r="A60">
            <v>160</v>
          </cell>
          <cell r="B60" t="str">
            <v>CSC</v>
          </cell>
          <cell r="C60" t="str">
            <v>CONTROL SYSTEM CUBICLES (INFRASTRUCTURE)</v>
          </cell>
          <cell r="D60" t="str">
            <v>Unit 8</v>
          </cell>
          <cell r="E60" t="str">
            <v>Local</v>
          </cell>
          <cell r="F60" t="str">
            <v>H</v>
          </cell>
          <cell r="G60" t="str">
            <v>Commissioning and Testing</v>
          </cell>
          <cell r="H60" t="str">
            <v>Formula 4</v>
          </cell>
          <cell r="I60" t="str">
            <v>H Commissioning and Testing Local Formula 4</v>
          </cell>
          <cell r="J60">
            <v>501911.16</v>
          </cell>
          <cell r="K60">
            <v>501911.16</v>
          </cell>
          <cell r="L60">
            <v>0</v>
          </cell>
          <cell r="M60">
            <v>0</v>
          </cell>
          <cell r="N60">
            <v>501911.16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100382.23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401528.93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</row>
        <row r="61">
          <cell r="A61">
            <v>162</v>
          </cell>
          <cell r="B61" t="str">
            <v>CSC</v>
          </cell>
          <cell r="C61" t="str">
            <v>CONTROL SYSTEM CUBICLES (INFRASTRUCTURE)</v>
          </cell>
          <cell r="D61" t="str">
            <v>Unit 9</v>
          </cell>
          <cell r="E61" t="str">
            <v>Foreign</v>
          </cell>
          <cell r="F61" t="str">
            <v>B</v>
          </cell>
          <cell r="G61" t="str">
            <v>Engineering</v>
          </cell>
          <cell r="H61" t="str">
            <v>Fixed</v>
          </cell>
          <cell r="I61" t="str">
            <v>B Engineering Foreign Fixed</v>
          </cell>
          <cell r="J61">
            <v>852666.87</v>
          </cell>
          <cell r="K61">
            <v>852666.87</v>
          </cell>
          <cell r="L61">
            <v>0</v>
          </cell>
          <cell r="M61">
            <v>0</v>
          </cell>
          <cell r="N61">
            <v>852666.87</v>
          </cell>
          <cell r="P61">
            <v>486474.63</v>
          </cell>
          <cell r="Q61">
            <v>366192.24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</row>
        <row r="62">
          <cell r="A62">
            <v>163</v>
          </cell>
          <cell r="B62" t="str">
            <v>CSC</v>
          </cell>
          <cell r="C62" t="str">
            <v>CONTROL SYSTEM CUBICLES (INFRASTRUCTURE)</v>
          </cell>
          <cell r="D62" t="str">
            <v>Unit 9</v>
          </cell>
          <cell r="E62" t="str">
            <v>Foreign</v>
          </cell>
          <cell r="F62" t="str">
            <v>C</v>
          </cell>
          <cell r="G62" t="str">
            <v>Plant and Materials</v>
          </cell>
          <cell r="H62" t="str">
            <v>Fixed</v>
          </cell>
          <cell r="I62" t="str">
            <v>C Plant and Materials Foreign Fixed</v>
          </cell>
          <cell r="J62">
            <v>2606550.5699999998</v>
          </cell>
          <cell r="K62">
            <v>2606550.5699999998</v>
          </cell>
          <cell r="L62">
            <v>0</v>
          </cell>
          <cell r="M62">
            <v>0</v>
          </cell>
          <cell r="N62">
            <v>2606550.5699999998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2606550.5699999998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</row>
        <row r="63">
          <cell r="A63">
            <v>168</v>
          </cell>
          <cell r="B63" t="str">
            <v>CSC</v>
          </cell>
          <cell r="C63" t="str">
            <v>CONTROL SYSTEM CUBICLES (INFRASTRUCTURE)</v>
          </cell>
          <cell r="D63" t="str">
            <v>Unit 9</v>
          </cell>
          <cell r="E63" t="str">
            <v>Foreign</v>
          </cell>
          <cell r="F63" t="str">
            <v>H</v>
          </cell>
          <cell r="G63" t="str">
            <v>Commissioning and Testing</v>
          </cell>
          <cell r="H63" t="str">
            <v>Fixed</v>
          </cell>
          <cell r="I63" t="str">
            <v>H Commissioning and Testing Foreign Fixed</v>
          </cell>
          <cell r="J63">
            <v>519293.37</v>
          </cell>
          <cell r="K63">
            <v>519293.37</v>
          </cell>
          <cell r="L63">
            <v>0</v>
          </cell>
          <cell r="M63">
            <v>0</v>
          </cell>
          <cell r="N63">
            <v>519293.37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519293.37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</row>
        <row r="64">
          <cell r="A64">
            <v>170</v>
          </cell>
          <cell r="B64" t="str">
            <v>CSC</v>
          </cell>
          <cell r="C64" t="str">
            <v>CONTROL SYSTEM CUBICLES (INFRASTRUCTURE)</v>
          </cell>
          <cell r="D64" t="str">
            <v>Unit 9</v>
          </cell>
          <cell r="E64" t="str">
            <v>Local</v>
          </cell>
          <cell r="F64" t="str">
            <v>B</v>
          </cell>
          <cell r="G64" t="str">
            <v>Engineering</v>
          </cell>
          <cell r="H64" t="str">
            <v>Formula 4</v>
          </cell>
          <cell r="I64" t="str">
            <v>B Engineering Local Formula 4</v>
          </cell>
          <cell r="J64">
            <v>557634.31000000006</v>
          </cell>
          <cell r="K64">
            <v>557634.31000000006</v>
          </cell>
          <cell r="L64">
            <v>0</v>
          </cell>
          <cell r="M64">
            <v>0</v>
          </cell>
          <cell r="N64">
            <v>557634.31000000006</v>
          </cell>
          <cell r="P64">
            <v>0</v>
          </cell>
          <cell r="Q64">
            <v>0</v>
          </cell>
          <cell r="R64">
            <v>0</v>
          </cell>
          <cell r="S64">
            <v>228634.31</v>
          </cell>
          <cell r="T64">
            <v>329000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</row>
        <row r="65">
          <cell r="A65">
            <v>171</v>
          </cell>
          <cell r="B65" t="str">
            <v>CSC</v>
          </cell>
          <cell r="C65" t="str">
            <v>CONTROL SYSTEM CUBICLES (INFRASTRUCTURE)</v>
          </cell>
          <cell r="D65" t="str">
            <v>Unit 9</v>
          </cell>
          <cell r="E65" t="str">
            <v>Local</v>
          </cell>
          <cell r="F65" t="str">
            <v>C</v>
          </cell>
          <cell r="G65" t="str">
            <v>Plant and Materials</v>
          </cell>
          <cell r="H65" t="str">
            <v>Formula 1</v>
          </cell>
          <cell r="I65" t="str">
            <v>C Plant and Materials Local Formula 1</v>
          </cell>
          <cell r="J65">
            <v>128415.03</v>
          </cell>
          <cell r="K65">
            <v>128415.03</v>
          </cell>
          <cell r="L65">
            <v>0</v>
          </cell>
          <cell r="M65">
            <v>0</v>
          </cell>
          <cell r="N65">
            <v>128415.03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128415.03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</row>
        <row r="66">
          <cell r="A66">
            <v>172</v>
          </cell>
          <cell r="B66" t="str">
            <v>CSC</v>
          </cell>
          <cell r="C66" t="str">
            <v>CONTROL SYSTEM CUBICLES (INFRASTRUCTURE)</v>
          </cell>
          <cell r="D66" t="str">
            <v>Unit 9</v>
          </cell>
          <cell r="E66" t="str">
            <v>Local</v>
          </cell>
          <cell r="F66" t="str">
            <v>D</v>
          </cell>
          <cell r="G66" t="str">
            <v>Shipping / Freight</v>
          </cell>
          <cell r="H66" t="str">
            <v>Fixed</v>
          </cell>
          <cell r="I66" t="str">
            <v>D Shipping / Freight Local Fixed</v>
          </cell>
          <cell r="J66">
            <v>143369.03</v>
          </cell>
          <cell r="K66">
            <v>143369.03</v>
          </cell>
          <cell r="L66">
            <v>0</v>
          </cell>
          <cell r="M66">
            <v>0</v>
          </cell>
          <cell r="N66">
            <v>143369.03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143369.03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</row>
        <row r="67">
          <cell r="A67">
            <v>176</v>
          </cell>
          <cell r="B67" t="str">
            <v>CSC</v>
          </cell>
          <cell r="C67" t="str">
            <v>CONTROL SYSTEM CUBICLES (INFRASTRUCTURE)</v>
          </cell>
          <cell r="D67" t="str">
            <v>Unit 9</v>
          </cell>
          <cell r="E67" t="str">
            <v>Local</v>
          </cell>
          <cell r="F67" t="str">
            <v>H</v>
          </cell>
          <cell r="G67" t="str">
            <v>Commissioning and Testing</v>
          </cell>
          <cell r="H67" t="str">
            <v>Formula 4</v>
          </cell>
          <cell r="I67" t="str">
            <v>H Commissioning and Testing Local Formula 4</v>
          </cell>
          <cell r="J67">
            <v>481025.2</v>
          </cell>
          <cell r="K67">
            <v>481025.2</v>
          </cell>
          <cell r="L67">
            <v>0</v>
          </cell>
          <cell r="M67">
            <v>0</v>
          </cell>
          <cell r="N67">
            <v>481025.2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481025.2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</row>
        <row r="68">
          <cell r="A68">
            <v>179</v>
          </cell>
          <cell r="B68" t="str">
            <v>CS-I/O</v>
          </cell>
          <cell r="C68" t="str">
            <v>CONTROL SYSTEM (Functional Block input/Outputs)</v>
          </cell>
          <cell r="D68" t="str">
            <v>Common Plant</v>
          </cell>
          <cell r="E68" t="str">
            <v>Foreign</v>
          </cell>
          <cell r="F68" t="str">
            <v>C</v>
          </cell>
          <cell r="G68" t="str">
            <v>Plant and Materials</v>
          </cell>
          <cell r="H68" t="str">
            <v>Fixed</v>
          </cell>
          <cell r="I68" t="str">
            <v>C Plant and Materials Foreign Fixed</v>
          </cell>
          <cell r="J68">
            <v>5988280.9200000009</v>
          </cell>
          <cell r="K68">
            <v>5988280.9199999999</v>
          </cell>
          <cell r="L68">
            <v>0</v>
          </cell>
          <cell r="M68">
            <v>0</v>
          </cell>
          <cell r="N68">
            <v>5988280.9199999999</v>
          </cell>
          <cell r="P68">
            <v>0</v>
          </cell>
          <cell r="Q68">
            <v>0</v>
          </cell>
          <cell r="R68">
            <v>945638</v>
          </cell>
          <cell r="S68">
            <v>0</v>
          </cell>
          <cell r="T68">
            <v>0</v>
          </cell>
          <cell r="U68">
            <v>1959932.19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1585640.5</v>
          </cell>
          <cell r="AD68">
            <v>1497070.23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</row>
        <row r="69">
          <cell r="A69">
            <v>186</v>
          </cell>
          <cell r="B69" t="str">
            <v>CS-I/O</v>
          </cell>
          <cell r="C69" t="str">
            <v>CONTROL SYSTEM (Functional Block input/Outputs)</v>
          </cell>
          <cell r="D69" t="str">
            <v>Common Plant</v>
          </cell>
          <cell r="E69" t="str">
            <v>Local</v>
          </cell>
          <cell r="F69" t="str">
            <v>B</v>
          </cell>
          <cell r="G69" t="str">
            <v>Engineering</v>
          </cell>
          <cell r="H69" t="str">
            <v>Formula 4</v>
          </cell>
          <cell r="I69" t="str">
            <v>B Engineering Local Formula 4</v>
          </cell>
          <cell r="J69">
            <v>4038796.98</v>
          </cell>
          <cell r="K69">
            <v>3231037.5799999996</v>
          </cell>
          <cell r="L69">
            <v>807759.40000000037</v>
          </cell>
          <cell r="M69">
            <v>-0.40000000037252903</v>
          </cell>
          <cell r="N69">
            <v>4038796.5799999996</v>
          </cell>
          <cell r="P69">
            <v>0</v>
          </cell>
          <cell r="Q69">
            <v>714269.44</v>
          </cell>
          <cell r="R69">
            <v>440000</v>
          </cell>
          <cell r="S69">
            <v>645055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343483.88</v>
          </cell>
          <cell r="AB69">
            <v>343483.88</v>
          </cell>
          <cell r="AC69">
            <v>0</v>
          </cell>
          <cell r="AD69">
            <v>0</v>
          </cell>
          <cell r="AE69">
            <v>0</v>
          </cell>
          <cell r="AF69">
            <v>421641.63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323103.75</v>
          </cell>
          <cell r="AV69">
            <v>0</v>
          </cell>
          <cell r="AW69">
            <v>0</v>
          </cell>
          <cell r="AX69">
            <v>400000</v>
          </cell>
          <cell r="AY69">
            <v>407759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</row>
        <row r="70">
          <cell r="A70">
            <v>187</v>
          </cell>
          <cell r="B70" t="str">
            <v>CS-I/O</v>
          </cell>
          <cell r="C70" t="str">
            <v>CONTROL SYSTEM (Functional Block input/Outputs)</v>
          </cell>
          <cell r="D70" t="str">
            <v>Common Plant</v>
          </cell>
          <cell r="E70" t="str">
            <v>Local</v>
          </cell>
          <cell r="F70" t="str">
            <v>C</v>
          </cell>
          <cell r="G70" t="str">
            <v>Plant and Materials</v>
          </cell>
          <cell r="H70" t="str">
            <v>Formula 1</v>
          </cell>
          <cell r="I70" t="str">
            <v>C Plant and Materials Local Formula 1</v>
          </cell>
          <cell r="J70">
            <v>301792.32</v>
          </cell>
          <cell r="K70">
            <v>301792.32</v>
          </cell>
          <cell r="L70">
            <v>0</v>
          </cell>
          <cell r="M70">
            <v>0</v>
          </cell>
          <cell r="N70">
            <v>301792.32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142166.64000000001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159625.68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</row>
        <row r="71">
          <cell r="A71">
            <v>188</v>
          </cell>
          <cell r="B71" t="str">
            <v>CS-I/O</v>
          </cell>
          <cell r="C71" t="str">
            <v>CONTROL SYSTEM (Functional Block input/Outputs)</v>
          </cell>
          <cell r="D71" t="str">
            <v>Common Plant</v>
          </cell>
          <cell r="E71" t="str">
            <v>Local</v>
          </cell>
          <cell r="F71" t="str">
            <v>D</v>
          </cell>
          <cell r="G71" t="str">
            <v>Shipping / Freight</v>
          </cell>
          <cell r="H71" t="str">
            <v>Fixed</v>
          </cell>
          <cell r="I71" t="str">
            <v>D Shipping / Freight Local Fixed</v>
          </cell>
          <cell r="J71">
            <v>145965.20000000001</v>
          </cell>
          <cell r="K71">
            <v>145965.19999999998</v>
          </cell>
          <cell r="L71">
            <v>0</v>
          </cell>
          <cell r="M71">
            <v>0</v>
          </cell>
          <cell r="N71">
            <v>145965.19999999998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158717.85999999999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-12752.66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</row>
        <row r="72">
          <cell r="A72">
            <v>211</v>
          </cell>
          <cell r="B72" t="str">
            <v>CS-I/O</v>
          </cell>
          <cell r="C72" t="str">
            <v>CONTROL SYSTEM (Functional Block input/Outputs)</v>
          </cell>
          <cell r="D72" t="str">
            <v>Unit 1</v>
          </cell>
          <cell r="E72" t="str">
            <v>Foreign</v>
          </cell>
          <cell r="F72" t="str">
            <v>C</v>
          </cell>
          <cell r="G72" t="str">
            <v>Plant and Materials</v>
          </cell>
          <cell r="H72" t="str">
            <v>Fixed</v>
          </cell>
          <cell r="I72" t="str">
            <v>C Plant and Materials Foreign Fixed</v>
          </cell>
          <cell r="J72">
            <v>1339831.31</v>
          </cell>
          <cell r="K72">
            <v>0</v>
          </cell>
          <cell r="L72">
            <v>1339831.31</v>
          </cell>
          <cell r="M72">
            <v>-0.31000000005587935</v>
          </cell>
          <cell r="N72">
            <v>1339831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1339831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</row>
        <row r="73">
          <cell r="A73">
            <v>218</v>
          </cell>
          <cell r="B73" t="str">
            <v>CS-I/O</v>
          </cell>
          <cell r="C73" t="str">
            <v>CONTROL SYSTEM (Functional Block input/Outputs)</v>
          </cell>
          <cell r="D73" t="str">
            <v>Unit 1</v>
          </cell>
          <cell r="E73" t="str">
            <v>Local</v>
          </cell>
          <cell r="F73" t="str">
            <v>B</v>
          </cell>
          <cell r="G73" t="str">
            <v>Engineering</v>
          </cell>
          <cell r="H73" t="str">
            <v>Formula 4</v>
          </cell>
          <cell r="I73" t="str">
            <v>B Engineering Local Formula 4</v>
          </cell>
          <cell r="J73">
            <v>208792.69</v>
          </cell>
          <cell r="K73">
            <v>0</v>
          </cell>
          <cell r="L73">
            <v>208792.69</v>
          </cell>
          <cell r="M73">
            <v>0.30999999999767169</v>
          </cell>
          <cell r="N73">
            <v>208793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208793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</row>
        <row r="74">
          <cell r="A74">
            <v>219</v>
          </cell>
          <cell r="B74" t="str">
            <v>CS-I/O</v>
          </cell>
          <cell r="C74" t="str">
            <v>CONTROL SYSTEM (Functional Block input/Outputs)</v>
          </cell>
          <cell r="D74" t="str">
            <v>Unit 1</v>
          </cell>
          <cell r="E74" t="str">
            <v>Local</v>
          </cell>
          <cell r="F74" t="str">
            <v>C</v>
          </cell>
          <cell r="G74" t="str">
            <v>Plant and Materials</v>
          </cell>
          <cell r="H74" t="str">
            <v>Formula 1</v>
          </cell>
          <cell r="I74" t="str">
            <v>C Plant and Materials Local Formula 1</v>
          </cell>
          <cell r="J74">
            <v>65555.259999999995</v>
          </cell>
          <cell r="K74">
            <v>0</v>
          </cell>
          <cell r="L74">
            <v>65555.259999999995</v>
          </cell>
          <cell r="M74">
            <v>-0.25999999999476131</v>
          </cell>
          <cell r="N74">
            <v>65555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65555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</row>
        <row r="75">
          <cell r="A75">
            <v>220</v>
          </cell>
          <cell r="B75" t="str">
            <v>CS-I/O</v>
          </cell>
          <cell r="C75" t="str">
            <v>CONTROL SYSTEM (Functional Block input/Outputs)</v>
          </cell>
          <cell r="D75" t="str">
            <v>Unit 1</v>
          </cell>
          <cell r="E75" t="str">
            <v>Local</v>
          </cell>
          <cell r="F75" t="str">
            <v>D</v>
          </cell>
          <cell r="G75" t="str">
            <v>Shipping / Freight</v>
          </cell>
          <cell r="H75" t="str">
            <v>Fixed</v>
          </cell>
          <cell r="I75" t="str">
            <v>D Shipping / Freight Local Fixed</v>
          </cell>
          <cell r="J75">
            <v>73186.66</v>
          </cell>
          <cell r="K75">
            <v>0</v>
          </cell>
          <cell r="L75">
            <v>73186.66</v>
          </cell>
          <cell r="M75">
            <v>0.33999999999650754</v>
          </cell>
          <cell r="N75">
            <v>73187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73187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</row>
        <row r="76">
          <cell r="A76">
            <v>227</v>
          </cell>
          <cell r="B76" t="str">
            <v>CS-I/O</v>
          </cell>
          <cell r="C76" t="str">
            <v>CONTROL SYSTEM (Functional Block input/Outputs)</v>
          </cell>
          <cell r="D76" t="str">
            <v>Unit 2</v>
          </cell>
          <cell r="E76" t="str">
            <v>Foreign</v>
          </cell>
          <cell r="F76" t="str">
            <v>C</v>
          </cell>
          <cell r="G76" t="str">
            <v>Plant and Materials</v>
          </cell>
          <cell r="H76" t="str">
            <v>Fixed</v>
          </cell>
          <cell r="I76" t="str">
            <v>C Plant and Materials Foreign Fixed</v>
          </cell>
          <cell r="J76">
            <v>1339831.31</v>
          </cell>
          <cell r="K76">
            <v>0</v>
          </cell>
          <cell r="L76">
            <v>1339831.31</v>
          </cell>
          <cell r="M76">
            <v>-0.31000000005587935</v>
          </cell>
          <cell r="N76">
            <v>1339831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1339831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</row>
        <row r="77">
          <cell r="A77">
            <v>234</v>
          </cell>
          <cell r="B77" t="str">
            <v>CS-I/O</v>
          </cell>
          <cell r="C77" t="str">
            <v>CONTROL SYSTEM (Functional Block input/Outputs)</v>
          </cell>
          <cell r="D77" t="str">
            <v>Unit 2</v>
          </cell>
          <cell r="E77" t="str">
            <v>Local</v>
          </cell>
          <cell r="F77" t="str">
            <v>B</v>
          </cell>
          <cell r="G77" t="str">
            <v>Engineering</v>
          </cell>
          <cell r="H77" t="str">
            <v>Formula 4</v>
          </cell>
          <cell r="I77" t="str">
            <v>B Engineering Local Formula 4</v>
          </cell>
          <cell r="J77">
            <v>208792.69</v>
          </cell>
          <cell r="K77">
            <v>0</v>
          </cell>
          <cell r="L77">
            <v>208792.69</v>
          </cell>
          <cell r="M77">
            <v>0.30999999999767169</v>
          </cell>
          <cell r="N77">
            <v>208793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208793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</row>
        <row r="78">
          <cell r="A78">
            <v>235</v>
          </cell>
          <cell r="B78" t="str">
            <v>CS-I/O</v>
          </cell>
          <cell r="C78" t="str">
            <v>CONTROL SYSTEM (Functional Block input/Outputs)</v>
          </cell>
          <cell r="D78" t="str">
            <v>Unit 2</v>
          </cell>
          <cell r="E78" t="str">
            <v>Local</v>
          </cell>
          <cell r="F78" t="str">
            <v>C</v>
          </cell>
          <cell r="G78" t="str">
            <v>Plant and Materials</v>
          </cell>
          <cell r="H78" t="str">
            <v>Formula 1</v>
          </cell>
          <cell r="I78" t="str">
            <v>C Plant and Materials Local Formula 1</v>
          </cell>
          <cell r="J78">
            <v>65555.259999999995</v>
          </cell>
          <cell r="K78">
            <v>0</v>
          </cell>
          <cell r="L78">
            <v>65555.259999999995</v>
          </cell>
          <cell r="M78">
            <v>-0.25999999999476131</v>
          </cell>
          <cell r="N78">
            <v>65555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65555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</row>
        <row r="79">
          <cell r="A79">
            <v>236</v>
          </cell>
          <cell r="B79" t="str">
            <v>CS-I/O</v>
          </cell>
          <cell r="C79" t="str">
            <v>CONTROL SYSTEM (Functional Block input/Outputs)</v>
          </cell>
          <cell r="D79" t="str">
            <v>Unit 2</v>
          </cell>
          <cell r="E79" t="str">
            <v>Local</v>
          </cell>
          <cell r="F79" t="str">
            <v>D</v>
          </cell>
          <cell r="G79" t="str">
            <v>Shipping / Freight</v>
          </cell>
          <cell r="H79" t="str">
            <v>Fixed</v>
          </cell>
          <cell r="I79" t="str">
            <v>D Shipping / Freight Local Fixed</v>
          </cell>
          <cell r="J79">
            <v>73186.66</v>
          </cell>
          <cell r="K79">
            <v>0</v>
          </cell>
          <cell r="L79">
            <v>73186.66</v>
          </cell>
          <cell r="M79">
            <v>0.33999999999650754</v>
          </cell>
          <cell r="N79">
            <v>73187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73187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</row>
        <row r="80">
          <cell r="A80">
            <v>243</v>
          </cell>
          <cell r="B80" t="str">
            <v>CS-I/O</v>
          </cell>
          <cell r="C80" t="str">
            <v>CONTROL SYSTEM (Functional Block input/Outputs)</v>
          </cell>
          <cell r="D80" t="str">
            <v>Unit 3</v>
          </cell>
          <cell r="E80" t="str">
            <v>Foreign</v>
          </cell>
          <cell r="F80" t="str">
            <v>C</v>
          </cell>
          <cell r="G80" t="str">
            <v>Plant and Materials</v>
          </cell>
          <cell r="H80" t="str">
            <v>Fixed</v>
          </cell>
          <cell r="I80" t="str">
            <v>C Plant and Materials Foreign Fixed</v>
          </cell>
          <cell r="J80">
            <v>1339831.31</v>
          </cell>
          <cell r="K80">
            <v>0</v>
          </cell>
          <cell r="L80">
            <v>1339831.31</v>
          </cell>
          <cell r="M80">
            <v>0</v>
          </cell>
          <cell r="N80">
            <v>1339831.31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1339831.31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</row>
        <row r="81">
          <cell r="A81">
            <v>250</v>
          </cell>
          <cell r="B81" t="str">
            <v>CS-I/O</v>
          </cell>
          <cell r="C81" t="str">
            <v>CONTROL SYSTEM (Functional Block input/Outputs)</v>
          </cell>
          <cell r="D81" t="str">
            <v>Unit 3</v>
          </cell>
          <cell r="E81" t="str">
            <v>Local</v>
          </cell>
          <cell r="F81" t="str">
            <v>B</v>
          </cell>
          <cell r="G81" t="str">
            <v>Engineering</v>
          </cell>
          <cell r="H81" t="str">
            <v>Formula 4</v>
          </cell>
          <cell r="I81" t="str">
            <v>B Engineering Local Formula 4</v>
          </cell>
          <cell r="J81">
            <v>208792.69</v>
          </cell>
          <cell r="K81">
            <v>0</v>
          </cell>
          <cell r="L81">
            <v>208792.69</v>
          </cell>
          <cell r="M81">
            <v>0</v>
          </cell>
          <cell r="N81">
            <v>208792.69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208792.69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</row>
        <row r="82">
          <cell r="A82">
            <v>251</v>
          </cell>
          <cell r="B82" t="str">
            <v>CS-I/O</v>
          </cell>
          <cell r="C82" t="str">
            <v>CONTROL SYSTEM (Functional Block input/Outputs)</v>
          </cell>
          <cell r="D82" t="str">
            <v>Unit 3</v>
          </cell>
          <cell r="E82" t="str">
            <v>Local</v>
          </cell>
          <cell r="F82" t="str">
            <v>C</v>
          </cell>
          <cell r="G82" t="str">
            <v>Plant and Materials</v>
          </cell>
          <cell r="H82" t="str">
            <v>Formula 1</v>
          </cell>
          <cell r="I82" t="str">
            <v>C Plant and Materials Local Formula 1</v>
          </cell>
          <cell r="J82">
            <v>65555.259999999995</v>
          </cell>
          <cell r="K82">
            <v>0</v>
          </cell>
          <cell r="L82">
            <v>65555.259999999995</v>
          </cell>
          <cell r="M82">
            <v>-0.25999999999476131</v>
          </cell>
          <cell r="N82">
            <v>65555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65555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</row>
        <row r="83">
          <cell r="A83">
            <v>252</v>
          </cell>
          <cell r="B83" t="str">
            <v>CS-I/O</v>
          </cell>
          <cell r="C83" t="str">
            <v>CONTROL SYSTEM (Functional Block input/Outputs)</v>
          </cell>
          <cell r="D83" t="str">
            <v>Unit 3</v>
          </cell>
          <cell r="E83" t="str">
            <v>Local</v>
          </cell>
          <cell r="F83" t="str">
            <v>D</v>
          </cell>
          <cell r="G83" t="str">
            <v>Shipping / Freight</v>
          </cell>
          <cell r="H83" t="str">
            <v>Fixed</v>
          </cell>
          <cell r="I83" t="str">
            <v>D Shipping / Freight Local Fixed</v>
          </cell>
          <cell r="J83">
            <v>73186.66</v>
          </cell>
          <cell r="K83">
            <v>0</v>
          </cell>
          <cell r="L83">
            <v>73186.66</v>
          </cell>
          <cell r="M83">
            <v>0.33999999999650754</v>
          </cell>
          <cell r="N83">
            <v>73187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73187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</row>
        <row r="84">
          <cell r="A84">
            <v>259</v>
          </cell>
          <cell r="B84" t="str">
            <v>CS-I/O</v>
          </cell>
          <cell r="C84" t="str">
            <v>CONTROL SYSTEM (Functional Block input/Outputs)</v>
          </cell>
          <cell r="D84" t="str">
            <v>Unit 4</v>
          </cell>
          <cell r="E84" t="str">
            <v>Foreign</v>
          </cell>
          <cell r="F84" t="str">
            <v>C</v>
          </cell>
          <cell r="G84" t="str">
            <v>Plant and Materials</v>
          </cell>
          <cell r="H84" t="str">
            <v>Fixed</v>
          </cell>
          <cell r="I84" t="str">
            <v>C Plant and Materials Foreign Fixed</v>
          </cell>
          <cell r="J84">
            <v>1339831.31</v>
          </cell>
          <cell r="K84">
            <v>1339831.31</v>
          </cell>
          <cell r="L84">
            <v>0</v>
          </cell>
          <cell r="M84">
            <v>0</v>
          </cell>
          <cell r="N84">
            <v>1339831.31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1339831.31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</row>
        <row r="85">
          <cell r="A85">
            <v>266</v>
          </cell>
          <cell r="B85" t="str">
            <v>CS-I/O</v>
          </cell>
          <cell r="C85" t="str">
            <v>CONTROL SYSTEM (Functional Block input/Outputs)</v>
          </cell>
          <cell r="D85" t="str">
            <v>Unit 4</v>
          </cell>
          <cell r="E85" t="str">
            <v>Local</v>
          </cell>
          <cell r="F85" t="str">
            <v>B</v>
          </cell>
          <cell r="G85" t="str">
            <v>Engineering</v>
          </cell>
          <cell r="H85" t="str">
            <v>Formula 4</v>
          </cell>
          <cell r="I85" t="str">
            <v>B Engineering Local Formula 4</v>
          </cell>
          <cell r="J85">
            <v>208792.69</v>
          </cell>
          <cell r="K85">
            <v>0</v>
          </cell>
          <cell r="L85">
            <v>208792.69</v>
          </cell>
          <cell r="M85">
            <v>0.30999999999767169</v>
          </cell>
          <cell r="N85">
            <v>208793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208793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</row>
        <row r="86">
          <cell r="A86">
            <v>267</v>
          </cell>
          <cell r="B86" t="str">
            <v>CS-I/O</v>
          </cell>
          <cell r="C86" t="str">
            <v>CONTROL SYSTEM (Functional Block input/Outputs)</v>
          </cell>
          <cell r="D86" t="str">
            <v>Unit 4</v>
          </cell>
          <cell r="E86" t="str">
            <v>Local</v>
          </cell>
          <cell r="F86" t="str">
            <v>C</v>
          </cell>
          <cell r="G86" t="str">
            <v>Plant and Materials</v>
          </cell>
          <cell r="H86" t="str">
            <v>Formula 1</v>
          </cell>
          <cell r="I86" t="str">
            <v>C Plant and Materials Local Formula 1</v>
          </cell>
          <cell r="J86">
            <v>65555.259999999995</v>
          </cell>
          <cell r="K86">
            <v>0</v>
          </cell>
          <cell r="L86">
            <v>65555.259999999995</v>
          </cell>
          <cell r="M86">
            <v>-0.25999999999476131</v>
          </cell>
          <cell r="N86">
            <v>65555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65555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</row>
        <row r="87">
          <cell r="A87">
            <v>268</v>
          </cell>
          <cell r="B87" t="str">
            <v>CS-I/O</v>
          </cell>
          <cell r="C87" t="str">
            <v>CONTROL SYSTEM (Functional Block input/Outputs)</v>
          </cell>
          <cell r="D87" t="str">
            <v>Unit 4</v>
          </cell>
          <cell r="E87" t="str">
            <v>Local</v>
          </cell>
          <cell r="F87" t="str">
            <v>D</v>
          </cell>
          <cell r="G87" t="str">
            <v>Shipping / Freight</v>
          </cell>
          <cell r="H87" t="str">
            <v>Fixed</v>
          </cell>
          <cell r="I87" t="str">
            <v>D Shipping / Freight Local Fixed</v>
          </cell>
          <cell r="J87">
            <v>73186.66</v>
          </cell>
          <cell r="K87">
            <v>0</v>
          </cell>
          <cell r="L87">
            <v>73186.66</v>
          </cell>
          <cell r="M87">
            <v>0.33999999999650754</v>
          </cell>
          <cell r="N87">
            <v>73187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73187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</row>
        <row r="88">
          <cell r="A88">
            <v>275</v>
          </cell>
          <cell r="B88" t="str">
            <v>CS-I/O</v>
          </cell>
          <cell r="C88" t="str">
            <v>CONTROL SYSTEM (Functional Block input/Outputs)</v>
          </cell>
          <cell r="D88" t="str">
            <v>Unit 5</v>
          </cell>
          <cell r="E88" t="str">
            <v>Foreign</v>
          </cell>
          <cell r="F88" t="str">
            <v>C</v>
          </cell>
          <cell r="G88" t="str">
            <v>Plant and Materials</v>
          </cell>
          <cell r="H88" t="str">
            <v>Fixed</v>
          </cell>
          <cell r="I88" t="str">
            <v>C Plant and Materials Foreign Fixed</v>
          </cell>
          <cell r="J88">
            <v>1339831.31</v>
          </cell>
          <cell r="K88">
            <v>194275.54</v>
          </cell>
          <cell r="L88">
            <v>1145555.77</v>
          </cell>
          <cell r="M88">
            <v>0.22999999998137355</v>
          </cell>
          <cell r="N88">
            <v>1339831.54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194275.54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572778</v>
          </cell>
          <cell r="AX88" t="str">
            <v xml:space="preserve"> </v>
          </cell>
          <cell r="AY88">
            <v>0</v>
          </cell>
          <cell r="AZ88">
            <v>572778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</row>
        <row r="89">
          <cell r="A89">
            <v>282</v>
          </cell>
          <cell r="B89" t="str">
            <v>CS-I/O</v>
          </cell>
          <cell r="C89" t="str">
            <v>CONTROL SYSTEM (Functional Block input/Outputs)</v>
          </cell>
          <cell r="D89" t="str">
            <v>Unit 5</v>
          </cell>
          <cell r="E89" t="str">
            <v>Local</v>
          </cell>
          <cell r="F89" t="str">
            <v>B</v>
          </cell>
          <cell r="G89" t="str">
            <v>Engineering</v>
          </cell>
          <cell r="H89" t="str">
            <v>Formula 4</v>
          </cell>
          <cell r="I89" t="str">
            <v>B Engineering Local Formula 4</v>
          </cell>
          <cell r="J89">
            <v>208792.69</v>
          </cell>
          <cell r="K89">
            <v>0</v>
          </cell>
          <cell r="L89">
            <v>208792.69</v>
          </cell>
          <cell r="M89">
            <v>0.30999999999767169</v>
          </cell>
          <cell r="N89">
            <v>208793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208793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</row>
        <row r="90">
          <cell r="A90">
            <v>283</v>
          </cell>
          <cell r="B90" t="str">
            <v>CS-I/O</v>
          </cell>
          <cell r="C90" t="str">
            <v>CONTROL SYSTEM (Functional Block input/Outputs)</v>
          </cell>
          <cell r="D90" t="str">
            <v>Unit 5</v>
          </cell>
          <cell r="E90" t="str">
            <v>Local</v>
          </cell>
          <cell r="F90" t="str">
            <v>C</v>
          </cell>
          <cell r="G90" t="str">
            <v>Plant and Materials</v>
          </cell>
          <cell r="H90" t="str">
            <v>Formula 1</v>
          </cell>
          <cell r="I90" t="str">
            <v>C Plant and Materials Local Formula 1</v>
          </cell>
          <cell r="J90">
            <v>65555.259999999995</v>
          </cell>
          <cell r="K90">
            <v>0</v>
          </cell>
          <cell r="L90">
            <v>65555.259999999995</v>
          </cell>
          <cell r="M90">
            <v>-0.25999999999476131</v>
          </cell>
          <cell r="N90">
            <v>65555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65555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</row>
        <row r="91">
          <cell r="A91">
            <v>284</v>
          </cell>
          <cell r="B91" t="str">
            <v>CS-I/O</v>
          </cell>
          <cell r="C91" t="str">
            <v>CONTROL SYSTEM (Functional Block input/Outputs)</v>
          </cell>
          <cell r="D91" t="str">
            <v>Unit 5</v>
          </cell>
          <cell r="E91" t="str">
            <v>Local</v>
          </cell>
          <cell r="F91" t="str">
            <v>D</v>
          </cell>
          <cell r="G91" t="str">
            <v>Shipping / Freight</v>
          </cell>
          <cell r="H91" t="str">
            <v>Fixed</v>
          </cell>
          <cell r="I91" t="str">
            <v>D Shipping / Freight Local Fixed</v>
          </cell>
          <cell r="J91">
            <v>73186.66</v>
          </cell>
          <cell r="K91">
            <v>0</v>
          </cell>
          <cell r="L91">
            <v>73186.66</v>
          </cell>
          <cell r="M91">
            <v>0.33999999999650754</v>
          </cell>
          <cell r="N91">
            <v>73187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73187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</row>
        <row r="92">
          <cell r="A92">
            <v>291</v>
          </cell>
          <cell r="B92" t="str">
            <v>CS-I/O</v>
          </cell>
          <cell r="C92" t="str">
            <v>CONTROL SYSTEM (Functional Block input/Outputs)</v>
          </cell>
          <cell r="D92" t="str">
            <v>Unit 6</v>
          </cell>
          <cell r="E92" t="str">
            <v>Foreign</v>
          </cell>
          <cell r="F92" t="str">
            <v>C</v>
          </cell>
          <cell r="G92" t="str">
            <v>Plant and Materials</v>
          </cell>
          <cell r="H92" t="str">
            <v>Fixed</v>
          </cell>
          <cell r="I92" t="str">
            <v>C Plant and Materials Foreign Fixed</v>
          </cell>
          <cell r="J92">
            <v>1339831.31</v>
          </cell>
          <cell r="K92">
            <v>1339831.31</v>
          </cell>
          <cell r="L92">
            <v>0</v>
          </cell>
          <cell r="M92">
            <v>0</v>
          </cell>
          <cell r="N92">
            <v>1339831.31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267966.26</v>
          </cell>
          <cell r="AI92">
            <v>1071865.05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</row>
        <row r="93">
          <cell r="A93">
            <v>298</v>
          </cell>
          <cell r="B93" t="str">
            <v>CS-I/O</v>
          </cell>
          <cell r="C93" t="str">
            <v>CONTROL SYSTEM (Functional Block input/Outputs)</v>
          </cell>
          <cell r="D93" t="str">
            <v>Unit 6</v>
          </cell>
          <cell r="E93" t="str">
            <v>Local</v>
          </cell>
          <cell r="F93" t="str">
            <v>B</v>
          </cell>
          <cell r="G93" t="str">
            <v>Engineering</v>
          </cell>
          <cell r="H93" t="str">
            <v>Formula 4</v>
          </cell>
          <cell r="I93" t="str">
            <v>B Engineering Local Formula 4</v>
          </cell>
          <cell r="J93">
            <v>208792.69</v>
          </cell>
          <cell r="K93">
            <v>0</v>
          </cell>
          <cell r="L93">
            <v>208792.69</v>
          </cell>
          <cell r="M93">
            <v>0.30999999999767169</v>
          </cell>
          <cell r="N93">
            <v>208793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208793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</row>
        <row r="94">
          <cell r="A94">
            <v>299</v>
          </cell>
          <cell r="B94" t="str">
            <v>CS-I/O</v>
          </cell>
          <cell r="C94" t="str">
            <v>CONTROL SYSTEM (Functional Block input/Outputs)</v>
          </cell>
          <cell r="D94" t="str">
            <v>Unit 6</v>
          </cell>
          <cell r="E94" t="str">
            <v>Local</v>
          </cell>
          <cell r="F94" t="str">
            <v>C</v>
          </cell>
          <cell r="G94" t="str">
            <v>Plant and Materials</v>
          </cell>
          <cell r="H94" t="str">
            <v>Formula 1</v>
          </cell>
          <cell r="I94" t="str">
            <v>C Plant and Materials Local Formula 1</v>
          </cell>
          <cell r="J94">
            <v>65555.259999999995</v>
          </cell>
          <cell r="K94">
            <v>65555.259999999995</v>
          </cell>
          <cell r="L94">
            <v>0</v>
          </cell>
          <cell r="M94">
            <v>0</v>
          </cell>
          <cell r="N94">
            <v>65555.259999999995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65555.259999999995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</row>
        <row r="95">
          <cell r="A95">
            <v>300</v>
          </cell>
          <cell r="B95" t="str">
            <v>CS-I/O</v>
          </cell>
          <cell r="C95" t="str">
            <v>CONTROL SYSTEM (Functional Block input/Outputs)</v>
          </cell>
          <cell r="D95" t="str">
            <v>Unit 6</v>
          </cell>
          <cell r="E95" t="str">
            <v>Local</v>
          </cell>
          <cell r="F95" t="str">
            <v>D</v>
          </cell>
          <cell r="G95" t="str">
            <v>Shipping / Freight</v>
          </cell>
          <cell r="H95" t="str">
            <v>Fixed</v>
          </cell>
          <cell r="I95" t="str">
            <v>D Shipping / Freight Local Fixed</v>
          </cell>
          <cell r="J95">
            <v>73186.66</v>
          </cell>
          <cell r="K95">
            <v>73186.66</v>
          </cell>
          <cell r="L95">
            <v>0</v>
          </cell>
          <cell r="M95">
            <v>0</v>
          </cell>
          <cell r="N95">
            <v>73186.66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73186.66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</row>
        <row r="96">
          <cell r="A96">
            <v>307</v>
          </cell>
          <cell r="B96" t="str">
            <v>CS-I/O</v>
          </cell>
          <cell r="C96" t="str">
            <v>CONTROL SYSTEM (Functional Block input/Outputs)</v>
          </cell>
          <cell r="D96" t="str">
            <v>Unit 7</v>
          </cell>
          <cell r="E96" t="str">
            <v>Foreign</v>
          </cell>
          <cell r="F96" t="str">
            <v>C</v>
          </cell>
          <cell r="G96" t="str">
            <v>Plant and Materials</v>
          </cell>
          <cell r="H96" t="str">
            <v>Fixed</v>
          </cell>
          <cell r="I96" t="str">
            <v>C Plant and Materials Foreign Fixed</v>
          </cell>
          <cell r="J96">
            <v>1339831.31</v>
          </cell>
          <cell r="K96">
            <v>1339831.31</v>
          </cell>
          <cell r="L96">
            <v>0</v>
          </cell>
          <cell r="M96">
            <v>0</v>
          </cell>
          <cell r="N96">
            <v>1339831.31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1339831.31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</row>
        <row r="97">
          <cell r="A97">
            <v>314</v>
          </cell>
          <cell r="B97" t="str">
            <v>CS-I/O</v>
          </cell>
          <cell r="C97" t="str">
            <v>CONTROL SYSTEM (Functional Block input/Outputs)</v>
          </cell>
          <cell r="D97" t="str">
            <v>Unit 7</v>
          </cell>
          <cell r="E97" t="str">
            <v>Local</v>
          </cell>
          <cell r="F97" t="str">
            <v>B</v>
          </cell>
          <cell r="G97" t="str">
            <v>Engineering</v>
          </cell>
          <cell r="H97" t="str">
            <v>Formula 4</v>
          </cell>
          <cell r="I97" t="str">
            <v>B Engineering Local Formula 4</v>
          </cell>
          <cell r="J97">
            <v>208792.69</v>
          </cell>
          <cell r="K97">
            <v>208792.7</v>
          </cell>
          <cell r="L97">
            <v>-1.0000000009313226E-2</v>
          </cell>
          <cell r="M97">
            <v>1.0000000009313226E-2</v>
          </cell>
          <cell r="N97">
            <v>208792.7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104396.35</v>
          </cell>
          <cell r="AB97">
            <v>104396.35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</row>
        <row r="98">
          <cell r="A98">
            <v>315</v>
          </cell>
          <cell r="B98" t="str">
            <v>CS-I/O</v>
          </cell>
          <cell r="C98" t="str">
            <v>CONTROL SYSTEM (Functional Block input/Outputs)</v>
          </cell>
          <cell r="D98" t="str">
            <v>Unit 7</v>
          </cell>
          <cell r="E98" t="str">
            <v>Local</v>
          </cell>
          <cell r="F98" t="str">
            <v>C</v>
          </cell>
          <cell r="G98" t="str">
            <v>Plant and Materials</v>
          </cell>
          <cell r="H98" t="str">
            <v>Formula 1</v>
          </cell>
          <cell r="I98" t="str">
            <v>C Plant and Materials Local Formula 1</v>
          </cell>
          <cell r="J98">
            <v>65555.259999999995</v>
          </cell>
          <cell r="K98">
            <v>65555.259999999995</v>
          </cell>
          <cell r="L98">
            <v>0</v>
          </cell>
          <cell r="M98">
            <v>0</v>
          </cell>
          <cell r="N98">
            <v>65555.259999999995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65555.259999999995</v>
          </cell>
          <cell r="AB98">
            <v>65555.259999999995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-65555.259999999995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</row>
        <row r="99">
          <cell r="A99">
            <v>316</v>
          </cell>
          <cell r="B99" t="str">
            <v>CS-I/O</v>
          </cell>
          <cell r="C99" t="str">
            <v>CONTROL SYSTEM (Functional Block input/Outputs)</v>
          </cell>
          <cell r="D99" t="str">
            <v>Unit 7</v>
          </cell>
          <cell r="E99" t="str">
            <v>Local</v>
          </cell>
          <cell r="F99" t="str">
            <v>D</v>
          </cell>
          <cell r="G99" t="str">
            <v>Shipping / Freight</v>
          </cell>
          <cell r="H99" t="str">
            <v>Fixed</v>
          </cell>
          <cell r="I99" t="str">
            <v>D Shipping / Freight Local Fixed</v>
          </cell>
          <cell r="J99">
            <v>73186.66</v>
          </cell>
          <cell r="K99">
            <v>73186.66</v>
          </cell>
          <cell r="L99">
            <v>0</v>
          </cell>
          <cell r="M99">
            <v>0</v>
          </cell>
          <cell r="N99">
            <v>73186.66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73186.66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</row>
        <row r="100">
          <cell r="A100">
            <v>323</v>
          </cell>
          <cell r="B100" t="str">
            <v>CS-I/O</v>
          </cell>
          <cell r="C100" t="str">
            <v>CONTROL SYSTEM (Functional Block input/Outputs)</v>
          </cell>
          <cell r="D100" t="str">
            <v>Unit 8</v>
          </cell>
          <cell r="E100" t="str">
            <v>Foreign</v>
          </cell>
          <cell r="F100" t="str">
            <v>C</v>
          </cell>
          <cell r="G100" t="str">
            <v>Plant and Materials</v>
          </cell>
          <cell r="H100" t="str">
            <v>Fixed</v>
          </cell>
          <cell r="I100" t="str">
            <v>C Plant and Materials Foreign Fixed</v>
          </cell>
          <cell r="J100">
            <v>1593045.36</v>
          </cell>
          <cell r="K100">
            <v>1593045.3599999999</v>
          </cell>
          <cell r="L100">
            <v>0</v>
          </cell>
          <cell r="M100">
            <v>0</v>
          </cell>
          <cell r="N100">
            <v>1593045.3599999999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1339831.31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22777.939999999944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230436.11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</row>
        <row r="101">
          <cell r="A101">
            <v>330</v>
          </cell>
          <cell r="B101" t="str">
            <v>CS-I/O</v>
          </cell>
          <cell r="C101" t="str">
            <v>CONTROL SYSTEM (Functional Block input/Outputs)</v>
          </cell>
          <cell r="D101" t="str">
            <v>Unit 8</v>
          </cell>
          <cell r="E101" t="str">
            <v>Local</v>
          </cell>
          <cell r="F101" t="str">
            <v>B</v>
          </cell>
          <cell r="G101" t="str">
            <v>Engineering</v>
          </cell>
          <cell r="H101" t="str">
            <v>Formula 4</v>
          </cell>
          <cell r="I101" t="str">
            <v>B Engineering Local Formula 4</v>
          </cell>
          <cell r="J101">
            <v>424407.52</v>
          </cell>
          <cell r="K101">
            <v>424407.52</v>
          </cell>
          <cell r="L101">
            <v>0</v>
          </cell>
          <cell r="M101">
            <v>0</v>
          </cell>
          <cell r="N101">
            <v>424407.52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208792.69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-1686.1100000000151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217300.94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</row>
        <row r="102">
          <cell r="A102">
            <v>331</v>
          </cell>
          <cell r="B102" t="str">
            <v>CS-I/O</v>
          </cell>
          <cell r="C102" t="str">
            <v>CONTROL SYSTEM (Functional Block input/Outputs)</v>
          </cell>
          <cell r="D102" t="str">
            <v>Unit 8</v>
          </cell>
          <cell r="E102" t="str">
            <v>Local</v>
          </cell>
          <cell r="F102" t="str">
            <v>C</v>
          </cell>
          <cell r="G102" t="str">
            <v>Plant and Materials</v>
          </cell>
          <cell r="H102" t="str">
            <v>Formula 1</v>
          </cell>
          <cell r="I102" t="str">
            <v>C Plant and Materials Local Formula 1</v>
          </cell>
          <cell r="J102">
            <v>85014.74</v>
          </cell>
          <cell r="K102">
            <v>85014.739999999991</v>
          </cell>
          <cell r="L102">
            <v>0</v>
          </cell>
          <cell r="M102">
            <v>0</v>
          </cell>
          <cell r="N102">
            <v>85014.739999999991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65555.259999999995</v>
          </cell>
          <cell r="Z102">
            <v>0</v>
          </cell>
          <cell r="AA102">
            <v>0</v>
          </cell>
          <cell r="AB102">
            <v>0</v>
          </cell>
          <cell r="AC102">
            <v>1114.58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18344.900000000001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</row>
        <row r="103">
          <cell r="A103">
            <v>332</v>
          </cell>
          <cell r="B103" t="str">
            <v>CS-I/O</v>
          </cell>
          <cell r="C103" t="str">
            <v>CONTROL SYSTEM (Functional Block input/Outputs)</v>
          </cell>
          <cell r="D103" t="str">
            <v>Unit 8</v>
          </cell>
          <cell r="E103" t="str">
            <v>Local</v>
          </cell>
          <cell r="F103" t="str">
            <v>D</v>
          </cell>
          <cell r="G103" t="str">
            <v>Shipping / Freight</v>
          </cell>
          <cell r="H103" t="str">
            <v>Fixed</v>
          </cell>
          <cell r="I103" t="str">
            <v>D Shipping / Freight Local Fixed</v>
          </cell>
          <cell r="J103">
            <v>82983.09</v>
          </cell>
          <cell r="K103">
            <v>82983.09</v>
          </cell>
          <cell r="L103">
            <v>0</v>
          </cell>
          <cell r="M103">
            <v>0</v>
          </cell>
          <cell r="N103">
            <v>82983.09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73186.66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1244.31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8552.1200000000008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</row>
        <row r="104">
          <cell r="A104">
            <v>339</v>
          </cell>
          <cell r="B104" t="str">
            <v>CS-I/O</v>
          </cell>
          <cell r="C104" t="str">
            <v>CONTROL SYSTEM (Functional Block input/Outputs)</v>
          </cell>
          <cell r="D104" t="str">
            <v>Unit 9</v>
          </cell>
          <cell r="E104" t="str">
            <v>Foreign</v>
          </cell>
          <cell r="F104" t="str">
            <v>C</v>
          </cell>
          <cell r="G104" t="str">
            <v>Plant and Materials</v>
          </cell>
          <cell r="H104" t="str">
            <v>Fixed</v>
          </cell>
          <cell r="I104" t="str">
            <v>C Plant and Materials Foreign Fixed</v>
          </cell>
          <cell r="J104">
            <v>1722471.4</v>
          </cell>
          <cell r="K104">
            <v>1722471.4000000001</v>
          </cell>
          <cell r="L104">
            <v>0</v>
          </cell>
          <cell r="M104">
            <v>0</v>
          </cell>
          <cell r="N104">
            <v>1722471.4000000001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1339831.31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382640.09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</row>
        <row r="105">
          <cell r="A105">
            <v>346</v>
          </cell>
          <cell r="B105" t="str">
            <v>CS-I/O</v>
          </cell>
          <cell r="C105" t="str">
            <v>CONTROL SYSTEM (Functional Block input/Outputs)</v>
          </cell>
          <cell r="D105" t="str">
            <v>Unit 9</v>
          </cell>
          <cell r="E105" t="str">
            <v>Local</v>
          </cell>
          <cell r="F105" t="str">
            <v>B</v>
          </cell>
          <cell r="G105" t="str">
            <v>Engineering</v>
          </cell>
          <cell r="H105" t="str">
            <v>Formula 4</v>
          </cell>
          <cell r="I105" t="str">
            <v>B Engineering Local Formula 4</v>
          </cell>
          <cell r="J105">
            <v>1358619.08</v>
          </cell>
          <cell r="K105">
            <v>1358619.08</v>
          </cell>
          <cell r="L105">
            <v>0</v>
          </cell>
          <cell r="M105">
            <v>0</v>
          </cell>
          <cell r="N105">
            <v>1358619.08</v>
          </cell>
          <cell r="P105">
            <v>0</v>
          </cell>
          <cell r="Q105">
            <v>0</v>
          </cell>
          <cell r="R105">
            <v>0</v>
          </cell>
          <cell r="S105">
            <v>864773</v>
          </cell>
          <cell r="T105">
            <v>183072.07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310774.01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</row>
        <row r="106">
          <cell r="A106">
            <v>347</v>
          </cell>
          <cell r="B106" t="str">
            <v>CS-I/O</v>
          </cell>
          <cell r="C106" t="str">
            <v>CONTROL SYSTEM (Functional Block input/Outputs)</v>
          </cell>
          <cell r="D106" t="str">
            <v>Unit 9</v>
          </cell>
          <cell r="E106" t="str">
            <v>Local</v>
          </cell>
          <cell r="F106" t="str">
            <v>C</v>
          </cell>
          <cell r="G106" t="str">
            <v>Plant and Materials</v>
          </cell>
          <cell r="H106" t="str">
            <v>Formula 1</v>
          </cell>
          <cell r="I106" t="str">
            <v>C Plant and Materials Local Formula 1</v>
          </cell>
          <cell r="J106">
            <v>91831.82</v>
          </cell>
          <cell r="K106">
            <v>91831.819999999992</v>
          </cell>
          <cell r="L106">
            <v>0</v>
          </cell>
          <cell r="M106">
            <v>0</v>
          </cell>
          <cell r="N106">
            <v>91831.819999999992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65555.259999999995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26276.560000000001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</row>
        <row r="107">
          <cell r="A107">
            <v>348</v>
          </cell>
          <cell r="B107" t="str">
            <v>CS-I/O</v>
          </cell>
          <cell r="C107" t="str">
            <v>CONTROL SYSTEM (Functional Block input/Outputs)</v>
          </cell>
          <cell r="D107" t="str">
            <v>Unit 9</v>
          </cell>
          <cell r="E107" t="str">
            <v>Local</v>
          </cell>
          <cell r="F107" t="str">
            <v>D</v>
          </cell>
          <cell r="G107" t="str">
            <v>Shipping / Freight</v>
          </cell>
          <cell r="H107" t="str">
            <v>Fixed</v>
          </cell>
          <cell r="I107" t="str">
            <v>D Shipping / Freight Local Fixed</v>
          </cell>
          <cell r="J107">
            <v>76163.55</v>
          </cell>
          <cell r="K107">
            <v>76163.55</v>
          </cell>
          <cell r="L107">
            <v>0</v>
          </cell>
          <cell r="M107">
            <v>0</v>
          </cell>
          <cell r="N107">
            <v>76163.55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73186.66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2976.89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</row>
        <row r="108">
          <cell r="A108">
            <v>354</v>
          </cell>
          <cell r="B108" t="str">
            <v>ENGSYM</v>
          </cell>
          <cell r="C108" t="str">
            <v>System Engineering (Control Philosophies P &amp; I D's, Instrument, Drive and Actuator schedules development)</v>
          </cell>
          <cell r="D108" t="str">
            <v>Common Plant</v>
          </cell>
          <cell r="E108" t="str">
            <v>Foreign</v>
          </cell>
          <cell r="F108" t="str">
            <v>B</v>
          </cell>
          <cell r="G108" t="str">
            <v>Engineering</v>
          </cell>
          <cell r="H108" t="str">
            <v>Fixed</v>
          </cell>
          <cell r="I108" t="str">
            <v>B Engineering Foreign Fixed</v>
          </cell>
          <cell r="J108">
            <v>2494000</v>
          </cell>
          <cell r="K108">
            <v>2119900</v>
          </cell>
          <cell r="L108">
            <v>374100</v>
          </cell>
          <cell r="M108">
            <v>0</v>
          </cell>
          <cell r="N108">
            <v>2494000</v>
          </cell>
          <cell r="P108">
            <v>0</v>
          </cell>
          <cell r="Q108">
            <v>872900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124700</v>
          </cell>
          <cell r="AB108">
            <v>124700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997600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374100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</row>
        <row r="109">
          <cell r="A109">
            <v>362</v>
          </cell>
          <cell r="B109" t="str">
            <v>ENGSYM</v>
          </cell>
          <cell r="C109" t="str">
            <v>System Engineering (Control Philosophies P &amp; I D's, Instrument, Drive and Actuator schedules development)</v>
          </cell>
          <cell r="D109" t="str">
            <v>Common Plant</v>
          </cell>
          <cell r="E109" t="str">
            <v>Local</v>
          </cell>
          <cell r="F109" t="str">
            <v>B</v>
          </cell>
          <cell r="G109" t="str">
            <v>Engineering</v>
          </cell>
          <cell r="H109" t="str">
            <v>Formula 4</v>
          </cell>
          <cell r="I109" t="str">
            <v>B Engineering Local Formula 4</v>
          </cell>
          <cell r="J109">
            <v>623500</v>
          </cell>
          <cell r="K109">
            <v>561150</v>
          </cell>
          <cell r="L109">
            <v>62350</v>
          </cell>
          <cell r="M109">
            <v>0</v>
          </cell>
          <cell r="N109">
            <v>623500</v>
          </cell>
          <cell r="P109">
            <v>0</v>
          </cell>
          <cell r="Q109">
            <v>311750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249400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62350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</row>
        <row r="110">
          <cell r="A110">
            <v>386</v>
          </cell>
          <cell r="B110" t="str">
            <v>ENGSYM</v>
          </cell>
          <cell r="C110" t="str">
            <v>System Engineering (Control Philosophies P &amp; I D's, Instrument, Drive and Actuator schedules development)</v>
          </cell>
          <cell r="D110" t="str">
            <v>Unit 1</v>
          </cell>
          <cell r="E110" t="str">
            <v>Foreign</v>
          </cell>
          <cell r="F110" t="str">
            <v>B</v>
          </cell>
          <cell r="G110" t="str">
            <v>Engineering</v>
          </cell>
          <cell r="H110" t="str">
            <v>Fixed</v>
          </cell>
          <cell r="I110" t="str">
            <v>B Engineering Foreign Fixed</v>
          </cell>
          <cell r="J110">
            <v>249400</v>
          </cell>
          <cell r="K110">
            <v>0</v>
          </cell>
          <cell r="L110">
            <v>249400</v>
          </cell>
          <cell r="M110">
            <v>0</v>
          </cell>
          <cell r="N110">
            <v>249400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249400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</row>
        <row r="111">
          <cell r="A111">
            <v>394</v>
          </cell>
          <cell r="B111" t="str">
            <v>ENGSYM</v>
          </cell>
          <cell r="C111" t="str">
            <v>System Engineering (Control Philosophies P &amp; I D's, Instrument, Drive and Actuator schedules development)</v>
          </cell>
          <cell r="D111" t="str">
            <v>Unit 1</v>
          </cell>
          <cell r="E111" t="str">
            <v>Local</v>
          </cell>
          <cell r="F111" t="str">
            <v>B</v>
          </cell>
          <cell r="G111" t="str">
            <v>Engineering</v>
          </cell>
          <cell r="H111" t="str">
            <v>Formula 4</v>
          </cell>
          <cell r="I111" t="str">
            <v>B Engineering Local Formula 4</v>
          </cell>
          <cell r="J111">
            <v>62350</v>
          </cell>
          <cell r="K111">
            <v>0</v>
          </cell>
          <cell r="L111">
            <v>62350</v>
          </cell>
          <cell r="M111">
            <v>0</v>
          </cell>
          <cell r="N111">
            <v>62350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62350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</row>
        <row r="112">
          <cell r="A112">
            <v>402</v>
          </cell>
          <cell r="B112" t="str">
            <v>ENGSYM</v>
          </cell>
          <cell r="C112" t="str">
            <v>System Engineering (Control Philosophies P &amp; I D's, Instrument, Drive and Actuator schedules development)</v>
          </cell>
          <cell r="D112" t="str">
            <v>Unit 2</v>
          </cell>
          <cell r="E112" t="str">
            <v>Foreign</v>
          </cell>
          <cell r="F112" t="str">
            <v>B</v>
          </cell>
          <cell r="G112" t="str">
            <v>Engineering</v>
          </cell>
          <cell r="H112" t="str">
            <v>Fixed</v>
          </cell>
          <cell r="I112" t="str">
            <v>B Engineering Foreign Fixed</v>
          </cell>
          <cell r="J112">
            <v>249400</v>
          </cell>
          <cell r="K112">
            <v>0</v>
          </cell>
          <cell r="L112">
            <v>249400</v>
          </cell>
          <cell r="M112">
            <v>0</v>
          </cell>
          <cell r="N112">
            <v>249400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249400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</row>
        <row r="113">
          <cell r="A113">
            <v>410</v>
          </cell>
          <cell r="B113" t="str">
            <v>ENGSYM</v>
          </cell>
          <cell r="C113" t="str">
            <v>System Engineering (Control Philosophies P &amp; I D's, Instrument, Drive and Actuator schedules development)</v>
          </cell>
          <cell r="D113" t="str">
            <v>Unit 2</v>
          </cell>
          <cell r="E113" t="str">
            <v>Local</v>
          </cell>
          <cell r="F113" t="str">
            <v>B</v>
          </cell>
          <cell r="G113" t="str">
            <v>Engineering</v>
          </cell>
          <cell r="H113" t="str">
            <v>Formula 4</v>
          </cell>
          <cell r="I113" t="str">
            <v>B Engineering Local Formula 4</v>
          </cell>
          <cell r="J113">
            <v>62350</v>
          </cell>
          <cell r="K113">
            <v>0</v>
          </cell>
          <cell r="L113">
            <v>62350</v>
          </cell>
          <cell r="M113">
            <v>0</v>
          </cell>
          <cell r="N113">
            <v>62350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62350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</row>
        <row r="114">
          <cell r="A114">
            <v>418</v>
          </cell>
          <cell r="B114" t="str">
            <v>ENGSYM</v>
          </cell>
          <cell r="C114" t="str">
            <v>System Engineering (Control Philosophies P &amp; I D's, Instrument, Drive and Actuator schedules development)</v>
          </cell>
          <cell r="D114" t="str">
            <v>Unit 3</v>
          </cell>
          <cell r="E114" t="str">
            <v>Foreign</v>
          </cell>
          <cell r="F114" t="str">
            <v>B</v>
          </cell>
          <cell r="G114" t="str">
            <v>Engineering</v>
          </cell>
          <cell r="H114" t="str">
            <v>Fixed</v>
          </cell>
          <cell r="I114" t="str">
            <v>B Engineering Foreign Fixed</v>
          </cell>
          <cell r="J114">
            <v>598560</v>
          </cell>
          <cell r="K114">
            <v>0</v>
          </cell>
          <cell r="L114">
            <v>598560</v>
          </cell>
          <cell r="M114">
            <v>0</v>
          </cell>
          <cell r="N114">
            <v>598560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598560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</row>
        <row r="115">
          <cell r="A115">
            <v>426</v>
          </cell>
          <cell r="B115" t="str">
            <v>ENGSYM</v>
          </cell>
          <cell r="C115" t="str">
            <v>System Engineering (Control Philosophies P &amp; I D's, Instrument, Drive and Actuator schedules development)</v>
          </cell>
          <cell r="D115" t="str">
            <v>Unit 3</v>
          </cell>
          <cell r="E115" t="str">
            <v>Local</v>
          </cell>
          <cell r="F115" t="str">
            <v>B</v>
          </cell>
          <cell r="G115" t="str">
            <v>Engineering</v>
          </cell>
          <cell r="H115" t="str">
            <v>Formula 4</v>
          </cell>
          <cell r="I115" t="str">
            <v>B Engineering Local Formula 4</v>
          </cell>
          <cell r="J115">
            <v>149640</v>
          </cell>
          <cell r="K115">
            <v>0</v>
          </cell>
          <cell r="L115">
            <v>149640</v>
          </cell>
          <cell r="M115">
            <v>0</v>
          </cell>
          <cell r="N115">
            <v>149640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149640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</row>
        <row r="116">
          <cell r="A116">
            <v>434</v>
          </cell>
          <cell r="B116" t="str">
            <v>ENGSYM</v>
          </cell>
          <cell r="C116" t="str">
            <v>System Engineering (Control Philosophies P &amp; I D's, Instrument, Drive and Actuator schedules development)</v>
          </cell>
          <cell r="D116" t="str">
            <v>Unit 4</v>
          </cell>
          <cell r="E116" t="str">
            <v>Foreign</v>
          </cell>
          <cell r="F116" t="str">
            <v>B</v>
          </cell>
          <cell r="G116" t="str">
            <v>Engineering</v>
          </cell>
          <cell r="H116" t="str">
            <v>Fixed</v>
          </cell>
          <cell r="I116" t="str">
            <v>B Engineering Foreign Fixed</v>
          </cell>
          <cell r="J116">
            <v>199520</v>
          </cell>
          <cell r="K116">
            <v>0</v>
          </cell>
          <cell r="L116">
            <v>199520</v>
          </cell>
          <cell r="M116">
            <v>0</v>
          </cell>
          <cell r="N116">
            <v>199520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199520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</row>
        <row r="117">
          <cell r="A117">
            <v>442</v>
          </cell>
          <cell r="B117" t="str">
            <v>ENGSYM</v>
          </cell>
          <cell r="C117" t="str">
            <v>System Engineering (Control Philosophies P &amp; I D's, Instrument, Drive and Actuator schedules development)</v>
          </cell>
          <cell r="D117" t="str">
            <v>Unit 4</v>
          </cell>
          <cell r="E117" t="str">
            <v>Local</v>
          </cell>
          <cell r="F117" t="str">
            <v>B</v>
          </cell>
          <cell r="G117" t="str">
            <v>Engineering</v>
          </cell>
          <cell r="H117" t="str">
            <v>Formula 4</v>
          </cell>
          <cell r="I117" t="str">
            <v>B Engineering Local Formula 4</v>
          </cell>
          <cell r="J117">
            <v>49880</v>
          </cell>
          <cell r="K117">
            <v>0</v>
          </cell>
          <cell r="L117">
            <v>49880</v>
          </cell>
          <cell r="M117">
            <v>0</v>
          </cell>
          <cell r="N117">
            <v>49880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49880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</row>
        <row r="118">
          <cell r="A118">
            <v>450</v>
          </cell>
          <cell r="B118" t="str">
            <v>ENGSYM</v>
          </cell>
          <cell r="C118" t="str">
            <v>System Engineering (Control Philosophies P &amp; I D's, Instrument, Drive and Actuator schedules development)</v>
          </cell>
          <cell r="D118" t="str">
            <v>Unit 5</v>
          </cell>
          <cell r="E118" t="str">
            <v>Foreign</v>
          </cell>
          <cell r="F118" t="str">
            <v>B</v>
          </cell>
          <cell r="G118" t="str">
            <v>Engineering</v>
          </cell>
          <cell r="H118" t="str">
            <v>Fixed</v>
          </cell>
          <cell r="I118" t="str">
            <v>B Engineering Foreign Fixed</v>
          </cell>
          <cell r="J118">
            <v>199520</v>
          </cell>
          <cell r="K118">
            <v>0</v>
          </cell>
          <cell r="L118">
            <v>199520</v>
          </cell>
          <cell r="M118">
            <v>0</v>
          </cell>
          <cell r="N118">
            <v>199520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199520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</row>
        <row r="119">
          <cell r="A119">
            <v>458</v>
          </cell>
          <cell r="B119" t="str">
            <v>ENGSYM</v>
          </cell>
          <cell r="C119" t="str">
            <v>System Engineering (Control Philosophies P &amp; I D's, Instrument, Drive and Actuator schedules development)</v>
          </cell>
          <cell r="D119" t="str">
            <v>Unit 5</v>
          </cell>
          <cell r="E119" t="str">
            <v>Local</v>
          </cell>
          <cell r="F119" t="str">
            <v>B</v>
          </cell>
          <cell r="G119" t="str">
            <v>Engineering</v>
          </cell>
          <cell r="H119" t="str">
            <v>Formula 4</v>
          </cell>
          <cell r="I119" t="str">
            <v>B Engineering Local Formula 4</v>
          </cell>
          <cell r="J119">
            <v>49880</v>
          </cell>
          <cell r="K119">
            <v>0</v>
          </cell>
          <cell r="L119">
            <v>49880</v>
          </cell>
          <cell r="M119">
            <v>0</v>
          </cell>
          <cell r="N119">
            <v>49880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49880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</row>
        <row r="120">
          <cell r="A120">
            <v>466</v>
          </cell>
          <cell r="B120" t="str">
            <v>ENGSYM</v>
          </cell>
          <cell r="C120" t="str">
            <v>System Engineering (Control Philosophies P &amp; I D's, Instrument, Drive and Actuator schedules development)</v>
          </cell>
          <cell r="D120" t="str">
            <v>Unit 6</v>
          </cell>
          <cell r="E120" t="str">
            <v>Foreign</v>
          </cell>
          <cell r="F120" t="str">
            <v>B</v>
          </cell>
          <cell r="G120" t="str">
            <v>Engineering</v>
          </cell>
          <cell r="H120" t="str">
            <v>Fixed</v>
          </cell>
          <cell r="I120" t="str">
            <v>B Engineering Foreign Fixed</v>
          </cell>
          <cell r="J120">
            <v>349160</v>
          </cell>
          <cell r="K120">
            <v>0</v>
          </cell>
          <cell r="L120">
            <v>349160</v>
          </cell>
          <cell r="M120">
            <v>0</v>
          </cell>
          <cell r="N120">
            <v>349160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349160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</row>
        <row r="121">
          <cell r="A121">
            <v>474</v>
          </cell>
          <cell r="B121" t="str">
            <v>ENGSYM</v>
          </cell>
          <cell r="C121" t="str">
            <v>System Engineering (Control Philosophies P &amp; I D's, Instrument, Drive and Actuator schedules development)</v>
          </cell>
          <cell r="D121" t="str">
            <v>Unit 6</v>
          </cell>
          <cell r="E121" t="str">
            <v>Local</v>
          </cell>
          <cell r="F121" t="str">
            <v>B</v>
          </cell>
          <cell r="G121" t="str">
            <v>Engineering</v>
          </cell>
          <cell r="H121" t="str">
            <v>Formula 4</v>
          </cell>
          <cell r="I121" t="str">
            <v>B Engineering Local Formula 4</v>
          </cell>
          <cell r="J121">
            <v>87290</v>
          </cell>
          <cell r="K121">
            <v>0</v>
          </cell>
          <cell r="L121">
            <v>87290</v>
          </cell>
          <cell r="M121">
            <v>0</v>
          </cell>
          <cell r="N121">
            <v>87290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87290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</row>
        <row r="122">
          <cell r="A122">
            <v>482</v>
          </cell>
          <cell r="B122" t="str">
            <v>ENGSYM</v>
          </cell>
          <cell r="C122" t="str">
            <v>System Engineering (Control Philosophies P &amp; I D's, Instrument, Drive and Actuator schedules development)</v>
          </cell>
          <cell r="D122" t="str">
            <v>Unit 7</v>
          </cell>
          <cell r="E122" t="str">
            <v>Foreign</v>
          </cell>
          <cell r="F122" t="str">
            <v>B</v>
          </cell>
          <cell r="G122" t="str">
            <v>Engineering</v>
          </cell>
          <cell r="H122" t="str">
            <v>Fixed</v>
          </cell>
          <cell r="I122" t="str">
            <v>B Engineering Foreign Fixed</v>
          </cell>
          <cell r="J122">
            <v>598560</v>
          </cell>
          <cell r="K122">
            <v>299280</v>
          </cell>
          <cell r="L122">
            <v>299280</v>
          </cell>
          <cell r="M122">
            <v>0</v>
          </cell>
          <cell r="N122">
            <v>598560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299280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299280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</row>
        <row r="123">
          <cell r="A123">
            <v>490</v>
          </cell>
          <cell r="B123" t="str">
            <v>ENGSYM</v>
          </cell>
          <cell r="C123" t="str">
            <v>System Engineering (Control Philosophies P &amp; I D's, Instrument, Drive and Actuator schedules development)</v>
          </cell>
          <cell r="D123" t="str">
            <v>Unit 7</v>
          </cell>
          <cell r="E123" t="str">
            <v>Local</v>
          </cell>
          <cell r="F123" t="str">
            <v>B</v>
          </cell>
          <cell r="G123" t="str">
            <v>Engineering</v>
          </cell>
          <cell r="H123" t="str">
            <v>Formula 4</v>
          </cell>
          <cell r="I123" t="str">
            <v>B Engineering Local Formula 4</v>
          </cell>
          <cell r="J123">
            <v>149640</v>
          </cell>
          <cell r="K123">
            <v>149640</v>
          </cell>
          <cell r="L123">
            <v>0</v>
          </cell>
          <cell r="M123">
            <v>0</v>
          </cell>
          <cell r="N123">
            <v>149640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74820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44892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29928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</row>
        <row r="124">
          <cell r="A124">
            <v>498</v>
          </cell>
          <cell r="B124" t="str">
            <v>ENGSYM</v>
          </cell>
          <cell r="C124" t="str">
            <v>System Engineering (Control Philosophies P &amp; I D's, Instrument, Drive and Actuator schedules development)</v>
          </cell>
          <cell r="D124" t="str">
            <v>Unit 8</v>
          </cell>
          <cell r="E124" t="str">
            <v>Foreign</v>
          </cell>
          <cell r="F124" t="str">
            <v>B</v>
          </cell>
          <cell r="G124" t="str">
            <v>Engineering</v>
          </cell>
          <cell r="H124" t="str">
            <v>Fixed</v>
          </cell>
          <cell r="I124" t="str">
            <v>B Engineering Foreign Fixed</v>
          </cell>
          <cell r="J124">
            <v>1596160</v>
          </cell>
          <cell r="K124">
            <v>1404620.8</v>
          </cell>
          <cell r="L124">
            <v>191539.19999999995</v>
          </cell>
          <cell r="M124">
            <v>-0.19999999995343387</v>
          </cell>
          <cell r="N124">
            <v>1596159.8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399040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941734.40000000002</v>
          </cell>
          <cell r="AO124">
            <v>0</v>
          </cell>
          <cell r="AP124">
            <v>0</v>
          </cell>
          <cell r="AQ124">
            <v>63846.40000000014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191539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</row>
        <row r="125">
          <cell r="A125">
            <v>506</v>
          </cell>
          <cell r="B125" t="str">
            <v>ENGSYM</v>
          </cell>
          <cell r="C125" t="str">
            <v>System Engineering (Control Philosophies P &amp; I D's, Instrument, Drive and Actuator schedules development)</v>
          </cell>
          <cell r="D125" t="str">
            <v>Unit 8</v>
          </cell>
          <cell r="E125" t="str">
            <v>Local</v>
          </cell>
          <cell r="F125" t="str">
            <v>B</v>
          </cell>
          <cell r="G125" t="str">
            <v>Engineering</v>
          </cell>
          <cell r="H125" t="str">
            <v>Formula 4</v>
          </cell>
          <cell r="I125" t="str">
            <v>B Engineering Local Formula 4</v>
          </cell>
          <cell r="J125">
            <v>399040</v>
          </cell>
          <cell r="K125">
            <v>399040</v>
          </cell>
          <cell r="L125">
            <v>0</v>
          </cell>
          <cell r="M125">
            <v>0</v>
          </cell>
          <cell r="N125">
            <v>399040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99760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299280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</row>
        <row r="126">
          <cell r="A126">
            <v>514</v>
          </cell>
          <cell r="B126" t="str">
            <v>ENGSYM</v>
          </cell>
          <cell r="C126" t="str">
            <v>System Engineering (Control Philosophies P &amp; I D's, Instrument, Drive and Actuator schedules development)</v>
          </cell>
          <cell r="D126" t="str">
            <v>Unit 9</v>
          </cell>
          <cell r="E126" t="str">
            <v>Foreign</v>
          </cell>
          <cell r="F126" t="str">
            <v>B</v>
          </cell>
          <cell r="G126" t="str">
            <v>Engineering</v>
          </cell>
          <cell r="H126" t="str">
            <v>Fixed</v>
          </cell>
          <cell r="I126" t="str">
            <v>B Engineering Foreign Fixed</v>
          </cell>
          <cell r="J126">
            <v>997600</v>
          </cell>
          <cell r="K126">
            <v>997600</v>
          </cell>
          <cell r="L126">
            <v>0</v>
          </cell>
          <cell r="M126">
            <v>0</v>
          </cell>
          <cell r="N126">
            <v>997600</v>
          </cell>
          <cell r="P126">
            <v>0</v>
          </cell>
          <cell r="Q126">
            <v>199520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798080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</row>
        <row r="127">
          <cell r="A127">
            <v>522</v>
          </cell>
          <cell r="B127" t="str">
            <v>ENGSYM</v>
          </cell>
          <cell r="C127" t="str">
            <v>System Engineering (Control Philosophies P &amp; I D's, Instrument, Drive and Actuator schedules development)</v>
          </cell>
          <cell r="D127" t="str">
            <v>Unit 9</v>
          </cell>
          <cell r="E127" t="str">
            <v>Local</v>
          </cell>
          <cell r="F127" t="str">
            <v>B</v>
          </cell>
          <cell r="G127" t="str">
            <v>Engineering</v>
          </cell>
          <cell r="H127" t="str">
            <v>Formula 4</v>
          </cell>
          <cell r="I127" t="str">
            <v>B Engineering Local Formula 4</v>
          </cell>
          <cell r="J127">
            <v>532694.4</v>
          </cell>
          <cell r="K127">
            <v>532694.4</v>
          </cell>
          <cell r="L127">
            <v>0</v>
          </cell>
          <cell r="M127">
            <v>0</v>
          </cell>
          <cell r="N127">
            <v>532694.4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532694.4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</row>
        <row r="128">
          <cell r="A128">
            <v>531</v>
          </cell>
          <cell r="B128" t="str">
            <v>FDMSC</v>
          </cell>
          <cell r="C128" t="str">
            <v>FIRE DETECTION MONITORING SYSTEM CUBICLES (INFRASTRUCTURE)</v>
          </cell>
          <cell r="D128" t="str">
            <v>Common Plant</v>
          </cell>
          <cell r="E128" t="str">
            <v>Foreign</v>
          </cell>
          <cell r="F128" t="str">
            <v>C</v>
          </cell>
          <cell r="G128" t="str">
            <v>Plant and Materials</v>
          </cell>
          <cell r="H128" t="str">
            <v>Fixed</v>
          </cell>
          <cell r="I128" t="str">
            <v>C Plant and Materials Foreign Fixed</v>
          </cell>
          <cell r="J128">
            <v>57321</v>
          </cell>
          <cell r="K128">
            <v>57321</v>
          </cell>
          <cell r="L128">
            <v>0</v>
          </cell>
          <cell r="M128">
            <v>0</v>
          </cell>
          <cell r="N128">
            <v>57321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57321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</row>
        <row r="129">
          <cell r="A129">
            <v>539</v>
          </cell>
          <cell r="B129" t="str">
            <v>FDMSC</v>
          </cell>
          <cell r="C129" t="str">
            <v>FIRE DETECTION MONITORING SYSTEM CUBICLES (INFRASTRUCTURE)</v>
          </cell>
          <cell r="D129" t="str">
            <v>Common Plant</v>
          </cell>
          <cell r="E129" t="str">
            <v>Local</v>
          </cell>
          <cell r="F129" t="str">
            <v>C</v>
          </cell>
          <cell r="G129" t="str">
            <v>Plant and Materials</v>
          </cell>
          <cell r="H129" t="str">
            <v>Formula 1</v>
          </cell>
          <cell r="I129" t="str">
            <v>C Plant and Materials Local Formula 1</v>
          </cell>
          <cell r="J129">
            <v>16476</v>
          </cell>
          <cell r="K129">
            <v>16476</v>
          </cell>
          <cell r="L129">
            <v>0</v>
          </cell>
          <cell r="M129">
            <v>0</v>
          </cell>
          <cell r="N129">
            <v>16476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16476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</row>
        <row r="130">
          <cell r="A130">
            <v>540</v>
          </cell>
          <cell r="B130" t="str">
            <v>FDMSC</v>
          </cell>
          <cell r="C130" t="str">
            <v>FIRE DETECTION MONITORING SYSTEM CUBICLES (INFRASTRUCTURE)</v>
          </cell>
          <cell r="D130" t="str">
            <v>Common Plant</v>
          </cell>
          <cell r="E130" t="str">
            <v>Local</v>
          </cell>
          <cell r="F130" t="str">
            <v>D</v>
          </cell>
          <cell r="G130" t="str">
            <v>Shipping / Freight</v>
          </cell>
          <cell r="H130" t="str">
            <v>Fixed</v>
          </cell>
          <cell r="I130" t="str">
            <v>D Shipping / Freight Local Fixed</v>
          </cell>
          <cell r="J130">
            <v>361.92361223360001</v>
          </cell>
          <cell r="K130">
            <v>361.92</v>
          </cell>
          <cell r="L130">
            <v>3.6122335999948518E-3</v>
          </cell>
          <cell r="M130">
            <v>-3.6122335999948518E-3</v>
          </cell>
          <cell r="N130">
            <v>361.92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361.92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</row>
        <row r="131">
          <cell r="A131">
            <v>543</v>
          </cell>
          <cell r="B131" t="str">
            <v>FDMSC</v>
          </cell>
          <cell r="C131" t="str">
            <v>FIRE DETECTION MONITORING SYSTEM CUBICLES (INFRASTRUCTURE)</v>
          </cell>
          <cell r="D131" t="str">
            <v>Common Plant</v>
          </cell>
          <cell r="E131" t="str">
            <v>Local</v>
          </cell>
          <cell r="F131" t="str">
            <v>G</v>
          </cell>
          <cell r="G131" t="str">
            <v>Construction, Erection, Installation</v>
          </cell>
          <cell r="H131" t="str">
            <v>Formula 4</v>
          </cell>
          <cell r="I131" t="str">
            <v>G Construction, Erection, Installation Local Formula 4</v>
          </cell>
          <cell r="J131">
            <v>3799.26</v>
          </cell>
          <cell r="K131">
            <v>3799.26</v>
          </cell>
          <cell r="L131">
            <v>0</v>
          </cell>
          <cell r="M131">
            <v>0</v>
          </cell>
          <cell r="N131">
            <v>3799.26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3799.26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</row>
        <row r="132">
          <cell r="A132">
            <v>544</v>
          </cell>
          <cell r="B132" t="str">
            <v>FDMSC</v>
          </cell>
          <cell r="C132" t="str">
            <v>FIRE DETECTION MONITORING SYSTEM CUBICLES (INFRASTRUCTURE)</v>
          </cell>
          <cell r="D132" t="str">
            <v>Common Plant</v>
          </cell>
          <cell r="E132" t="str">
            <v>Local</v>
          </cell>
          <cell r="F132" t="str">
            <v>H</v>
          </cell>
          <cell r="G132" t="str">
            <v>Commissioning and Testing</v>
          </cell>
          <cell r="H132" t="str">
            <v>Formula 4</v>
          </cell>
          <cell r="I132" t="str">
            <v>H Commissioning and Testing Local Formula 4</v>
          </cell>
          <cell r="J132">
            <v>58308.77</v>
          </cell>
          <cell r="K132">
            <v>58308.77</v>
          </cell>
          <cell r="L132">
            <v>0</v>
          </cell>
          <cell r="M132">
            <v>0</v>
          </cell>
          <cell r="N132">
            <v>58308.77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58308.77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</row>
        <row r="133">
          <cell r="A133">
            <v>691</v>
          </cell>
          <cell r="B133" t="str">
            <v>FDMSC</v>
          </cell>
          <cell r="C133" t="str">
            <v>FIRE DETECTION MONITORING SYSTEM CUBICLES (INFRASTRUCTURE)</v>
          </cell>
          <cell r="D133" t="str">
            <v>Unit 9</v>
          </cell>
          <cell r="E133" t="str">
            <v>Foreign</v>
          </cell>
          <cell r="F133" t="str">
            <v>C</v>
          </cell>
          <cell r="G133" t="str">
            <v>Plant and Materials</v>
          </cell>
          <cell r="H133" t="str">
            <v>Fixed</v>
          </cell>
          <cell r="I133" t="str">
            <v>C Plant and Materials Foreign Fixed</v>
          </cell>
          <cell r="J133">
            <v>211421.16</v>
          </cell>
          <cell r="K133">
            <v>211421.16</v>
          </cell>
          <cell r="L133">
            <v>0</v>
          </cell>
          <cell r="M133">
            <v>0</v>
          </cell>
          <cell r="N133">
            <v>211421.16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211421.16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</row>
        <row r="134">
          <cell r="A134">
            <v>697</v>
          </cell>
          <cell r="B134" t="str">
            <v>FDMSC</v>
          </cell>
          <cell r="C134" t="str">
            <v>FIRE DETECTION MONITORING SYSTEM CUBICLES (INFRASTRUCTURE)</v>
          </cell>
          <cell r="D134" t="str">
            <v>Unit 9</v>
          </cell>
          <cell r="E134" t="str">
            <v>Local</v>
          </cell>
          <cell r="F134" t="str">
            <v>A</v>
          </cell>
          <cell r="G134" t="str">
            <v>Management</v>
          </cell>
          <cell r="H134" t="str">
            <v>Formula 4</v>
          </cell>
          <cell r="I134" t="str">
            <v>A Management Local Formula 4</v>
          </cell>
          <cell r="J134">
            <v>43155.32</v>
          </cell>
          <cell r="K134">
            <v>43155.32</v>
          </cell>
          <cell r="L134">
            <v>0</v>
          </cell>
          <cell r="M134">
            <v>0</v>
          </cell>
          <cell r="N134">
            <v>43155.32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15000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28155.32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</row>
        <row r="135">
          <cell r="A135">
            <v>698</v>
          </cell>
          <cell r="B135" t="str">
            <v>FDMSC</v>
          </cell>
          <cell r="C135" t="str">
            <v>FIRE DETECTION MONITORING SYSTEM CUBICLES (INFRASTRUCTURE)</v>
          </cell>
          <cell r="D135" t="str">
            <v>Unit 9</v>
          </cell>
          <cell r="E135" t="str">
            <v>Local</v>
          </cell>
          <cell r="F135" t="str">
            <v>B</v>
          </cell>
          <cell r="G135" t="str">
            <v>Engineering</v>
          </cell>
          <cell r="H135" t="str">
            <v>Formula 4</v>
          </cell>
          <cell r="I135" t="str">
            <v>B Engineering Local Formula 4</v>
          </cell>
          <cell r="J135">
            <v>96886.68</v>
          </cell>
          <cell r="K135">
            <v>96886.68</v>
          </cell>
          <cell r="L135">
            <v>0</v>
          </cell>
          <cell r="M135">
            <v>0</v>
          </cell>
          <cell r="N135">
            <v>96886.68</v>
          </cell>
          <cell r="P135">
            <v>23420</v>
          </cell>
          <cell r="Q135">
            <v>0</v>
          </cell>
          <cell r="R135">
            <v>0</v>
          </cell>
          <cell r="S135">
            <v>0</v>
          </cell>
          <cell r="T135">
            <v>73466.679999999993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</row>
        <row r="136">
          <cell r="A136">
            <v>699</v>
          </cell>
          <cell r="B136" t="str">
            <v>FDMSC</v>
          </cell>
          <cell r="C136" t="str">
            <v>FIRE DETECTION MONITORING SYSTEM CUBICLES (INFRASTRUCTURE)</v>
          </cell>
          <cell r="D136" t="str">
            <v>Unit 9</v>
          </cell>
          <cell r="E136" t="str">
            <v>Local</v>
          </cell>
          <cell r="F136" t="str">
            <v>C</v>
          </cell>
          <cell r="G136" t="str">
            <v>Plant and Materials</v>
          </cell>
          <cell r="H136" t="str">
            <v>Formula 1</v>
          </cell>
          <cell r="I136" t="str">
            <v>C Plant and Materials Local Formula 1</v>
          </cell>
          <cell r="J136">
            <v>229484.98</v>
          </cell>
          <cell r="K136">
            <v>229484.98</v>
          </cell>
          <cell r="L136">
            <v>0</v>
          </cell>
          <cell r="M136">
            <v>0</v>
          </cell>
          <cell r="N136">
            <v>229484.98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229484.98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</row>
        <row r="137">
          <cell r="A137">
            <v>703</v>
          </cell>
          <cell r="B137" t="str">
            <v>FDMSC</v>
          </cell>
          <cell r="C137" t="str">
            <v>FIRE DETECTION MONITORING SYSTEM CUBICLES (INFRASTRUCTURE)</v>
          </cell>
          <cell r="D137" t="str">
            <v>Unit 9</v>
          </cell>
          <cell r="E137" t="str">
            <v>Local</v>
          </cell>
          <cell r="F137" t="str">
            <v>G</v>
          </cell>
          <cell r="G137" t="str">
            <v>Construction, Erection, Installation</v>
          </cell>
          <cell r="H137" t="str">
            <v>Formula 4</v>
          </cell>
          <cell r="I137" t="str">
            <v>G Construction, Erection, Installation Local Formula 4</v>
          </cell>
          <cell r="J137">
            <v>33832.9</v>
          </cell>
          <cell r="K137">
            <v>33832.9</v>
          </cell>
          <cell r="L137">
            <v>0</v>
          </cell>
          <cell r="M137">
            <v>0</v>
          </cell>
          <cell r="N137">
            <v>33832.9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33832.9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</row>
        <row r="138">
          <cell r="A138">
            <v>704</v>
          </cell>
          <cell r="B138" t="str">
            <v>FDMSC</v>
          </cell>
          <cell r="C138" t="str">
            <v>FIRE DETECTION MONITORING SYSTEM CUBICLES (INFRASTRUCTURE)</v>
          </cell>
          <cell r="D138" t="str">
            <v>Unit 9</v>
          </cell>
          <cell r="E138" t="str">
            <v>Local</v>
          </cell>
          <cell r="F138" t="str">
            <v>H</v>
          </cell>
          <cell r="G138" t="str">
            <v>Commissioning and Testing</v>
          </cell>
          <cell r="H138" t="str">
            <v>Formula 4</v>
          </cell>
          <cell r="I138" t="str">
            <v>H Commissioning and Testing Local Formula 4</v>
          </cell>
          <cell r="J138">
            <v>38839.360000000001</v>
          </cell>
          <cell r="K138">
            <v>38839.360000000001</v>
          </cell>
          <cell r="L138">
            <v>0</v>
          </cell>
          <cell r="M138">
            <v>0</v>
          </cell>
          <cell r="N138">
            <v>38839.360000000001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38839.360000000001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</row>
        <row r="139">
          <cell r="A139">
            <v>715</v>
          </cell>
          <cell r="B139" t="str">
            <v>FE-INF</v>
          </cell>
          <cell r="C139" t="str">
            <v>FIELD EQUIPMENT (INFRASTRUCTURE)</v>
          </cell>
          <cell r="D139" t="str">
            <v>Common Plant</v>
          </cell>
          <cell r="E139" t="str">
            <v>Local</v>
          </cell>
          <cell r="F139" t="str">
            <v>C</v>
          </cell>
          <cell r="G139" t="str">
            <v>Plant and Materials</v>
          </cell>
          <cell r="H139" t="str">
            <v>Formula 1</v>
          </cell>
          <cell r="I139" t="str">
            <v>C Plant and Materials Local Formula 1</v>
          </cell>
          <cell r="J139">
            <v>2394344.4500000002</v>
          </cell>
          <cell r="K139">
            <v>2394344.4500000002</v>
          </cell>
          <cell r="L139">
            <v>0</v>
          </cell>
          <cell r="M139">
            <v>0</v>
          </cell>
          <cell r="N139">
            <v>2394344.4500000002</v>
          </cell>
          <cell r="P139">
            <v>0</v>
          </cell>
          <cell r="Q139">
            <v>0</v>
          </cell>
          <cell r="R139">
            <v>678300</v>
          </cell>
          <cell r="S139">
            <v>0</v>
          </cell>
          <cell r="T139">
            <v>1716044.45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</row>
        <row r="140">
          <cell r="A140">
            <v>719</v>
          </cell>
          <cell r="B140" t="str">
            <v>FE-INF</v>
          </cell>
          <cell r="C140" t="str">
            <v>FIELD EQUIPMENT (INFRASTRUCTURE)</v>
          </cell>
          <cell r="D140" t="str">
            <v>Common Plant</v>
          </cell>
          <cell r="E140" t="str">
            <v>Local</v>
          </cell>
          <cell r="F140" t="str">
            <v>G</v>
          </cell>
          <cell r="G140" t="str">
            <v>Construction, Erection, Installation</v>
          </cell>
          <cell r="H140" t="str">
            <v>Formula 4</v>
          </cell>
          <cell r="I140" t="str">
            <v>G Construction, Erection, Installation Local Formula 4</v>
          </cell>
          <cell r="J140">
            <v>1552852.29</v>
          </cell>
          <cell r="K140">
            <v>1475209.68</v>
          </cell>
          <cell r="L140">
            <v>77642.610000000102</v>
          </cell>
          <cell r="M140">
            <v>0.38999999989755452</v>
          </cell>
          <cell r="N140">
            <v>1552852.68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634224</v>
          </cell>
          <cell r="U140">
            <v>0</v>
          </cell>
          <cell r="V140">
            <v>0</v>
          </cell>
          <cell r="W140">
            <v>0</v>
          </cell>
          <cell r="X140">
            <v>64559.53</v>
          </cell>
          <cell r="Y140">
            <v>0</v>
          </cell>
          <cell r="Z140">
            <v>310570.46000000002</v>
          </cell>
          <cell r="AA140">
            <v>155285.23000000001</v>
          </cell>
          <cell r="AB140">
            <v>155285.23000000001</v>
          </cell>
          <cell r="AC140">
            <v>0</v>
          </cell>
          <cell r="AD140">
            <v>0</v>
          </cell>
          <cell r="AE140">
            <v>0</v>
          </cell>
          <cell r="AF140">
            <v>77642.610000000102</v>
          </cell>
          <cell r="AG140">
            <v>0</v>
          </cell>
          <cell r="AH140">
            <v>0</v>
          </cell>
          <cell r="AI140">
            <v>0</v>
          </cell>
          <cell r="AJ140">
            <v>77642.619999999879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77643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</row>
        <row r="141">
          <cell r="A141">
            <v>747</v>
          </cell>
          <cell r="B141" t="str">
            <v>FE-INF</v>
          </cell>
          <cell r="C141" t="str">
            <v>FIELD EQUIPMENT (INFRASTRUCTURE)</v>
          </cell>
          <cell r="D141" t="str">
            <v>Unit 1</v>
          </cell>
          <cell r="E141" t="str">
            <v>Local</v>
          </cell>
          <cell r="F141" t="str">
            <v>C</v>
          </cell>
          <cell r="G141" t="str">
            <v>Plant and Materials</v>
          </cell>
          <cell r="H141" t="str">
            <v>Formula 1</v>
          </cell>
          <cell r="I141" t="str">
            <v>C Plant and Materials Local Formula 1</v>
          </cell>
          <cell r="J141">
            <v>2628228.46</v>
          </cell>
          <cell r="K141">
            <v>0</v>
          </cell>
          <cell r="L141">
            <v>2628228.46</v>
          </cell>
          <cell r="M141">
            <v>-0.4599999999627471</v>
          </cell>
          <cell r="N141">
            <v>2628228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2628228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</row>
        <row r="142">
          <cell r="A142">
            <v>751</v>
          </cell>
          <cell r="B142" t="str">
            <v>FE-INF</v>
          </cell>
          <cell r="C142" t="str">
            <v>FIELD EQUIPMENT (INFRASTRUCTURE)</v>
          </cell>
          <cell r="D142" t="str">
            <v>Unit 1</v>
          </cell>
          <cell r="E142" t="str">
            <v>Local</v>
          </cell>
          <cell r="F142" t="str">
            <v>G</v>
          </cell>
          <cell r="G142" t="str">
            <v>Construction, Erection, Installation</v>
          </cell>
          <cell r="H142" t="str">
            <v>Formula 4</v>
          </cell>
          <cell r="I142" t="str">
            <v>G Construction, Erection, Installation Local Formula 4</v>
          </cell>
          <cell r="J142">
            <v>1841676.27</v>
          </cell>
          <cell r="K142">
            <v>0</v>
          </cell>
          <cell r="L142">
            <v>1841676.27</v>
          </cell>
          <cell r="M142">
            <v>-0.27000000001862645</v>
          </cell>
          <cell r="N142">
            <v>1841676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1841676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</row>
        <row r="143">
          <cell r="A143">
            <v>763</v>
          </cell>
          <cell r="B143" t="str">
            <v>FE-INF</v>
          </cell>
          <cell r="C143" t="str">
            <v>FIELD EQUIPMENT (INFRASTRUCTURE)</v>
          </cell>
          <cell r="D143" t="str">
            <v>Unit 2</v>
          </cell>
          <cell r="E143" t="str">
            <v>Local</v>
          </cell>
          <cell r="F143" t="str">
            <v>C</v>
          </cell>
          <cell r="G143" t="str">
            <v>Plant and Materials</v>
          </cell>
          <cell r="H143" t="str">
            <v>Formula 1</v>
          </cell>
          <cell r="I143" t="str">
            <v>C Plant and Materials Local Formula 1</v>
          </cell>
          <cell r="J143">
            <v>2628228.46</v>
          </cell>
          <cell r="K143">
            <v>0</v>
          </cell>
          <cell r="L143">
            <v>2628228.46</v>
          </cell>
          <cell r="M143">
            <v>-0.4599999999627471</v>
          </cell>
          <cell r="N143">
            <v>2628228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2628228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</row>
        <row r="144">
          <cell r="A144">
            <v>767</v>
          </cell>
          <cell r="B144" t="str">
            <v>FE-INF</v>
          </cell>
          <cell r="C144" t="str">
            <v>FIELD EQUIPMENT (INFRASTRUCTURE)</v>
          </cell>
          <cell r="D144" t="str">
            <v>Unit 2</v>
          </cell>
          <cell r="E144" t="str">
            <v>Local</v>
          </cell>
          <cell r="F144" t="str">
            <v>G</v>
          </cell>
          <cell r="G144" t="str">
            <v>Construction, Erection, Installation</v>
          </cell>
          <cell r="H144" t="str">
            <v>Formula 4</v>
          </cell>
          <cell r="I144" t="str">
            <v>G Construction, Erection, Installation Local Formula 4</v>
          </cell>
          <cell r="J144">
            <v>1841676.27</v>
          </cell>
          <cell r="K144">
            <v>0</v>
          </cell>
          <cell r="L144">
            <v>1841676.27</v>
          </cell>
          <cell r="M144">
            <v>-0.27000000001862645</v>
          </cell>
          <cell r="N144">
            <v>1841676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1841676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</row>
        <row r="145">
          <cell r="A145">
            <v>779</v>
          </cell>
          <cell r="B145" t="str">
            <v>FE-INF</v>
          </cell>
          <cell r="C145" t="str">
            <v>FIELD EQUIPMENT (INFRASTRUCTURE)</v>
          </cell>
          <cell r="D145" t="str">
            <v>Unit 3</v>
          </cell>
          <cell r="E145" t="str">
            <v>Local</v>
          </cell>
          <cell r="F145" t="str">
            <v>C</v>
          </cell>
          <cell r="G145" t="str">
            <v>Plant and Materials</v>
          </cell>
          <cell r="H145" t="str">
            <v>Formula 1</v>
          </cell>
          <cell r="I145" t="str">
            <v>C Plant and Materials Local Formula 1</v>
          </cell>
          <cell r="J145">
            <v>2628228.46</v>
          </cell>
          <cell r="K145">
            <v>0</v>
          </cell>
          <cell r="L145">
            <v>2628228.46</v>
          </cell>
          <cell r="M145">
            <v>-0.4599999999627471</v>
          </cell>
          <cell r="N145">
            <v>2628228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2628228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</row>
        <row r="146">
          <cell r="A146">
            <v>783</v>
          </cell>
          <cell r="B146" t="str">
            <v>FE-INF</v>
          </cell>
          <cell r="C146" t="str">
            <v>FIELD EQUIPMENT (INFRASTRUCTURE)</v>
          </cell>
          <cell r="D146" t="str">
            <v>Unit 3</v>
          </cell>
          <cell r="E146" t="str">
            <v>Local</v>
          </cell>
          <cell r="F146" t="str">
            <v>G</v>
          </cell>
          <cell r="G146" t="str">
            <v>Construction, Erection, Installation</v>
          </cell>
          <cell r="H146" t="str">
            <v>Formula 4</v>
          </cell>
          <cell r="I146" t="str">
            <v>G Construction, Erection, Installation Local Formula 4</v>
          </cell>
          <cell r="J146">
            <v>1841676.27</v>
          </cell>
          <cell r="K146">
            <v>0</v>
          </cell>
          <cell r="L146">
            <v>1841676.27</v>
          </cell>
          <cell r="M146">
            <v>-0.27000000001862645</v>
          </cell>
          <cell r="N146">
            <v>1841676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1841676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</row>
        <row r="147">
          <cell r="A147">
            <v>795</v>
          </cell>
          <cell r="B147" t="str">
            <v>FE-INF</v>
          </cell>
          <cell r="C147" t="str">
            <v>FIELD EQUIPMENT (INFRASTRUCTURE)</v>
          </cell>
          <cell r="D147" t="str">
            <v>Unit 4</v>
          </cell>
          <cell r="E147" t="str">
            <v>Local</v>
          </cell>
          <cell r="F147" t="str">
            <v>C</v>
          </cell>
          <cell r="G147" t="str">
            <v>Plant and Materials</v>
          </cell>
          <cell r="H147" t="str">
            <v>Formula 1</v>
          </cell>
          <cell r="I147" t="str">
            <v>C Plant and Materials Local Formula 1</v>
          </cell>
          <cell r="J147">
            <v>2628228.46</v>
          </cell>
          <cell r="K147">
            <v>0</v>
          </cell>
          <cell r="L147">
            <v>2628228.46</v>
          </cell>
          <cell r="M147">
            <v>-0.4599999999627471</v>
          </cell>
          <cell r="N147">
            <v>2628228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1600000</v>
          </cell>
          <cell r="AY147">
            <v>1028228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</row>
        <row r="148">
          <cell r="A148">
            <v>799</v>
          </cell>
          <cell r="B148" t="str">
            <v>FE-INF</v>
          </cell>
          <cell r="C148" t="str">
            <v>FIELD EQUIPMENT (INFRASTRUCTURE)</v>
          </cell>
          <cell r="D148" t="str">
            <v>Unit 4</v>
          </cell>
          <cell r="E148" t="str">
            <v>Local</v>
          </cell>
          <cell r="F148" t="str">
            <v>G</v>
          </cell>
          <cell r="G148" t="str">
            <v>Construction, Erection, Installation</v>
          </cell>
          <cell r="H148" t="str">
            <v>Formula 4</v>
          </cell>
          <cell r="I148" t="str">
            <v>G Construction, Erection, Installation Local Formula 4</v>
          </cell>
          <cell r="J148">
            <v>1841676.27</v>
          </cell>
          <cell r="K148">
            <v>0</v>
          </cell>
          <cell r="L148">
            <v>1841676.27</v>
          </cell>
          <cell r="M148">
            <v>-0.27000000001862645</v>
          </cell>
          <cell r="N148">
            <v>1841676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800000</v>
          </cell>
          <cell r="BA148">
            <v>1041676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</row>
        <row r="149">
          <cell r="A149">
            <v>811</v>
          </cell>
          <cell r="B149" t="str">
            <v>FE-INF</v>
          </cell>
          <cell r="C149" t="str">
            <v>FIELD EQUIPMENT (INFRASTRUCTURE)</v>
          </cell>
          <cell r="D149" t="str">
            <v>Unit 5</v>
          </cell>
          <cell r="E149" t="str">
            <v>Local</v>
          </cell>
          <cell r="F149" t="str">
            <v>C</v>
          </cell>
          <cell r="G149" t="str">
            <v>Plant and Materials</v>
          </cell>
          <cell r="H149" t="str">
            <v>Formula 1</v>
          </cell>
          <cell r="I149" t="str">
            <v>C Plant and Materials Local Formula 1</v>
          </cell>
          <cell r="J149">
            <v>2628228.46</v>
          </cell>
          <cell r="K149">
            <v>262822.84999999998</v>
          </cell>
          <cell r="L149">
            <v>2365405.61</v>
          </cell>
          <cell r="M149">
            <v>0</v>
          </cell>
          <cell r="N149">
            <v>2628228.46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262822.84999999998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2365405.61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</row>
        <row r="150">
          <cell r="A150">
            <v>815</v>
          </cell>
          <cell r="B150" t="str">
            <v>FE-INF</v>
          </cell>
          <cell r="C150" t="str">
            <v>FIELD EQUIPMENT (INFRASTRUCTURE)</v>
          </cell>
          <cell r="D150" t="str">
            <v>Unit 5</v>
          </cell>
          <cell r="E150" t="str">
            <v>Local</v>
          </cell>
          <cell r="F150" t="str">
            <v>G</v>
          </cell>
          <cell r="G150" t="str">
            <v>Construction, Erection, Installation</v>
          </cell>
          <cell r="H150" t="str">
            <v>Formula 4</v>
          </cell>
          <cell r="I150" t="str">
            <v>G Construction, Erection, Installation Local Formula 4</v>
          </cell>
          <cell r="J150">
            <v>1841676.27</v>
          </cell>
          <cell r="K150">
            <v>0</v>
          </cell>
          <cell r="L150">
            <v>1841676.27</v>
          </cell>
          <cell r="M150">
            <v>-0.27000000001862645</v>
          </cell>
          <cell r="N150">
            <v>1841676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800000</v>
          </cell>
          <cell r="BC150">
            <v>1041676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</row>
        <row r="151">
          <cell r="A151">
            <v>827</v>
          </cell>
          <cell r="B151" t="str">
            <v>FE-INF</v>
          </cell>
          <cell r="C151" t="str">
            <v>FIELD EQUIPMENT (INFRASTRUCTURE)</v>
          </cell>
          <cell r="D151" t="str">
            <v>Unit 6</v>
          </cell>
          <cell r="E151" t="str">
            <v>Local</v>
          </cell>
          <cell r="F151" t="str">
            <v>C</v>
          </cell>
          <cell r="G151" t="str">
            <v>Plant and Materials</v>
          </cell>
          <cell r="H151" t="str">
            <v>Formula 1</v>
          </cell>
          <cell r="I151" t="str">
            <v>C Plant and Materials Local Formula 1</v>
          </cell>
          <cell r="J151">
            <v>2628228.46</v>
          </cell>
          <cell r="K151">
            <v>2628228.46</v>
          </cell>
          <cell r="L151">
            <v>0</v>
          </cell>
          <cell r="M151">
            <v>0</v>
          </cell>
          <cell r="N151">
            <v>2628228.46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2628228.46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</row>
        <row r="152">
          <cell r="A152">
            <v>831</v>
          </cell>
          <cell r="B152" t="str">
            <v>FE-INF</v>
          </cell>
          <cell r="C152" t="str">
            <v>FIELD EQUIPMENT (INFRASTRUCTURE)</v>
          </cell>
          <cell r="D152" t="str">
            <v>Unit 6</v>
          </cell>
          <cell r="E152" t="str">
            <v>Local</v>
          </cell>
          <cell r="F152" t="str">
            <v>G</v>
          </cell>
          <cell r="G152" t="str">
            <v>Construction, Erection, Installation</v>
          </cell>
          <cell r="H152" t="str">
            <v>Formula 4</v>
          </cell>
          <cell r="I152" t="str">
            <v>G Construction, Erection, Installation Local Formula 4</v>
          </cell>
          <cell r="J152">
            <v>1841676.27</v>
          </cell>
          <cell r="K152">
            <v>0</v>
          </cell>
          <cell r="L152">
            <v>1841676.27</v>
          </cell>
          <cell r="M152">
            <v>-0.27000000001862645</v>
          </cell>
          <cell r="N152">
            <v>1841676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800000</v>
          </cell>
          <cell r="BE152">
            <v>1041676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</row>
        <row r="153">
          <cell r="A153">
            <v>843</v>
          </cell>
          <cell r="B153" t="str">
            <v>FE-INF</v>
          </cell>
          <cell r="C153" t="str">
            <v>FIELD EQUIPMENT (INFRASTRUCTURE)</v>
          </cell>
          <cell r="D153" t="str">
            <v>Unit 7</v>
          </cell>
          <cell r="E153" t="str">
            <v>Local</v>
          </cell>
          <cell r="F153" t="str">
            <v>C</v>
          </cell>
          <cell r="G153" t="str">
            <v>Plant and Materials</v>
          </cell>
          <cell r="H153" t="str">
            <v>Formula 1</v>
          </cell>
          <cell r="I153" t="str">
            <v>C Plant and Materials Local Formula 1</v>
          </cell>
          <cell r="J153">
            <v>2628228.46</v>
          </cell>
          <cell r="K153">
            <v>2628228.46</v>
          </cell>
          <cell r="L153">
            <v>0</v>
          </cell>
          <cell r="M153">
            <v>0</v>
          </cell>
          <cell r="N153">
            <v>2628228.46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2628228.46</v>
          </cell>
          <cell r="AB153">
            <v>2628228.46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-2628228.46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</row>
        <row r="154">
          <cell r="A154">
            <v>847</v>
          </cell>
          <cell r="B154" t="str">
            <v>FE-INF</v>
          </cell>
          <cell r="C154" t="str">
            <v>FIELD EQUIPMENT (INFRASTRUCTURE)</v>
          </cell>
          <cell r="D154" t="str">
            <v>Unit 7</v>
          </cell>
          <cell r="E154" t="str">
            <v>Local</v>
          </cell>
          <cell r="F154" t="str">
            <v>G</v>
          </cell>
          <cell r="G154" t="str">
            <v>Construction, Erection, Installation</v>
          </cell>
          <cell r="H154" t="str">
            <v>Formula 4</v>
          </cell>
          <cell r="I154" t="str">
            <v>G Construction, Erection, Installation Local Formula 4</v>
          </cell>
          <cell r="J154">
            <v>1841676.27</v>
          </cell>
          <cell r="K154">
            <v>1105005.76</v>
          </cell>
          <cell r="L154">
            <v>736670.51</v>
          </cell>
          <cell r="M154">
            <v>0.48999999999068677</v>
          </cell>
          <cell r="N154">
            <v>1841676.76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184167.63</v>
          </cell>
          <cell r="AB154">
            <v>184167.63</v>
          </cell>
          <cell r="AC154">
            <v>0</v>
          </cell>
          <cell r="AD154">
            <v>0</v>
          </cell>
          <cell r="AE154">
            <v>0</v>
          </cell>
          <cell r="AF154">
            <v>184167.62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368335.26</v>
          </cell>
          <cell r="AU154">
            <v>184167.62</v>
          </cell>
          <cell r="AV154">
            <v>0</v>
          </cell>
          <cell r="AW154">
            <v>736671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</row>
        <row r="155">
          <cell r="A155">
            <v>859</v>
          </cell>
          <cell r="B155" t="str">
            <v>FE-INF</v>
          </cell>
          <cell r="C155" t="str">
            <v>FIELD EQUIPMENT (INFRASTRUCTURE)</v>
          </cell>
          <cell r="D155" t="str">
            <v>Unit 8</v>
          </cell>
          <cell r="E155" t="str">
            <v>Local</v>
          </cell>
          <cell r="F155" t="str">
            <v>C</v>
          </cell>
          <cell r="G155" t="str">
            <v>Plant and Materials</v>
          </cell>
          <cell r="H155" t="str">
            <v>Formula 1</v>
          </cell>
          <cell r="I155" t="str">
            <v>C Plant and Materials Local Formula 1</v>
          </cell>
          <cell r="J155">
            <v>2628228.46</v>
          </cell>
          <cell r="K155">
            <v>2628228.46</v>
          </cell>
          <cell r="L155">
            <v>0</v>
          </cell>
          <cell r="M155">
            <v>0</v>
          </cell>
          <cell r="N155">
            <v>2628228.46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1051291.3799999999</v>
          </cell>
          <cell r="Z155">
            <v>1576937.08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</row>
        <row r="156">
          <cell r="A156">
            <v>863</v>
          </cell>
          <cell r="B156" t="str">
            <v>FE-INF</v>
          </cell>
          <cell r="C156" t="str">
            <v>FIELD EQUIPMENT (INFRASTRUCTURE)</v>
          </cell>
          <cell r="D156" t="str">
            <v>Unit 8</v>
          </cell>
          <cell r="E156" t="str">
            <v>Local</v>
          </cell>
          <cell r="F156" t="str">
            <v>G</v>
          </cell>
          <cell r="G156" t="str">
            <v>Construction, Erection, Installation</v>
          </cell>
          <cell r="H156" t="str">
            <v>Formula 4</v>
          </cell>
          <cell r="I156" t="str">
            <v>G Construction, Erection, Installation Local Formula 4</v>
          </cell>
          <cell r="J156">
            <v>1841676.27</v>
          </cell>
          <cell r="K156">
            <v>1841676.27</v>
          </cell>
          <cell r="L156">
            <v>0</v>
          </cell>
          <cell r="M156">
            <v>0</v>
          </cell>
          <cell r="N156">
            <v>1841676.27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55250.29</v>
          </cell>
          <cell r="Y156">
            <v>165750.85999999999</v>
          </cell>
          <cell r="Z156">
            <v>515669.36</v>
          </cell>
          <cell r="AA156">
            <v>368335.25</v>
          </cell>
          <cell r="AB156">
            <v>368335.25</v>
          </cell>
          <cell r="AC156">
            <v>184167.63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184167.63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</row>
        <row r="157">
          <cell r="A157">
            <v>875</v>
          </cell>
          <cell r="B157" t="str">
            <v>FE-INF</v>
          </cell>
          <cell r="C157" t="str">
            <v>FIELD EQUIPMENT (INFRASTRUCTURE)</v>
          </cell>
          <cell r="D157" t="str">
            <v>Unit 9</v>
          </cell>
          <cell r="E157" t="str">
            <v>Local</v>
          </cell>
          <cell r="F157" t="str">
            <v>C</v>
          </cell>
          <cell r="G157" t="str">
            <v>Plant and Materials</v>
          </cell>
          <cell r="H157" t="str">
            <v>Formula 1</v>
          </cell>
          <cell r="I157" t="str">
            <v>C Plant and Materials Local Formula 1</v>
          </cell>
          <cell r="J157">
            <v>2855524.57</v>
          </cell>
          <cell r="K157">
            <v>2855524.5700000003</v>
          </cell>
          <cell r="L157">
            <v>0</v>
          </cell>
          <cell r="M157">
            <v>0</v>
          </cell>
          <cell r="N157">
            <v>2855524.5700000003</v>
          </cell>
          <cell r="P157">
            <v>0</v>
          </cell>
          <cell r="Q157">
            <v>856657.37</v>
          </cell>
          <cell r="R157">
            <v>264000</v>
          </cell>
          <cell r="S157">
            <v>0</v>
          </cell>
          <cell r="T157">
            <v>1734867.2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</row>
        <row r="158">
          <cell r="A158">
            <v>879</v>
          </cell>
          <cell r="B158" t="str">
            <v>FE-INF</v>
          </cell>
          <cell r="C158" t="str">
            <v>FIELD EQUIPMENT (INFRASTRUCTURE)</v>
          </cell>
          <cell r="D158" t="str">
            <v>Unit 9</v>
          </cell>
          <cell r="E158" t="str">
            <v>Local</v>
          </cell>
          <cell r="F158" t="str">
            <v>G</v>
          </cell>
          <cell r="G158" t="str">
            <v>Construction, Erection, Installation</v>
          </cell>
          <cell r="H158" t="str">
            <v>Formula 4</v>
          </cell>
          <cell r="I158" t="str">
            <v>G Construction, Erection, Installation Local Formula 4</v>
          </cell>
          <cell r="J158">
            <v>1841676.27</v>
          </cell>
          <cell r="K158">
            <v>1841676.2699999998</v>
          </cell>
          <cell r="L158">
            <v>0</v>
          </cell>
          <cell r="M158">
            <v>0</v>
          </cell>
          <cell r="N158">
            <v>1841676.2699999998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163665.20000000001</v>
          </cell>
          <cell r="U158">
            <v>0</v>
          </cell>
          <cell r="V158">
            <v>0</v>
          </cell>
          <cell r="W158">
            <v>0</v>
          </cell>
          <cell r="X158">
            <v>296753.87</v>
          </cell>
          <cell r="Y158">
            <v>0</v>
          </cell>
          <cell r="Z158">
            <v>0</v>
          </cell>
          <cell r="AA158">
            <v>1381257.2</v>
          </cell>
          <cell r="AB158">
            <v>1381257.2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-1381257.2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</row>
        <row r="159">
          <cell r="A159">
            <v>883</v>
          </cell>
          <cell r="B159" t="str">
            <v>FE-LOSS</v>
          </cell>
          <cell r="C159" t="str">
            <v>FIELD EQUIPMENT (Limits of Supply and Services)</v>
          </cell>
          <cell r="D159" t="str">
            <v>Common Plant</v>
          </cell>
          <cell r="E159" t="str">
            <v>Foreign</v>
          </cell>
          <cell r="F159" t="str">
            <v>C</v>
          </cell>
          <cell r="G159" t="str">
            <v>Plant and Materials</v>
          </cell>
          <cell r="H159" t="str">
            <v>Fixed</v>
          </cell>
          <cell r="I159" t="str">
            <v>C Plant and Materials Foreign Fixed</v>
          </cell>
          <cell r="J159">
            <v>3782220.5456780004</v>
          </cell>
          <cell r="K159">
            <v>3782220.5500000003</v>
          </cell>
          <cell r="L159">
            <v>-4.3219998478889465E-3</v>
          </cell>
          <cell r="M159">
            <v>4.3219998478889465E-3</v>
          </cell>
          <cell r="N159">
            <v>3782220.5500000003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3296075.51</v>
          </cell>
          <cell r="V159">
            <v>0</v>
          </cell>
          <cell r="W159">
            <v>72513.660000000149</v>
          </cell>
          <cell r="X159">
            <v>0</v>
          </cell>
          <cell r="Y159">
            <v>0</v>
          </cell>
          <cell r="Z159">
            <v>2564346.7400000002</v>
          </cell>
          <cell r="AA159">
            <v>0</v>
          </cell>
          <cell r="AB159">
            <v>0</v>
          </cell>
          <cell r="AC159">
            <v>-2150715.36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</row>
        <row r="160">
          <cell r="A160">
            <v>890</v>
          </cell>
          <cell r="B160" t="str">
            <v>FE-LOSS</v>
          </cell>
          <cell r="C160" t="str">
            <v>FIELD EQUIPMENT (Limits of Supply and Services)</v>
          </cell>
          <cell r="D160" t="str">
            <v>Common Plant</v>
          </cell>
          <cell r="E160" t="str">
            <v>Local</v>
          </cell>
          <cell r="F160" t="str">
            <v>B</v>
          </cell>
          <cell r="G160" t="str">
            <v>Engineering</v>
          </cell>
          <cell r="H160" t="str">
            <v>Formula 4</v>
          </cell>
          <cell r="I160" t="str">
            <v>B Engineering Local Formula 4</v>
          </cell>
          <cell r="J160">
            <v>664461.41826000006</v>
          </cell>
          <cell r="K160">
            <v>664461.42000000004</v>
          </cell>
          <cell r="L160">
            <v>-1.7399999778717756E-3</v>
          </cell>
          <cell r="M160">
            <v>1.7399999778717756E-3</v>
          </cell>
          <cell r="N160">
            <v>664461.42000000004</v>
          </cell>
          <cell r="P160">
            <v>341000</v>
          </cell>
          <cell r="Q160">
            <v>329679.53999999998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-6218.12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</row>
        <row r="161">
          <cell r="A161">
            <v>891</v>
          </cell>
          <cell r="B161" t="str">
            <v>FE-LOSS</v>
          </cell>
          <cell r="C161" t="str">
            <v>FIELD EQUIPMENT (Limits of Supply and Services)</v>
          </cell>
          <cell r="D161" t="str">
            <v>Common Plant</v>
          </cell>
          <cell r="E161" t="str">
            <v>Local</v>
          </cell>
          <cell r="F161" t="str">
            <v>C</v>
          </cell>
          <cell r="G161" t="str">
            <v>Plant and Materials</v>
          </cell>
          <cell r="H161" t="str">
            <v>Formula 1</v>
          </cell>
          <cell r="I161" t="str">
            <v>C Plant and Materials Local Formula 1</v>
          </cell>
          <cell r="J161">
            <v>5973503.4233799996</v>
          </cell>
          <cell r="K161">
            <v>5973503.4199999999</v>
          </cell>
          <cell r="L161">
            <v>3.3799996599555016E-3</v>
          </cell>
          <cell r="M161">
            <v>-3.3799996599555016E-3</v>
          </cell>
          <cell r="N161">
            <v>5973503.4199999999</v>
          </cell>
          <cell r="P161">
            <v>0</v>
          </cell>
          <cell r="Q161">
            <v>0</v>
          </cell>
          <cell r="R161">
            <v>1265430</v>
          </cell>
          <cell r="S161">
            <v>1478056</v>
          </cell>
          <cell r="T161">
            <v>4342166</v>
          </cell>
          <cell r="U161">
            <v>0</v>
          </cell>
          <cell r="V161">
            <v>0</v>
          </cell>
          <cell r="W161">
            <v>2099541.4300000002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-3211690.01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</row>
        <row r="162">
          <cell r="A162">
            <v>892</v>
          </cell>
          <cell r="B162" t="str">
            <v>FE-LOSS</v>
          </cell>
          <cell r="C162" t="str">
            <v>FIELD EQUIPMENT (Limits of Supply and Services)</v>
          </cell>
          <cell r="D162" t="str">
            <v>Common Plant</v>
          </cell>
          <cell r="E162" t="str">
            <v>Local</v>
          </cell>
          <cell r="F162" t="str">
            <v>D</v>
          </cell>
          <cell r="G162" t="str">
            <v>Shipping / Freight</v>
          </cell>
          <cell r="H162" t="str">
            <v>Fixed</v>
          </cell>
          <cell r="I162" t="str">
            <v>D Shipping / Freight Local Fixed</v>
          </cell>
          <cell r="J162">
            <v>18.559999999999999</v>
          </cell>
          <cell r="K162">
            <v>0</v>
          </cell>
          <cell r="L162">
            <v>18.559999999999999</v>
          </cell>
          <cell r="M162">
            <v>0.44000000000000128</v>
          </cell>
          <cell r="N162">
            <v>19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19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</row>
        <row r="163">
          <cell r="A163">
            <v>895</v>
          </cell>
          <cell r="B163" t="str">
            <v>FE-LOSS</v>
          </cell>
          <cell r="C163" t="str">
            <v>FIELD EQUIPMENT (Limits of Supply and Services)</v>
          </cell>
          <cell r="D163" t="str">
            <v>Common Plant</v>
          </cell>
          <cell r="E163" t="str">
            <v>Local</v>
          </cell>
          <cell r="F163" t="str">
            <v>G</v>
          </cell>
          <cell r="G163" t="str">
            <v>Construction, Erection, Installation</v>
          </cell>
          <cell r="H163" t="str">
            <v>Formula 4</v>
          </cell>
          <cell r="I163" t="str">
            <v>G Construction, Erection, Installation Local Formula 4</v>
          </cell>
          <cell r="J163">
            <v>2175868.2096340405</v>
          </cell>
          <cell r="K163">
            <v>1958281.39</v>
          </cell>
          <cell r="L163">
            <v>217586.81963404058</v>
          </cell>
          <cell r="M163">
            <v>0.18036595918238163</v>
          </cell>
          <cell r="N163">
            <v>2175868.3899999997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462775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1060332.75</v>
          </cell>
          <cell r="AD163">
            <v>217586.82</v>
          </cell>
          <cell r="AE163">
            <v>0</v>
          </cell>
          <cell r="AF163">
            <v>108793.41</v>
          </cell>
          <cell r="AG163">
            <v>108793.41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217587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</row>
        <row r="164">
          <cell r="A164">
            <v>896</v>
          </cell>
          <cell r="B164" t="str">
            <v>FE-LOSS</v>
          </cell>
          <cell r="C164" t="str">
            <v>FIELD EQUIPMENT (Limits of Supply and Services)</v>
          </cell>
          <cell r="D164" t="str">
            <v>Common Plant</v>
          </cell>
          <cell r="E164" t="str">
            <v>Local</v>
          </cell>
          <cell r="F164" t="str">
            <v>H</v>
          </cell>
          <cell r="G164" t="str">
            <v>Commissioning and Testing</v>
          </cell>
          <cell r="H164" t="str">
            <v>Formula 4</v>
          </cell>
          <cell r="I164" t="str">
            <v>H Commissioning and Testing Local Formula 4</v>
          </cell>
          <cell r="J164">
            <v>2077901.00887496</v>
          </cell>
          <cell r="K164">
            <v>831160.39999999991</v>
          </cell>
          <cell r="L164">
            <v>1246740.6088749601</v>
          </cell>
          <cell r="M164">
            <v>-0.10887496010400355</v>
          </cell>
          <cell r="N164">
            <v>2077900.9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20779.009999999998</v>
          </cell>
          <cell r="AE164">
            <v>0</v>
          </cell>
          <cell r="AF164">
            <v>0</v>
          </cell>
          <cell r="AG164">
            <v>83116.039999999994</v>
          </cell>
          <cell r="AH164">
            <v>0</v>
          </cell>
          <cell r="AI164">
            <v>727265.35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150000</v>
          </cell>
          <cell r="AY164">
            <v>150000</v>
          </cell>
          <cell r="AZ164">
            <v>150000</v>
          </cell>
          <cell r="BA164">
            <v>150000</v>
          </cell>
          <cell r="BB164">
            <v>323370.5</v>
          </cell>
          <cell r="BC164">
            <v>323370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</row>
        <row r="165">
          <cell r="A165">
            <v>914</v>
          </cell>
          <cell r="B165" t="str">
            <v>FE-LOSS</v>
          </cell>
          <cell r="C165" t="str">
            <v>FIELD EQUIPMENT (Limits of Supply and Services)</v>
          </cell>
          <cell r="D165" t="str">
            <v>Unit 1</v>
          </cell>
          <cell r="E165" t="str">
            <v>Foreign</v>
          </cell>
          <cell r="F165" t="str">
            <v>B</v>
          </cell>
          <cell r="G165" t="str">
            <v>Engineering</v>
          </cell>
          <cell r="H165" t="str">
            <v>Fixed</v>
          </cell>
          <cell r="I165" t="str">
            <v>B Engineering Foreign Fixed</v>
          </cell>
          <cell r="J165">
            <v>80241.42</v>
          </cell>
          <cell r="K165">
            <v>0</v>
          </cell>
          <cell r="L165">
            <v>80241.42</v>
          </cell>
          <cell r="M165">
            <v>-0.41999999999825377</v>
          </cell>
          <cell r="N165">
            <v>80241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80241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</row>
        <row r="166">
          <cell r="A166">
            <v>915</v>
          </cell>
          <cell r="B166" t="str">
            <v>FE-LOSS</v>
          </cell>
          <cell r="C166" t="str">
            <v>FIELD EQUIPMENT (Limits of Supply and Services)</v>
          </cell>
          <cell r="D166" t="str">
            <v>Unit 1</v>
          </cell>
          <cell r="E166" t="str">
            <v>Foreign</v>
          </cell>
          <cell r="F166" t="str">
            <v>C</v>
          </cell>
          <cell r="G166" t="str">
            <v>Plant and Materials</v>
          </cell>
          <cell r="H166" t="str">
            <v>Fixed</v>
          </cell>
          <cell r="I166" t="str">
            <v>C Plant and Materials Foreign Fixed</v>
          </cell>
          <cell r="J166">
            <v>7674629.8100000015</v>
          </cell>
          <cell r="K166">
            <v>0</v>
          </cell>
          <cell r="L166">
            <v>7674629.8100000015</v>
          </cell>
          <cell r="M166">
            <v>0.18999999854713678</v>
          </cell>
          <cell r="N166">
            <v>7674630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7674630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</row>
        <row r="167">
          <cell r="A167">
            <v>922</v>
          </cell>
          <cell r="B167" t="str">
            <v>FE-LOSS</v>
          </cell>
          <cell r="C167" t="str">
            <v>FIELD EQUIPMENT (Limits of Supply and Services)</v>
          </cell>
          <cell r="D167" t="str">
            <v>Unit 1</v>
          </cell>
          <cell r="E167" t="str">
            <v>Local</v>
          </cell>
          <cell r="F167" t="str">
            <v>B</v>
          </cell>
          <cell r="G167" t="str">
            <v>Engineering</v>
          </cell>
          <cell r="H167" t="str">
            <v>Formula 4</v>
          </cell>
          <cell r="I167" t="str">
            <v>B Engineering Local Formula 4</v>
          </cell>
          <cell r="J167">
            <v>96639.479999999952</v>
          </cell>
          <cell r="K167">
            <v>0</v>
          </cell>
          <cell r="L167">
            <v>96639.479999999952</v>
          </cell>
          <cell r="M167">
            <v>-0.47999999995226972</v>
          </cell>
          <cell r="N167">
            <v>96639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96639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</row>
        <row r="168">
          <cell r="A168">
            <v>923</v>
          </cell>
          <cell r="B168" t="str">
            <v>FE-LOSS</v>
          </cell>
          <cell r="C168" t="str">
            <v>FIELD EQUIPMENT (Limits of Supply and Services)</v>
          </cell>
          <cell r="D168" t="str">
            <v>Unit 1</v>
          </cell>
          <cell r="E168" t="str">
            <v>Local</v>
          </cell>
          <cell r="F168" t="str">
            <v>C</v>
          </cell>
          <cell r="G168" t="str">
            <v>Plant and Materials</v>
          </cell>
          <cell r="H168" t="str">
            <v>Formula 1</v>
          </cell>
          <cell r="I168" t="str">
            <v>C Plant and Materials Local Formula 1</v>
          </cell>
          <cell r="J168">
            <v>5517268.5800000001</v>
          </cell>
          <cell r="K168">
            <v>0</v>
          </cell>
          <cell r="L168">
            <v>5517268.5800000001</v>
          </cell>
          <cell r="M168">
            <v>0.41999999992549419</v>
          </cell>
          <cell r="N168">
            <v>5517269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5517269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</row>
        <row r="169">
          <cell r="A169">
            <v>924</v>
          </cell>
          <cell r="B169" t="str">
            <v>FE-LOSS</v>
          </cell>
          <cell r="C169" t="str">
            <v>FIELD EQUIPMENT (Limits of Supply and Services)</v>
          </cell>
          <cell r="D169" t="str">
            <v>Unit 1</v>
          </cell>
          <cell r="E169" t="str">
            <v>Local</v>
          </cell>
          <cell r="F169" t="str">
            <v>D</v>
          </cell>
          <cell r="G169" t="str">
            <v>Shipping / Freight</v>
          </cell>
          <cell r="H169" t="str">
            <v>Fixed</v>
          </cell>
          <cell r="I169" t="str">
            <v>D Shipping / Freight Local Fixed</v>
          </cell>
          <cell r="J169">
            <v>27562.34</v>
          </cell>
          <cell r="K169">
            <v>0</v>
          </cell>
          <cell r="L169">
            <v>27562.34</v>
          </cell>
          <cell r="M169">
            <v>-0.34000000000014552</v>
          </cell>
          <cell r="N169">
            <v>27562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27562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</row>
        <row r="170">
          <cell r="A170">
            <v>927</v>
          </cell>
          <cell r="B170" t="str">
            <v>FE-LOSS</v>
          </cell>
          <cell r="C170" t="str">
            <v>FIELD EQUIPMENT (Limits of Supply and Services)</v>
          </cell>
          <cell r="D170" t="str">
            <v>Unit 1</v>
          </cell>
          <cell r="E170" t="str">
            <v>Local</v>
          </cell>
          <cell r="F170" t="str">
            <v>G</v>
          </cell>
          <cell r="G170" t="str">
            <v>Construction, Erection, Installation</v>
          </cell>
          <cell r="H170" t="str">
            <v>Formula 4</v>
          </cell>
          <cell r="I170" t="str">
            <v>G Construction, Erection, Installation Local Formula 4</v>
          </cell>
          <cell r="J170">
            <v>1361032.73</v>
          </cell>
          <cell r="K170">
            <v>0</v>
          </cell>
          <cell r="L170">
            <v>1361032.73</v>
          </cell>
          <cell r="M170">
            <v>0.27000000001862645</v>
          </cell>
          <cell r="N170">
            <v>1361033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1361033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</row>
        <row r="171">
          <cell r="A171">
            <v>928</v>
          </cell>
          <cell r="B171" t="str">
            <v>FE-LOSS</v>
          </cell>
          <cell r="C171" t="str">
            <v>FIELD EQUIPMENT (Limits of Supply and Services)</v>
          </cell>
          <cell r="D171" t="str">
            <v>Unit 1</v>
          </cell>
          <cell r="E171" t="str">
            <v>Local</v>
          </cell>
          <cell r="F171" t="str">
            <v>H</v>
          </cell>
          <cell r="G171" t="str">
            <v>Commissioning and Testing</v>
          </cell>
          <cell r="H171" t="str">
            <v>Formula 4</v>
          </cell>
          <cell r="I171" t="str">
            <v>H Commissioning and Testing Local Formula 4</v>
          </cell>
          <cell r="J171">
            <v>1132169.27</v>
          </cell>
          <cell r="K171">
            <v>0</v>
          </cell>
          <cell r="L171">
            <v>1132169.27</v>
          </cell>
          <cell r="M171">
            <v>-0.27000000001862645</v>
          </cell>
          <cell r="N171">
            <v>1132169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1132169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</row>
        <row r="172">
          <cell r="A172">
            <v>930</v>
          </cell>
          <cell r="B172" t="str">
            <v>FE-LOSS</v>
          </cell>
          <cell r="C172" t="str">
            <v>FIELD EQUIPMENT (Limits of Supply and Services)</v>
          </cell>
          <cell r="D172" t="str">
            <v>Unit 2</v>
          </cell>
          <cell r="E172" t="str">
            <v>Foreign</v>
          </cell>
          <cell r="F172" t="str">
            <v>B</v>
          </cell>
          <cell r="G172" t="str">
            <v>Engineering</v>
          </cell>
          <cell r="H172" t="str">
            <v>Fixed</v>
          </cell>
          <cell r="I172" t="str">
            <v>B Engineering Foreign Fixed</v>
          </cell>
          <cell r="J172">
            <v>80241.42</v>
          </cell>
          <cell r="K172">
            <v>0</v>
          </cell>
          <cell r="L172">
            <v>80241.42</v>
          </cell>
          <cell r="M172">
            <v>-0.41999999999825377</v>
          </cell>
          <cell r="N172">
            <v>80241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80241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</row>
        <row r="173">
          <cell r="A173">
            <v>931</v>
          </cell>
          <cell r="B173" t="str">
            <v>FE-LOSS</v>
          </cell>
          <cell r="C173" t="str">
            <v>FIELD EQUIPMENT (Limits of Supply and Services)</v>
          </cell>
          <cell r="D173" t="str">
            <v>Unit 2</v>
          </cell>
          <cell r="E173" t="str">
            <v>Foreign</v>
          </cell>
          <cell r="F173" t="str">
            <v>C</v>
          </cell>
          <cell r="G173" t="str">
            <v>Plant and Materials</v>
          </cell>
          <cell r="H173" t="str">
            <v>Fixed</v>
          </cell>
          <cell r="I173" t="str">
            <v>C Plant and Materials Foreign Fixed</v>
          </cell>
          <cell r="J173">
            <v>7674629.8100000015</v>
          </cell>
          <cell r="K173">
            <v>0</v>
          </cell>
          <cell r="L173">
            <v>7674629.8100000015</v>
          </cell>
          <cell r="M173">
            <v>0.18999999854713678</v>
          </cell>
          <cell r="N173">
            <v>7674630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7674630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</row>
        <row r="174">
          <cell r="A174">
            <v>938</v>
          </cell>
          <cell r="B174" t="str">
            <v>FE-LOSS</v>
          </cell>
          <cell r="C174" t="str">
            <v>FIELD EQUIPMENT (Limits of Supply and Services)</v>
          </cell>
          <cell r="D174" t="str">
            <v>Unit 2</v>
          </cell>
          <cell r="E174" t="str">
            <v>Local</v>
          </cell>
          <cell r="F174" t="str">
            <v>B</v>
          </cell>
          <cell r="G174" t="str">
            <v>Engineering</v>
          </cell>
          <cell r="H174" t="str">
            <v>Formula 4</v>
          </cell>
          <cell r="I174" t="str">
            <v>B Engineering Local Formula 4</v>
          </cell>
          <cell r="J174">
            <v>96639.479999999952</v>
          </cell>
          <cell r="K174">
            <v>0</v>
          </cell>
          <cell r="L174">
            <v>96639.479999999952</v>
          </cell>
          <cell r="M174">
            <v>-0.47999999995226972</v>
          </cell>
          <cell r="N174">
            <v>96639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96639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</row>
        <row r="175">
          <cell r="A175">
            <v>939</v>
          </cell>
          <cell r="B175" t="str">
            <v>FE-LOSS</v>
          </cell>
          <cell r="C175" t="str">
            <v>FIELD EQUIPMENT (Limits of Supply and Services)</v>
          </cell>
          <cell r="D175" t="str">
            <v>Unit 2</v>
          </cell>
          <cell r="E175" t="str">
            <v>Local</v>
          </cell>
          <cell r="F175" t="str">
            <v>C</v>
          </cell>
          <cell r="G175" t="str">
            <v>Plant and Materials</v>
          </cell>
          <cell r="H175" t="str">
            <v>Formula 1</v>
          </cell>
          <cell r="I175" t="str">
            <v>C Plant and Materials Local Formula 1</v>
          </cell>
          <cell r="J175">
            <v>5517268.5800000001</v>
          </cell>
          <cell r="K175">
            <v>0</v>
          </cell>
          <cell r="L175">
            <v>5517268.5800000001</v>
          </cell>
          <cell r="M175">
            <v>0.41999999992549419</v>
          </cell>
          <cell r="N175">
            <v>5517269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5517269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</row>
        <row r="176">
          <cell r="A176">
            <v>940</v>
          </cell>
          <cell r="B176" t="str">
            <v>FE-LOSS</v>
          </cell>
          <cell r="C176" t="str">
            <v>FIELD EQUIPMENT (Limits of Supply and Services)</v>
          </cell>
          <cell r="D176" t="str">
            <v>Unit 2</v>
          </cell>
          <cell r="E176" t="str">
            <v>Local</v>
          </cell>
          <cell r="F176" t="str">
            <v>D</v>
          </cell>
          <cell r="G176" t="str">
            <v>Shipping / Freight</v>
          </cell>
          <cell r="H176" t="str">
            <v>Fixed</v>
          </cell>
          <cell r="I176" t="str">
            <v>D Shipping / Freight Local Fixed</v>
          </cell>
          <cell r="J176">
            <v>27562.34</v>
          </cell>
          <cell r="K176">
            <v>0</v>
          </cell>
          <cell r="L176">
            <v>27562.34</v>
          </cell>
          <cell r="M176">
            <v>-0.34000000000014552</v>
          </cell>
          <cell r="N176">
            <v>27562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27562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</row>
        <row r="177">
          <cell r="A177">
            <v>943</v>
          </cell>
          <cell r="B177" t="str">
            <v>FE-LOSS</v>
          </cell>
          <cell r="C177" t="str">
            <v>FIELD EQUIPMENT (Limits of Supply and Services)</v>
          </cell>
          <cell r="D177" t="str">
            <v>Unit 2</v>
          </cell>
          <cell r="E177" t="str">
            <v>Local</v>
          </cell>
          <cell r="F177" t="str">
            <v>G</v>
          </cell>
          <cell r="G177" t="str">
            <v>Construction, Erection, Installation</v>
          </cell>
          <cell r="H177" t="str">
            <v>Formula 4</v>
          </cell>
          <cell r="I177" t="str">
            <v>G Construction, Erection, Installation Local Formula 4</v>
          </cell>
          <cell r="J177">
            <v>1361032.73</v>
          </cell>
          <cell r="K177">
            <v>0</v>
          </cell>
          <cell r="L177">
            <v>1361032.73</v>
          </cell>
          <cell r="M177">
            <v>0.27000000001862645</v>
          </cell>
          <cell r="N177">
            <v>1361033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1361033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</row>
        <row r="178">
          <cell r="A178">
            <v>944</v>
          </cell>
          <cell r="B178" t="str">
            <v>FE-LOSS</v>
          </cell>
          <cell r="C178" t="str">
            <v>FIELD EQUIPMENT (Limits of Supply and Services)</v>
          </cell>
          <cell r="D178" t="str">
            <v>Unit 2</v>
          </cell>
          <cell r="E178" t="str">
            <v>Local</v>
          </cell>
          <cell r="F178" t="str">
            <v>H</v>
          </cell>
          <cell r="G178" t="str">
            <v>Commissioning and Testing</v>
          </cell>
          <cell r="H178" t="str">
            <v>Formula 4</v>
          </cell>
          <cell r="I178" t="str">
            <v>H Commissioning and Testing Local Formula 4</v>
          </cell>
          <cell r="J178">
            <v>1132169.27</v>
          </cell>
          <cell r="K178">
            <v>0</v>
          </cell>
          <cell r="L178">
            <v>1132169.27</v>
          </cell>
          <cell r="M178">
            <v>-0.27000000001862645</v>
          </cell>
          <cell r="N178">
            <v>1132169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1132169</v>
          </cell>
          <cell r="BQ178">
            <v>0</v>
          </cell>
          <cell r="BR178">
            <v>0</v>
          </cell>
          <cell r="BS178">
            <v>0</v>
          </cell>
        </row>
        <row r="179">
          <cell r="A179">
            <v>946</v>
          </cell>
          <cell r="B179" t="str">
            <v>FE-LOSS</v>
          </cell>
          <cell r="C179" t="str">
            <v>FIELD EQUIPMENT (Limits of Supply and Services)</v>
          </cell>
          <cell r="D179" t="str">
            <v>Unit 3</v>
          </cell>
          <cell r="E179" t="str">
            <v>Foreign</v>
          </cell>
          <cell r="F179" t="str">
            <v>B</v>
          </cell>
          <cell r="G179" t="str">
            <v>Engineering</v>
          </cell>
          <cell r="H179" t="str">
            <v>Fixed</v>
          </cell>
          <cell r="I179" t="str">
            <v>B Engineering Foreign Fixed</v>
          </cell>
          <cell r="J179">
            <v>80241.42</v>
          </cell>
          <cell r="K179">
            <v>0</v>
          </cell>
          <cell r="L179">
            <v>80241.42</v>
          </cell>
          <cell r="M179">
            <v>-0.41999999999825377</v>
          </cell>
          <cell r="N179">
            <v>80241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80241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</row>
        <row r="180">
          <cell r="A180">
            <v>947</v>
          </cell>
          <cell r="B180" t="str">
            <v>FE-LOSS</v>
          </cell>
          <cell r="C180" t="str">
            <v>FIELD EQUIPMENT (Limits of Supply and Services)</v>
          </cell>
          <cell r="D180" t="str">
            <v>Unit 3</v>
          </cell>
          <cell r="E180" t="str">
            <v>Foreign</v>
          </cell>
          <cell r="F180" t="str">
            <v>C</v>
          </cell>
          <cell r="G180" t="str">
            <v>Plant and Materials</v>
          </cell>
          <cell r="H180" t="str">
            <v>Fixed</v>
          </cell>
          <cell r="I180" t="str">
            <v>C Plant and Materials Foreign Fixed</v>
          </cell>
          <cell r="J180">
            <v>7674629.8100000015</v>
          </cell>
          <cell r="K180">
            <v>0</v>
          </cell>
          <cell r="L180">
            <v>7674629.8100000015</v>
          </cell>
          <cell r="M180">
            <v>0.18999999854713678</v>
          </cell>
          <cell r="N180">
            <v>7674630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7674630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</row>
        <row r="181">
          <cell r="A181">
            <v>954</v>
          </cell>
          <cell r="B181" t="str">
            <v>FE-LOSS</v>
          </cell>
          <cell r="C181" t="str">
            <v>FIELD EQUIPMENT (Limits of Supply and Services)</v>
          </cell>
          <cell r="D181" t="str">
            <v>Unit 3</v>
          </cell>
          <cell r="E181" t="str">
            <v>Local</v>
          </cell>
          <cell r="F181" t="str">
            <v>B</v>
          </cell>
          <cell r="G181" t="str">
            <v>Engineering</v>
          </cell>
          <cell r="H181" t="str">
            <v>Formula 4</v>
          </cell>
          <cell r="I181" t="str">
            <v>B Engineering Local Formula 4</v>
          </cell>
          <cell r="J181">
            <v>96639.479999999952</v>
          </cell>
          <cell r="K181">
            <v>0</v>
          </cell>
          <cell r="L181">
            <v>96639.479999999952</v>
          </cell>
          <cell r="M181">
            <v>-0.47999999995226972</v>
          </cell>
          <cell r="N181">
            <v>96639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96639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</row>
        <row r="182">
          <cell r="A182">
            <v>955</v>
          </cell>
          <cell r="B182" t="str">
            <v>FE-LOSS</v>
          </cell>
          <cell r="C182" t="str">
            <v>FIELD EQUIPMENT (Limits of Supply and Services)</v>
          </cell>
          <cell r="D182" t="str">
            <v>Unit 3</v>
          </cell>
          <cell r="E182" t="str">
            <v>Local</v>
          </cell>
          <cell r="F182" t="str">
            <v>C</v>
          </cell>
          <cell r="G182" t="str">
            <v>Plant and Materials</v>
          </cell>
          <cell r="H182" t="str">
            <v>Formula 1</v>
          </cell>
          <cell r="I182" t="str">
            <v>C Plant and Materials Local Formula 1</v>
          </cell>
          <cell r="J182">
            <v>5515612.8900000006</v>
          </cell>
          <cell r="K182">
            <v>0</v>
          </cell>
          <cell r="L182">
            <v>5515612.8900000006</v>
          </cell>
          <cell r="M182">
            <v>0.10999999940395355</v>
          </cell>
          <cell r="N182">
            <v>5515613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5515613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</row>
        <row r="183">
          <cell r="A183">
            <v>956</v>
          </cell>
          <cell r="B183" t="str">
            <v>FE-LOSS</v>
          </cell>
          <cell r="C183" t="str">
            <v>FIELD EQUIPMENT (Limits of Supply and Services)</v>
          </cell>
          <cell r="D183" t="str">
            <v>Unit 3</v>
          </cell>
          <cell r="E183" t="str">
            <v>Local</v>
          </cell>
          <cell r="F183" t="str">
            <v>D</v>
          </cell>
          <cell r="G183" t="str">
            <v>Shipping / Freight</v>
          </cell>
          <cell r="H183" t="str">
            <v>Fixed</v>
          </cell>
          <cell r="I183" t="str">
            <v>D Shipping / Freight Local Fixed</v>
          </cell>
          <cell r="J183">
            <v>27562.34</v>
          </cell>
          <cell r="K183">
            <v>0</v>
          </cell>
          <cell r="L183">
            <v>27562.34</v>
          </cell>
          <cell r="M183">
            <v>-0.34000000000014552</v>
          </cell>
          <cell r="N183">
            <v>27562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27562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</row>
        <row r="184">
          <cell r="A184">
            <v>959</v>
          </cell>
          <cell r="B184" t="str">
            <v>FE-LOSS</v>
          </cell>
          <cell r="C184" t="str">
            <v>FIELD EQUIPMENT (Limits of Supply and Services)</v>
          </cell>
          <cell r="D184" t="str">
            <v>Unit 3</v>
          </cell>
          <cell r="E184" t="str">
            <v>Local</v>
          </cell>
          <cell r="F184" t="str">
            <v>G</v>
          </cell>
          <cell r="G184" t="str">
            <v>Construction, Erection, Installation</v>
          </cell>
          <cell r="H184" t="str">
            <v>Formula 4</v>
          </cell>
          <cell r="I184" t="str">
            <v>G Construction, Erection, Installation Local Formula 4</v>
          </cell>
          <cell r="J184">
            <v>1360586.34</v>
          </cell>
          <cell r="K184">
            <v>0</v>
          </cell>
          <cell r="L184">
            <v>1360586.34</v>
          </cell>
          <cell r="M184">
            <v>-0.34000000008381903</v>
          </cell>
          <cell r="N184">
            <v>1360586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1360586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</row>
        <row r="185">
          <cell r="A185">
            <v>960</v>
          </cell>
          <cell r="B185" t="str">
            <v>FE-LOSS</v>
          </cell>
          <cell r="C185" t="str">
            <v>FIELD EQUIPMENT (Limits of Supply and Services)</v>
          </cell>
          <cell r="D185" t="str">
            <v>Unit 3</v>
          </cell>
          <cell r="E185" t="str">
            <v>Local</v>
          </cell>
          <cell r="F185" t="str">
            <v>H</v>
          </cell>
          <cell r="G185" t="str">
            <v>Commissioning and Testing</v>
          </cell>
          <cell r="H185" t="str">
            <v>Formula 4</v>
          </cell>
          <cell r="I185" t="str">
            <v>H Commissioning and Testing Local Formula 4</v>
          </cell>
          <cell r="J185">
            <v>1132169.28</v>
          </cell>
          <cell r="K185">
            <v>0</v>
          </cell>
          <cell r="L185">
            <v>1132169.28</v>
          </cell>
          <cell r="M185">
            <v>-0.28000000002793968</v>
          </cell>
          <cell r="N185">
            <v>1132169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1132169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</row>
        <row r="186">
          <cell r="A186">
            <v>962</v>
          </cell>
          <cell r="B186" t="str">
            <v>FE-LOSS</v>
          </cell>
          <cell r="C186" t="str">
            <v>FIELD EQUIPMENT (Limits of Supply and Services)</v>
          </cell>
          <cell r="D186" t="str">
            <v>Unit 4</v>
          </cell>
          <cell r="E186" t="str">
            <v>Foreign</v>
          </cell>
          <cell r="F186" t="str">
            <v>B</v>
          </cell>
          <cell r="G186" t="str">
            <v>Engineering</v>
          </cell>
          <cell r="H186" t="str">
            <v>Fixed</v>
          </cell>
          <cell r="I186" t="str">
            <v>B Engineering Foreign Fixed</v>
          </cell>
          <cell r="J186">
            <v>80241.42</v>
          </cell>
          <cell r="K186">
            <v>0</v>
          </cell>
          <cell r="L186">
            <v>80241.42</v>
          </cell>
          <cell r="M186">
            <v>-0.41999999999825377</v>
          </cell>
          <cell r="N186">
            <v>80241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80241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</row>
        <row r="187">
          <cell r="A187">
            <v>963</v>
          </cell>
          <cell r="B187" t="str">
            <v>FE-LOSS</v>
          </cell>
          <cell r="C187" t="str">
            <v>FIELD EQUIPMENT (Limits of Supply and Services)</v>
          </cell>
          <cell r="D187" t="str">
            <v>Unit 4</v>
          </cell>
          <cell r="E187" t="str">
            <v>Foreign</v>
          </cell>
          <cell r="F187" t="str">
            <v>C</v>
          </cell>
          <cell r="G187" t="str">
            <v>Plant and Materials</v>
          </cell>
          <cell r="H187" t="str">
            <v>Fixed</v>
          </cell>
          <cell r="I187" t="str">
            <v>C Plant and Materials Foreign Fixed</v>
          </cell>
          <cell r="J187">
            <v>7674629.8100000015</v>
          </cell>
          <cell r="K187">
            <v>6523435.3399999999</v>
          </cell>
          <cell r="L187">
            <v>1151194.4700000016</v>
          </cell>
          <cell r="M187">
            <v>-0.47000000160187483</v>
          </cell>
          <cell r="N187">
            <v>7674629.3399999999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3069851.92</v>
          </cell>
          <cell r="AN187">
            <v>0</v>
          </cell>
          <cell r="AO187">
            <v>0</v>
          </cell>
          <cell r="AP187">
            <v>1250964.6599999999</v>
          </cell>
          <cell r="AQ187">
            <v>2202618.7599999998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1151194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</row>
        <row r="188">
          <cell r="A188">
            <v>970</v>
          </cell>
          <cell r="B188" t="str">
            <v>FE-LOSS</v>
          </cell>
          <cell r="C188" t="str">
            <v>FIELD EQUIPMENT (Limits of Supply and Services)</v>
          </cell>
          <cell r="D188" t="str">
            <v>Unit 4</v>
          </cell>
          <cell r="E188" t="str">
            <v>Local</v>
          </cell>
          <cell r="F188" t="str">
            <v>B</v>
          </cell>
          <cell r="G188" t="str">
            <v>Engineering</v>
          </cell>
          <cell r="H188" t="str">
            <v>Formula 4</v>
          </cell>
          <cell r="I188" t="str">
            <v>B Engineering Local Formula 4</v>
          </cell>
          <cell r="J188">
            <v>96639.479999999952</v>
          </cell>
          <cell r="K188">
            <v>0</v>
          </cell>
          <cell r="L188">
            <v>96639.479999999952</v>
          </cell>
          <cell r="M188">
            <v>-0.47999999995226972</v>
          </cell>
          <cell r="N188">
            <v>96639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96639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</row>
        <row r="189">
          <cell r="A189">
            <v>971</v>
          </cell>
          <cell r="B189" t="str">
            <v>FE-LOSS</v>
          </cell>
          <cell r="C189" t="str">
            <v>FIELD EQUIPMENT (Limits of Supply and Services)</v>
          </cell>
          <cell r="D189" t="str">
            <v>Unit 4</v>
          </cell>
          <cell r="E189" t="str">
            <v>Local</v>
          </cell>
          <cell r="F189" t="str">
            <v>C</v>
          </cell>
          <cell r="G189" t="str">
            <v>Plant and Materials</v>
          </cell>
          <cell r="H189" t="str">
            <v>Formula 1</v>
          </cell>
          <cell r="I189" t="str">
            <v>C Plant and Materials Local Formula 1</v>
          </cell>
          <cell r="J189">
            <v>5515612.8900000006</v>
          </cell>
          <cell r="K189">
            <v>0</v>
          </cell>
          <cell r="L189">
            <v>5515612.8900000006</v>
          </cell>
          <cell r="M189">
            <v>0.10999999940395355</v>
          </cell>
          <cell r="N189">
            <v>5515613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5515613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</row>
        <row r="190">
          <cell r="A190">
            <v>972</v>
          </cell>
          <cell r="B190" t="str">
            <v>FE-LOSS</v>
          </cell>
          <cell r="C190" t="str">
            <v>FIELD EQUIPMENT (Limits of Supply and Services)</v>
          </cell>
          <cell r="D190" t="str">
            <v>Unit 4</v>
          </cell>
          <cell r="E190" t="str">
            <v>Local</v>
          </cell>
          <cell r="F190" t="str">
            <v>D</v>
          </cell>
          <cell r="G190" t="str">
            <v>Shipping / Freight</v>
          </cell>
          <cell r="H190" t="str">
            <v>Fixed</v>
          </cell>
          <cell r="I190" t="str">
            <v>D Shipping / Freight Local Fixed</v>
          </cell>
          <cell r="J190">
            <v>27562.34</v>
          </cell>
          <cell r="K190">
            <v>0</v>
          </cell>
          <cell r="L190">
            <v>27562.34</v>
          </cell>
          <cell r="M190">
            <v>-0.34000000000014552</v>
          </cell>
          <cell r="N190">
            <v>27562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27562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</row>
        <row r="191">
          <cell r="A191">
            <v>975</v>
          </cell>
          <cell r="B191" t="str">
            <v>FE-LOSS</v>
          </cell>
          <cell r="C191" t="str">
            <v>FIELD EQUIPMENT (Limits of Supply and Services)</v>
          </cell>
          <cell r="D191" t="str">
            <v>Unit 4</v>
          </cell>
          <cell r="E191" t="str">
            <v>Local</v>
          </cell>
          <cell r="F191" t="str">
            <v>G</v>
          </cell>
          <cell r="G191" t="str">
            <v>Construction, Erection, Installation</v>
          </cell>
          <cell r="H191" t="str">
            <v>Formula 4</v>
          </cell>
          <cell r="I191" t="str">
            <v>G Construction, Erection, Installation Local Formula 4</v>
          </cell>
          <cell r="J191">
            <v>1360586.34</v>
          </cell>
          <cell r="K191">
            <v>0</v>
          </cell>
          <cell r="L191">
            <v>1360586.34</v>
          </cell>
          <cell r="M191">
            <v>-0.34000000008381903</v>
          </cell>
          <cell r="N191">
            <v>1360586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1360586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</row>
        <row r="192">
          <cell r="A192">
            <v>976</v>
          </cell>
          <cell r="B192" t="str">
            <v>FE-LOSS</v>
          </cell>
          <cell r="C192" t="str">
            <v>FIELD EQUIPMENT (Limits of Supply and Services)</v>
          </cell>
          <cell r="D192" t="str">
            <v>Unit 4</v>
          </cell>
          <cell r="E192" t="str">
            <v>Local</v>
          </cell>
          <cell r="F192" t="str">
            <v>H</v>
          </cell>
          <cell r="G192" t="str">
            <v>Commissioning and Testing</v>
          </cell>
          <cell r="H192" t="str">
            <v>Formula 4</v>
          </cell>
          <cell r="I192" t="str">
            <v>H Commissioning and Testing Local Formula 4</v>
          </cell>
          <cell r="J192">
            <v>1132169.28</v>
          </cell>
          <cell r="K192">
            <v>0</v>
          </cell>
          <cell r="L192">
            <v>1132169.28</v>
          </cell>
          <cell r="M192">
            <v>-0.28000000002793968</v>
          </cell>
          <cell r="N192">
            <v>1132169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1132169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</row>
        <row r="193">
          <cell r="A193">
            <v>978</v>
          </cell>
          <cell r="B193" t="str">
            <v>FE-LOSS</v>
          </cell>
          <cell r="C193" t="str">
            <v>FIELD EQUIPMENT (Limits of Supply and Services)</v>
          </cell>
          <cell r="D193" t="str">
            <v>Unit 5</v>
          </cell>
          <cell r="E193" t="str">
            <v>Foreign</v>
          </cell>
          <cell r="F193" t="str">
            <v>B</v>
          </cell>
          <cell r="G193" t="str">
            <v>Engineering</v>
          </cell>
          <cell r="H193" t="str">
            <v>Fixed</v>
          </cell>
          <cell r="I193" t="str">
            <v>B Engineering Foreign Fixed</v>
          </cell>
          <cell r="J193">
            <v>80241.42</v>
          </cell>
          <cell r="K193">
            <v>0</v>
          </cell>
          <cell r="L193">
            <v>80241.42</v>
          </cell>
          <cell r="M193">
            <v>-0.41999999999825377</v>
          </cell>
          <cell r="N193">
            <v>80241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80241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</row>
        <row r="194">
          <cell r="A194">
            <v>979</v>
          </cell>
          <cell r="B194" t="str">
            <v>FE-LOSS</v>
          </cell>
          <cell r="C194" t="str">
            <v>FIELD EQUIPMENT (Limits of Supply and Services)</v>
          </cell>
          <cell r="D194" t="str">
            <v>Unit 5</v>
          </cell>
          <cell r="E194" t="str">
            <v>Foreign</v>
          </cell>
          <cell r="F194" t="str">
            <v>C</v>
          </cell>
          <cell r="G194" t="str">
            <v>Plant and Materials</v>
          </cell>
          <cell r="H194" t="str">
            <v>Fixed</v>
          </cell>
          <cell r="I194" t="str">
            <v>C Plant and Materials Foreign Fixed</v>
          </cell>
          <cell r="J194">
            <v>7674629.8100000015</v>
          </cell>
          <cell r="K194">
            <v>5986211.25</v>
          </cell>
          <cell r="L194">
            <v>1688418.5600000015</v>
          </cell>
          <cell r="M194">
            <v>0.43999999854713678</v>
          </cell>
          <cell r="N194">
            <v>7674630.25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2302388.94</v>
          </cell>
          <cell r="AD194">
            <v>0</v>
          </cell>
          <cell r="AE194">
            <v>959328.73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959328.73</v>
          </cell>
          <cell r="AR194">
            <v>1765164.85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1688419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</row>
        <row r="195">
          <cell r="A195">
            <v>986</v>
          </cell>
          <cell r="B195" t="str">
            <v>FE-LOSS</v>
          </cell>
          <cell r="C195" t="str">
            <v>FIELD EQUIPMENT (Limits of Supply and Services)</v>
          </cell>
          <cell r="D195" t="str">
            <v>Unit 5</v>
          </cell>
          <cell r="E195" t="str">
            <v>Local</v>
          </cell>
          <cell r="F195" t="str">
            <v>B</v>
          </cell>
          <cell r="G195" t="str">
            <v>Engineering</v>
          </cell>
          <cell r="H195" t="str">
            <v>Formula 4</v>
          </cell>
          <cell r="I195" t="str">
            <v>B Engineering Local Formula 4</v>
          </cell>
          <cell r="J195">
            <v>96639.479999999952</v>
          </cell>
          <cell r="K195">
            <v>0</v>
          </cell>
          <cell r="L195">
            <v>96639.479999999952</v>
          </cell>
          <cell r="M195">
            <v>-0.47999999995226972</v>
          </cell>
          <cell r="N195">
            <v>96639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96639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</row>
        <row r="196">
          <cell r="A196">
            <v>987</v>
          </cell>
          <cell r="B196" t="str">
            <v>FE-LOSS</v>
          </cell>
          <cell r="C196" t="str">
            <v>FIELD EQUIPMENT (Limits of Supply and Services)</v>
          </cell>
          <cell r="D196" t="str">
            <v>Unit 5</v>
          </cell>
          <cell r="E196" t="str">
            <v>Local</v>
          </cell>
          <cell r="F196" t="str">
            <v>C</v>
          </cell>
          <cell r="G196" t="str">
            <v>Plant and Materials</v>
          </cell>
          <cell r="H196" t="str">
            <v>Formula 1</v>
          </cell>
          <cell r="I196" t="str">
            <v>C Plant and Materials Local Formula 1</v>
          </cell>
          <cell r="J196">
            <v>5517268.5800000001</v>
          </cell>
          <cell r="K196">
            <v>0</v>
          </cell>
          <cell r="L196">
            <v>5517268.5800000001</v>
          </cell>
          <cell r="M196">
            <v>0.41999999992549419</v>
          </cell>
          <cell r="N196">
            <v>5517269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5517269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</row>
        <row r="197">
          <cell r="A197">
            <v>988</v>
          </cell>
          <cell r="B197" t="str">
            <v>FE-LOSS</v>
          </cell>
          <cell r="C197" t="str">
            <v>FIELD EQUIPMENT (Limits of Supply and Services)</v>
          </cell>
          <cell r="D197" t="str">
            <v>Unit 5</v>
          </cell>
          <cell r="E197" t="str">
            <v>Local</v>
          </cell>
          <cell r="F197" t="str">
            <v>D</v>
          </cell>
          <cell r="G197" t="str">
            <v>Shipping / Freight</v>
          </cell>
          <cell r="H197" t="str">
            <v>Fixed</v>
          </cell>
          <cell r="I197" t="str">
            <v>D Shipping / Freight Local Fixed</v>
          </cell>
          <cell r="J197">
            <v>27562.34</v>
          </cell>
          <cell r="K197">
            <v>0</v>
          </cell>
          <cell r="L197">
            <v>27562.34</v>
          </cell>
          <cell r="M197">
            <v>-0.34000000000014552</v>
          </cell>
          <cell r="N197">
            <v>27562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27562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</row>
        <row r="198">
          <cell r="A198">
            <v>991</v>
          </cell>
          <cell r="B198" t="str">
            <v>FE-LOSS</v>
          </cell>
          <cell r="C198" t="str">
            <v>FIELD EQUIPMENT (Limits of Supply and Services)</v>
          </cell>
          <cell r="D198" t="str">
            <v>Unit 5</v>
          </cell>
          <cell r="E198" t="str">
            <v>Local</v>
          </cell>
          <cell r="F198" t="str">
            <v>G</v>
          </cell>
          <cell r="G198" t="str">
            <v>Construction, Erection, Installation</v>
          </cell>
          <cell r="H198" t="str">
            <v>Formula 4</v>
          </cell>
          <cell r="I198" t="str">
            <v>G Construction, Erection, Installation Local Formula 4</v>
          </cell>
          <cell r="J198">
            <v>1361032.73</v>
          </cell>
          <cell r="K198">
            <v>0</v>
          </cell>
          <cell r="L198">
            <v>1361032.73</v>
          </cell>
          <cell r="M198">
            <v>0.27000000001862645</v>
          </cell>
          <cell r="N198">
            <v>1361033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1361033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</row>
        <row r="199">
          <cell r="A199">
            <v>992</v>
          </cell>
          <cell r="B199" t="str">
            <v>FE-LOSS</v>
          </cell>
          <cell r="C199" t="str">
            <v>FIELD EQUIPMENT (Limits of Supply and Services)</v>
          </cell>
          <cell r="D199" t="str">
            <v>Unit 5</v>
          </cell>
          <cell r="E199" t="str">
            <v>Local</v>
          </cell>
          <cell r="F199" t="str">
            <v>H</v>
          </cell>
          <cell r="G199" t="str">
            <v>Commissioning and Testing</v>
          </cell>
          <cell r="H199" t="str">
            <v>Formula 4</v>
          </cell>
          <cell r="I199" t="str">
            <v>H Commissioning and Testing Local Formula 4</v>
          </cell>
          <cell r="J199">
            <v>1132169.27</v>
          </cell>
          <cell r="K199">
            <v>0</v>
          </cell>
          <cell r="L199">
            <v>1132169.27</v>
          </cell>
          <cell r="M199">
            <v>-0.27000000001862645</v>
          </cell>
          <cell r="N199">
            <v>1132169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1132169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</row>
        <row r="200">
          <cell r="A200">
            <v>994</v>
          </cell>
          <cell r="B200" t="str">
            <v>FE-LOSS</v>
          </cell>
          <cell r="C200" t="str">
            <v>FIELD EQUIPMENT (Limits of Supply and Services)</v>
          </cell>
          <cell r="D200" t="str">
            <v>Unit 6</v>
          </cell>
          <cell r="E200" t="str">
            <v>Foreign</v>
          </cell>
          <cell r="F200" t="str">
            <v>B</v>
          </cell>
          <cell r="G200" t="str">
            <v>Engineering</v>
          </cell>
          <cell r="H200" t="str">
            <v>Fixed</v>
          </cell>
          <cell r="I200" t="str">
            <v>B Engineering Foreign Fixed</v>
          </cell>
          <cell r="J200">
            <v>80241.42</v>
          </cell>
          <cell r="K200">
            <v>0</v>
          </cell>
          <cell r="L200">
            <v>80241.42</v>
          </cell>
          <cell r="M200">
            <v>-0.41999999999825377</v>
          </cell>
          <cell r="N200">
            <v>80241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80241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</row>
        <row r="201">
          <cell r="A201">
            <v>995</v>
          </cell>
          <cell r="B201" t="str">
            <v>FE-LOSS</v>
          </cell>
          <cell r="C201" t="str">
            <v>FIELD EQUIPMENT (Limits of Supply and Services)</v>
          </cell>
          <cell r="D201" t="str">
            <v>Unit 6</v>
          </cell>
          <cell r="E201" t="str">
            <v>Foreign</v>
          </cell>
          <cell r="F201" t="str">
            <v>C</v>
          </cell>
          <cell r="G201" t="str">
            <v>Plant and Materials</v>
          </cell>
          <cell r="H201" t="str">
            <v>Fixed</v>
          </cell>
          <cell r="I201" t="str">
            <v>C Plant and Materials Foreign Fixed</v>
          </cell>
          <cell r="J201">
            <v>7674629.8100000015</v>
          </cell>
          <cell r="K201">
            <v>6139703.8499999996</v>
          </cell>
          <cell r="L201">
            <v>1534925.9600000018</v>
          </cell>
          <cell r="M201">
            <v>3.9999998174607754E-2</v>
          </cell>
          <cell r="N201">
            <v>7674629.8499999996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3223344.52</v>
          </cell>
          <cell r="AK201">
            <v>0</v>
          </cell>
          <cell r="AL201">
            <v>0</v>
          </cell>
          <cell r="AM201">
            <v>0</v>
          </cell>
          <cell r="AN201">
            <v>2916359.33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199788</v>
          </cell>
          <cell r="AX201">
            <v>0</v>
          </cell>
          <cell r="AY201">
            <v>1335138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</row>
        <row r="202">
          <cell r="A202">
            <v>1002</v>
          </cell>
          <cell r="B202" t="str">
            <v>FE-LOSS</v>
          </cell>
          <cell r="C202" t="str">
            <v>FIELD EQUIPMENT (Limits of Supply and Services)</v>
          </cell>
          <cell r="D202" t="str">
            <v>Unit 6</v>
          </cell>
          <cell r="E202" t="str">
            <v>Local</v>
          </cell>
          <cell r="F202" t="str">
            <v>B</v>
          </cell>
          <cell r="G202" t="str">
            <v>Engineering</v>
          </cell>
          <cell r="H202" t="str">
            <v>Formula 4</v>
          </cell>
          <cell r="I202" t="str">
            <v>B Engineering Local Formula 4</v>
          </cell>
          <cell r="J202">
            <v>96639.479999999952</v>
          </cell>
          <cell r="K202">
            <v>0</v>
          </cell>
          <cell r="L202">
            <v>96639.479999999952</v>
          </cell>
          <cell r="M202">
            <v>-0.47999999995226972</v>
          </cell>
          <cell r="N202">
            <v>96639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96639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</row>
        <row r="203">
          <cell r="A203">
            <v>1003</v>
          </cell>
          <cell r="B203" t="str">
            <v>FE-LOSS</v>
          </cell>
          <cell r="C203" t="str">
            <v>FIELD EQUIPMENT (Limits of Supply and Services)</v>
          </cell>
          <cell r="D203" t="str">
            <v>Unit 6</v>
          </cell>
          <cell r="E203" t="str">
            <v>Local</v>
          </cell>
          <cell r="F203" t="str">
            <v>C</v>
          </cell>
          <cell r="G203" t="str">
            <v>Plant and Materials</v>
          </cell>
          <cell r="H203" t="str">
            <v>Formula 1</v>
          </cell>
          <cell r="I203" t="str">
            <v>C Plant and Materials Local Formula 1</v>
          </cell>
          <cell r="J203">
            <v>5517268.5800000001</v>
          </cell>
          <cell r="K203">
            <v>1655180.5699999998</v>
          </cell>
          <cell r="L203">
            <v>3862088.0100000002</v>
          </cell>
          <cell r="M203">
            <v>-9.9999997764825821E-3</v>
          </cell>
          <cell r="N203">
            <v>5517268.5700000003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551726.86</v>
          </cell>
          <cell r="AI203">
            <v>386208.8</v>
          </cell>
          <cell r="AJ203">
            <v>717244.91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3862088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</row>
        <row r="204">
          <cell r="A204">
            <v>1004</v>
          </cell>
          <cell r="B204" t="str">
            <v>FE-LOSS</v>
          </cell>
          <cell r="C204" t="str">
            <v>FIELD EQUIPMENT (Limits of Supply and Services)</v>
          </cell>
          <cell r="D204" t="str">
            <v>Unit 6</v>
          </cell>
          <cell r="E204" t="str">
            <v>Local</v>
          </cell>
          <cell r="F204" t="str">
            <v>D</v>
          </cell>
          <cell r="G204" t="str">
            <v>Shipping / Freight</v>
          </cell>
          <cell r="H204" t="str">
            <v>Fixed</v>
          </cell>
          <cell r="I204" t="str">
            <v>D Shipping / Freight Local Fixed</v>
          </cell>
          <cell r="J204">
            <v>27562.34</v>
          </cell>
          <cell r="K204">
            <v>13781.17</v>
          </cell>
          <cell r="L204">
            <v>13781.17</v>
          </cell>
          <cell r="M204">
            <v>-0.17000000000189175</v>
          </cell>
          <cell r="N204">
            <v>27562.17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13781.17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13781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</row>
        <row r="205">
          <cell r="A205">
            <v>1007</v>
          </cell>
          <cell r="B205" t="str">
            <v>FE-LOSS</v>
          </cell>
          <cell r="C205" t="str">
            <v>FIELD EQUIPMENT (Limits of Supply and Services)</v>
          </cell>
          <cell r="D205" t="str">
            <v>Unit 6</v>
          </cell>
          <cell r="E205" t="str">
            <v>Local</v>
          </cell>
          <cell r="F205" t="str">
            <v>G</v>
          </cell>
          <cell r="G205" t="str">
            <v>Construction, Erection, Installation</v>
          </cell>
          <cell r="H205" t="str">
            <v>Formula 4</v>
          </cell>
          <cell r="I205" t="str">
            <v>G Construction, Erection, Installation Local Formula 4</v>
          </cell>
          <cell r="J205">
            <v>1361032.73</v>
          </cell>
          <cell r="K205">
            <v>0</v>
          </cell>
          <cell r="L205">
            <v>1361032.73</v>
          </cell>
          <cell r="M205">
            <v>0.27000000001862645</v>
          </cell>
          <cell r="N205">
            <v>1361033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1361033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</row>
        <row r="206">
          <cell r="A206">
            <v>1008</v>
          </cell>
          <cell r="B206" t="str">
            <v>FE-LOSS</v>
          </cell>
          <cell r="C206" t="str">
            <v>FIELD EQUIPMENT (Limits of Supply and Services)</v>
          </cell>
          <cell r="D206" t="str">
            <v>Unit 6</v>
          </cell>
          <cell r="E206" t="str">
            <v>Local</v>
          </cell>
          <cell r="F206" t="str">
            <v>H</v>
          </cell>
          <cell r="G206" t="str">
            <v>Commissioning and Testing</v>
          </cell>
          <cell r="H206" t="str">
            <v>Formula 4</v>
          </cell>
          <cell r="I206" t="str">
            <v>H Commissioning and Testing Local Formula 4</v>
          </cell>
          <cell r="J206">
            <v>1132169.27</v>
          </cell>
          <cell r="K206">
            <v>0</v>
          </cell>
          <cell r="L206">
            <v>1132169.27</v>
          </cell>
          <cell r="M206">
            <v>-0.27000000001862645</v>
          </cell>
          <cell r="N206">
            <v>1132169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1132169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</row>
        <row r="207">
          <cell r="A207">
            <v>1010</v>
          </cell>
          <cell r="B207" t="str">
            <v>FE-LOSS</v>
          </cell>
          <cell r="C207" t="str">
            <v>FIELD EQUIPMENT (Limits of Supply and Services)</v>
          </cell>
          <cell r="D207" t="str">
            <v>Unit 7</v>
          </cell>
          <cell r="E207" t="str">
            <v>Foreign</v>
          </cell>
          <cell r="F207" t="str">
            <v>B</v>
          </cell>
          <cell r="G207" t="str">
            <v>Engineering</v>
          </cell>
          <cell r="H207" t="str">
            <v>Fixed</v>
          </cell>
          <cell r="I207" t="str">
            <v>B Engineering Foreign Fixed</v>
          </cell>
          <cell r="J207">
            <v>80241.42</v>
          </cell>
          <cell r="K207">
            <v>68205.210000000006</v>
          </cell>
          <cell r="L207">
            <v>12036.209999999992</v>
          </cell>
          <cell r="M207">
            <v>-0.20999999999185093</v>
          </cell>
          <cell r="N207">
            <v>80241.210000000006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68205.210000000006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12036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</row>
        <row r="208">
          <cell r="A208">
            <v>1011</v>
          </cell>
          <cell r="B208" t="str">
            <v>FE-LOSS</v>
          </cell>
          <cell r="C208" t="str">
            <v>FIELD EQUIPMENT (Limits of Supply and Services)</v>
          </cell>
          <cell r="D208" t="str">
            <v>Unit 7</v>
          </cell>
          <cell r="E208" t="str">
            <v>Foreign</v>
          </cell>
          <cell r="F208" t="str">
            <v>C</v>
          </cell>
          <cell r="G208" t="str">
            <v>Plant and Materials</v>
          </cell>
          <cell r="H208" t="str">
            <v>Fixed</v>
          </cell>
          <cell r="I208" t="str">
            <v>C Plant and Materials Foreign Fixed</v>
          </cell>
          <cell r="J208">
            <v>7674629.8100000015</v>
          </cell>
          <cell r="K208">
            <v>6523435.3399999989</v>
          </cell>
          <cell r="L208">
            <v>1151194.4700000025</v>
          </cell>
          <cell r="M208">
            <v>-0.17000000271946192</v>
          </cell>
          <cell r="N208">
            <v>7674629.6399999987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1304687.07</v>
          </cell>
          <cell r="AE208">
            <v>0</v>
          </cell>
          <cell r="AF208">
            <v>0</v>
          </cell>
          <cell r="AG208">
            <v>3837314.9</v>
          </cell>
          <cell r="AH208">
            <v>0</v>
          </cell>
          <cell r="AI208">
            <v>1074448.18</v>
          </cell>
          <cell r="AJ208">
            <v>0</v>
          </cell>
          <cell r="AK208">
            <v>138143.32999999999</v>
          </cell>
          <cell r="AL208">
            <v>0</v>
          </cell>
          <cell r="AM208">
            <v>0</v>
          </cell>
          <cell r="AN208">
            <v>168841.8599999994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76746.299999999814</v>
          </cell>
          <cell r="AW208">
            <v>1074448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</row>
        <row r="209">
          <cell r="A209">
            <v>1018</v>
          </cell>
          <cell r="B209" t="str">
            <v>FE-LOSS</v>
          </cell>
          <cell r="C209" t="str">
            <v>FIELD EQUIPMENT (Limits of Supply and Services)</v>
          </cell>
          <cell r="D209" t="str">
            <v>Unit 7</v>
          </cell>
          <cell r="E209" t="str">
            <v>Local</v>
          </cell>
          <cell r="F209" t="str">
            <v>B</v>
          </cell>
          <cell r="G209" t="str">
            <v>Engineering</v>
          </cell>
          <cell r="H209" t="str">
            <v>Formula 4</v>
          </cell>
          <cell r="I209" t="str">
            <v>B Engineering Local Formula 4</v>
          </cell>
          <cell r="J209">
            <v>96639.479999999952</v>
          </cell>
          <cell r="K209">
            <v>86975.53</v>
          </cell>
          <cell r="L209">
            <v>9663.9499999999534</v>
          </cell>
          <cell r="M209">
            <v>5.0000000046566129E-2</v>
          </cell>
          <cell r="N209">
            <v>96639.53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9663.9500000000007</v>
          </cell>
          <cell r="AI209">
            <v>0</v>
          </cell>
          <cell r="AJ209">
            <v>0</v>
          </cell>
          <cell r="AK209">
            <v>0</v>
          </cell>
          <cell r="AL209">
            <v>48319.74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28991.84</v>
          </cell>
          <cell r="AV209">
            <v>0</v>
          </cell>
          <cell r="AW209">
            <v>0</v>
          </cell>
          <cell r="AX209">
            <v>9664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</row>
        <row r="210">
          <cell r="A210">
            <v>1019</v>
          </cell>
          <cell r="B210" t="str">
            <v>FE-LOSS</v>
          </cell>
          <cell r="C210" t="str">
            <v>FIELD EQUIPMENT (Limits of Supply and Services)</v>
          </cell>
          <cell r="D210" t="str">
            <v>Unit 7</v>
          </cell>
          <cell r="E210" t="str">
            <v>Local</v>
          </cell>
          <cell r="F210" t="str">
            <v>C</v>
          </cell>
          <cell r="G210" t="str">
            <v>Plant and Materials</v>
          </cell>
          <cell r="H210" t="str">
            <v>Formula 1</v>
          </cell>
          <cell r="I210" t="str">
            <v>C Plant and Materials Local Formula 1</v>
          </cell>
          <cell r="J210">
            <v>5516275.1600000001</v>
          </cell>
          <cell r="K210">
            <v>5516275.1600000001</v>
          </cell>
          <cell r="L210">
            <v>0</v>
          </cell>
          <cell r="M210">
            <v>0</v>
          </cell>
          <cell r="N210">
            <v>5516275.1600000001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2041021.81</v>
          </cell>
          <cell r="AG210">
            <v>55162.75</v>
          </cell>
          <cell r="AH210">
            <v>2537486.5699999998</v>
          </cell>
          <cell r="AI210">
            <v>882604.03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</row>
        <row r="211">
          <cell r="A211">
            <v>1020</v>
          </cell>
          <cell r="B211" t="str">
            <v>FE-LOSS</v>
          </cell>
          <cell r="C211" t="str">
            <v>FIELD EQUIPMENT (Limits of Supply and Services)</v>
          </cell>
          <cell r="D211" t="str">
            <v>Unit 7</v>
          </cell>
          <cell r="E211" t="str">
            <v>Local</v>
          </cell>
          <cell r="F211" t="str">
            <v>D</v>
          </cell>
          <cell r="G211" t="str">
            <v>Shipping / Freight</v>
          </cell>
          <cell r="H211" t="str">
            <v>Fixed</v>
          </cell>
          <cell r="I211" t="str">
            <v>D Shipping / Freight Local Fixed</v>
          </cell>
          <cell r="J211">
            <v>27562.34</v>
          </cell>
          <cell r="K211">
            <v>27562.34</v>
          </cell>
          <cell r="L211">
            <v>0</v>
          </cell>
          <cell r="M211">
            <v>0</v>
          </cell>
          <cell r="N211">
            <v>27562.34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22049.87</v>
          </cell>
          <cell r="AI211">
            <v>0</v>
          </cell>
          <cell r="AJ211">
            <v>5512.47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</row>
        <row r="212">
          <cell r="A212">
            <v>1023</v>
          </cell>
          <cell r="B212" t="str">
            <v>FE-LOSS</v>
          </cell>
          <cell r="C212" t="str">
            <v>FIELD EQUIPMENT (Limits of Supply and Services)</v>
          </cell>
          <cell r="D212" t="str">
            <v>Unit 7</v>
          </cell>
          <cell r="E212" t="str">
            <v>Local</v>
          </cell>
          <cell r="F212" t="str">
            <v>G</v>
          </cell>
          <cell r="G212" t="str">
            <v>Construction, Erection, Installation</v>
          </cell>
          <cell r="H212" t="str">
            <v>Formula 4</v>
          </cell>
          <cell r="I212" t="str">
            <v>G Construction, Erection, Installation Local Formula 4</v>
          </cell>
          <cell r="J212">
            <v>1361032.73</v>
          </cell>
          <cell r="K212">
            <v>0</v>
          </cell>
          <cell r="L212">
            <v>1361032.73</v>
          </cell>
          <cell r="M212">
            <v>7.000000006519258E-2</v>
          </cell>
          <cell r="N212">
            <v>1361032.8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449140.8</v>
          </cell>
          <cell r="AW212">
            <v>449141</v>
          </cell>
          <cell r="AX212">
            <v>462751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</row>
        <row r="213">
          <cell r="A213">
            <v>1024</v>
          </cell>
          <cell r="B213" t="str">
            <v>FE-LOSS</v>
          </cell>
          <cell r="C213" t="str">
            <v>FIELD EQUIPMENT (Limits of Supply and Services)</v>
          </cell>
          <cell r="D213" t="str">
            <v>Unit 7</v>
          </cell>
          <cell r="E213" t="str">
            <v>Local</v>
          </cell>
          <cell r="F213" t="str">
            <v>H</v>
          </cell>
          <cell r="G213" t="str">
            <v>Commissioning and Testing</v>
          </cell>
          <cell r="H213" t="str">
            <v>Formula 4</v>
          </cell>
          <cell r="I213" t="str">
            <v>H Commissioning and Testing Local Formula 4</v>
          </cell>
          <cell r="J213">
            <v>1132169.27</v>
          </cell>
          <cell r="K213">
            <v>0</v>
          </cell>
          <cell r="L213">
            <v>1132169.27</v>
          </cell>
          <cell r="M213">
            <v>-0.27000000001862645</v>
          </cell>
          <cell r="N213">
            <v>1132169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56608</v>
          </cell>
          <cell r="AX213">
            <v>537781</v>
          </cell>
          <cell r="AY213">
            <v>537780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</row>
        <row r="214">
          <cell r="A214">
            <v>1026</v>
          </cell>
          <cell r="B214" t="str">
            <v>FE-LOSS</v>
          </cell>
          <cell r="C214" t="str">
            <v>FIELD EQUIPMENT (Limits of Supply and Services)</v>
          </cell>
          <cell r="D214" t="str">
            <v>Unit 8</v>
          </cell>
          <cell r="E214" t="str">
            <v>Foreign</v>
          </cell>
          <cell r="F214" t="str">
            <v>B</v>
          </cell>
          <cell r="G214" t="str">
            <v>Engineering</v>
          </cell>
          <cell r="H214" t="str">
            <v>Fixed</v>
          </cell>
          <cell r="I214" t="str">
            <v>B Engineering Foreign Fixed</v>
          </cell>
          <cell r="J214">
            <v>57315.3</v>
          </cell>
          <cell r="K214">
            <v>57315.3</v>
          </cell>
          <cell r="L214">
            <v>0</v>
          </cell>
          <cell r="M214">
            <v>0</v>
          </cell>
          <cell r="N214">
            <v>57315.3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80241.42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-22926.12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</row>
        <row r="215">
          <cell r="A215">
            <v>1027</v>
          </cell>
          <cell r="B215" t="str">
            <v>FE-LOSS</v>
          </cell>
          <cell r="C215" t="str">
            <v>FIELD EQUIPMENT (Limits of Supply and Services)</v>
          </cell>
          <cell r="D215" t="str">
            <v>Unit 8</v>
          </cell>
          <cell r="E215" t="str">
            <v>Foreign</v>
          </cell>
          <cell r="F215" t="str">
            <v>C</v>
          </cell>
          <cell r="G215" t="str">
            <v>Plant and Materials</v>
          </cell>
          <cell r="H215" t="str">
            <v>Fixed</v>
          </cell>
          <cell r="I215" t="str">
            <v>C Plant and Materials Foreign Fixed</v>
          </cell>
          <cell r="J215">
            <v>6482459.7396200011</v>
          </cell>
          <cell r="K215">
            <v>6482459.7400000012</v>
          </cell>
          <cell r="L215">
            <v>-3.8000009953975677E-4</v>
          </cell>
          <cell r="M215">
            <v>3.8000009953975677E-4</v>
          </cell>
          <cell r="N215">
            <v>6482459.7400000012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3837314.91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3837314.9</v>
          </cell>
          <cell r="AA215">
            <v>0</v>
          </cell>
          <cell r="AB215">
            <v>0</v>
          </cell>
          <cell r="AC215">
            <v>-51556.86999999918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-1140613.2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</row>
        <row r="216">
          <cell r="A216">
            <v>1033</v>
          </cell>
          <cell r="B216" t="str">
            <v>FE-LOSS</v>
          </cell>
          <cell r="C216" t="str">
            <v>FIELD EQUIPMENT (Limits of Supply and Services)</v>
          </cell>
          <cell r="D216" t="str">
            <v>Unit 8</v>
          </cell>
          <cell r="E216" t="str">
            <v>Local</v>
          </cell>
          <cell r="F216" t="str">
            <v>A</v>
          </cell>
          <cell r="G216" t="str">
            <v>Management</v>
          </cell>
          <cell r="H216" t="str">
            <v>Formula 4</v>
          </cell>
          <cell r="I216" t="str">
            <v>A Management Local Formula 4</v>
          </cell>
          <cell r="J216">
            <v>238958.8</v>
          </cell>
          <cell r="K216">
            <v>238958.8</v>
          </cell>
          <cell r="L216">
            <v>0</v>
          </cell>
          <cell r="M216">
            <v>0</v>
          </cell>
          <cell r="N216">
            <v>238958.8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238958.8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</row>
        <row r="217">
          <cell r="A217">
            <v>1034</v>
          </cell>
          <cell r="B217" t="str">
            <v>FE-LOSS</v>
          </cell>
          <cell r="C217" t="str">
            <v>FIELD EQUIPMENT (Limits of Supply and Services)</v>
          </cell>
          <cell r="D217" t="str">
            <v>Unit 8</v>
          </cell>
          <cell r="E217" t="str">
            <v>Local</v>
          </cell>
          <cell r="F217" t="str">
            <v>B</v>
          </cell>
          <cell r="G217" t="str">
            <v>Engineering</v>
          </cell>
          <cell r="H217" t="str">
            <v>Formula 4</v>
          </cell>
          <cell r="I217" t="str">
            <v>B Engineering Local Formula 4</v>
          </cell>
          <cell r="J217">
            <v>1306276.3774999999</v>
          </cell>
          <cell r="K217">
            <v>1306276.3799999999</v>
          </cell>
          <cell r="L217">
            <v>-2.4999999441206455E-3</v>
          </cell>
          <cell r="M217">
            <v>2.4999999441206455E-3</v>
          </cell>
          <cell r="N217">
            <v>1306276.3799999999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82143.56</v>
          </cell>
          <cell r="AC217">
            <v>0</v>
          </cell>
          <cell r="AD217">
            <v>15096.87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33387.21</v>
          </cell>
          <cell r="AO217">
            <v>65313.82</v>
          </cell>
          <cell r="AP217">
            <v>0</v>
          </cell>
          <cell r="AQ217">
            <v>457196.73</v>
          </cell>
          <cell r="AR217">
            <v>653138.18999999994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</row>
        <row r="218">
          <cell r="A218">
            <v>1035</v>
          </cell>
          <cell r="B218" t="str">
            <v>FE-LOSS</v>
          </cell>
          <cell r="C218" t="str">
            <v>FIELD EQUIPMENT (Limits of Supply and Services)</v>
          </cell>
          <cell r="D218" t="str">
            <v>Unit 8</v>
          </cell>
          <cell r="E218" t="str">
            <v>Local</v>
          </cell>
          <cell r="F218" t="str">
            <v>C</v>
          </cell>
          <cell r="G218" t="str">
            <v>Plant and Materials</v>
          </cell>
          <cell r="H218" t="str">
            <v>Formula 1</v>
          </cell>
          <cell r="I218" t="str">
            <v>C Plant and Materials Local Formula 1</v>
          </cell>
          <cell r="J218">
            <v>5486820.5067999996</v>
          </cell>
          <cell r="K218">
            <v>5486820.5099999998</v>
          </cell>
          <cell r="L218">
            <v>-3.2000001519918442E-3</v>
          </cell>
          <cell r="M218">
            <v>3.2000001519918442E-3</v>
          </cell>
          <cell r="N218">
            <v>5486820.5099999998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3310361.15</v>
          </cell>
          <cell r="AA218">
            <v>0</v>
          </cell>
          <cell r="AB218">
            <v>1379317.14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612226.67000000004</v>
          </cell>
          <cell r="AH218">
            <v>220912.71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-35997.160000000149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</row>
        <row r="219">
          <cell r="A219">
            <v>1036</v>
          </cell>
          <cell r="B219" t="str">
            <v>FE-LOSS</v>
          </cell>
          <cell r="C219" t="str">
            <v>FIELD EQUIPMENT (Limits of Supply and Services)</v>
          </cell>
          <cell r="D219" t="str">
            <v>Unit 8</v>
          </cell>
          <cell r="E219" t="str">
            <v>Local</v>
          </cell>
          <cell r="F219" t="str">
            <v>D</v>
          </cell>
          <cell r="G219" t="str">
            <v>Shipping / Freight</v>
          </cell>
          <cell r="H219" t="str">
            <v>Fixed</v>
          </cell>
          <cell r="I219" t="str">
            <v>D Shipping / Freight Local Fixed</v>
          </cell>
          <cell r="J219">
            <v>19232.560000000001</v>
          </cell>
          <cell r="K219">
            <v>19232.559999999998</v>
          </cell>
          <cell r="L219">
            <v>0</v>
          </cell>
          <cell r="M219">
            <v>0</v>
          </cell>
          <cell r="N219">
            <v>19232.559999999998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13781.17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13781.17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-8329.7800000000007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</row>
        <row r="220">
          <cell r="A220">
            <v>1039</v>
          </cell>
          <cell r="B220" t="str">
            <v>FE-LOSS</v>
          </cell>
          <cell r="C220" t="str">
            <v>FIELD EQUIPMENT (Limits of Supply and Services)</v>
          </cell>
          <cell r="D220" t="str">
            <v>Unit 8</v>
          </cell>
          <cell r="E220" t="str">
            <v>Local</v>
          </cell>
          <cell r="F220" t="str">
            <v>G</v>
          </cell>
          <cell r="G220" t="str">
            <v>Construction, Erection, Installation</v>
          </cell>
          <cell r="H220" t="str">
            <v>Formula 4</v>
          </cell>
          <cell r="I220" t="str">
            <v>G Construction, Erection, Installation Local Formula 4</v>
          </cell>
          <cell r="J220">
            <v>1702424.0695490998</v>
          </cell>
          <cell r="K220">
            <v>1702424.07</v>
          </cell>
          <cell r="L220">
            <v>-4.5090029016137123E-4</v>
          </cell>
          <cell r="M220">
            <v>4.5090029016137123E-4</v>
          </cell>
          <cell r="N220">
            <v>1702424.07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68051.64</v>
          </cell>
          <cell r="AC220">
            <v>0</v>
          </cell>
          <cell r="AD220">
            <v>68588.5</v>
          </cell>
          <cell r="AE220">
            <v>136640.13</v>
          </cell>
          <cell r="AF220">
            <v>0</v>
          </cell>
          <cell r="AG220">
            <v>0</v>
          </cell>
          <cell r="AH220">
            <v>0</v>
          </cell>
          <cell r="AI220">
            <v>136640.14000000001</v>
          </cell>
          <cell r="AJ220">
            <v>0</v>
          </cell>
          <cell r="AK220">
            <v>0</v>
          </cell>
          <cell r="AL220">
            <v>0</v>
          </cell>
          <cell r="AM220">
            <v>204960.2</v>
          </cell>
          <cell r="AN220">
            <v>151210.22</v>
          </cell>
          <cell r="AO220">
            <v>0</v>
          </cell>
          <cell r="AP220">
            <v>0</v>
          </cell>
          <cell r="AQ220">
            <v>0</v>
          </cell>
          <cell r="AR220">
            <v>85121.20000000007</v>
          </cell>
          <cell r="AS220">
            <v>0</v>
          </cell>
          <cell r="AT220">
            <v>680969.63</v>
          </cell>
          <cell r="AU220">
            <v>170242.41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</row>
        <row r="221">
          <cell r="A221">
            <v>1040</v>
          </cell>
          <cell r="B221" t="str">
            <v>FE-LOSS</v>
          </cell>
          <cell r="C221" t="str">
            <v>FIELD EQUIPMENT (Limits of Supply and Services)</v>
          </cell>
          <cell r="D221" t="str">
            <v>Unit 8</v>
          </cell>
          <cell r="E221" t="str">
            <v>Local</v>
          </cell>
          <cell r="F221" t="str">
            <v>H</v>
          </cell>
          <cell r="G221" t="str">
            <v>Commissioning and Testing</v>
          </cell>
          <cell r="H221" t="str">
            <v>Formula 4</v>
          </cell>
          <cell r="I221" t="str">
            <v>H Commissioning and Testing Local Formula 4</v>
          </cell>
          <cell r="J221">
            <v>1357011.0848250005</v>
          </cell>
          <cell r="K221">
            <v>1357011.08</v>
          </cell>
          <cell r="L221">
            <v>4.8250004183501005E-3</v>
          </cell>
          <cell r="M221">
            <v>-4.8250004183501005E-3</v>
          </cell>
          <cell r="N221">
            <v>1357011.08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135701.10999999999</v>
          </cell>
          <cell r="AS221">
            <v>0</v>
          </cell>
          <cell r="AT221">
            <v>949907.76</v>
          </cell>
          <cell r="AU221">
            <v>271402.21000000002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</row>
        <row r="222">
          <cell r="A222">
            <v>1042</v>
          </cell>
          <cell r="B222" t="str">
            <v>FE-LOSS</v>
          </cell>
          <cell r="C222" t="str">
            <v>FIELD EQUIPMENT (Limits of Supply and Services)</v>
          </cell>
          <cell r="D222" t="str">
            <v>Unit 9</v>
          </cell>
          <cell r="E222" t="str">
            <v>Foreign</v>
          </cell>
          <cell r="F222" t="str">
            <v>B</v>
          </cell>
          <cell r="G222" t="str">
            <v>Engineering</v>
          </cell>
          <cell r="H222" t="str">
            <v>Fixed</v>
          </cell>
          <cell r="I222" t="str">
            <v>B Engineering Foreign Fixed</v>
          </cell>
          <cell r="J222">
            <v>57315.3</v>
          </cell>
          <cell r="K222">
            <v>57315.3</v>
          </cell>
          <cell r="L222">
            <v>0</v>
          </cell>
          <cell r="M222">
            <v>0</v>
          </cell>
          <cell r="N222">
            <v>57315.3</v>
          </cell>
          <cell r="P222">
            <v>0</v>
          </cell>
          <cell r="Q222">
            <v>80241.42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-22926.12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</row>
        <row r="223">
          <cell r="A223">
            <v>1043</v>
          </cell>
          <cell r="B223" t="str">
            <v>FE-LOSS</v>
          </cell>
          <cell r="C223" t="str">
            <v>FIELD EQUIPMENT (Limits of Supply and Services)</v>
          </cell>
          <cell r="D223" t="str">
            <v>Unit 9</v>
          </cell>
          <cell r="E223" t="str">
            <v>Foreign</v>
          </cell>
          <cell r="F223" t="str">
            <v>C</v>
          </cell>
          <cell r="G223" t="str">
            <v>Plant and Materials</v>
          </cell>
          <cell r="H223" t="str">
            <v>Fixed</v>
          </cell>
          <cell r="I223" t="str">
            <v>C Plant and Materials Foreign Fixed</v>
          </cell>
          <cell r="J223">
            <v>8102194.3696199981</v>
          </cell>
          <cell r="K223">
            <v>8102194.370000001</v>
          </cell>
          <cell r="L223">
            <v>-3.8000289350748062E-4</v>
          </cell>
          <cell r="M223">
            <v>3.8000289350748062E-4</v>
          </cell>
          <cell r="N223">
            <v>8102194.370000001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3837314.91</v>
          </cell>
          <cell r="V223">
            <v>0</v>
          </cell>
          <cell r="W223">
            <v>3837314.9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123168.73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304395.83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</row>
        <row r="224">
          <cell r="A224">
            <v>1050</v>
          </cell>
          <cell r="B224" t="str">
            <v>FE-LOSS</v>
          </cell>
          <cell r="C224" t="str">
            <v>FIELD EQUIPMENT (Limits of Supply and Services)</v>
          </cell>
          <cell r="D224" t="str">
            <v>Unit 9</v>
          </cell>
          <cell r="E224" t="str">
            <v>Local</v>
          </cell>
          <cell r="F224" t="str">
            <v>B</v>
          </cell>
          <cell r="G224" t="str">
            <v>Engineering</v>
          </cell>
          <cell r="H224" t="str">
            <v>Formula 4</v>
          </cell>
          <cell r="I224" t="str">
            <v>B Engineering Local Formula 4</v>
          </cell>
          <cell r="J224">
            <v>432443.18150000001</v>
          </cell>
          <cell r="K224">
            <v>432443.18</v>
          </cell>
          <cell r="L224">
            <v>1.500000013038516E-3</v>
          </cell>
          <cell r="M224">
            <v>-1.500000013038516E-3</v>
          </cell>
          <cell r="N224">
            <v>432443.18</v>
          </cell>
          <cell r="P224">
            <v>112000</v>
          </cell>
          <cell r="Q224">
            <v>0</v>
          </cell>
          <cell r="R224">
            <v>0</v>
          </cell>
          <cell r="S224">
            <v>233494.12</v>
          </cell>
          <cell r="T224">
            <v>101000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-14050.94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</row>
        <row r="225">
          <cell r="A225">
            <v>1051</v>
          </cell>
          <cell r="B225" t="str">
            <v>FE-LOSS</v>
          </cell>
          <cell r="C225" t="str">
            <v>FIELD EQUIPMENT (Limits of Supply and Services)</v>
          </cell>
          <cell r="D225" t="str">
            <v>Unit 9</v>
          </cell>
          <cell r="E225" t="str">
            <v>Local</v>
          </cell>
          <cell r="F225" t="str">
            <v>C</v>
          </cell>
          <cell r="G225" t="str">
            <v>Plant and Materials</v>
          </cell>
          <cell r="H225" t="str">
            <v>Formula 1</v>
          </cell>
          <cell r="I225" t="str">
            <v>C Plant and Materials Local Formula 1</v>
          </cell>
          <cell r="J225">
            <v>5822141.5108000003</v>
          </cell>
          <cell r="K225">
            <v>5822141.5099999998</v>
          </cell>
          <cell r="L225">
            <v>8.0000050365924835E-4</v>
          </cell>
          <cell r="M225">
            <v>-8.0000050365924835E-4</v>
          </cell>
          <cell r="N225">
            <v>5822141.5099999998</v>
          </cell>
          <cell r="P225">
            <v>0</v>
          </cell>
          <cell r="Q225">
            <v>0</v>
          </cell>
          <cell r="R225">
            <v>765000</v>
          </cell>
          <cell r="S225">
            <v>2640450</v>
          </cell>
          <cell r="T225">
            <v>2111818.58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-944421.13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1249294.06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</row>
        <row r="226">
          <cell r="A226">
            <v>1052</v>
          </cell>
          <cell r="B226" t="str">
            <v>FE-LOSS</v>
          </cell>
          <cell r="C226" t="str">
            <v>FIELD EQUIPMENT (Limits of Supply and Services)</v>
          </cell>
          <cell r="D226" t="str">
            <v>Unit 9</v>
          </cell>
          <cell r="E226" t="str">
            <v>Local</v>
          </cell>
          <cell r="F226" t="str">
            <v>D</v>
          </cell>
          <cell r="G226" t="str">
            <v>Shipping / Freight</v>
          </cell>
          <cell r="H226" t="str">
            <v>Fixed</v>
          </cell>
          <cell r="I226" t="str">
            <v>D Shipping / Freight Local Fixed</v>
          </cell>
          <cell r="J226">
            <v>19550.68</v>
          </cell>
          <cell r="K226">
            <v>19550.68</v>
          </cell>
          <cell r="L226">
            <v>0</v>
          </cell>
          <cell r="M226">
            <v>0</v>
          </cell>
          <cell r="N226">
            <v>19550.68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13781.17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13781.17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-8011.66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</row>
        <row r="227">
          <cell r="A227">
            <v>1055</v>
          </cell>
          <cell r="B227" t="str">
            <v>FE-LOSS</v>
          </cell>
          <cell r="C227" t="str">
            <v>FIELD EQUIPMENT (Limits of Supply and Services)</v>
          </cell>
          <cell r="D227" t="str">
            <v>Unit 9</v>
          </cell>
          <cell r="E227" t="str">
            <v>Local</v>
          </cell>
          <cell r="F227" t="str">
            <v>G</v>
          </cell>
          <cell r="G227" t="str">
            <v>Construction, Erection, Installation</v>
          </cell>
          <cell r="H227" t="str">
            <v>Formula 4</v>
          </cell>
          <cell r="I227" t="str">
            <v>G Construction, Erection, Installation Local Formula 4</v>
          </cell>
          <cell r="J227">
            <v>1297475.9238895001</v>
          </cell>
          <cell r="K227">
            <v>1297475.92</v>
          </cell>
          <cell r="L227">
            <v>3.8895001634955406E-3</v>
          </cell>
          <cell r="M227">
            <v>-3.8895001634955406E-3</v>
          </cell>
          <cell r="N227">
            <v>1297475.92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452954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173121.65</v>
          </cell>
          <cell r="AC227">
            <v>86812.62</v>
          </cell>
          <cell r="AD227">
            <v>0</v>
          </cell>
          <cell r="AE227">
            <v>0</v>
          </cell>
          <cell r="AF227">
            <v>129616.04</v>
          </cell>
          <cell r="AG227">
            <v>64808.029999999912</v>
          </cell>
          <cell r="AH227">
            <v>0</v>
          </cell>
          <cell r="AI227">
            <v>64808.02</v>
          </cell>
          <cell r="AJ227">
            <v>129616.05</v>
          </cell>
          <cell r="AK227">
            <v>0</v>
          </cell>
          <cell r="AL227">
            <v>129616.05</v>
          </cell>
          <cell r="AM227">
            <v>64808.02</v>
          </cell>
          <cell r="AN227">
            <v>1315.4399999999441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</row>
        <row r="228">
          <cell r="A228">
            <v>1056</v>
          </cell>
          <cell r="B228" t="str">
            <v>FE-LOSS</v>
          </cell>
          <cell r="C228" t="str">
            <v>FIELD EQUIPMENT (Limits of Supply and Services)</v>
          </cell>
          <cell r="D228" t="str">
            <v>Unit 9</v>
          </cell>
          <cell r="E228" t="str">
            <v>Local</v>
          </cell>
          <cell r="F228" t="str">
            <v>H</v>
          </cell>
          <cell r="G228" t="str">
            <v>Commissioning and Testing</v>
          </cell>
          <cell r="H228" t="str">
            <v>Formula 4</v>
          </cell>
          <cell r="I228" t="str">
            <v>H Commissioning and Testing Local Formula 4</v>
          </cell>
          <cell r="J228">
            <v>1402953.9061250002</v>
          </cell>
          <cell r="K228">
            <v>1402953.91</v>
          </cell>
          <cell r="L228">
            <v>-3.8749997038394213E-3</v>
          </cell>
          <cell r="M228">
            <v>3.8749997038394213E-3</v>
          </cell>
          <cell r="N228">
            <v>1402953.91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56118.16</v>
          </cell>
          <cell r="AE228">
            <v>0</v>
          </cell>
          <cell r="AF228">
            <v>0</v>
          </cell>
          <cell r="AG228">
            <v>42088.61</v>
          </cell>
          <cell r="AH228">
            <v>0</v>
          </cell>
          <cell r="AI228">
            <v>1304747.1399999999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</row>
        <row r="229">
          <cell r="A229">
            <v>1089</v>
          </cell>
          <cell r="B229" t="str">
            <v>MT-MMW</v>
          </cell>
          <cell r="C229" t="str">
            <v xml:space="preserve">MT MODERNISATION MECHNICAL WORKS </v>
          </cell>
          <cell r="D229" t="str">
            <v>Unit 1</v>
          </cell>
          <cell r="E229" t="str">
            <v>Foreign</v>
          </cell>
          <cell r="F229" t="str">
            <v>A</v>
          </cell>
          <cell r="G229" t="str">
            <v>Management</v>
          </cell>
          <cell r="H229" t="str">
            <v>Fixed</v>
          </cell>
          <cell r="I229" t="str">
            <v>A Management Foreign Fixed</v>
          </cell>
          <cell r="J229">
            <v>119058.3</v>
          </cell>
          <cell r="K229">
            <v>0</v>
          </cell>
          <cell r="L229">
            <v>119058.3</v>
          </cell>
          <cell r="M229">
            <v>-0.30000000000291038</v>
          </cell>
          <cell r="N229">
            <v>119058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119058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</row>
        <row r="230">
          <cell r="A230">
            <v>1090</v>
          </cell>
          <cell r="B230" t="str">
            <v>MT-MMW</v>
          </cell>
          <cell r="C230" t="str">
            <v xml:space="preserve">MT MODERNISATION MECHNICAL WORKS </v>
          </cell>
          <cell r="D230" t="str">
            <v>Unit 1</v>
          </cell>
          <cell r="E230" t="str">
            <v>Foreign</v>
          </cell>
          <cell r="F230" t="str">
            <v>B</v>
          </cell>
          <cell r="G230" t="str">
            <v>Engineering</v>
          </cell>
          <cell r="H230" t="str">
            <v>Fixed</v>
          </cell>
          <cell r="I230" t="str">
            <v>B Engineering Foreign Fixed</v>
          </cell>
          <cell r="J230">
            <v>128220.58</v>
          </cell>
          <cell r="K230">
            <v>0</v>
          </cell>
          <cell r="L230">
            <v>128220.58</v>
          </cell>
          <cell r="M230">
            <v>0.41999999999825377</v>
          </cell>
          <cell r="N230">
            <v>128221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128221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</row>
        <row r="231">
          <cell r="A231">
            <v>1091</v>
          </cell>
          <cell r="B231" t="str">
            <v>MT-MMW</v>
          </cell>
          <cell r="C231" t="str">
            <v xml:space="preserve">MT MODERNISATION MECHNICAL WORKS </v>
          </cell>
          <cell r="D231" t="str">
            <v>Unit 1</v>
          </cell>
          <cell r="E231" t="str">
            <v>Foreign</v>
          </cell>
          <cell r="F231" t="str">
            <v>C</v>
          </cell>
          <cell r="G231" t="str">
            <v>Plant and Materials</v>
          </cell>
          <cell r="H231" t="str">
            <v>Fixed</v>
          </cell>
          <cell r="I231" t="str">
            <v>C Plant and Materials Foreign Fixed</v>
          </cell>
          <cell r="J231">
            <v>2269605.5499999998</v>
          </cell>
          <cell r="K231">
            <v>0</v>
          </cell>
          <cell r="L231">
            <v>2269605.5499999998</v>
          </cell>
          <cell r="M231">
            <v>0.45000000018626451</v>
          </cell>
          <cell r="N231">
            <v>2269606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2269606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</row>
        <row r="232">
          <cell r="A232">
            <v>1096</v>
          </cell>
          <cell r="B232" t="str">
            <v>MT-MMW</v>
          </cell>
          <cell r="C232" t="str">
            <v xml:space="preserve">MT MODERNISATION MECHNICAL WORKS </v>
          </cell>
          <cell r="D232" t="str">
            <v>Unit 1</v>
          </cell>
          <cell r="E232" t="str">
            <v>Foreign</v>
          </cell>
          <cell r="F232" t="str">
            <v>H</v>
          </cell>
          <cell r="G232" t="str">
            <v>Commissioning and Testing</v>
          </cell>
          <cell r="H232" t="str">
            <v>Fixed</v>
          </cell>
          <cell r="I232" t="str">
            <v>H Commissioning and Testing Foreign Fixed</v>
          </cell>
          <cell r="J232">
            <v>1390552.23</v>
          </cell>
          <cell r="K232">
            <v>0</v>
          </cell>
          <cell r="L232">
            <v>1390552.23</v>
          </cell>
          <cell r="M232">
            <v>-0.22999999998137355</v>
          </cell>
          <cell r="N232">
            <v>1390552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1390552</v>
          </cell>
          <cell r="BQ232">
            <v>0</v>
          </cell>
          <cell r="BR232">
            <v>0</v>
          </cell>
          <cell r="BS232">
            <v>0</v>
          </cell>
        </row>
        <row r="233">
          <cell r="A233">
            <v>1098</v>
          </cell>
          <cell r="B233" t="str">
            <v>MT-MMW</v>
          </cell>
          <cell r="C233" t="str">
            <v xml:space="preserve">MT MODERNISATION MECHNICAL WORKS </v>
          </cell>
          <cell r="D233" t="str">
            <v>Unit 1</v>
          </cell>
          <cell r="E233" t="str">
            <v>Local</v>
          </cell>
          <cell r="F233" t="str">
            <v>B</v>
          </cell>
          <cell r="G233" t="str">
            <v>Engineering</v>
          </cell>
          <cell r="H233" t="str">
            <v>Formula 4</v>
          </cell>
          <cell r="I233" t="str">
            <v>B Engineering Local Formula 4</v>
          </cell>
          <cell r="J233">
            <v>24165.13</v>
          </cell>
          <cell r="K233">
            <v>0</v>
          </cell>
          <cell r="L233">
            <v>24165.13</v>
          </cell>
          <cell r="M233">
            <v>-0.13000000000101863</v>
          </cell>
          <cell r="N233">
            <v>24165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24165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</row>
        <row r="234">
          <cell r="A234">
            <v>1099</v>
          </cell>
          <cell r="B234" t="str">
            <v>MT-MMW</v>
          </cell>
          <cell r="C234" t="str">
            <v xml:space="preserve">MT MODERNISATION MECHNICAL WORKS </v>
          </cell>
          <cell r="D234" t="str">
            <v>Unit 1</v>
          </cell>
          <cell r="E234" t="str">
            <v>Local</v>
          </cell>
          <cell r="F234" t="str">
            <v>C</v>
          </cell>
          <cell r="G234" t="str">
            <v>Plant and Materials</v>
          </cell>
          <cell r="H234" t="str">
            <v>Formula 1</v>
          </cell>
          <cell r="I234" t="str">
            <v>C Plant and Materials Local Formula 1</v>
          </cell>
          <cell r="J234">
            <v>111048.14</v>
          </cell>
          <cell r="K234">
            <v>0</v>
          </cell>
          <cell r="L234">
            <v>111048.14</v>
          </cell>
          <cell r="M234">
            <v>-0.13999999999941792</v>
          </cell>
          <cell r="N234">
            <v>111048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111048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</row>
        <row r="235">
          <cell r="A235">
            <v>1100</v>
          </cell>
          <cell r="B235" t="str">
            <v>MT-MMW</v>
          </cell>
          <cell r="C235" t="str">
            <v xml:space="preserve">MT MODERNISATION MECHNICAL WORKS </v>
          </cell>
          <cell r="D235" t="str">
            <v>Unit 1</v>
          </cell>
          <cell r="E235" t="str">
            <v>Local</v>
          </cell>
          <cell r="F235" t="str">
            <v>D</v>
          </cell>
          <cell r="G235" t="str">
            <v>Shipping / Freight</v>
          </cell>
          <cell r="H235" t="str">
            <v>Fixed</v>
          </cell>
          <cell r="I235" t="str">
            <v>D Shipping / Freight Local Fixed</v>
          </cell>
          <cell r="J235">
            <v>123979.74</v>
          </cell>
          <cell r="K235">
            <v>0</v>
          </cell>
          <cell r="L235">
            <v>123979.74</v>
          </cell>
          <cell r="M235">
            <v>0.25999999999476131</v>
          </cell>
          <cell r="N235">
            <v>123980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123980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</row>
        <row r="236">
          <cell r="A236">
            <v>1103</v>
          </cell>
          <cell r="B236" t="str">
            <v>MT-MMW</v>
          </cell>
          <cell r="C236" t="str">
            <v xml:space="preserve">MT MODERNISATION MECHNICAL WORKS </v>
          </cell>
          <cell r="D236" t="str">
            <v>Unit 1</v>
          </cell>
          <cell r="E236" t="str">
            <v>Local</v>
          </cell>
          <cell r="F236" t="str">
            <v>G</v>
          </cell>
          <cell r="G236" t="str">
            <v>Construction, Erection, Installation</v>
          </cell>
          <cell r="H236" t="str">
            <v>Formula 4</v>
          </cell>
          <cell r="I236" t="str">
            <v>G Construction, Erection, Installation Local Formula 4</v>
          </cell>
          <cell r="J236">
            <v>849100</v>
          </cell>
          <cell r="K236">
            <v>0</v>
          </cell>
          <cell r="L236">
            <v>849100</v>
          </cell>
          <cell r="M236">
            <v>0</v>
          </cell>
          <cell r="N236">
            <v>849100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849100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</row>
        <row r="237">
          <cell r="A237">
            <v>1104</v>
          </cell>
          <cell r="B237" t="str">
            <v>MT-MMW</v>
          </cell>
          <cell r="C237" t="str">
            <v xml:space="preserve">MT MODERNISATION MECHNICAL WORKS </v>
          </cell>
          <cell r="D237" t="str">
            <v>Unit 1</v>
          </cell>
          <cell r="E237" t="str">
            <v>Local</v>
          </cell>
          <cell r="F237" t="str">
            <v>H</v>
          </cell>
          <cell r="G237" t="str">
            <v>Commissioning and Testing</v>
          </cell>
          <cell r="H237" t="str">
            <v>Formula 4</v>
          </cell>
          <cell r="I237" t="str">
            <v>H Commissioning and Testing Local Formula 4</v>
          </cell>
          <cell r="J237">
            <v>135890.57</v>
          </cell>
          <cell r="K237">
            <v>0</v>
          </cell>
          <cell r="L237">
            <v>135890.57</v>
          </cell>
          <cell r="M237">
            <v>0.42999999999301508</v>
          </cell>
          <cell r="N237">
            <v>135891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135891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</row>
        <row r="238">
          <cell r="A238">
            <v>1105</v>
          </cell>
          <cell r="B238" t="str">
            <v>MT-MMW</v>
          </cell>
          <cell r="C238" t="str">
            <v xml:space="preserve">MT MODERNISATION MECHNICAL WORKS </v>
          </cell>
          <cell r="D238" t="str">
            <v>Unit 2</v>
          </cell>
          <cell r="E238" t="str">
            <v>Foreign</v>
          </cell>
          <cell r="F238" t="str">
            <v>A</v>
          </cell>
          <cell r="G238" t="str">
            <v>Management</v>
          </cell>
          <cell r="H238" t="str">
            <v>Fixed</v>
          </cell>
          <cell r="I238" t="str">
            <v>A Management Foreign Fixed</v>
          </cell>
          <cell r="J238">
            <v>119058.3</v>
          </cell>
          <cell r="K238">
            <v>0</v>
          </cell>
          <cell r="L238">
            <v>119058.3</v>
          </cell>
          <cell r="M238">
            <v>-0.30000000000291038</v>
          </cell>
          <cell r="N238">
            <v>119058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119058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</row>
        <row r="239">
          <cell r="A239">
            <v>1106</v>
          </cell>
          <cell r="B239" t="str">
            <v>MT-MMW</v>
          </cell>
          <cell r="C239" t="str">
            <v xml:space="preserve">MT MODERNISATION MECHNICAL WORKS </v>
          </cell>
          <cell r="D239" t="str">
            <v>Unit 2</v>
          </cell>
          <cell r="E239" t="str">
            <v>Foreign</v>
          </cell>
          <cell r="F239" t="str">
            <v>B</v>
          </cell>
          <cell r="G239" t="str">
            <v>Engineering</v>
          </cell>
          <cell r="H239" t="str">
            <v>Fixed</v>
          </cell>
          <cell r="I239" t="str">
            <v>B Engineering Foreign Fixed</v>
          </cell>
          <cell r="J239">
            <v>128226.98</v>
          </cell>
          <cell r="K239">
            <v>0</v>
          </cell>
          <cell r="L239">
            <v>128226.98</v>
          </cell>
          <cell r="M239">
            <v>2.0000000004074536E-2</v>
          </cell>
          <cell r="N239">
            <v>128227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128227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</row>
        <row r="240">
          <cell r="A240">
            <v>1107</v>
          </cell>
          <cell r="B240" t="str">
            <v>MT-MMW</v>
          </cell>
          <cell r="C240" t="str">
            <v xml:space="preserve">MT MODERNISATION MECHNICAL WORKS </v>
          </cell>
          <cell r="D240" t="str">
            <v>Unit 2</v>
          </cell>
          <cell r="E240" t="str">
            <v>Foreign</v>
          </cell>
          <cell r="F240" t="str">
            <v>C</v>
          </cell>
          <cell r="G240" t="str">
            <v>Plant and Materials</v>
          </cell>
          <cell r="H240" t="str">
            <v>Fixed</v>
          </cell>
          <cell r="I240" t="str">
            <v>C Plant and Materials Foreign Fixed</v>
          </cell>
          <cell r="J240">
            <v>2269605.5499999998</v>
          </cell>
          <cell r="K240">
            <v>0</v>
          </cell>
          <cell r="L240">
            <v>2269605.5499999998</v>
          </cell>
          <cell r="M240">
            <v>0.45000000018626451</v>
          </cell>
          <cell r="N240">
            <v>2269606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2269606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</row>
        <row r="241">
          <cell r="A241">
            <v>1112</v>
          </cell>
          <cell r="B241" t="str">
            <v>MT-MMW</v>
          </cell>
          <cell r="C241" t="str">
            <v xml:space="preserve">MT MODERNISATION MECHNICAL WORKS </v>
          </cell>
          <cell r="D241" t="str">
            <v>Unit 2</v>
          </cell>
          <cell r="E241" t="str">
            <v>Foreign</v>
          </cell>
          <cell r="F241" t="str">
            <v>H</v>
          </cell>
          <cell r="G241" t="str">
            <v>Commissioning and Testing</v>
          </cell>
          <cell r="H241" t="str">
            <v>Fixed</v>
          </cell>
          <cell r="I241" t="str">
            <v>H Commissioning and Testing Foreign Fixed</v>
          </cell>
          <cell r="J241">
            <v>1390552.23</v>
          </cell>
          <cell r="K241">
            <v>0</v>
          </cell>
          <cell r="L241">
            <v>1390552.23</v>
          </cell>
          <cell r="M241">
            <v>-0.22999999998137355</v>
          </cell>
          <cell r="N241">
            <v>1390552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1390552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</row>
        <row r="242">
          <cell r="A242">
            <v>1114</v>
          </cell>
          <cell r="B242" t="str">
            <v>MT-MMW</v>
          </cell>
          <cell r="C242" t="str">
            <v xml:space="preserve">MT MODERNISATION MECHNICAL WORKS </v>
          </cell>
          <cell r="D242" t="str">
            <v>Unit 2</v>
          </cell>
          <cell r="E242" t="str">
            <v>Local</v>
          </cell>
          <cell r="F242" t="str">
            <v>B</v>
          </cell>
          <cell r="G242" t="str">
            <v>Engineering</v>
          </cell>
          <cell r="H242" t="str">
            <v>Formula 4</v>
          </cell>
          <cell r="I242" t="str">
            <v>B Engineering Local Formula 4</v>
          </cell>
          <cell r="J242">
            <v>24165.75</v>
          </cell>
          <cell r="K242">
            <v>0</v>
          </cell>
          <cell r="L242">
            <v>24165.75</v>
          </cell>
          <cell r="M242">
            <v>0.25</v>
          </cell>
          <cell r="N242">
            <v>24166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24166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</row>
        <row r="243">
          <cell r="A243">
            <v>1115</v>
          </cell>
          <cell r="B243" t="str">
            <v>MT-MMW</v>
          </cell>
          <cell r="C243" t="str">
            <v xml:space="preserve">MT MODERNISATION MECHNICAL WORKS </v>
          </cell>
          <cell r="D243" t="str">
            <v>Unit 2</v>
          </cell>
          <cell r="E243" t="str">
            <v>Local</v>
          </cell>
          <cell r="F243" t="str">
            <v>C</v>
          </cell>
          <cell r="G243" t="str">
            <v>Plant and Materials</v>
          </cell>
          <cell r="H243" t="str">
            <v>Formula 1</v>
          </cell>
          <cell r="I243" t="str">
            <v>C Plant and Materials Local Formula 1</v>
          </cell>
          <cell r="J243">
            <v>111048.14</v>
          </cell>
          <cell r="K243">
            <v>0</v>
          </cell>
          <cell r="L243">
            <v>111048.14</v>
          </cell>
          <cell r="M243">
            <v>-0.13999999999941792</v>
          </cell>
          <cell r="N243">
            <v>111048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111048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</row>
        <row r="244">
          <cell r="A244">
            <v>1116</v>
          </cell>
          <cell r="B244" t="str">
            <v>MT-MMW</v>
          </cell>
          <cell r="C244" t="str">
            <v xml:space="preserve">MT MODERNISATION MECHNICAL WORKS </v>
          </cell>
          <cell r="D244" t="str">
            <v>Unit 2</v>
          </cell>
          <cell r="E244" t="str">
            <v>Local</v>
          </cell>
          <cell r="F244" t="str">
            <v>D</v>
          </cell>
          <cell r="G244" t="str">
            <v>Shipping / Freight</v>
          </cell>
          <cell r="H244" t="str">
            <v>Fixed</v>
          </cell>
          <cell r="I244" t="str">
            <v>D Shipping / Freight Local Fixed</v>
          </cell>
          <cell r="J244">
            <v>123979.74</v>
          </cell>
          <cell r="K244">
            <v>0</v>
          </cell>
          <cell r="L244">
            <v>123979.74</v>
          </cell>
          <cell r="M244">
            <v>0.25999999999476131</v>
          </cell>
          <cell r="N244">
            <v>123980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123980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</row>
        <row r="245">
          <cell r="A245">
            <v>1119</v>
          </cell>
          <cell r="B245" t="str">
            <v>MT-MMW</v>
          </cell>
          <cell r="C245" t="str">
            <v xml:space="preserve">MT MODERNISATION MECHNICAL WORKS </v>
          </cell>
          <cell r="D245" t="str">
            <v>Unit 2</v>
          </cell>
          <cell r="E245" t="str">
            <v>Local</v>
          </cell>
          <cell r="F245" t="str">
            <v>G</v>
          </cell>
          <cell r="G245" t="str">
            <v>Construction, Erection, Installation</v>
          </cell>
          <cell r="H245" t="str">
            <v>Formula 4</v>
          </cell>
          <cell r="I245" t="str">
            <v>G Construction, Erection, Installation Local Formula 4</v>
          </cell>
          <cell r="J245">
            <v>849100</v>
          </cell>
          <cell r="K245">
            <v>0</v>
          </cell>
          <cell r="L245">
            <v>849100</v>
          </cell>
          <cell r="M245">
            <v>0</v>
          </cell>
          <cell r="N245">
            <v>849100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849100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</row>
        <row r="246">
          <cell r="A246">
            <v>1120</v>
          </cell>
          <cell r="B246" t="str">
            <v>MT-MMW</v>
          </cell>
          <cell r="C246" t="str">
            <v xml:space="preserve">MT MODERNISATION MECHNICAL WORKS </v>
          </cell>
          <cell r="D246" t="str">
            <v>Unit 2</v>
          </cell>
          <cell r="E246" t="str">
            <v>Local</v>
          </cell>
          <cell r="F246" t="str">
            <v>H</v>
          </cell>
          <cell r="G246" t="str">
            <v>Commissioning and Testing</v>
          </cell>
          <cell r="H246" t="str">
            <v>Formula 4</v>
          </cell>
          <cell r="I246" t="str">
            <v>H Commissioning and Testing Local Formula 4</v>
          </cell>
          <cell r="J246">
            <v>135890.57</v>
          </cell>
          <cell r="K246">
            <v>0</v>
          </cell>
          <cell r="L246">
            <v>135890.57</v>
          </cell>
          <cell r="M246">
            <v>0.42999999999301508</v>
          </cell>
          <cell r="N246">
            <v>135891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135891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</row>
        <row r="247">
          <cell r="A247">
            <v>1121</v>
          </cell>
          <cell r="B247" t="str">
            <v>MT-MMW</v>
          </cell>
          <cell r="C247" t="str">
            <v xml:space="preserve">MT MODERNISATION MECHNICAL WORKS </v>
          </cell>
          <cell r="D247" t="str">
            <v>Unit 3</v>
          </cell>
          <cell r="E247" t="str">
            <v>Foreign</v>
          </cell>
          <cell r="F247" t="str">
            <v>A</v>
          </cell>
          <cell r="G247" t="str">
            <v>Management</v>
          </cell>
          <cell r="H247" t="str">
            <v>Fixed</v>
          </cell>
          <cell r="I247" t="str">
            <v>A Management Foreign Fixed</v>
          </cell>
          <cell r="J247">
            <v>366340.86</v>
          </cell>
          <cell r="K247">
            <v>0</v>
          </cell>
          <cell r="L247">
            <v>366340.86</v>
          </cell>
          <cell r="M247">
            <v>0.14000000001396984</v>
          </cell>
          <cell r="N247">
            <v>366341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366341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</row>
        <row r="248">
          <cell r="A248">
            <v>1122</v>
          </cell>
          <cell r="B248" t="str">
            <v>MT-MMW</v>
          </cell>
          <cell r="C248" t="str">
            <v xml:space="preserve">MT MODERNISATION MECHNICAL WORKS </v>
          </cell>
          <cell r="D248" t="str">
            <v>Unit 3</v>
          </cell>
          <cell r="E248" t="str">
            <v>Foreign</v>
          </cell>
          <cell r="F248" t="str">
            <v>B</v>
          </cell>
          <cell r="G248" t="str">
            <v>Engineering</v>
          </cell>
          <cell r="H248" t="str">
            <v>Fixed</v>
          </cell>
          <cell r="I248" t="str">
            <v>B Engineering Foreign Fixed</v>
          </cell>
          <cell r="J248">
            <v>888389.16</v>
          </cell>
          <cell r="K248">
            <v>0</v>
          </cell>
          <cell r="L248">
            <v>888389.16</v>
          </cell>
          <cell r="M248">
            <v>-0.16000000003259629</v>
          </cell>
          <cell r="N248">
            <v>888389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888389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</row>
        <row r="249">
          <cell r="A249">
            <v>1123</v>
          </cell>
          <cell r="B249" t="str">
            <v>MT-MMW</v>
          </cell>
          <cell r="C249" t="str">
            <v xml:space="preserve">MT MODERNISATION MECHNICAL WORKS </v>
          </cell>
          <cell r="D249" t="str">
            <v>Unit 3</v>
          </cell>
          <cell r="E249" t="str">
            <v>Foreign</v>
          </cell>
          <cell r="F249" t="str">
            <v>C</v>
          </cell>
          <cell r="G249" t="str">
            <v>Plant and Materials</v>
          </cell>
          <cell r="H249" t="str">
            <v>Fixed</v>
          </cell>
          <cell r="I249" t="str">
            <v>C Plant and Materials Foreign Fixed</v>
          </cell>
          <cell r="J249">
            <v>2846623.92</v>
          </cell>
          <cell r="K249">
            <v>0</v>
          </cell>
          <cell r="L249">
            <v>2846623.92</v>
          </cell>
          <cell r="M249">
            <v>8.0000000074505806E-2</v>
          </cell>
          <cell r="N249">
            <v>2846624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2846624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</row>
        <row r="250">
          <cell r="A250">
            <v>1128</v>
          </cell>
          <cell r="B250" t="str">
            <v>MT-MMW</v>
          </cell>
          <cell r="C250" t="str">
            <v xml:space="preserve">MT MODERNISATION MECHNICAL WORKS </v>
          </cell>
          <cell r="D250" t="str">
            <v>Unit 3</v>
          </cell>
          <cell r="E250" t="str">
            <v>Foreign</v>
          </cell>
          <cell r="F250" t="str">
            <v>H</v>
          </cell>
          <cell r="G250" t="str">
            <v>Commissioning and Testing</v>
          </cell>
          <cell r="H250" t="str">
            <v>Fixed</v>
          </cell>
          <cell r="I250" t="str">
            <v>H Commissioning and Testing Foreign Fixed</v>
          </cell>
          <cell r="J250">
            <v>1557880.09</v>
          </cell>
          <cell r="K250">
            <v>0</v>
          </cell>
          <cell r="L250">
            <v>1557880.09</v>
          </cell>
          <cell r="M250">
            <v>-9.0000000083819032E-2</v>
          </cell>
          <cell r="N250">
            <v>1557880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1557880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</row>
        <row r="251">
          <cell r="A251">
            <v>1130</v>
          </cell>
          <cell r="B251" t="str">
            <v>MT-MMW</v>
          </cell>
          <cell r="C251" t="str">
            <v xml:space="preserve">MT MODERNISATION MECHNICAL WORKS </v>
          </cell>
          <cell r="D251" t="str">
            <v>Unit 3</v>
          </cell>
          <cell r="E251" t="str">
            <v>Local</v>
          </cell>
          <cell r="F251" t="str">
            <v>B</v>
          </cell>
          <cell r="G251" t="str">
            <v>Engineering</v>
          </cell>
          <cell r="H251" t="str">
            <v>Formula 4</v>
          </cell>
          <cell r="I251" t="str">
            <v>B Engineering Local Formula 4</v>
          </cell>
          <cell r="J251">
            <v>122617.45</v>
          </cell>
          <cell r="K251">
            <v>0</v>
          </cell>
          <cell r="L251">
            <v>122617.45</v>
          </cell>
          <cell r="M251">
            <v>-0.44999999999708962</v>
          </cell>
          <cell r="N251">
            <v>122617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122617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</row>
        <row r="252">
          <cell r="A252">
            <v>1131</v>
          </cell>
          <cell r="B252" t="str">
            <v>MT-MMW</v>
          </cell>
          <cell r="C252" t="str">
            <v xml:space="preserve">MT MODERNISATION MECHNICAL WORKS </v>
          </cell>
          <cell r="D252" t="str">
            <v>Unit 3</v>
          </cell>
          <cell r="E252" t="str">
            <v>Local</v>
          </cell>
          <cell r="F252" t="str">
            <v>C</v>
          </cell>
          <cell r="G252" t="str">
            <v>Plant and Materials</v>
          </cell>
          <cell r="H252" t="str">
            <v>Formula 1</v>
          </cell>
          <cell r="I252" t="str">
            <v>C Plant and Materials Local Formula 1</v>
          </cell>
          <cell r="J252">
            <v>139280.72</v>
          </cell>
          <cell r="K252">
            <v>0</v>
          </cell>
          <cell r="L252">
            <v>139280.72</v>
          </cell>
          <cell r="M252">
            <v>0.27999999999883585</v>
          </cell>
          <cell r="N252">
            <v>139281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139281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</row>
        <row r="253">
          <cell r="A253">
            <v>1132</v>
          </cell>
          <cell r="B253" t="str">
            <v>MT-MMW</v>
          </cell>
          <cell r="C253" t="str">
            <v xml:space="preserve">MT MODERNISATION MECHNICAL WORKS </v>
          </cell>
          <cell r="D253" t="str">
            <v>Unit 3</v>
          </cell>
          <cell r="E253" t="str">
            <v>Local</v>
          </cell>
          <cell r="F253" t="str">
            <v>D</v>
          </cell>
          <cell r="G253" t="str">
            <v>Shipping / Freight</v>
          </cell>
          <cell r="H253" t="str">
            <v>Fixed</v>
          </cell>
          <cell r="I253" t="str">
            <v>D Shipping / Freight Local Fixed</v>
          </cell>
          <cell r="J253">
            <v>155500.01999999999</v>
          </cell>
          <cell r="K253">
            <v>0</v>
          </cell>
          <cell r="L253">
            <v>155500.01999999999</v>
          </cell>
          <cell r="M253">
            <v>-1.9999999989522621E-2</v>
          </cell>
          <cell r="N253">
            <v>155500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155500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</row>
        <row r="254">
          <cell r="A254">
            <v>1135</v>
          </cell>
          <cell r="B254" t="str">
            <v>MT-MMW</v>
          </cell>
          <cell r="C254" t="str">
            <v xml:space="preserve">MT MODERNISATION MECHNICAL WORKS </v>
          </cell>
          <cell r="D254" t="str">
            <v>Unit 3</v>
          </cell>
          <cell r="E254" t="str">
            <v>Local</v>
          </cell>
          <cell r="F254" t="str">
            <v>G</v>
          </cell>
          <cell r="G254" t="str">
            <v>Construction, Erection, Installation</v>
          </cell>
          <cell r="H254" t="str">
            <v>Formula 4</v>
          </cell>
          <cell r="I254" t="str">
            <v>G Construction, Erection, Installation Local Formula 4</v>
          </cell>
          <cell r="J254">
            <v>849100</v>
          </cell>
          <cell r="K254">
            <v>0</v>
          </cell>
          <cell r="L254">
            <v>849100</v>
          </cell>
          <cell r="M254">
            <v>0</v>
          </cell>
          <cell r="N254">
            <v>849100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849100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</row>
        <row r="255">
          <cell r="A255">
            <v>1136</v>
          </cell>
          <cell r="B255" t="str">
            <v>MT-MMW</v>
          </cell>
          <cell r="C255" t="str">
            <v xml:space="preserve">MT MODERNISATION MECHNICAL WORKS </v>
          </cell>
          <cell r="D255" t="str">
            <v>Unit 3</v>
          </cell>
          <cell r="E255" t="str">
            <v>Local</v>
          </cell>
          <cell r="F255" t="str">
            <v>H</v>
          </cell>
          <cell r="G255" t="str">
            <v>Commissioning and Testing</v>
          </cell>
          <cell r="H255" t="str">
            <v>Formula 4</v>
          </cell>
          <cell r="I255" t="str">
            <v>H Commissioning and Testing Local Formula 4</v>
          </cell>
          <cell r="J255">
            <v>152242.54999999999</v>
          </cell>
          <cell r="K255">
            <v>0</v>
          </cell>
          <cell r="L255">
            <v>152242.54999999999</v>
          </cell>
          <cell r="M255">
            <v>0.45000000001164153</v>
          </cell>
          <cell r="N255">
            <v>152243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152243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</row>
        <row r="256">
          <cell r="A256">
            <v>1137</v>
          </cell>
          <cell r="B256" t="str">
            <v>MT-MMW</v>
          </cell>
          <cell r="C256" t="str">
            <v xml:space="preserve">MT MODERNISATION MECHNICAL WORKS </v>
          </cell>
          <cell r="D256" t="str">
            <v>Unit 4</v>
          </cell>
          <cell r="E256" t="str">
            <v>Foreign</v>
          </cell>
          <cell r="F256" t="str">
            <v>A</v>
          </cell>
          <cell r="G256" t="str">
            <v>Management</v>
          </cell>
          <cell r="H256" t="str">
            <v>Fixed</v>
          </cell>
          <cell r="I256" t="str">
            <v>A Management Foreign Fixed</v>
          </cell>
          <cell r="J256">
            <v>119058.3</v>
          </cell>
          <cell r="K256">
            <v>0</v>
          </cell>
          <cell r="L256">
            <v>119058.3</v>
          </cell>
          <cell r="M256">
            <v>-0.30000000000291038</v>
          </cell>
          <cell r="N256">
            <v>119058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119058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</row>
        <row r="257">
          <cell r="A257">
            <v>1138</v>
          </cell>
          <cell r="B257" t="str">
            <v>MT-MMW</v>
          </cell>
          <cell r="C257" t="str">
            <v xml:space="preserve">MT MODERNISATION MECHNICAL WORKS </v>
          </cell>
          <cell r="D257" t="str">
            <v>Unit 4</v>
          </cell>
          <cell r="E257" t="str">
            <v>Foreign</v>
          </cell>
          <cell r="F257" t="str">
            <v>B</v>
          </cell>
          <cell r="G257" t="str">
            <v>Engineering</v>
          </cell>
          <cell r="H257" t="str">
            <v>Fixed</v>
          </cell>
          <cell r="I257" t="str">
            <v>B Engineering Foreign Fixed</v>
          </cell>
          <cell r="J257">
            <v>788906.98</v>
          </cell>
          <cell r="K257">
            <v>0</v>
          </cell>
          <cell r="L257">
            <v>788906.98</v>
          </cell>
          <cell r="M257">
            <v>2.0000000018626451E-2</v>
          </cell>
          <cell r="N257">
            <v>788907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788907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</row>
        <row r="258">
          <cell r="A258">
            <v>1139</v>
          </cell>
          <cell r="B258" t="str">
            <v>MT-MMW</v>
          </cell>
          <cell r="C258" t="str">
            <v xml:space="preserve">MT MODERNISATION MECHNICAL WORKS </v>
          </cell>
          <cell r="D258" t="str">
            <v>Unit 4</v>
          </cell>
          <cell r="E258" t="str">
            <v>Foreign</v>
          </cell>
          <cell r="F258" t="str">
            <v>C</v>
          </cell>
          <cell r="G258" t="str">
            <v>Plant and Materials</v>
          </cell>
          <cell r="H258" t="str">
            <v>Fixed</v>
          </cell>
          <cell r="I258" t="str">
            <v>C Plant and Materials Foreign Fixed</v>
          </cell>
          <cell r="J258">
            <v>3214939.93</v>
          </cell>
          <cell r="K258">
            <v>0</v>
          </cell>
          <cell r="L258">
            <v>3214939.93</v>
          </cell>
          <cell r="M258">
            <v>3.4999999683350325E-2</v>
          </cell>
          <cell r="N258">
            <v>3214939.9649999999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1607469.9650000001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1607470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</row>
        <row r="259">
          <cell r="A259">
            <v>1144</v>
          </cell>
          <cell r="B259" t="str">
            <v>MT-MMW</v>
          </cell>
          <cell r="C259" t="str">
            <v xml:space="preserve">MT MODERNISATION MECHNICAL WORKS </v>
          </cell>
          <cell r="D259" t="str">
            <v>Unit 4</v>
          </cell>
          <cell r="E259" t="str">
            <v>Foreign</v>
          </cell>
          <cell r="F259" t="str">
            <v>H</v>
          </cell>
          <cell r="G259" t="str">
            <v>Commissioning and Testing</v>
          </cell>
          <cell r="H259" t="str">
            <v>Fixed</v>
          </cell>
          <cell r="I259" t="str">
            <v>H Commissioning and Testing Foreign Fixed</v>
          </cell>
          <cell r="J259">
            <v>1390552.23</v>
          </cell>
          <cell r="K259">
            <v>0</v>
          </cell>
          <cell r="L259">
            <v>1390552.23</v>
          </cell>
          <cell r="M259">
            <v>-0.22999999998137355</v>
          </cell>
          <cell r="N259">
            <v>1390552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1390552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</row>
        <row r="260">
          <cell r="A260">
            <v>1146</v>
          </cell>
          <cell r="B260" t="str">
            <v>MT-MMW</v>
          </cell>
          <cell r="C260" t="str">
            <v xml:space="preserve">MT MODERNISATION MECHNICAL WORKS </v>
          </cell>
          <cell r="D260" t="str">
            <v>Unit 4</v>
          </cell>
          <cell r="E260" t="str">
            <v>Local</v>
          </cell>
          <cell r="F260" t="str">
            <v>B</v>
          </cell>
          <cell r="G260" t="str">
            <v>Engineering</v>
          </cell>
          <cell r="H260" t="str">
            <v>Formula 4</v>
          </cell>
          <cell r="I260" t="str">
            <v>B Engineering Local Formula 4</v>
          </cell>
          <cell r="J260">
            <v>24165.75</v>
          </cell>
          <cell r="K260">
            <v>0</v>
          </cell>
          <cell r="L260">
            <v>24165.75</v>
          </cell>
          <cell r="M260">
            <v>0.25</v>
          </cell>
          <cell r="N260">
            <v>24166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24166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</row>
        <row r="261">
          <cell r="A261">
            <v>1147</v>
          </cell>
          <cell r="B261" t="str">
            <v>MT-MMW</v>
          </cell>
          <cell r="C261" t="str">
            <v xml:space="preserve">MT MODERNISATION MECHNICAL WORKS </v>
          </cell>
          <cell r="D261" t="str">
            <v>Unit 4</v>
          </cell>
          <cell r="E261" t="str">
            <v>Local</v>
          </cell>
          <cell r="F261" t="str">
            <v>C</v>
          </cell>
          <cell r="G261" t="str">
            <v>Plant and Materials</v>
          </cell>
          <cell r="H261" t="str">
            <v>Formula 1</v>
          </cell>
          <cell r="I261" t="str">
            <v>C Plant and Materials Local Formula 1</v>
          </cell>
          <cell r="J261">
            <v>470509.77411764709</v>
          </cell>
          <cell r="K261">
            <v>0</v>
          </cell>
          <cell r="L261">
            <v>470509.77411764709</v>
          </cell>
          <cell r="M261">
            <v>0.2258823529118672</v>
          </cell>
          <cell r="N261">
            <v>470510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470510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</row>
        <row r="262">
          <cell r="A262">
            <v>1148</v>
          </cell>
          <cell r="B262" t="str">
            <v>MT-MMW</v>
          </cell>
          <cell r="C262" t="str">
            <v xml:space="preserve">MT MODERNISATION MECHNICAL WORKS </v>
          </cell>
          <cell r="D262" t="str">
            <v>Unit 4</v>
          </cell>
          <cell r="E262" t="str">
            <v>Local</v>
          </cell>
          <cell r="F262" t="str">
            <v>D</v>
          </cell>
          <cell r="G262" t="str">
            <v>Shipping / Freight</v>
          </cell>
          <cell r="H262" t="str">
            <v>Fixed</v>
          </cell>
          <cell r="I262" t="str">
            <v>D Shipping / Freight Local Fixed</v>
          </cell>
          <cell r="J262">
            <v>91408.79</v>
          </cell>
          <cell r="K262">
            <v>0</v>
          </cell>
          <cell r="L262">
            <v>91408.79</v>
          </cell>
          <cell r="M262">
            <v>0.21000000000640284</v>
          </cell>
          <cell r="N262">
            <v>91409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91409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</row>
        <row r="263">
          <cell r="A263">
            <v>1151</v>
          </cell>
          <cell r="B263" t="str">
            <v>MT-MMW</v>
          </cell>
          <cell r="C263" t="str">
            <v xml:space="preserve">MT MODERNISATION MECHNICAL WORKS </v>
          </cell>
          <cell r="D263" t="str">
            <v>Unit 4</v>
          </cell>
          <cell r="E263" t="str">
            <v>Local</v>
          </cell>
          <cell r="F263" t="str">
            <v>G</v>
          </cell>
          <cell r="G263" t="str">
            <v>Construction, Erection, Installation</v>
          </cell>
          <cell r="H263" t="str">
            <v>Formula 4</v>
          </cell>
          <cell r="I263" t="str">
            <v>G Construction, Erection, Installation Local Formula 4</v>
          </cell>
          <cell r="J263">
            <v>493294</v>
          </cell>
          <cell r="K263">
            <v>0</v>
          </cell>
          <cell r="L263">
            <v>493294</v>
          </cell>
          <cell r="M263">
            <v>0</v>
          </cell>
          <cell r="N263">
            <v>493294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493294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</row>
        <row r="264">
          <cell r="A264">
            <v>1152</v>
          </cell>
          <cell r="B264" t="str">
            <v>MT-MMW</v>
          </cell>
          <cell r="C264" t="str">
            <v xml:space="preserve">MT MODERNISATION MECHNICAL WORKS </v>
          </cell>
          <cell r="D264" t="str">
            <v>Unit 4</v>
          </cell>
          <cell r="E264" t="str">
            <v>Local</v>
          </cell>
          <cell r="F264" t="str">
            <v>H</v>
          </cell>
          <cell r="G264" t="str">
            <v>Commissioning and Testing</v>
          </cell>
          <cell r="H264" t="str">
            <v>Formula 4</v>
          </cell>
          <cell r="I264" t="str">
            <v>H Commissioning and Testing Local Formula 4</v>
          </cell>
          <cell r="J264">
            <v>135890.57</v>
          </cell>
          <cell r="K264">
            <v>0</v>
          </cell>
          <cell r="L264">
            <v>135890.57</v>
          </cell>
          <cell r="M264">
            <v>0.42999999999301508</v>
          </cell>
          <cell r="N264">
            <v>135891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135891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</row>
        <row r="265">
          <cell r="A265">
            <v>1153</v>
          </cell>
          <cell r="B265" t="str">
            <v>MT-MMW</v>
          </cell>
          <cell r="C265" t="str">
            <v xml:space="preserve">MT MODERNISATION MECHNICAL WORKS </v>
          </cell>
          <cell r="D265" t="str">
            <v>Unit 5</v>
          </cell>
          <cell r="E265" t="str">
            <v>Foreign</v>
          </cell>
          <cell r="F265" t="str">
            <v>A</v>
          </cell>
          <cell r="G265" t="str">
            <v>Management</v>
          </cell>
          <cell r="H265" t="str">
            <v>Fixed</v>
          </cell>
          <cell r="I265" t="str">
            <v>A Management Foreign Fixed</v>
          </cell>
          <cell r="J265">
            <v>119058.3</v>
          </cell>
          <cell r="K265">
            <v>0</v>
          </cell>
          <cell r="L265">
            <v>119058.3</v>
          </cell>
          <cell r="M265">
            <v>-0.30000000000291038</v>
          </cell>
          <cell r="N265">
            <v>119058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119058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</row>
        <row r="266">
          <cell r="A266">
            <v>1154</v>
          </cell>
          <cell r="B266" t="str">
            <v>MT-MMW</v>
          </cell>
          <cell r="C266" t="str">
            <v xml:space="preserve">MT MODERNISATION MECHNICAL WORKS </v>
          </cell>
          <cell r="D266" t="str">
            <v>Unit 5</v>
          </cell>
          <cell r="E266" t="str">
            <v>Foreign</v>
          </cell>
          <cell r="F266" t="str">
            <v>B</v>
          </cell>
          <cell r="G266" t="str">
            <v>Engineering</v>
          </cell>
          <cell r="H266" t="str">
            <v>Fixed</v>
          </cell>
          <cell r="I266" t="str">
            <v>B Engineering Foreign Fixed</v>
          </cell>
          <cell r="J266">
            <v>788906.98</v>
          </cell>
          <cell r="K266">
            <v>0</v>
          </cell>
          <cell r="L266">
            <v>788906.98</v>
          </cell>
          <cell r="M266">
            <v>2.0000000018626451E-2</v>
          </cell>
          <cell r="N266">
            <v>788907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788907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</row>
        <row r="267">
          <cell r="A267">
            <v>1155</v>
          </cell>
          <cell r="B267" t="str">
            <v>MT-MMW</v>
          </cell>
          <cell r="C267" t="str">
            <v xml:space="preserve">MT MODERNISATION MECHNICAL WORKS </v>
          </cell>
          <cell r="D267" t="str">
            <v>Unit 5</v>
          </cell>
          <cell r="E267" t="str">
            <v>Foreign</v>
          </cell>
          <cell r="F267" t="str">
            <v>C</v>
          </cell>
          <cell r="G267" t="str">
            <v>Plant and Materials</v>
          </cell>
          <cell r="H267" t="str">
            <v>Fixed</v>
          </cell>
          <cell r="I267" t="str">
            <v>C Plant and Materials Foreign Fixed</v>
          </cell>
          <cell r="J267">
            <v>3214939.93</v>
          </cell>
          <cell r="K267">
            <v>0</v>
          </cell>
          <cell r="L267">
            <v>3214939.93</v>
          </cell>
          <cell r="M267">
            <v>6.9999999832361937E-2</v>
          </cell>
          <cell r="N267">
            <v>3214940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1607470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1607470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</row>
        <row r="268">
          <cell r="A268">
            <v>1160</v>
          </cell>
          <cell r="B268" t="str">
            <v>MT-MMW</v>
          </cell>
          <cell r="C268" t="str">
            <v xml:space="preserve">MT MODERNISATION MECHNICAL WORKS </v>
          </cell>
          <cell r="D268" t="str">
            <v>Unit 5</v>
          </cell>
          <cell r="E268" t="str">
            <v>Foreign</v>
          </cell>
          <cell r="F268" t="str">
            <v>H</v>
          </cell>
          <cell r="G268" t="str">
            <v>Commissioning and Testing</v>
          </cell>
          <cell r="H268" t="str">
            <v>Fixed</v>
          </cell>
          <cell r="I268" t="str">
            <v>H Commissioning and Testing Foreign Fixed</v>
          </cell>
          <cell r="J268">
            <v>1390552.23</v>
          </cell>
          <cell r="K268">
            <v>0</v>
          </cell>
          <cell r="L268">
            <v>1390552.23</v>
          </cell>
          <cell r="M268">
            <v>-0.22999999998137355</v>
          </cell>
          <cell r="N268">
            <v>1390552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1390552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</row>
        <row r="269">
          <cell r="A269">
            <v>1162</v>
          </cell>
          <cell r="B269" t="str">
            <v>MT-MMW</v>
          </cell>
          <cell r="C269" t="str">
            <v xml:space="preserve">MT MODERNISATION MECHNICAL WORKS </v>
          </cell>
          <cell r="D269" t="str">
            <v>Unit 5</v>
          </cell>
          <cell r="E269" t="str">
            <v>Local</v>
          </cell>
          <cell r="F269" t="str">
            <v>B</v>
          </cell>
          <cell r="G269" t="str">
            <v>Engineering</v>
          </cell>
          <cell r="H269" t="str">
            <v>Formula 4</v>
          </cell>
          <cell r="I269" t="str">
            <v>B Engineering Local Formula 4</v>
          </cell>
          <cell r="J269">
            <v>24165.75</v>
          </cell>
          <cell r="K269">
            <v>0</v>
          </cell>
          <cell r="L269">
            <v>24165.75</v>
          </cell>
          <cell r="M269">
            <v>0.25</v>
          </cell>
          <cell r="N269">
            <v>24166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24166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</row>
        <row r="270">
          <cell r="A270">
            <v>1163</v>
          </cell>
          <cell r="B270" t="str">
            <v>MT-MMW</v>
          </cell>
          <cell r="C270" t="str">
            <v xml:space="preserve">MT MODERNISATION MECHNICAL WORKS </v>
          </cell>
          <cell r="D270" t="str">
            <v>Unit 5</v>
          </cell>
          <cell r="E270" t="str">
            <v>Local</v>
          </cell>
          <cell r="F270" t="str">
            <v>C</v>
          </cell>
          <cell r="G270" t="str">
            <v>Plant and Materials</v>
          </cell>
          <cell r="H270" t="str">
            <v>Formula 1</v>
          </cell>
          <cell r="I270" t="str">
            <v>C Plant and Materials Local Formula 1</v>
          </cell>
          <cell r="J270">
            <v>470509.77411764709</v>
          </cell>
          <cell r="K270">
            <v>0</v>
          </cell>
          <cell r="L270">
            <v>470509.77411764709</v>
          </cell>
          <cell r="M270">
            <v>0.2258823529118672</v>
          </cell>
          <cell r="N270">
            <v>470510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470510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</row>
        <row r="271">
          <cell r="A271">
            <v>1164</v>
          </cell>
          <cell r="B271" t="str">
            <v>MT-MMW</v>
          </cell>
          <cell r="C271" t="str">
            <v xml:space="preserve">MT MODERNISATION MECHNICAL WORKS </v>
          </cell>
          <cell r="D271" t="str">
            <v>Unit 5</v>
          </cell>
          <cell r="E271" t="str">
            <v>Local</v>
          </cell>
          <cell r="F271" t="str">
            <v>D</v>
          </cell>
          <cell r="G271" t="str">
            <v>Shipping / Freight</v>
          </cell>
          <cell r="H271" t="str">
            <v>Fixed</v>
          </cell>
          <cell r="I271" t="str">
            <v>D Shipping / Freight Local Fixed</v>
          </cell>
          <cell r="J271">
            <v>91408.79</v>
          </cell>
          <cell r="K271">
            <v>0</v>
          </cell>
          <cell r="L271">
            <v>91408.79</v>
          </cell>
          <cell r="M271">
            <v>0.21000000000640284</v>
          </cell>
          <cell r="N271">
            <v>91409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91409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</row>
        <row r="272">
          <cell r="A272">
            <v>1167</v>
          </cell>
          <cell r="B272" t="str">
            <v>MT-MMW</v>
          </cell>
          <cell r="C272" t="str">
            <v xml:space="preserve">MT MODERNISATION MECHNICAL WORKS </v>
          </cell>
          <cell r="D272" t="str">
            <v>Unit 5</v>
          </cell>
          <cell r="E272" t="str">
            <v>Local</v>
          </cell>
          <cell r="F272" t="str">
            <v>G</v>
          </cell>
          <cell r="G272" t="str">
            <v>Construction, Erection, Installation</v>
          </cell>
          <cell r="H272" t="str">
            <v>Formula 4</v>
          </cell>
          <cell r="I272" t="str">
            <v>G Construction, Erection, Installation Local Formula 4</v>
          </cell>
          <cell r="J272">
            <v>493294</v>
          </cell>
          <cell r="K272">
            <v>0</v>
          </cell>
          <cell r="L272">
            <v>493294</v>
          </cell>
          <cell r="M272">
            <v>0</v>
          </cell>
          <cell r="N272">
            <v>493294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493294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</row>
        <row r="273">
          <cell r="A273">
            <v>1168</v>
          </cell>
          <cell r="B273" t="str">
            <v>MT-MMW</v>
          </cell>
          <cell r="C273" t="str">
            <v xml:space="preserve">MT MODERNISATION MECHNICAL WORKS </v>
          </cell>
          <cell r="D273" t="str">
            <v>Unit 5</v>
          </cell>
          <cell r="E273" t="str">
            <v>Local</v>
          </cell>
          <cell r="F273" t="str">
            <v>H</v>
          </cell>
          <cell r="G273" t="str">
            <v>Commissioning and Testing</v>
          </cell>
          <cell r="H273" t="str">
            <v>Formula 4</v>
          </cell>
          <cell r="I273" t="str">
            <v>H Commissioning and Testing Local Formula 4</v>
          </cell>
          <cell r="J273">
            <v>135890.57</v>
          </cell>
          <cell r="K273">
            <v>0</v>
          </cell>
          <cell r="L273">
            <v>135890.57</v>
          </cell>
          <cell r="M273">
            <v>0.42999999999301508</v>
          </cell>
          <cell r="N273">
            <v>135891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135891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</row>
        <row r="274">
          <cell r="A274">
            <v>1169</v>
          </cell>
          <cell r="B274" t="str">
            <v>MT-MMW</v>
          </cell>
          <cell r="C274" t="str">
            <v xml:space="preserve">MT MODERNISATION MECHNICAL WORKS </v>
          </cell>
          <cell r="D274" t="str">
            <v>Unit 6</v>
          </cell>
          <cell r="E274" t="str">
            <v>Foreign</v>
          </cell>
          <cell r="F274" t="str">
            <v>A</v>
          </cell>
          <cell r="G274" t="str">
            <v>Management</v>
          </cell>
          <cell r="H274" t="str">
            <v>Fixed</v>
          </cell>
          <cell r="I274" t="str">
            <v>A Management Foreign Fixed</v>
          </cell>
          <cell r="J274">
            <v>119058.3</v>
          </cell>
          <cell r="K274">
            <v>0</v>
          </cell>
          <cell r="L274">
            <v>119058.3</v>
          </cell>
          <cell r="M274">
            <v>-0.30000000000291038</v>
          </cell>
          <cell r="N274">
            <v>119058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119058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</row>
        <row r="275">
          <cell r="A275">
            <v>1170</v>
          </cell>
          <cell r="B275" t="str">
            <v>MT-MMW</v>
          </cell>
          <cell r="C275" t="str">
            <v xml:space="preserve">MT MODERNISATION MECHNICAL WORKS </v>
          </cell>
          <cell r="D275" t="str">
            <v>Unit 6</v>
          </cell>
          <cell r="E275" t="str">
            <v>Foreign</v>
          </cell>
          <cell r="F275" t="str">
            <v>B</v>
          </cell>
          <cell r="G275" t="str">
            <v>Engineering</v>
          </cell>
          <cell r="H275" t="str">
            <v>Fixed</v>
          </cell>
          <cell r="I275" t="str">
            <v>B Engineering Foreign Fixed</v>
          </cell>
          <cell r="J275">
            <v>128226.98</v>
          </cell>
          <cell r="K275">
            <v>0</v>
          </cell>
          <cell r="L275">
            <v>128226.98</v>
          </cell>
          <cell r="M275">
            <v>2.0000000004074536E-2</v>
          </cell>
          <cell r="N275">
            <v>128227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128227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</row>
        <row r="276">
          <cell r="A276">
            <v>1171</v>
          </cell>
          <cell r="B276" t="str">
            <v>MT-MMW</v>
          </cell>
          <cell r="C276" t="str">
            <v xml:space="preserve">MT MODERNISATION MECHNICAL WORKS </v>
          </cell>
          <cell r="D276" t="str">
            <v>Unit 6</v>
          </cell>
          <cell r="E276" t="str">
            <v>Foreign</v>
          </cell>
          <cell r="F276" t="str">
            <v>C</v>
          </cell>
          <cell r="G276" t="str">
            <v>Plant and Materials</v>
          </cell>
          <cell r="H276" t="str">
            <v>Fixed</v>
          </cell>
          <cell r="I276" t="str">
            <v>C Plant and Materials Foreign Fixed</v>
          </cell>
          <cell r="J276">
            <v>1884926.66</v>
          </cell>
          <cell r="K276">
            <v>0</v>
          </cell>
          <cell r="L276">
            <v>1884926.66</v>
          </cell>
          <cell r="M276">
            <v>0.34000000008381903</v>
          </cell>
          <cell r="N276">
            <v>1884927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1884927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</row>
        <row r="277">
          <cell r="A277">
            <v>1176</v>
          </cell>
          <cell r="B277" t="str">
            <v>MT-MMW</v>
          </cell>
          <cell r="C277" t="str">
            <v xml:space="preserve">MT MODERNISATION MECHNICAL WORKS </v>
          </cell>
          <cell r="D277" t="str">
            <v>Unit 6</v>
          </cell>
          <cell r="E277" t="str">
            <v>Foreign</v>
          </cell>
          <cell r="F277" t="str">
            <v>H</v>
          </cell>
          <cell r="G277" t="str">
            <v>Commissioning and Testing</v>
          </cell>
          <cell r="H277" t="str">
            <v>Fixed</v>
          </cell>
          <cell r="I277" t="str">
            <v>H Commissioning and Testing Foreign Fixed</v>
          </cell>
          <cell r="J277">
            <v>1390552.23</v>
          </cell>
          <cell r="K277">
            <v>0</v>
          </cell>
          <cell r="L277">
            <v>1390552.23</v>
          </cell>
          <cell r="M277">
            <v>-0.22999999998137355</v>
          </cell>
          <cell r="N277">
            <v>1390552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1390552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</row>
        <row r="278">
          <cell r="A278">
            <v>1178</v>
          </cell>
          <cell r="B278" t="str">
            <v>MT-MMW</v>
          </cell>
          <cell r="C278" t="str">
            <v xml:space="preserve">MT MODERNISATION MECHNICAL WORKS </v>
          </cell>
          <cell r="D278" t="str">
            <v>Unit 6</v>
          </cell>
          <cell r="E278" t="str">
            <v>Local</v>
          </cell>
          <cell r="F278" t="str">
            <v>B</v>
          </cell>
          <cell r="G278" t="str">
            <v>Engineering</v>
          </cell>
          <cell r="H278" t="str">
            <v>Formula 4</v>
          </cell>
          <cell r="I278" t="str">
            <v>B Engineering Local Formula 4</v>
          </cell>
          <cell r="J278">
            <v>24165.75</v>
          </cell>
          <cell r="K278">
            <v>0</v>
          </cell>
          <cell r="L278">
            <v>24165.75</v>
          </cell>
          <cell r="M278">
            <v>0.25</v>
          </cell>
          <cell r="N278">
            <v>24166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24166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</row>
        <row r="279">
          <cell r="A279">
            <v>1179</v>
          </cell>
          <cell r="B279" t="str">
            <v>MT-MMW</v>
          </cell>
          <cell r="C279" t="str">
            <v xml:space="preserve">MT MODERNISATION MECHNICAL WORKS </v>
          </cell>
          <cell r="D279" t="str">
            <v>Unit 6</v>
          </cell>
          <cell r="E279" t="str">
            <v>Local</v>
          </cell>
          <cell r="F279" t="str">
            <v>C</v>
          </cell>
          <cell r="G279" t="str">
            <v>Plant and Materials</v>
          </cell>
          <cell r="H279" t="str">
            <v>Formula 1</v>
          </cell>
          <cell r="I279" t="str">
            <v>C Plant and Materials Local Formula 1</v>
          </cell>
          <cell r="J279">
            <v>92226.43</v>
          </cell>
          <cell r="K279">
            <v>0</v>
          </cell>
          <cell r="L279">
            <v>92226.43</v>
          </cell>
          <cell r="M279">
            <v>-0.42999999999301508</v>
          </cell>
          <cell r="N279">
            <v>92226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92226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</row>
        <row r="280">
          <cell r="A280">
            <v>1180</v>
          </cell>
          <cell r="B280" t="str">
            <v>MT-MMW</v>
          </cell>
          <cell r="C280" t="str">
            <v xml:space="preserve">MT MODERNISATION MECHNICAL WORKS </v>
          </cell>
          <cell r="D280" t="str">
            <v>Unit 6</v>
          </cell>
          <cell r="E280" t="str">
            <v>Local</v>
          </cell>
          <cell r="F280" t="str">
            <v>D</v>
          </cell>
          <cell r="G280" t="str">
            <v>Shipping / Freight</v>
          </cell>
          <cell r="H280" t="str">
            <v>Fixed</v>
          </cell>
          <cell r="I280" t="str">
            <v>D Shipping / Freight Local Fixed</v>
          </cell>
          <cell r="J280">
            <v>102966.23</v>
          </cell>
          <cell r="K280">
            <v>0</v>
          </cell>
          <cell r="L280">
            <v>102966.23</v>
          </cell>
          <cell r="M280">
            <v>-0.22999999999592546</v>
          </cell>
          <cell r="N280">
            <v>102966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102966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</row>
        <row r="281">
          <cell r="A281">
            <v>1183</v>
          </cell>
          <cell r="B281" t="str">
            <v>MT-MMW</v>
          </cell>
          <cell r="C281" t="str">
            <v xml:space="preserve">MT MODERNISATION MECHNICAL WORKS </v>
          </cell>
          <cell r="D281" t="str">
            <v>Unit 6</v>
          </cell>
          <cell r="E281" t="str">
            <v>Local</v>
          </cell>
          <cell r="F281" t="str">
            <v>G</v>
          </cell>
          <cell r="G281" t="str">
            <v>Construction, Erection, Installation</v>
          </cell>
          <cell r="H281" t="str">
            <v>Formula 4</v>
          </cell>
          <cell r="I281" t="str">
            <v>G Construction, Erection, Installation Local Formula 4</v>
          </cell>
          <cell r="J281">
            <v>485200</v>
          </cell>
          <cell r="K281">
            <v>0</v>
          </cell>
          <cell r="L281">
            <v>485200</v>
          </cell>
          <cell r="M281">
            <v>0</v>
          </cell>
          <cell r="N281">
            <v>485200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485200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</row>
        <row r="282">
          <cell r="A282">
            <v>1184</v>
          </cell>
          <cell r="B282" t="str">
            <v>MT-MMW</v>
          </cell>
          <cell r="C282" t="str">
            <v xml:space="preserve">MT MODERNISATION MECHNICAL WORKS </v>
          </cell>
          <cell r="D282" t="str">
            <v>Unit 6</v>
          </cell>
          <cell r="E282" t="str">
            <v>Local</v>
          </cell>
          <cell r="F282" t="str">
            <v>H</v>
          </cell>
          <cell r="G282" t="str">
            <v>Commissioning and Testing</v>
          </cell>
          <cell r="H282" t="str">
            <v>Formula 4</v>
          </cell>
          <cell r="I282" t="str">
            <v>H Commissioning and Testing Local Formula 4</v>
          </cell>
          <cell r="J282">
            <v>135890.57</v>
          </cell>
          <cell r="K282">
            <v>0</v>
          </cell>
          <cell r="L282">
            <v>135890.57</v>
          </cell>
          <cell r="M282">
            <v>0.42999999999301508</v>
          </cell>
          <cell r="N282">
            <v>135891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135891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</row>
        <row r="283">
          <cell r="A283">
            <v>1185</v>
          </cell>
          <cell r="B283" t="str">
            <v>MT-MMW</v>
          </cell>
          <cell r="C283" t="str">
            <v xml:space="preserve">MT MODERNISATION MECHNICAL WORKS </v>
          </cell>
          <cell r="D283" t="str">
            <v>Unit 7</v>
          </cell>
          <cell r="E283" t="str">
            <v>Foreign</v>
          </cell>
          <cell r="F283" t="str">
            <v>A</v>
          </cell>
          <cell r="G283" t="str">
            <v>Management</v>
          </cell>
          <cell r="H283" t="str">
            <v>Fixed</v>
          </cell>
          <cell r="I283" t="str">
            <v>A Management Foreign Fixed</v>
          </cell>
          <cell r="J283">
            <v>366340.86</v>
          </cell>
          <cell r="K283">
            <v>256438.6</v>
          </cell>
          <cell r="L283">
            <v>109902.25999999998</v>
          </cell>
          <cell r="M283">
            <v>-0.26000000000931323</v>
          </cell>
          <cell r="N283">
            <v>366340.6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256438.6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109902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</row>
        <row r="284">
          <cell r="A284">
            <v>1186</v>
          </cell>
          <cell r="B284" t="str">
            <v>MT-MMW</v>
          </cell>
          <cell r="C284" t="str">
            <v xml:space="preserve">MT MODERNISATION MECHNICAL WORKS </v>
          </cell>
          <cell r="D284" t="str">
            <v>Unit 7</v>
          </cell>
          <cell r="E284" t="str">
            <v>Foreign</v>
          </cell>
          <cell r="F284" t="str">
            <v>B</v>
          </cell>
          <cell r="G284" t="str">
            <v>Engineering</v>
          </cell>
          <cell r="H284" t="str">
            <v>Fixed</v>
          </cell>
          <cell r="I284" t="str">
            <v>B Engineering Foreign Fixed</v>
          </cell>
          <cell r="J284">
            <v>888389.16</v>
          </cell>
          <cell r="K284">
            <v>533033.5</v>
          </cell>
          <cell r="L284">
            <v>355355.66000000003</v>
          </cell>
          <cell r="M284">
            <v>0.33999999996740371</v>
          </cell>
          <cell r="N284">
            <v>888389.5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533033.5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355356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</row>
        <row r="285">
          <cell r="A285">
            <v>1187</v>
          </cell>
          <cell r="B285" t="str">
            <v>MT-MMW</v>
          </cell>
          <cell r="C285" t="str">
            <v xml:space="preserve">MT MODERNISATION MECHNICAL WORKS </v>
          </cell>
          <cell r="D285" t="str">
            <v>Unit 7</v>
          </cell>
          <cell r="E285" t="str">
            <v>Foreign</v>
          </cell>
          <cell r="F285" t="str">
            <v>C</v>
          </cell>
          <cell r="G285" t="str">
            <v>Plant and Materials</v>
          </cell>
          <cell r="H285" t="str">
            <v>Fixed</v>
          </cell>
          <cell r="I285" t="str">
            <v>C Plant and Materials Foreign Fixed</v>
          </cell>
          <cell r="J285">
            <v>2461945.0299999998</v>
          </cell>
          <cell r="K285">
            <v>0</v>
          </cell>
          <cell r="L285">
            <v>2461945.0299999998</v>
          </cell>
          <cell r="M285">
            <v>-2.9999999795109034E-2</v>
          </cell>
          <cell r="N285">
            <v>2461945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2461945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</row>
        <row r="286">
          <cell r="A286">
            <v>1192</v>
          </cell>
          <cell r="B286" t="str">
            <v>MT-MMW</v>
          </cell>
          <cell r="C286" t="str">
            <v xml:space="preserve">MT MODERNISATION MECHNICAL WORKS </v>
          </cell>
          <cell r="D286" t="str">
            <v>Unit 7</v>
          </cell>
          <cell r="E286" t="str">
            <v>Foreign</v>
          </cell>
          <cell r="F286" t="str">
            <v>H</v>
          </cell>
          <cell r="G286" t="str">
            <v>Commissioning and Testing</v>
          </cell>
          <cell r="H286" t="str">
            <v>Fixed</v>
          </cell>
          <cell r="I286" t="str">
            <v>H Commissioning and Testing Foreign Fixed</v>
          </cell>
          <cell r="J286">
            <v>1557880.09</v>
          </cell>
          <cell r="K286">
            <v>0</v>
          </cell>
          <cell r="L286">
            <v>1557880.09</v>
          </cell>
          <cell r="M286">
            <v>-9.0000000083819032E-2</v>
          </cell>
          <cell r="N286">
            <v>1557880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1557880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</row>
        <row r="287">
          <cell r="A287">
            <v>1194</v>
          </cell>
          <cell r="B287" t="str">
            <v>MT-MMW</v>
          </cell>
          <cell r="C287" t="str">
            <v xml:space="preserve">MT MODERNISATION MECHNICAL WORKS </v>
          </cell>
          <cell r="D287" t="str">
            <v>Unit 7</v>
          </cell>
          <cell r="E287" t="str">
            <v>Local</v>
          </cell>
          <cell r="F287" t="str">
            <v>B</v>
          </cell>
          <cell r="G287" t="str">
            <v>Engineering</v>
          </cell>
          <cell r="H287" t="str">
            <v>Formula 4</v>
          </cell>
          <cell r="I287" t="str">
            <v>B Engineering Local Formula 4</v>
          </cell>
          <cell r="J287">
            <v>122617.45</v>
          </cell>
          <cell r="K287">
            <v>0</v>
          </cell>
          <cell r="L287">
            <v>122617.45</v>
          </cell>
          <cell r="M287">
            <v>-0.44999999999708962</v>
          </cell>
          <cell r="N287">
            <v>122617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122617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</row>
        <row r="288">
          <cell r="A288">
            <v>1195</v>
          </cell>
          <cell r="B288" t="str">
            <v>MT-MMW</v>
          </cell>
          <cell r="C288" t="str">
            <v xml:space="preserve">MT MODERNISATION MECHNICAL WORKS </v>
          </cell>
          <cell r="D288" t="str">
            <v>Unit 7</v>
          </cell>
          <cell r="E288" t="str">
            <v>Local</v>
          </cell>
          <cell r="F288" t="str">
            <v>C</v>
          </cell>
          <cell r="G288" t="str">
            <v>Plant and Materials</v>
          </cell>
          <cell r="H288" t="str">
            <v>Formula 1</v>
          </cell>
          <cell r="I288" t="str">
            <v>C Plant and Materials Local Formula 1</v>
          </cell>
          <cell r="J288">
            <v>120459.01</v>
          </cell>
          <cell r="K288">
            <v>0</v>
          </cell>
          <cell r="L288">
            <v>120459.01</v>
          </cell>
          <cell r="M288">
            <v>-9.9999999947613105E-3</v>
          </cell>
          <cell r="N288">
            <v>120459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120459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</row>
        <row r="289">
          <cell r="A289">
            <v>1196</v>
          </cell>
          <cell r="B289" t="str">
            <v>MT-MMW</v>
          </cell>
          <cell r="C289" t="str">
            <v xml:space="preserve">MT MODERNISATION MECHNICAL WORKS </v>
          </cell>
          <cell r="D289" t="str">
            <v>Unit 7</v>
          </cell>
          <cell r="E289" t="str">
            <v>Local</v>
          </cell>
          <cell r="F289" t="str">
            <v>D</v>
          </cell>
          <cell r="G289" t="str">
            <v>Shipping / Freight</v>
          </cell>
          <cell r="H289" t="str">
            <v>Fixed</v>
          </cell>
          <cell r="I289" t="str">
            <v>D Shipping / Freight Local Fixed</v>
          </cell>
          <cell r="J289">
            <v>134486.51</v>
          </cell>
          <cell r="K289">
            <v>0</v>
          </cell>
          <cell r="L289">
            <v>134486.51</v>
          </cell>
          <cell r="M289">
            <v>0.48999999999068677</v>
          </cell>
          <cell r="N289">
            <v>134487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134487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</row>
        <row r="290">
          <cell r="A290">
            <v>1199</v>
          </cell>
          <cell r="B290" t="str">
            <v>MT-MMW</v>
          </cell>
          <cell r="C290" t="str">
            <v xml:space="preserve">MT MODERNISATION MECHNICAL WORKS </v>
          </cell>
          <cell r="D290" t="str">
            <v>Unit 7</v>
          </cell>
          <cell r="E290" t="str">
            <v>Local</v>
          </cell>
          <cell r="F290" t="str">
            <v>G</v>
          </cell>
          <cell r="G290" t="str">
            <v>Construction, Erection, Installation</v>
          </cell>
          <cell r="H290" t="str">
            <v>Formula 4</v>
          </cell>
          <cell r="I290" t="str">
            <v>G Construction, Erection, Installation Local Formula 4</v>
          </cell>
          <cell r="J290">
            <v>485200</v>
          </cell>
          <cell r="K290">
            <v>0</v>
          </cell>
          <cell r="L290">
            <v>485200</v>
          </cell>
          <cell r="M290">
            <v>0</v>
          </cell>
          <cell r="N290">
            <v>485200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485200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</row>
        <row r="291">
          <cell r="A291">
            <v>1200</v>
          </cell>
          <cell r="B291" t="str">
            <v>MT-MMW</v>
          </cell>
          <cell r="C291" t="str">
            <v xml:space="preserve">MT MODERNISATION MECHNICAL WORKS </v>
          </cell>
          <cell r="D291" t="str">
            <v>Unit 7</v>
          </cell>
          <cell r="E291" t="str">
            <v>Local</v>
          </cell>
          <cell r="F291" t="str">
            <v>H</v>
          </cell>
          <cell r="G291" t="str">
            <v>Commissioning and Testing</v>
          </cell>
          <cell r="H291" t="str">
            <v>Formula 4</v>
          </cell>
          <cell r="I291" t="str">
            <v>H Commissioning and Testing Local Formula 4</v>
          </cell>
          <cell r="J291">
            <v>152242.54999999999</v>
          </cell>
          <cell r="K291">
            <v>0</v>
          </cell>
          <cell r="L291">
            <v>152242.54999999999</v>
          </cell>
          <cell r="M291">
            <v>0.45000000001164153</v>
          </cell>
          <cell r="N291">
            <v>152243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152243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</row>
        <row r="292">
          <cell r="A292">
            <v>1201</v>
          </cell>
          <cell r="B292" t="str">
            <v>MT-MMW</v>
          </cell>
          <cell r="C292" t="str">
            <v xml:space="preserve">MT MODERNISATION MECHNICAL WORKS </v>
          </cell>
          <cell r="D292" t="str">
            <v>Unit 8</v>
          </cell>
          <cell r="E292" t="str">
            <v>Foreign</v>
          </cell>
          <cell r="F292" t="str">
            <v>A</v>
          </cell>
          <cell r="G292" t="str">
            <v>Management</v>
          </cell>
          <cell r="H292" t="str">
            <v>Fixed</v>
          </cell>
          <cell r="I292" t="str">
            <v>A Management Foreign Fixed</v>
          </cell>
          <cell r="J292">
            <v>119058.3</v>
          </cell>
          <cell r="K292">
            <v>119058.29999999999</v>
          </cell>
          <cell r="L292">
            <v>0</v>
          </cell>
          <cell r="M292">
            <v>0</v>
          </cell>
          <cell r="N292">
            <v>119058.29999999999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83340.81</v>
          </cell>
          <cell r="AB292">
            <v>83340.81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-47623.32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</row>
        <row r="293">
          <cell r="A293">
            <v>1202</v>
          </cell>
          <cell r="B293" t="str">
            <v>MT-MMW</v>
          </cell>
          <cell r="C293" t="str">
            <v xml:space="preserve">MT MODERNISATION MECHNICAL WORKS </v>
          </cell>
          <cell r="D293" t="str">
            <v>Unit 8</v>
          </cell>
          <cell r="E293" t="str">
            <v>Foreign</v>
          </cell>
          <cell r="F293" t="str">
            <v>B</v>
          </cell>
          <cell r="G293" t="str">
            <v>Engineering</v>
          </cell>
          <cell r="H293" t="str">
            <v>Fixed</v>
          </cell>
          <cell r="I293" t="str">
            <v>B Engineering Foreign Fixed</v>
          </cell>
          <cell r="J293">
            <v>128226.98</v>
          </cell>
          <cell r="K293">
            <v>128226.97999999986</v>
          </cell>
          <cell r="L293">
            <v>1.3096723705530167E-10</v>
          </cell>
          <cell r="M293">
            <v>-1.3096723705530167E-10</v>
          </cell>
          <cell r="N293">
            <v>128226.97999999986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602100.1</v>
          </cell>
          <cell r="AB293">
            <v>602100.1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-200700.04</v>
          </cell>
          <cell r="AM293">
            <v>0</v>
          </cell>
          <cell r="AN293">
            <v>-875273.18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</row>
        <row r="294">
          <cell r="A294">
            <v>1203</v>
          </cell>
          <cell r="B294" t="str">
            <v>MT-MMW</v>
          </cell>
          <cell r="C294" t="str">
            <v xml:space="preserve">MT MODERNISATION MECHNICAL WORKS </v>
          </cell>
          <cell r="D294" t="str">
            <v>Unit 8</v>
          </cell>
          <cell r="E294" t="str">
            <v>Foreign</v>
          </cell>
          <cell r="F294" t="str">
            <v>C</v>
          </cell>
          <cell r="G294" t="str">
            <v>Plant and Materials</v>
          </cell>
          <cell r="H294" t="str">
            <v>Fixed</v>
          </cell>
          <cell r="I294" t="str">
            <v>C Plant and Materials Foreign Fixed</v>
          </cell>
          <cell r="J294">
            <v>1673353.26</v>
          </cell>
          <cell r="K294">
            <v>1673353.26</v>
          </cell>
          <cell r="L294">
            <v>0</v>
          </cell>
          <cell r="M294">
            <v>0</v>
          </cell>
          <cell r="N294">
            <v>1673353.26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2935369.31</v>
          </cell>
          <cell r="AC294">
            <v>0</v>
          </cell>
          <cell r="AD294">
            <v>780288.04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-2042304.09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</row>
        <row r="295">
          <cell r="A295">
            <v>1208</v>
          </cell>
          <cell r="B295" t="str">
            <v>MT-MMW</v>
          </cell>
          <cell r="C295" t="str">
            <v xml:space="preserve">MT MODERNISATION MECHNICAL WORKS </v>
          </cell>
          <cell r="D295" t="str">
            <v>Unit 8</v>
          </cell>
          <cell r="E295" t="str">
            <v>Foreign</v>
          </cell>
          <cell r="F295" t="str">
            <v>H</v>
          </cell>
          <cell r="G295" t="str">
            <v>Commissioning and Testing</v>
          </cell>
          <cell r="H295" t="str">
            <v>Fixed</v>
          </cell>
          <cell r="I295" t="str">
            <v>H Commissioning and Testing Foreign Fixed</v>
          </cell>
          <cell r="J295">
            <v>1390552.23</v>
          </cell>
          <cell r="K295">
            <v>0</v>
          </cell>
          <cell r="L295">
            <v>1390552.23</v>
          </cell>
          <cell r="M295">
            <v>-0.22999999998137355</v>
          </cell>
          <cell r="N295">
            <v>1390552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1390552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</row>
        <row r="296">
          <cell r="A296">
            <v>1210</v>
          </cell>
          <cell r="B296" t="str">
            <v>MT-MMW</v>
          </cell>
          <cell r="C296" t="str">
            <v xml:space="preserve">MT MODERNISATION MECHNICAL WORKS </v>
          </cell>
          <cell r="D296" t="str">
            <v>Unit 8</v>
          </cell>
          <cell r="E296" t="str">
            <v>Local</v>
          </cell>
          <cell r="F296" t="str">
            <v>B</v>
          </cell>
          <cell r="G296" t="str">
            <v>Engineering</v>
          </cell>
          <cell r="H296" t="str">
            <v>Formula 4</v>
          </cell>
          <cell r="I296" t="str">
            <v>B Engineering Local Formula 4</v>
          </cell>
          <cell r="J296">
            <v>24165.75</v>
          </cell>
          <cell r="K296">
            <v>24165.75</v>
          </cell>
          <cell r="L296">
            <v>0</v>
          </cell>
          <cell r="M296">
            <v>0</v>
          </cell>
          <cell r="N296">
            <v>24165.75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24165.75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</row>
        <row r="297">
          <cell r="A297">
            <v>1211</v>
          </cell>
          <cell r="B297" t="str">
            <v>MT-MMW</v>
          </cell>
          <cell r="C297" t="str">
            <v xml:space="preserve">MT MODERNISATION MECHNICAL WORKS </v>
          </cell>
          <cell r="D297" t="str">
            <v>Unit 8</v>
          </cell>
          <cell r="E297" t="str">
            <v>Local</v>
          </cell>
          <cell r="F297" t="str">
            <v>C</v>
          </cell>
          <cell r="G297" t="str">
            <v>Plant and Materials</v>
          </cell>
          <cell r="H297" t="str">
            <v>Formula 1</v>
          </cell>
          <cell r="I297" t="str">
            <v>C Plant and Materials Local Formula 1</v>
          </cell>
          <cell r="J297">
            <v>81874.48</v>
          </cell>
          <cell r="K297">
            <v>81874.48000000004</v>
          </cell>
          <cell r="L297">
            <v>0</v>
          </cell>
          <cell r="M297">
            <v>0</v>
          </cell>
          <cell r="N297">
            <v>81874.48000000004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596741.06000000006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-514866.58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</row>
        <row r="298">
          <cell r="A298">
            <v>1212</v>
          </cell>
          <cell r="B298" t="str">
            <v>MT-MMW</v>
          </cell>
          <cell r="C298" t="str">
            <v xml:space="preserve">MT MODERNISATION MECHNICAL WORKS </v>
          </cell>
          <cell r="D298" t="str">
            <v>Unit 8</v>
          </cell>
          <cell r="E298" t="str">
            <v>Local</v>
          </cell>
          <cell r="F298" t="str">
            <v>D</v>
          </cell>
          <cell r="G298" t="str">
            <v>Shipping / Freight</v>
          </cell>
          <cell r="H298" t="str">
            <v>Fixed</v>
          </cell>
          <cell r="I298" t="str">
            <v>D Shipping / Freight Local Fixed</v>
          </cell>
          <cell r="J298">
            <v>91408.79</v>
          </cell>
          <cell r="K298">
            <v>91408.79</v>
          </cell>
          <cell r="L298">
            <v>0</v>
          </cell>
          <cell r="M298">
            <v>0</v>
          </cell>
          <cell r="N298">
            <v>91408.79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91408.79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</row>
        <row r="299">
          <cell r="A299">
            <v>1215</v>
          </cell>
          <cell r="B299" t="str">
            <v>MT-MMW</v>
          </cell>
          <cell r="C299" t="str">
            <v xml:space="preserve">MT MODERNISATION MECHNICAL WORKS </v>
          </cell>
          <cell r="D299" t="str">
            <v>Unit 8</v>
          </cell>
          <cell r="E299" t="str">
            <v>Local</v>
          </cell>
          <cell r="F299" t="str">
            <v>G</v>
          </cell>
          <cell r="G299" t="str">
            <v>Construction, Erection, Installation</v>
          </cell>
          <cell r="H299" t="str">
            <v>Formula 4</v>
          </cell>
          <cell r="I299" t="str">
            <v>G Construction, Erection, Installation Local Formula 4</v>
          </cell>
          <cell r="J299">
            <v>363900</v>
          </cell>
          <cell r="K299">
            <v>0</v>
          </cell>
          <cell r="L299">
            <v>363900</v>
          </cell>
          <cell r="M299">
            <v>0</v>
          </cell>
          <cell r="N299">
            <v>363900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363900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</row>
        <row r="300">
          <cell r="A300">
            <v>1216</v>
          </cell>
          <cell r="B300" t="str">
            <v>MT-MMW</v>
          </cell>
          <cell r="C300" t="str">
            <v xml:space="preserve">MT MODERNISATION MECHNICAL WORKS </v>
          </cell>
          <cell r="D300" t="str">
            <v>Unit 8</v>
          </cell>
          <cell r="E300" t="str">
            <v>Local</v>
          </cell>
          <cell r="F300" t="str">
            <v>H</v>
          </cell>
          <cell r="G300" t="str">
            <v>Commissioning and Testing</v>
          </cell>
          <cell r="H300" t="str">
            <v>Formula 4</v>
          </cell>
          <cell r="I300" t="str">
            <v>H Commissioning and Testing Local Formula 4</v>
          </cell>
          <cell r="J300">
            <v>135890.57</v>
          </cell>
          <cell r="K300">
            <v>0</v>
          </cell>
          <cell r="L300">
            <v>135890.57</v>
          </cell>
          <cell r="M300">
            <v>0.42999999999301508</v>
          </cell>
          <cell r="N300">
            <v>135891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135891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</row>
        <row r="301">
          <cell r="A301">
            <v>1217</v>
          </cell>
          <cell r="B301" t="str">
            <v>MT-MMW</v>
          </cell>
          <cell r="C301" t="str">
            <v xml:space="preserve">MT MODERNISATION MECHNICAL WORKS </v>
          </cell>
          <cell r="D301" t="str">
            <v>Unit 9</v>
          </cell>
          <cell r="E301" t="str">
            <v>Foreign</v>
          </cell>
          <cell r="F301" t="str">
            <v>A</v>
          </cell>
          <cell r="G301" t="str">
            <v>Management</v>
          </cell>
          <cell r="H301" t="str">
            <v>Fixed</v>
          </cell>
          <cell r="I301" t="str">
            <v>A Management Foreign Fixed</v>
          </cell>
          <cell r="J301">
            <v>366340.86</v>
          </cell>
          <cell r="K301">
            <v>366340.86</v>
          </cell>
          <cell r="L301">
            <v>0</v>
          </cell>
          <cell r="M301">
            <v>0</v>
          </cell>
          <cell r="N301">
            <v>366340.86</v>
          </cell>
          <cell r="P301">
            <v>366340.86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</row>
        <row r="302">
          <cell r="A302">
            <v>1218</v>
          </cell>
          <cell r="B302" t="str">
            <v>MT-MMW</v>
          </cell>
          <cell r="C302" t="str">
            <v xml:space="preserve">MT MODERNISATION MECHNICAL WORKS </v>
          </cell>
          <cell r="D302" t="str">
            <v>Unit 9</v>
          </cell>
          <cell r="E302" t="str">
            <v>Foreign</v>
          </cell>
          <cell r="F302" t="str">
            <v>B</v>
          </cell>
          <cell r="G302" t="str">
            <v>Engineering</v>
          </cell>
          <cell r="H302" t="str">
            <v>Fixed</v>
          </cell>
          <cell r="I302" t="str">
            <v>B Engineering Foreign Fixed</v>
          </cell>
          <cell r="J302">
            <v>1288389.1599999999</v>
          </cell>
          <cell r="K302">
            <v>1288389.1600000001</v>
          </cell>
          <cell r="L302">
            <v>0</v>
          </cell>
          <cell r="M302">
            <v>0</v>
          </cell>
          <cell r="N302">
            <v>1288389.1600000001</v>
          </cell>
          <cell r="P302">
            <v>1996062.34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-707673.18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</row>
        <row r="303">
          <cell r="A303">
            <v>1219</v>
          </cell>
          <cell r="B303" t="str">
            <v>MT-MMW</v>
          </cell>
          <cell r="C303" t="str">
            <v xml:space="preserve">MT MODERNISATION MECHNICAL WORKS </v>
          </cell>
          <cell r="D303" t="str">
            <v>Unit 9</v>
          </cell>
          <cell r="E303" t="str">
            <v>Foreign</v>
          </cell>
          <cell r="F303" t="str">
            <v>C</v>
          </cell>
          <cell r="G303" t="str">
            <v>Plant and Materials</v>
          </cell>
          <cell r="H303" t="str">
            <v>Fixed</v>
          </cell>
          <cell r="I303" t="str">
            <v>C Plant and Materials Foreign Fixed</v>
          </cell>
          <cell r="J303">
            <v>2250371.63</v>
          </cell>
          <cell r="K303">
            <v>2250371.6300000004</v>
          </cell>
          <cell r="L303">
            <v>0</v>
          </cell>
          <cell r="M303">
            <v>0</v>
          </cell>
          <cell r="N303">
            <v>2250371.6300000004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2900965.43</v>
          </cell>
          <cell r="V303">
            <v>0</v>
          </cell>
          <cell r="W303">
            <v>0</v>
          </cell>
          <cell r="X303">
            <v>628542.51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-1279136.31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</row>
        <row r="304">
          <cell r="A304">
            <v>1224</v>
          </cell>
          <cell r="B304" t="str">
            <v>MT-MMW</v>
          </cell>
          <cell r="C304" t="str">
            <v xml:space="preserve">MT MODERNISATION MECHNICAL WORKS </v>
          </cell>
          <cell r="D304" t="str">
            <v>Unit 9</v>
          </cell>
          <cell r="E304" t="str">
            <v>Foreign</v>
          </cell>
          <cell r="F304" t="str">
            <v>H</v>
          </cell>
          <cell r="G304" t="str">
            <v>Commissioning and Testing</v>
          </cell>
          <cell r="H304" t="str">
            <v>Fixed</v>
          </cell>
          <cell r="I304" t="str">
            <v>H Commissioning and Testing Foreign Fixed</v>
          </cell>
          <cell r="J304">
            <v>1557880.09</v>
          </cell>
          <cell r="K304">
            <v>1557880.09</v>
          </cell>
          <cell r="L304">
            <v>0</v>
          </cell>
          <cell r="M304">
            <v>0</v>
          </cell>
          <cell r="N304">
            <v>1557880.09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1557880.09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</row>
        <row r="305">
          <cell r="A305">
            <v>1226</v>
          </cell>
          <cell r="B305" t="str">
            <v>MT-MMW</v>
          </cell>
          <cell r="C305" t="str">
            <v xml:space="preserve">MT MODERNISATION MECHNICAL WORKS </v>
          </cell>
          <cell r="D305" t="str">
            <v>Unit 9</v>
          </cell>
          <cell r="E305" t="str">
            <v>Local</v>
          </cell>
          <cell r="F305" t="str">
            <v>B</v>
          </cell>
          <cell r="G305" t="str">
            <v>Engineering</v>
          </cell>
          <cell r="H305" t="str">
            <v>Formula 4</v>
          </cell>
          <cell r="I305" t="str">
            <v>B Engineering Local Formula 4</v>
          </cell>
          <cell r="J305">
            <v>122617.45</v>
          </cell>
          <cell r="K305">
            <v>122617.45</v>
          </cell>
          <cell r="L305">
            <v>0</v>
          </cell>
          <cell r="M305">
            <v>0</v>
          </cell>
          <cell r="N305">
            <v>122617.45</v>
          </cell>
          <cell r="P305">
            <v>83000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39617.449999999997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</row>
        <row r="306">
          <cell r="A306">
            <v>1227</v>
          </cell>
          <cell r="B306" t="str">
            <v>MT-MMW</v>
          </cell>
          <cell r="C306" t="str">
            <v xml:space="preserve">MT MODERNISATION MECHNICAL WORKS </v>
          </cell>
          <cell r="D306" t="str">
            <v>Unit 9</v>
          </cell>
          <cell r="E306" t="str">
            <v>Local</v>
          </cell>
          <cell r="F306" t="str">
            <v>C</v>
          </cell>
          <cell r="G306" t="str">
            <v>Plant and Materials</v>
          </cell>
          <cell r="H306" t="str">
            <v>Formula 1</v>
          </cell>
          <cell r="I306" t="str">
            <v>C Plant and Materials Local Formula 1</v>
          </cell>
          <cell r="J306">
            <v>110107.06</v>
          </cell>
          <cell r="K306">
            <v>110107.06000000006</v>
          </cell>
          <cell r="L306">
            <v>0</v>
          </cell>
          <cell r="M306">
            <v>0</v>
          </cell>
          <cell r="N306">
            <v>110107.06000000006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761679.52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-651572.46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</row>
        <row r="307">
          <cell r="A307">
            <v>1228</v>
          </cell>
          <cell r="B307" t="str">
            <v>MT-MMW</v>
          </cell>
          <cell r="C307" t="str">
            <v xml:space="preserve">MT MODERNISATION MECHNICAL WORKS </v>
          </cell>
          <cell r="D307" t="str">
            <v>Unit 9</v>
          </cell>
          <cell r="E307" t="str">
            <v>Local</v>
          </cell>
          <cell r="F307" t="str">
            <v>D</v>
          </cell>
          <cell r="G307" t="str">
            <v>Shipping / Freight</v>
          </cell>
          <cell r="H307" t="str">
            <v>Fixed</v>
          </cell>
          <cell r="I307" t="str">
            <v>D Shipping / Freight Local Fixed</v>
          </cell>
          <cell r="J307">
            <v>122929.07</v>
          </cell>
          <cell r="K307">
            <v>122929.07</v>
          </cell>
          <cell r="L307">
            <v>0</v>
          </cell>
          <cell r="M307">
            <v>0</v>
          </cell>
          <cell r="N307">
            <v>122929.07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73757.440000000002</v>
          </cell>
          <cell r="V307">
            <v>0</v>
          </cell>
          <cell r="W307">
            <v>0</v>
          </cell>
          <cell r="X307">
            <v>49171.63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</row>
        <row r="308">
          <cell r="A308">
            <v>1231</v>
          </cell>
          <cell r="B308" t="str">
            <v>MT-MMW</v>
          </cell>
          <cell r="C308" t="str">
            <v xml:space="preserve">MT MODERNISATION MECHNICAL WORKS </v>
          </cell>
          <cell r="D308" t="str">
            <v>Unit 9</v>
          </cell>
          <cell r="E308" t="str">
            <v>Local</v>
          </cell>
          <cell r="F308" t="str">
            <v>G</v>
          </cell>
          <cell r="G308" t="str">
            <v>Construction, Erection, Installation</v>
          </cell>
          <cell r="H308" t="str">
            <v>Formula 4</v>
          </cell>
          <cell r="I308" t="str">
            <v>G Construction, Erection, Installation Local Formula 4</v>
          </cell>
          <cell r="J308">
            <v>363900</v>
          </cell>
          <cell r="K308">
            <v>363900</v>
          </cell>
          <cell r="L308">
            <v>0</v>
          </cell>
          <cell r="M308">
            <v>0</v>
          </cell>
          <cell r="N308">
            <v>363900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72780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291120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</row>
        <row r="309">
          <cell r="A309">
            <v>1232</v>
          </cell>
          <cell r="B309" t="str">
            <v>MT-MMW</v>
          </cell>
          <cell r="C309" t="str">
            <v xml:space="preserve">MT MODERNISATION MECHNICAL WORKS </v>
          </cell>
          <cell r="D309" t="str">
            <v>Unit 9</v>
          </cell>
          <cell r="E309" t="str">
            <v>Local</v>
          </cell>
          <cell r="F309" t="str">
            <v>H</v>
          </cell>
          <cell r="G309" t="str">
            <v>Commissioning and Testing</v>
          </cell>
          <cell r="H309" t="str">
            <v>Formula 4</v>
          </cell>
          <cell r="I309" t="str">
            <v>H Commissioning and Testing Local Formula 4</v>
          </cell>
          <cell r="J309">
            <v>152242.54999999999</v>
          </cell>
          <cell r="K309">
            <v>152242.54999999999</v>
          </cell>
          <cell r="L309">
            <v>0</v>
          </cell>
          <cell r="M309">
            <v>0</v>
          </cell>
          <cell r="N309">
            <v>152242.54999999999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152242.54999999999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</row>
        <row r="310">
          <cell r="A310">
            <v>1249</v>
          </cell>
          <cell r="B310" t="str">
            <v>P&amp;G</v>
          </cell>
          <cell r="C310" t="str">
            <v>FIXED-CHARGE AND VALUE-RELATED ITEMS</v>
          </cell>
          <cell r="D310" t="str">
            <v>P&amp;G</v>
          </cell>
          <cell r="E310" t="str">
            <v>Foreign</v>
          </cell>
          <cell r="F310" t="str">
            <v>A</v>
          </cell>
          <cell r="G310" t="str">
            <v>Management</v>
          </cell>
          <cell r="H310" t="str">
            <v>Fixed</v>
          </cell>
          <cell r="I310" t="str">
            <v>A Management Foreign Fixed</v>
          </cell>
          <cell r="J310">
            <v>1585081.16</v>
          </cell>
          <cell r="K310">
            <v>1585081.16</v>
          </cell>
          <cell r="L310">
            <v>0</v>
          </cell>
          <cell r="M310">
            <v>0</v>
          </cell>
          <cell r="N310">
            <v>1585081.16</v>
          </cell>
          <cell r="P310">
            <v>0</v>
          </cell>
          <cell r="Q310">
            <v>1585081.16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</row>
        <row r="311">
          <cell r="A311">
            <v>1257</v>
          </cell>
          <cell r="B311" t="str">
            <v>P&amp;G</v>
          </cell>
          <cell r="C311" t="str">
            <v>FIXED-CHARGE AND VALUE-RELATED ITEMS</v>
          </cell>
          <cell r="D311" t="str">
            <v>P&amp;G</v>
          </cell>
          <cell r="E311" t="str">
            <v>Local</v>
          </cell>
          <cell r="F311" t="str">
            <v>A</v>
          </cell>
          <cell r="G311" t="str">
            <v>Management</v>
          </cell>
          <cell r="H311" t="str">
            <v>Formula 4</v>
          </cell>
          <cell r="I311" t="str">
            <v>A Management Local Formula 4</v>
          </cell>
          <cell r="J311">
            <v>4179896.37</v>
          </cell>
          <cell r="K311">
            <v>3343917.1</v>
          </cell>
          <cell r="L311">
            <v>835979.27</v>
          </cell>
          <cell r="M311">
            <v>-0.27000000001862645</v>
          </cell>
          <cell r="N311">
            <v>4179896.1</v>
          </cell>
          <cell r="P311">
            <v>480000</v>
          </cell>
          <cell r="Q311">
            <v>345005</v>
          </cell>
          <cell r="R311">
            <v>0</v>
          </cell>
          <cell r="S311">
            <v>106545</v>
          </cell>
          <cell r="T311">
            <v>106545</v>
          </cell>
          <cell r="U311">
            <v>0</v>
          </cell>
          <cell r="V311">
            <v>0</v>
          </cell>
          <cell r="W311">
            <v>0</v>
          </cell>
          <cell r="X311">
            <v>90477.02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125396.89</v>
          </cell>
          <cell r="AD311">
            <v>125396.89</v>
          </cell>
          <cell r="AE311">
            <v>417989.64</v>
          </cell>
          <cell r="AF311">
            <v>83597.930000000168</v>
          </cell>
          <cell r="AG311">
            <v>125396.89</v>
          </cell>
          <cell r="AH311">
            <v>0</v>
          </cell>
          <cell r="AI311">
            <v>83597.929999999935</v>
          </cell>
          <cell r="AJ311">
            <v>208994.81</v>
          </cell>
          <cell r="AK311">
            <v>125396.89</v>
          </cell>
          <cell r="AL311">
            <v>83597.929999999702</v>
          </cell>
          <cell r="AM311">
            <v>83597.930000000168</v>
          </cell>
          <cell r="AN311">
            <v>125396.89</v>
          </cell>
          <cell r="AO311">
            <v>125396.89</v>
          </cell>
          <cell r="AP311">
            <v>83597.930000000168</v>
          </cell>
          <cell r="AQ311">
            <v>125396.89</v>
          </cell>
          <cell r="AR311">
            <v>83597.929999999702</v>
          </cell>
          <cell r="AS311">
            <v>0</v>
          </cell>
          <cell r="AT311">
            <v>0</v>
          </cell>
          <cell r="AU311">
            <v>208994.82</v>
          </cell>
          <cell r="AV311">
            <v>0</v>
          </cell>
          <cell r="AW311">
            <v>0</v>
          </cell>
          <cell r="AX311">
            <v>140000</v>
          </cell>
          <cell r="AY311">
            <v>140000</v>
          </cell>
          <cell r="AZ311">
            <v>140000</v>
          </cell>
          <cell r="BA311">
            <v>140000</v>
          </cell>
          <cell r="BB311">
            <v>140000</v>
          </cell>
          <cell r="BC311">
            <v>135979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</row>
        <row r="312">
          <cell r="A312">
            <v>1258</v>
          </cell>
          <cell r="B312" t="str">
            <v>P&amp;G</v>
          </cell>
          <cell r="C312" t="str">
            <v>FIXED-CHARGE AND VALUE-RELATED ITEMS</v>
          </cell>
          <cell r="D312" t="str">
            <v>P&amp;G</v>
          </cell>
          <cell r="E312" t="str">
            <v>Local</v>
          </cell>
          <cell r="F312" t="str">
            <v>B</v>
          </cell>
          <cell r="G312" t="str">
            <v>Engineering</v>
          </cell>
          <cell r="H312" t="str">
            <v>Formula 4</v>
          </cell>
          <cell r="I312" t="str">
            <v>B Engineering Local Formula 4</v>
          </cell>
          <cell r="J312">
            <v>154900.76</v>
          </cell>
          <cell r="K312">
            <v>154900.76</v>
          </cell>
          <cell r="L312">
            <v>0</v>
          </cell>
          <cell r="M312">
            <v>0</v>
          </cell>
          <cell r="N312">
            <v>154900.76</v>
          </cell>
          <cell r="P312">
            <v>0</v>
          </cell>
          <cell r="Q312">
            <v>154900.76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</row>
        <row r="313">
          <cell r="A313">
            <v>1259</v>
          </cell>
          <cell r="B313" t="str">
            <v>P&amp;G</v>
          </cell>
          <cell r="C313" t="str">
            <v>FIXED-CHARGE AND VALUE-RELATED ITEMS</v>
          </cell>
          <cell r="D313" t="str">
            <v>P&amp;G</v>
          </cell>
          <cell r="E313" t="str">
            <v>Local</v>
          </cell>
          <cell r="F313" t="str">
            <v>C</v>
          </cell>
          <cell r="G313" t="str">
            <v>Plant and Materials</v>
          </cell>
          <cell r="H313" t="str">
            <v>Formula 1</v>
          </cell>
          <cell r="I313" t="str">
            <v>C Plant and Materials Local Formula 1</v>
          </cell>
          <cell r="J313">
            <v>13287233.960000001</v>
          </cell>
          <cell r="K313">
            <v>10629787.17</v>
          </cell>
          <cell r="L313">
            <v>2657446.790000001</v>
          </cell>
          <cell r="M313">
            <v>0.20999999903142452</v>
          </cell>
          <cell r="N313">
            <v>13287234.17</v>
          </cell>
          <cell r="P313">
            <v>2840171.37</v>
          </cell>
          <cell r="Q313">
            <v>1245000</v>
          </cell>
          <cell r="R313">
            <v>423000</v>
          </cell>
          <cell r="S313">
            <v>209025</v>
          </cell>
          <cell r="T313">
            <v>300000</v>
          </cell>
          <cell r="U313">
            <v>0</v>
          </cell>
          <cell r="V313">
            <v>0</v>
          </cell>
          <cell r="W313">
            <v>364133.38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199308.51</v>
          </cell>
          <cell r="AD313">
            <v>0</v>
          </cell>
          <cell r="AE313">
            <v>664361.69999999995</v>
          </cell>
          <cell r="AF313">
            <v>0</v>
          </cell>
          <cell r="AG313">
            <v>797234.04</v>
          </cell>
          <cell r="AH313">
            <v>132872.34</v>
          </cell>
          <cell r="AI313">
            <v>0</v>
          </cell>
          <cell r="AJ313">
            <v>1461595.73</v>
          </cell>
          <cell r="AK313">
            <v>0</v>
          </cell>
          <cell r="AL313">
            <v>265744.68</v>
          </cell>
          <cell r="AM313">
            <v>265744.68</v>
          </cell>
          <cell r="AN313">
            <v>265744.68</v>
          </cell>
          <cell r="AO313">
            <v>132872.34</v>
          </cell>
          <cell r="AP313">
            <v>132872.34</v>
          </cell>
          <cell r="AQ313">
            <v>265744.68000000156</v>
          </cell>
          <cell r="AR313">
            <v>0</v>
          </cell>
          <cell r="AS313">
            <v>0</v>
          </cell>
          <cell r="AT313">
            <v>0</v>
          </cell>
          <cell r="AU313">
            <v>664361.69999999925</v>
          </cell>
          <cell r="AV313">
            <v>0</v>
          </cell>
          <cell r="AW313">
            <v>0</v>
          </cell>
          <cell r="AX313">
            <v>450000</v>
          </cell>
          <cell r="AY313">
            <v>450000</v>
          </cell>
          <cell r="AZ313">
            <v>450000</v>
          </cell>
          <cell r="BA313">
            <v>450000</v>
          </cell>
          <cell r="BB313">
            <v>450000</v>
          </cell>
          <cell r="BC313">
            <v>407447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</row>
        <row r="314">
          <cell r="A314">
            <v>1263</v>
          </cell>
          <cell r="B314" t="str">
            <v>P&amp;G</v>
          </cell>
          <cell r="C314" t="str">
            <v>FIXED-CHARGE AND VALUE-RELATED ITEMS</v>
          </cell>
          <cell r="D314" t="str">
            <v>P&amp;G</v>
          </cell>
          <cell r="E314" t="str">
            <v>Local</v>
          </cell>
          <cell r="F314" t="str">
            <v>G</v>
          </cell>
          <cell r="G314" t="str">
            <v>Construction, Erection, Installation</v>
          </cell>
          <cell r="H314" t="str">
            <v>Formula 4</v>
          </cell>
          <cell r="I314" t="str">
            <v>G Construction, Erection, Installation Local Formula 4</v>
          </cell>
          <cell r="J314">
            <v>7521507.4699999997</v>
          </cell>
          <cell r="K314">
            <v>6017205.9800000004</v>
          </cell>
          <cell r="L314">
            <v>1504301.4899999993</v>
          </cell>
          <cell r="M314">
            <v>-0.48999999929219484</v>
          </cell>
          <cell r="N314">
            <v>7521506.9800000004</v>
          </cell>
          <cell r="P314">
            <v>1200000</v>
          </cell>
          <cell r="Q314">
            <v>1868889</v>
          </cell>
          <cell r="R314">
            <v>34000</v>
          </cell>
          <cell r="S314">
            <v>0</v>
          </cell>
          <cell r="T314">
            <v>38000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168574.29</v>
          </cell>
          <cell r="AE314">
            <v>225645.22</v>
          </cell>
          <cell r="AF314">
            <v>0</v>
          </cell>
          <cell r="AG314">
            <v>300860.3</v>
          </cell>
          <cell r="AH314">
            <v>0</v>
          </cell>
          <cell r="AI314">
            <v>0</v>
          </cell>
          <cell r="AJ314">
            <v>0</v>
          </cell>
          <cell r="AK314">
            <v>526505.52</v>
          </cell>
          <cell r="AL314">
            <v>0</v>
          </cell>
          <cell r="AM314">
            <v>300860.3</v>
          </cell>
          <cell r="AN314">
            <v>225645.23</v>
          </cell>
          <cell r="AO314">
            <v>75215.069999999367</v>
          </cell>
          <cell r="AP314">
            <v>150430.15</v>
          </cell>
          <cell r="AQ314">
            <v>225645.22</v>
          </cell>
          <cell r="AR314">
            <v>300860.3</v>
          </cell>
          <cell r="AS314">
            <v>0</v>
          </cell>
          <cell r="AT314">
            <v>0</v>
          </cell>
          <cell r="AU314">
            <v>376075.38000000082</v>
          </cell>
          <cell r="AV314">
            <v>0</v>
          </cell>
          <cell r="AW314">
            <v>0</v>
          </cell>
          <cell r="AX314">
            <v>250000</v>
          </cell>
          <cell r="AY314">
            <v>250000</v>
          </cell>
          <cell r="AZ314">
            <v>250000</v>
          </cell>
          <cell r="BA314">
            <v>250000</v>
          </cell>
          <cell r="BB314">
            <v>250000</v>
          </cell>
          <cell r="BC314">
            <v>254301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</row>
        <row r="315">
          <cell r="A315">
            <v>1595</v>
          </cell>
          <cell r="B315" t="str">
            <v>SCRDF</v>
          </cell>
          <cell r="C315" t="str">
            <v>Station Control Room Design and Furniture</v>
          </cell>
          <cell r="D315" t="str">
            <v>Common Plant</v>
          </cell>
          <cell r="E315" t="str">
            <v>Local</v>
          </cell>
          <cell r="F315" t="str">
            <v>C</v>
          </cell>
          <cell r="G315" t="str">
            <v>Plant and Materials</v>
          </cell>
          <cell r="H315" t="str">
            <v>Formula 1</v>
          </cell>
          <cell r="I315" t="str">
            <v>C Plant and Materials Local Formula 1</v>
          </cell>
          <cell r="J315">
            <v>81336.5</v>
          </cell>
          <cell r="K315">
            <v>81336.5</v>
          </cell>
          <cell r="L315">
            <v>0</v>
          </cell>
          <cell r="M315">
            <v>0</v>
          </cell>
          <cell r="N315">
            <v>81336.5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81336.5</v>
          </cell>
          <cell r="AB315">
            <v>81336.5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-81336.5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</row>
        <row r="316">
          <cell r="A316">
            <v>1627</v>
          </cell>
          <cell r="B316" t="str">
            <v>SCRDF</v>
          </cell>
          <cell r="C316" t="str">
            <v>Station Control Room Design and Furniture</v>
          </cell>
          <cell r="D316" t="str">
            <v>Unit 1</v>
          </cell>
          <cell r="E316" t="str">
            <v>Local</v>
          </cell>
          <cell r="F316" t="str">
            <v>C</v>
          </cell>
          <cell r="G316" t="str">
            <v>Plant and Materials</v>
          </cell>
          <cell r="H316" t="str">
            <v>Formula 1</v>
          </cell>
          <cell r="I316" t="str">
            <v>C Plant and Materials Local Formula 1</v>
          </cell>
          <cell r="J316">
            <v>10257.17</v>
          </cell>
          <cell r="K316">
            <v>10257.17</v>
          </cell>
          <cell r="L316">
            <v>0</v>
          </cell>
          <cell r="M316">
            <v>0</v>
          </cell>
          <cell r="N316">
            <v>10257.17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10257.17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</row>
        <row r="317">
          <cell r="A317">
            <v>1643</v>
          </cell>
          <cell r="B317" t="str">
            <v>SCRDF</v>
          </cell>
          <cell r="C317" t="str">
            <v>Station Control Room Design and Furniture</v>
          </cell>
          <cell r="D317" t="str">
            <v>Unit 2</v>
          </cell>
          <cell r="E317" t="str">
            <v>Local</v>
          </cell>
          <cell r="F317" t="str">
            <v>C</v>
          </cell>
          <cell r="G317" t="str">
            <v>Plant and Materials</v>
          </cell>
          <cell r="H317" t="str">
            <v>Formula 1</v>
          </cell>
          <cell r="I317" t="str">
            <v>C Plant and Materials Local Formula 1</v>
          </cell>
          <cell r="J317">
            <v>71079.360000000001</v>
          </cell>
          <cell r="K317">
            <v>71079.360000000001</v>
          </cell>
          <cell r="L317">
            <v>0</v>
          </cell>
          <cell r="M317">
            <v>0</v>
          </cell>
          <cell r="N317">
            <v>71079.360000000001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71079.360000000001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</row>
        <row r="318">
          <cell r="A318">
            <v>1659</v>
          </cell>
          <cell r="B318" t="str">
            <v>SCRDF</v>
          </cell>
          <cell r="C318" t="str">
            <v>Station Control Room Design and Furniture</v>
          </cell>
          <cell r="D318" t="str">
            <v>Unit 3</v>
          </cell>
          <cell r="E318" t="str">
            <v>Local</v>
          </cell>
          <cell r="F318" t="str">
            <v>C</v>
          </cell>
          <cell r="G318" t="str">
            <v>Plant and Materials</v>
          </cell>
          <cell r="H318" t="str">
            <v>Formula 1</v>
          </cell>
          <cell r="I318" t="str">
            <v>C Plant and Materials Local Formula 1</v>
          </cell>
          <cell r="J318">
            <v>17078.89</v>
          </cell>
          <cell r="K318">
            <v>17078.89</v>
          </cell>
          <cell r="L318">
            <v>0</v>
          </cell>
          <cell r="M318">
            <v>0</v>
          </cell>
          <cell r="N318">
            <v>17078.89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17078.89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</row>
        <row r="319">
          <cell r="A319">
            <v>1675</v>
          </cell>
          <cell r="B319" t="str">
            <v>SCRDF</v>
          </cell>
          <cell r="C319" t="str">
            <v>Station Control Room Design and Furniture</v>
          </cell>
          <cell r="D319" t="str">
            <v>Unit 4</v>
          </cell>
          <cell r="E319" t="str">
            <v>Local</v>
          </cell>
          <cell r="F319" t="str">
            <v>C</v>
          </cell>
          <cell r="G319" t="str">
            <v>Plant and Materials</v>
          </cell>
          <cell r="H319" t="str">
            <v>Formula 1</v>
          </cell>
          <cell r="I319" t="str">
            <v>C Plant and Materials Local Formula 1</v>
          </cell>
          <cell r="J319">
            <v>71079.360000000001</v>
          </cell>
          <cell r="K319">
            <v>71079.360000000001</v>
          </cell>
          <cell r="L319">
            <v>0</v>
          </cell>
          <cell r="M319">
            <v>0</v>
          </cell>
          <cell r="N319">
            <v>71079.360000000001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71079.360000000001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</row>
        <row r="320">
          <cell r="A320">
            <v>1691</v>
          </cell>
          <cell r="B320" t="str">
            <v>SCRDF</v>
          </cell>
          <cell r="C320" t="str">
            <v>Station Control Room Design and Furniture</v>
          </cell>
          <cell r="D320" t="str">
            <v>Unit 5</v>
          </cell>
          <cell r="E320" t="str">
            <v>Local</v>
          </cell>
          <cell r="F320" t="str">
            <v>C</v>
          </cell>
          <cell r="G320" t="str">
            <v>Plant and Materials</v>
          </cell>
          <cell r="H320" t="str">
            <v>Formula 1</v>
          </cell>
          <cell r="I320" t="str">
            <v>C Plant and Materials Local Formula 1</v>
          </cell>
          <cell r="J320">
            <v>10257.17</v>
          </cell>
          <cell r="K320">
            <v>10257.17</v>
          </cell>
          <cell r="L320">
            <v>0</v>
          </cell>
          <cell r="M320">
            <v>0</v>
          </cell>
          <cell r="N320">
            <v>10257.17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10257.17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</row>
        <row r="321">
          <cell r="A321">
            <v>1707</v>
          </cell>
          <cell r="B321" t="str">
            <v>SCRDF</v>
          </cell>
          <cell r="C321" t="str">
            <v>Station Control Room Design and Furniture</v>
          </cell>
          <cell r="D321" t="str">
            <v>Unit 6</v>
          </cell>
          <cell r="E321" t="str">
            <v>Local</v>
          </cell>
          <cell r="F321" t="str">
            <v>C</v>
          </cell>
          <cell r="G321" t="str">
            <v>Plant and Materials</v>
          </cell>
          <cell r="H321" t="str">
            <v>Formula 1</v>
          </cell>
          <cell r="I321" t="str">
            <v>C Plant and Materials Local Formula 1</v>
          </cell>
          <cell r="J321">
            <v>77901.08</v>
          </cell>
          <cell r="K321">
            <v>77901.08</v>
          </cell>
          <cell r="L321">
            <v>0</v>
          </cell>
          <cell r="M321">
            <v>0</v>
          </cell>
          <cell r="N321">
            <v>77901.08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77901.08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</row>
        <row r="322">
          <cell r="A322">
            <v>1723</v>
          </cell>
          <cell r="B322" t="str">
            <v>SCRDF</v>
          </cell>
          <cell r="C322" t="str">
            <v>Station Control Room Design and Furniture</v>
          </cell>
          <cell r="D322" t="str">
            <v>Unit 7</v>
          </cell>
          <cell r="E322" t="str">
            <v>Local</v>
          </cell>
          <cell r="F322" t="str">
            <v>C</v>
          </cell>
          <cell r="G322" t="str">
            <v>Plant and Materials</v>
          </cell>
          <cell r="H322" t="str">
            <v>Formula 1</v>
          </cell>
          <cell r="I322" t="str">
            <v>C Plant and Materials Local Formula 1</v>
          </cell>
          <cell r="J322">
            <v>10257.17</v>
          </cell>
          <cell r="K322">
            <v>10257.17</v>
          </cell>
          <cell r="L322">
            <v>0</v>
          </cell>
          <cell r="M322">
            <v>0</v>
          </cell>
          <cell r="N322">
            <v>10257.17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10257.17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</row>
        <row r="323">
          <cell r="A323">
            <v>1739</v>
          </cell>
          <cell r="B323" t="str">
            <v>SCRDF</v>
          </cell>
          <cell r="C323" t="str">
            <v>Station Control Room Design and Furniture</v>
          </cell>
          <cell r="D323" t="str">
            <v>Unit 8</v>
          </cell>
          <cell r="E323" t="str">
            <v>Local</v>
          </cell>
          <cell r="F323" t="str">
            <v>C</v>
          </cell>
          <cell r="G323" t="str">
            <v>Plant and Materials</v>
          </cell>
          <cell r="H323" t="str">
            <v>Formula 1</v>
          </cell>
          <cell r="I323" t="str">
            <v>C Plant and Materials Local Formula 1</v>
          </cell>
          <cell r="J323">
            <v>71079.360000000001</v>
          </cell>
          <cell r="K323">
            <v>71079.360000000001</v>
          </cell>
          <cell r="L323">
            <v>0</v>
          </cell>
          <cell r="M323">
            <v>0</v>
          </cell>
          <cell r="N323">
            <v>71079.360000000001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71079.360000000001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</row>
        <row r="324">
          <cell r="A324">
            <v>1755</v>
          </cell>
          <cell r="B324" t="str">
            <v>SCRDF</v>
          </cell>
          <cell r="C324" t="str">
            <v>Station Control Room Design and Furniture</v>
          </cell>
          <cell r="D324" t="str">
            <v>Unit 9</v>
          </cell>
          <cell r="E324" t="str">
            <v>Local</v>
          </cell>
          <cell r="F324" t="str">
            <v>C</v>
          </cell>
          <cell r="G324" t="str">
            <v>Plant and Materials</v>
          </cell>
          <cell r="H324" t="str">
            <v>Formula 1</v>
          </cell>
          <cell r="I324" t="str">
            <v>C Plant and Materials Local Formula 1</v>
          </cell>
          <cell r="J324">
            <v>239370.05</v>
          </cell>
          <cell r="K324">
            <v>239370.05</v>
          </cell>
          <cell r="L324">
            <v>0</v>
          </cell>
          <cell r="M324">
            <v>0</v>
          </cell>
          <cell r="N324">
            <v>239370.05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239370.05</v>
          </cell>
          <cell r="AB324">
            <v>239370.05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-239370.05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</row>
        <row r="325">
          <cell r="A325">
            <v>1763</v>
          </cell>
          <cell r="B325" t="str">
            <v>SCREH</v>
          </cell>
          <cell r="C325" t="str">
            <v>Station Control Room Equipment and HMI Facities</v>
          </cell>
          <cell r="D325" t="str">
            <v>Common Plant</v>
          </cell>
          <cell r="E325" t="str">
            <v>Foreign</v>
          </cell>
          <cell r="F325" t="str">
            <v>C</v>
          </cell>
          <cell r="G325" t="str">
            <v>Plant and Materials</v>
          </cell>
          <cell r="H325" t="str">
            <v>Fixed</v>
          </cell>
          <cell r="I325" t="str">
            <v>C Plant and Materials Foreign Fixed</v>
          </cell>
          <cell r="J325">
            <v>2001574.3522903044</v>
          </cell>
          <cell r="K325">
            <v>2001574.35</v>
          </cell>
          <cell r="L325">
            <v>2.290304284542799E-3</v>
          </cell>
          <cell r="M325">
            <v>-2.290304284542799E-3</v>
          </cell>
          <cell r="N325">
            <v>2001574.35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1494224.48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507349.87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</row>
        <row r="326">
          <cell r="A326">
            <v>1770</v>
          </cell>
          <cell r="B326" t="str">
            <v>SCREH</v>
          </cell>
          <cell r="C326" t="str">
            <v>Station Control Room Equipment and HMI Facities</v>
          </cell>
          <cell r="D326" t="str">
            <v>Common Plant</v>
          </cell>
          <cell r="E326" t="str">
            <v>Local</v>
          </cell>
          <cell r="F326" t="str">
            <v>B</v>
          </cell>
          <cell r="G326" t="str">
            <v>Engineering</v>
          </cell>
          <cell r="H326" t="str">
            <v>Formula 4</v>
          </cell>
          <cell r="I326" t="str">
            <v>B Engineering Local Formula 4</v>
          </cell>
          <cell r="J326">
            <v>49104.35</v>
          </cell>
          <cell r="K326">
            <v>49104.35</v>
          </cell>
          <cell r="L326">
            <v>0</v>
          </cell>
          <cell r="M326">
            <v>0</v>
          </cell>
          <cell r="N326">
            <v>49104.35</v>
          </cell>
          <cell r="P326">
            <v>0</v>
          </cell>
          <cell r="Q326">
            <v>49104.35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</row>
        <row r="327">
          <cell r="A327">
            <v>1771</v>
          </cell>
          <cell r="B327" t="str">
            <v>SCREH</v>
          </cell>
          <cell r="C327" t="str">
            <v>Station Control Room Equipment and HMI Facities</v>
          </cell>
          <cell r="D327" t="str">
            <v>Common Plant</v>
          </cell>
          <cell r="E327" t="str">
            <v>Local</v>
          </cell>
          <cell r="F327" t="str">
            <v>C</v>
          </cell>
          <cell r="G327" t="str">
            <v>Plant and Materials</v>
          </cell>
          <cell r="H327" t="str">
            <v>Formula 1</v>
          </cell>
          <cell r="I327" t="str">
            <v>C Plant and Materials Local Formula 1</v>
          </cell>
          <cell r="J327">
            <v>1220616.7380725758</v>
          </cell>
          <cell r="K327">
            <v>1220616.7400000002</v>
          </cell>
          <cell r="L327">
            <v>-1.9274244550615549E-3</v>
          </cell>
          <cell r="M327">
            <v>1.9274244550615549E-3</v>
          </cell>
          <cell r="N327">
            <v>1220616.7400000002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1078910.8500000001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141705.89000000001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</row>
        <row r="328">
          <cell r="A328">
            <v>1772</v>
          </cell>
          <cell r="B328" t="str">
            <v>SCREH</v>
          </cell>
          <cell r="C328" t="str">
            <v>Station Control Room Equipment and HMI Facities</v>
          </cell>
          <cell r="D328" t="str">
            <v>Common Plant</v>
          </cell>
          <cell r="E328" t="str">
            <v>Local</v>
          </cell>
          <cell r="F328" t="str">
            <v>D</v>
          </cell>
          <cell r="G328" t="str">
            <v>Shipping / Freight</v>
          </cell>
          <cell r="H328" t="str">
            <v>Fixed</v>
          </cell>
          <cell r="I328" t="str">
            <v>D Shipping / Freight Local Fixed</v>
          </cell>
          <cell r="J328">
            <v>102390.79</v>
          </cell>
          <cell r="K328">
            <v>102390.79000000001</v>
          </cell>
          <cell r="L328">
            <v>0</v>
          </cell>
          <cell r="M328">
            <v>0</v>
          </cell>
          <cell r="N328">
            <v>102390.79000000001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78626.77</v>
          </cell>
          <cell r="AB328">
            <v>78626.77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-54862.75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</row>
        <row r="329">
          <cell r="A329">
            <v>1775</v>
          </cell>
          <cell r="B329" t="str">
            <v>SCREH</v>
          </cell>
          <cell r="C329" t="str">
            <v>Station Control Room Equipment and HMI Facities</v>
          </cell>
          <cell r="D329" t="str">
            <v>Common Plant</v>
          </cell>
          <cell r="E329" t="str">
            <v>Local</v>
          </cell>
          <cell r="F329" t="str">
            <v>G</v>
          </cell>
          <cell r="G329" t="str">
            <v>Construction, Erection, Installation</v>
          </cell>
          <cell r="H329" t="str">
            <v>Formula 4</v>
          </cell>
          <cell r="I329" t="str">
            <v>G Construction, Erection, Installation Local Formula 4</v>
          </cell>
          <cell r="J329">
            <v>1187.2</v>
          </cell>
          <cell r="K329">
            <v>1187.2</v>
          </cell>
          <cell r="L329">
            <v>0</v>
          </cell>
          <cell r="M329">
            <v>0</v>
          </cell>
          <cell r="N329">
            <v>1187.2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1187.2</v>
          </cell>
          <cell r="AB329">
            <v>1187.2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-1187.2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</row>
        <row r="330">
          <cell r="A330">
            <v>1776</v>
          </cell>
          <cell r="B330" t="str">
            <v>SCREH</v>
          </cell>
          <cell r="C330" t="str">
            <v>Station Control Room Equipment and HMI Facities</v>
          </cell>
          <cell r="D330" t="str">
            <v>Common Plant</v>
          </cell>
          <cell r="E330" t="str">
            <v>Local</v>
          </cell>
          <cell r="F330" t="str">
            <v>H</v>
          </cell>
          <cell r="G330" t="str">
            <v>Commissioning and Testing</v>
          </cell>
          <cell r="H330" t="str">
            <v>Formula 4</v>
          </cell>
          <cell r="I330" t="str">
            <v>H Commissioning and Testing Local Formula 4</v>
          </cell>
          <cell r="J330">
            <v>36055.1</v>
          </cell>
          <cell r="K330">
            <v>36055.1</v>
          </cell>
          <cell r="L330">
            <v>0</v>
          </cell>
          <cell r="M330">
            <v>0</v>
          </cell>
          <cell r="N330">
            <v>36055.1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36055.1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</row>
        <row r="331">
          <cell r="A331">
            <v>1795</v>
          </cell>
          <cell r="B331" t="str">
            <v>SCREH</v>
          </cell>
          <cell r="C331" t="str">
            <v>Station Control Room Equipment and HMI Facities</v>
          </cell>
          <cell r="D331" t="str">
            <v>Unit 1</v>
          </cell>
          <cell r="E331" t="str">
            <v>Foreign</v>
          </cell>
          <cell r="F331" t="str">
            <v>C</v>
          </cell>
          <cell r="G331" t="str">
            <v>Plant and Materials</v>
          </cell>
          <cell r="H331" t="str">
            <v>Fixed</v>
          </cell>
          <cell r="I331" t="str">
            <v>C Plant and Materials Foreign Fixed</v>
          </cell>
          <cell r="J331">
            <v>338621.9</v>
          </cell>
          <cell r="K331">
            <v>0</v>
          </cell>
          <cell r="L331">
            <v>338621.9</v>
          </cell>
          <cell r="M331">
            <v>9.9999999976716936E-2</v>
          </cell>
          <cell r="N331">
            <v>338622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338622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</row>
        <row r="332">
          <cell r="A332">
            <v>1802</v>
          </cell>
          <cell r="B332" t="str">
            <v>SCREH</v>
          </cell>
          <cell r="C332" t="str">
            <v>Station Control Room Equipment and HMI Facities</v>
          </cell>
          <cell r="D332" t="str">
            <v>Unit 1</v>
          </cell>
          <cell r="E332" t="str">
            <v>Local</v>
          </cell>
          <cell r="F332" t="str">
            <v>B</v>
          </cell>
          <cell r="G332" t="str">
            <v>Engineering</v>
          </cell>
          <cell r="H332" t="str">
            <v>Formula 4</v>
          </cell>
          <cell r="I332" t="str">
            <v>B Engineering Local Formula 4</v>
          </cell>
          <cell r="J332">
            <v>1510.91</v>
          </cell>
          <cell r="K332">
            <v>0</v>
          </cell>
          <cell r="L332">
            <v>1510.91</v>
          </cell>
          <cell r="M332">
            <v>8.9999999999918145E-2</v>
          </cell>
          <cell r="N332">
            <v>1511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1511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</row>
        <row r="333">
          <cell r="A333">
            <v>1803</v>
          </cell>
          <cell r="B333" t="str">
            <v>SCREH</v>
          </cell>
          <cell r="C333" t="str">
            <v>Station Control Room Equipment and HMI Facities</v>
          </cell>
          <cell r="D333" t="str">
            <v>Unit 1</v>
          </cell>
          <cell r="E333" t="str">
            <v>Local</v>
          </cell>
          <cell r="F333" t="str">
            <v>C</v>
          </cell>
          <cell r="G333" t="str">
            <v>Plant and Materials</v>
          </cell>
          <cell r="H333" t="str">
            <v>Formula 1</v>
          </cell>
          <cell r="I333" t="str">
            <v>C Plant and Materials Local Formula 1</v>
          </cell>
          <cell r="J333">
            <v>16568.2</v>
          </cell>
          <cell r="K333">
            <v>0</v>
          </cell>
          <cell r="L333">
            <v>16568.2</v>
          </cell>
          <cell r="M333">
            <v>-0.2000000000007276</v>
          </cell>
          <cell r="N333">
            <v>16568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16568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</row>
        <row r="334">
          <cell r="A334">
            <v>1804</v>
          </cell>
          <cell r="B334" t="str">
            <v>SCREH</v>
          </cell>
          <cell r="C334" t="str">
            <v>Station Control Room Equipment and HMI Facities</v>
          </cell>
          <cell r="D334" t="str">
            <v>Unit 1</v>
          </cell>
          <cell r="E334" t="str">
            <v>Local</v>
          </cell>
          <cell r="F334" t="str">
            <v>D</v>
          </cell>
          <cell r="G334" t="str">
            <v>Shipping / Freight</v>
          </cell>
          <cell r="H334" t="str">
            <v>Fixed</v>
          </cell>
          <cell r="I334" t="str">
            <v>D Shipping / Freight Local Fixed</v>
          </cell>
          <cell r="J334">
            <v>18497.61</v>
          </cell>
          <cell r="K334">
            <v>0</v>
          </cell>
          <cell r="L334">
            <v>18497.61</v>
          </cell>
          <cell r="M334">
            <v>0.38999999999941792</v>
          </cell>
          <cell r="N334">
            <v>18498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18498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</row>
        <row r="335">
          <cell r="A335">
            <v>1811</v>
          </cell>
          <cell r="B335" t="str">
            <v>SCREH</v>
          </cell>
          <cell r="C335" t="str">
            <v>Station Control Room Equipment and HMI Facities</v>
          </cell>
          <cell r="D335" t="str">
            <v>Unit 2</v>
          </cell>
          <cell r="E335" t="str">
            <v>Foreign</v>
          </cell>
          <cell r="F335" t="str">
            <v>C</v>
          </cell>
          <cell r="G335" t="str">
            <v>Plant and Materials</v>
          </cell>
          <cell r="H335" t="str">
            <v>Fixed</v>
          </cell>
          <cell r="I335" t="str">
            <v>C Plant and Materials Foreign Fixed</v>
          </cell>
          <cell r="J335">
            <v>338621.9</v>
          </cell>
          <cell r="K335">
            <v>0</v>
          </cell>
          <cell r="L335">
            <v>338621.9</v>
          </cell>
          <cell r="M335">
            <v>9.9999999976716936E-2</v>
          </cell>
          <cell r="N335">
            <v>338622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338622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</row>
        <row r="336">
          <cell r="A336">
            <v>1818</v>
          </cell>
          <cell r="B336" t="str">
            <v>SCREH</v>
          </cell>
          <cell r="C336" t="str">
            <v>Station Control Room Equipment and HMI Facities</v>
          </cell>
          <cell r="D336" t="str">
            <v>Unit 2</v>
          </cell>
          <cell r="E336" t="str">
            <v>Local</v>
          </cell>
          <cell r="F336" t="str">
            <v>B</v>
          </cell>
          <cell r="G336" t="str">
            <v>Engineering</v>
          </cell>
          <cell r="H336" t="str">
            <v>Formula 4</v>
          </cell>
          <cell r="I336" t="str">
            <v>B Engineering Local Formula 4</v>
          </cell>
          <cell r="J336">
            <v>1510.91</v>
          </cell>
          <cell r="K336">
            <v>0</v>
          </cell>
          <cell r="L336">
            <v>1510.91</v>
          </cell>
          <cell r="M336">
            <v>0</v>
          </cell>
          <cell r="N336">
            <v>1510.91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1510.91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</row>
        <row r="337">
          <cell r="A337">
            <v>1819</v>
          </cell>
          <cell r="B337" t="str">
            <v>SCREH</v>
          </cell>
          <cell r="C337" t="str">
            <v>Station Control Room Equipment and HMI Facities</v>
          </cell>
          <cell r="D337" t="str">
            <v>Unit 2</v>
          </cell>
          <cell r="E337" t="str">
            <v>Local</v>
          </cell>
          <cell r="F337" t="str">
            <v>C</v>
          </cell>
          <cell r="G337" t="str">
            <v>Plant and Materials</v>
          </cell>
          <cell r="H337" t="str">
            <v>Formula 1</v>
          </cell>
          <cell r="I337" t="str">
            <v>C Plant and Materials Local Formula 1</v>
          </cell>
          <cell r="J337">
            <v>16568.2</v>
          </cell>
          <cell r="K337">
            <v>0</v>
          </cell>
          <cell r="L337">
            <v>16568.2</v>
          </cell>
          <cell r="M337">
            <v>0</v>
          </cell>
          <cell r="N337">
            <v>16568.2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16568.2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</row>
        <row r="338">
          <cell r="A338">
            <v>1820</v>
          </cell>
          <cell r="B338" t="str">
            <v>SCREH</v>
          </cell>
          <cell r="C338" t="str">
            <v>Station Control Room Equipment and HMI Facities</v>
          </cell>
          <cell r="D338" t="str">
            <v>Unit 2</v>
          </cell>
          <cell r="E338" t="str">
            <v>Local</v>
          </cell>
          <cell r="F338" t="str">
            <v>D</v>
          </cell>
          <cell r="G338" t="str">
            <v>Shipping / Freight</v>
          </cell>
          <cell r="H338" t="str">
            <v>Fixed</v>
          </cell>
          <cell r="I338" t="str">
            <v>D Shipping / Freight Local Fixed</v>
          </cell>
          <cell r="J338">
            <v>18497.61</v>
          </cell>
          <cell r="K338">
            <v>0</v>
          </cell>
          <cell r="L338">
            <v>18497.61</v>
          </cell>
          <cell r="M338">
            <v>0.38999999999941792</v>
          </cell>
          <cell r="N338">
            <v>18498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18498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</row>
        <row r="339">
          <cell r="A339">
            <v>1827</v>
          </cell>
          <cell r="B339" t="str">
            <v>SCREH</v>
          </cell>
          <cell r="C339" t="str">
            <v>Station Control Room Equipment and HMI Facities</v>
          </cell>
          <cell r="D339" t="str">
            <v>Unit 3</v>
          </cell>
          <cell r="E339" t="str">
            <v>Foreign</v>
          </cell>
          <cell r="F339" t="str">
            <v>C</v>
          </cell>
          <cell r="G339" t="str">
            <v>Plant and Materials</v>
          </cell>
          <cell r="H339" t="str">
            <v>Fixed</v>
          </cell>
          <cell r="I339" t="str">
            <v>C Plant and Materials Foreign Fixed</v>
          </cell>
          <cell r="J339">
            <v>338621.9</v>
          </cell>
          <cell r="K339">
            <v>0</v>
          </cell>
          <cell r="L339">
            <v>338621.9</v>
          </cell>
          <cell r="M339">
            <v>9.9999999976716936E-2</v>
          </cell>
          <cell r="N339">
            <v>338622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338622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</row>
        <row r="340">
          <cell r="A340">
            <v>1834</v>
          </cell>
          <cell r="B340" t="str">
            <v>SCREH</v>
          </cell>
          <cell r="C340" t="str">
            <v>Station Control Room Equipment and HMI Facities</v>
          </cell>
          <cell r="D340" t="str">
            <v>Unit 3</v>
          </cell>
          <cell r="E340" t="str">
            <v>Local</v>
          </cell>
          <cell r="F340" t="str">
            <v>B</v>
          </cell>
          <cell r="G340" t="str">
            <v>Engineering</v>
          </cell>
          <cell r="H340" t="str">
            <v>Formula 4</v>
          </cell>
          <cell r="I340" t="str">
            <v>B Engineering Local Formula 4</v>
          </cell>
          <cell r="J340">
            <v>1510.91</v>
          </cell>
          <cell r="K340">
            <v>0</v>
          </cell>
          <cell r="L340">
            <v>1510.91</v>
          </cell>
          <cell r="M340">
            <v>8.9999999999918145E-2</v>
          </cell>
          <cell r="N340">
            <v>1511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1511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</row>
        <row r="341">
          <cell r="A341">
            <v>1835</v>
          </cell>
          <cell r="B341" t="str">
            <v>SCREH</v>
          </cell>
          <cell r="C341" t="str">
            <v>Station Control Room Equipment and HMI Facities</v>
          </cell>
          <cell r="D341" t="str">
            <v>Unit 3</v>
          </cell>
          <cell r="E341" t="str">
            <v>Local</v>
          </cell>
          <cell r="F341" t="str">
            <v>C</v>
          </cell>
          <cell r="G341" t="str">
            <v>Plant and Materials</v>
          </cell>
          <cell r="H341" t="str">
            <v>Formula 1</v>
          </cell>
          <cell r="I341" t="str">
            <v>C Plant and Materials Local Formula 1</v>
          </cell>
          <cell r="J341">
            <v>16568.2</v>
          </cell>
          <cell r="K341">
            <v>0</v>
          </cell>
          <cell r="L341">
            <v>16568.2</v>
          </cell>
          <cell r="M341">
            <v>-0.2000000000007276</v>
          </cell>
          <cell r="N341">
            <v>16568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16568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</row>
        <row r="342">
          <cell r="A342">
            <v>1836</v>
          </cell>
          <cell r="B342" t="str">
            <v>SCREH</v>
          </cell>
          <cell r="C342" t="str">
            <v>Station Control Room Equipment and HMI Facities</v>
          </cell>
          <cell r="D342" t="str">
            <v>Unit 3</v>
          </cell>
          <cell r="E342" t="str">
            <v>Local</v>
          </cell>
          <cell r="F342" t="str">
            <v>D</v>
          </cell>
          <cell r="G342" t="str">
            <v>Shipping / Freight</v>
          </cell>
          <cell r="H342" t="str">
            <v>Fixed</v>
          </cell>
          <cell r="I342" t="str">
            <v>D Shipping / Freight Local Fixed</v>
          </cell>
          <cell r="J342">
            <v>18497.61</v>
          </cell>
          <cell r="K342">
            <v>0</v>
          </cell>
          <cell r="L342">
            <v>18497.61</v>
          </cell>
          <cell r="M342">
            <v>0.38999999999941792</v>
          </cell>
          <cell r="N342">
            <v>18498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18498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</row>
        <row r="343">
          <cell r="A343">
            <v>1843</v>
          </cell>
          <cell r="B343" t="str">
            <v>SCREH</v>
          </cell>
          <cell r="C343" t="str">
            <v>Station Control Room Equipment and HMI Facities</v>
          </cell>
          <cell r="D343" t="str">
            <v>Unit 4</v>
          </cell>
          <cell r="E343" t="str">
            <v>Foreign</v>
          </cell>
          <cell r="F343" t="str">
            <v>C</v>
          </cell>
          <cell r="G343" t="str">
            <v>Plant and Materials</v>
          </cell>
          <cell r="H343" t="str">
            <v>Fixed</v>
          </cell>
          <cell r="I343" t="str">
            <v>C Plant and Materials Foreign Fixed</v>
          </cell>
          <cell r="J343">
            <v>338621.9</v>
          </cell>
          <cell r="K343">
            <v>338621.9</v>
          </cell>
          <cell r="L343">
            <v>0</v>
          </cell>
          <cell r="M343">
            <v>0</v>
          </cell>
          <cell r="N343">
            <v>338621.9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338621.9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</row>
        <row r="344">
          <cell r="A344">
            <v>1850</v>
          </cell>
          <cell r="B344" t="str">
            <v>SCREH</v>
          </cell>
          <cell r="C344" t="str">
            <v>Station Control Room Equipment and HMI Facities</v>
          </cell>
          <cell r="D344" t="str">
            <v>Unit 4</v>
          </cell>
          <cell r="E344" t="str">
            <v>Local</v>
          </cell>
          <cell r="F344" t="str">
            <v>B</v>
          </cell>
          <cell r="G344" t="str">
            <v>Engineering</v>
          </cell>
          <cell r="H344" t="str">
            <v>Formula 4</v>
          </cell>
          <cell r="I344" t="str">
            <v>B Engineering Local Formula 4</v>
          </cell>
          <cell r="J344">
            <v>1510.91</v>
          </cell>
          <cell r="K344">
            <v>0</v>
          </cell>
          <cell r="L344">
            <v>1510.91</v>
          </cell>
          <cell r="M344">
            <v>8.9999999999918145E-2</v>
          </cell>
          <cell r="N344">
            <v>1511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1511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</row>
        <row r="345">
          <cell r="A345">
            <v>1851</v>
          </cell>
          <cell r="B345" t="str">
            <v>SCREH</v>
          </cell>
          <cell r="C345" t="str">
            <v>Station Control Room Equipment and HMI Facities</v>
          </cell>
          <cell r="D345" t="str">
            <v>Unit 4</v>
          </cell>
          <cell r="E345" t="str">
            <v>Local</v>
          </cell>
          <cell r="F345" t="str">
            <v>C</v>
          </cell>
          <cell r="G345" t="str">
            <v>Plant and Materials</v>
          </cell>
          <cell r="H345" t="str">
            <v>Formula 1</v>
          </cell>
          <cell r="I345" t="str">
            <v>C Plant and Materials Local Formula 1</v>
          </cell>
          <cell r="J345">
            <v>16568.2</v>
          </cell>
          <cell r="K345">
            <v>16568.2</v>
          </cell>
          <cell r="L345">
            <v>0</v>
          </cell>
          <cell r="M345">
            <v>0</v>
          </cell>
          <cell r="N345">
            <v>16568.2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16568.2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</row>
        <row r="346">
          <cell r="A346">
            <v>1852</v>
          </cell>
          <cell r="B346" t="str">
            <v>SCREH</v>
          </cell>
          <cell r="C346" t="str">
            <v>Station Control Room Equipment and HMI Facities</v>
          </cell>
          <cell r="D346" t="str">
            <v>Unit 4</v>
          </cell>
          <cell r="E346" t="str">
            <v>Local</v>
          </cell>
          <cell r="F346" t="str">
            <v>D</v>
          </cell>
          <cell r="G346" t="str">
            <v>Shipping / Freight</v>
          </cell>
          <cell r="H346" t="str">
            <v>Fixed</v>
          </cell>
          <cell r="I346" t="str">
            <v>D Shipping / Freight Local Fixed</v>
          </cell>
          <cell r="J346">
            <v>18497.61</v>
          </cell>
          <cell r="K346">
            <v>18497.61</v>
          </cell>
          <cell r="L346">
            <v>0</v>
          </cell>
          <cell r="M346">
            <v>0</v>
          </cell>
          <cell r="N346">
            <v>18497.61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18497.61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</row>
        <row r="347">
          <cell r="A347">
            <v>1859</v>
          </cell>
          <cell r="B347" t="str">
            <v>SCREH</v>
          </cell>
          <cell r="C347" t="str">
            <v>Station Control Room Equipment and HMI Facities</v>
          </cell>
          <cell r="D347" t="str">
            <v>Unit 5</v>
          </cell>
          <cell r="E347" t="str">
            <v>Foreign</v>
          </cell>
          <cell r="F347" t="str">
            <v>C</v>
          </cell>
          <cell r="G347" t="str">
            <v>Plant and Materials</v>
          </cell>
          <cell r="H347" t="str">
            <v>Fixed</v>
          </cell>
          <cell r="I347" t="str">
            <v>C Plant and Materials Foreign Fixed</v>
          </cell>
          <cell r="J347">
            <v>338621.9</v>
          </cell>
          <cell r="K347">
            <v>0</v>
          </cell>
          <cell r="L347">
            <v>338621.9</v>
          </cell>
          <cell r="M347">
            <v>9.9999999976716936E-2</v>
          </cell>
          <cell r="N347">
            <v>338622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338622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</row>
        <row r="348">
          <cell r="A348">
            <v>1866</v>
          </cell>
          <cell r="B348" t="str">
            <v>SCREH</v>
          </cell>
          <cell r="C348" t="str">
            <v>Station Control Room Equipment and HMI Facities</v>
          </cell>
          <cell r="D348" t="str">
            <v>Unit 5</v>
          </cell>
          <cell r="E348" t="str">
            <v>Local</v>
          </cell>
          <cell r="F348" t="str">
            <v>B</v>
          </cell>
          <cell r="G348" t="str">
            <v>Engineering</v>
          </cell>
          <cell r="H348" t="str">
            <v>Formula 4</v>
          </cell>
          <cell r="I348" t="str">
            <v>B Engineering Local Formula 4</v>
          </cell>
          <cell r="J348">
            <v>1510.91</v>
          </cell>
          <cell r="K348">
            <v>0</v>
          </cell>
          <cell r="L348">
            <v>1510.91</v>
          </cell>
          <cell r="M348">
            <v>8.9999999999918145E-2</v>
          </cell>
          <cell r="N348">
            <v>1511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1511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</row>
        <row r="349">
          <cell r="A349">
            <v>1867</v>
          </cell>
          <cell r="B349" t="str">
            <v>SCREH</v>
          </cell>
          <cell r="C349" t="str">
            <v>Station Control Room Equipment and HMI Facities</v>
          </cell>
          <cell r="D349" t="str">
            <v>Unit 5</v>
          </cell>
          <cell r="E349" t="str">
            <v>Local</v>
          </cell>
          <cell r="F349" t="str">
            <v>C</v>
          </cell>
          <cell r="G349" t="str">
            <v>Plant and Materials</v>
          </cell>
          <cell r="H349" t="str">
            <v>Formula 1</v>
          </cell>
          <cell r="I349" t="str">
            <v>C Plant and Materials Local Formula 1</v>
          </cell>
          <cell r="J349">
            <v>16568.2</v>
          </cell>
          <cell r="K349">
            <v>16568.2</v>
          </cell>
          <cell r="L349">
            <v>0</v>
          </cell>
          <cell r="M349">
            <v>0</v>
          </cell>
          <cell r="N349">
            <v>16568.2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16568.2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</row>
        <row r="350">
          <cell r="A350">
            <v>1868</v>
          </cell>
          <cell r="B350" t="str">
            <v>SCREH</v>
          </cell>
          <cell r="C350" t="str">
            <v>Station Control Room Equipment and HMI Facities</v>
          </cell>
          <cell r="D350" t="str">
            <v>Unit 5</v>
          </cell>
          <cell r="E350" t="str">
            <v>Local</v>
          </cell>
          <cell r="F350" t="str">
            <v>D</v>
          </cell>
          <cell r="G350" t="str">
            <v>Shipping / Freight</v>
          </cell>
          <cell r="H350" t="str">
            <v>Fixed</v>
          </cell>
          <cell r="I350" t="str">
            <v>D Shipping / Freight Local Fixed</v>
          </cell>
          <cell r="J350">
            <v>18497.61</v>
          </cell>
          <cell r="K350">
            <v>18497.61</v>
          </cell>
          <cell r="L350">
            <v>0</v>
          </cell>
          <cell r="M350">
            <v>0</v>
          </cell>
          <cell r="N350">
            <v>18497.61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18497.61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</row>
        <row r="351">
          <cell r="A351">
            <v>1875</v>
          </cell>
          <cell r="B351" t="str">
            <v>SCREH</v>
          </cell>
          <cell r="C351" t="str">
            <v>Station Control Room Equipment and HMI Facities</v>
          </cell>
          <cell r="D351" t="str">
            <v>Unit 6</v>
          </cell>
          <cell r="E351" t="str">
            <v>Foreign</v>
          </cell>
          <cell r="F351" t="str">
            <v>C</v>
          </cell>
          <cell r="G351" t="str">
            <v>Plant and Materials</v>
          </cell>
          <cell r="H351" t="str">
            <v>Fixed</v>
          </cell>
          <cell r="I351" t="str">
            <v>C Plant and Materials Foreign Fixed</v>
          </cell>
          <cell r="J351">
            <v>338621.9</v>
          </cell>
          <cell r="K351">
            <v>0</v>
          </cell>
          <cell r="L351">
            <v>338621.9</v>
          </cell>
          <cell r="M351">
            <v>9.9999999976716936E-2</v>
          </cell>
          <cell r="N351">
            <v>338622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338622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</row>
        <row r="352">
          <cell r="A352">
            <v>1882</v>
          </cell>
          <cell r="B352" t="str">
            <v>SCREH</v>
          </cell>
          <cell r="C352" t="str">
            <v>Station Control Room Equipment and HMI Facities</v>
          </cell>
          <cell r="D352" t="str">
            <v>Unit 6</v>
          </cell>
          <cell r="E352" t="str">
            <v>Local</v>
          </cell>
          <cell r="F352" t="str">
            <v>B</v>
          </cell>
          <cell r="G352" t="str">
            <v>Engineering</v>
          </cell>
          <cell r="H352" t="str">
            <v>Formula 4</v>
          </cell>
          <cell r="I352" t="str">
            <v>B Engineering Local Formula 4</v>
          </cell>
          <cell r="J352">
            <v>1510.91</v>
          </cell>
          <cell r="K352">
            <v>0</v>
          </cell>
          <cell r="L352">
            <v>1510.91</v>
          </cell>
          <cell r="M352">
            <v>8.9999999999918145E-2</v>
          </cell>
          <cell r="N352">
            <v>1511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1511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</row>
        <row r="353">
          <cell r="A353">
            <v>1883</v>
          </cell>
          <cell r="B353" t="str">
            <v>SCREH</v>
          </cell>
          <cell r="C353" t="str">
            <v>Station Control Room Equipment and HMI Facities</v>
          </cell>
          <cell r="D353" t="str">
            <v>Unit 6</v>
          </cell>
          <cell r="E353" t="str">
            <v>Local</v>
          </cell>
          <cell r="F353" t="str">
            <v>C</v>
          </cell>
          <cell r="G353" t="str">
            <v>Plant and Materials</v>
          </cell>
          <cell r="H353" t="str">
            <v>Formula 1</v>
          </cell>
          <cell r="I353" t="str">
            <v>C Plant and Materials Local Formula 1</v>
          </cell>
          <cell r="J353">
            <v>16568.2</v>
          </cell>
          <cell r="K353">
            <v>16568.2</v>
          </cell>
          <cell r="L353">
            <v>0</v>
          </cell>
          <cell r="M353">
            <v>0</v>
          </cell>
          <cell r="N353">
            <v>16568.2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16568.2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</row>
        <row r="354">
          <cell r="A354">
            <v>1884</v>
          </cell>
          <cell r="B354" t="str">
            <v>SCREH</v>
          </cell>
          <cell r="C354" t="str">
            <v>Station Control Room Equipment and HMI Facities</v>
          </cell>
          <cell r="D354" t="str">
            <v>Unit 6</v>
          </cell>
          <cell r="E354" t="str">
            <v>Local</v>
          </cell>
          <cell r="F354" t="str">
            <v>D</v>
          </cell>
          <cell r="G354" t="str">
            <v>Shipping / Freight</v>
          </cell>
          <cell r="H354" t="str">
            <v>Fixed</v>
          </cell>
          <cell r="I354" t="str">
            <v>D Shipping / Freight Local Fixed</v>
          </cell>
          <cell r="J354">
            <v>18497.61</v>
          </cell>
          <cell r="K354">
            <v>18497.61</v>
          </cell>
          <cell r="L354">
            <v>0</v>
          </cell>
          <cell r="M354">
            <v>0</v>
          </cell>
          <cell r="N354">
            <v>18497.61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18497.61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</row>
        <row r="355">
          <cell r="A355">
            <v>1891</v>
          </cell>
          <cell r="B355" t="str">
            <v>SCREH</v>
          </cell>
          <cell r="C355" t="str">
            <v>Station Control Room Equipment and HMI Facities</v>
          </cell>
          <cell r="D355" t="str">
            <v>Unit 7</v>
          </cell>
          <cell r="E355" t="str">
            <v>Foreign</v>
          </cell>
          <cell r="F355" t="str">
            <v>C</v>
          </cell>
          <cell r="G355" t="str">
            <v>Plant and Materials</v>
          </cell>
          <cell r="H355" t="str">
            <v>Fixed</v>
          </cell>
          <cell r="I355" t="str">
            <v>C Plant and Materials Foreign Fixed</v>
          </cell>
          <cell r="J355">
            <v>338621.9</v>
          </cell>
          <cell r="K355">
            <v>338621.9</v>
          </cell>
          <cell r="L355">
            <v>0</v>
          </cell>
          <cell r="M355">
            <v>0</v>
          </cell>
          <cell r="N355">
            <v>338621.9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152379.85999999999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186242.04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</row>
        <row r="356">
          <cell r="A356">
            <v>1898</v>
          </cell>
          <cell r="B356" t="str">
            <v>SCREH</v>
          </cell>
          <cell r="C356" t="str">
            <v>Station Control Room Equipment and HMI Facities</v>
          </cell>
          <cell r="D356" t="str">
            <v>Unit 7</v>
          </cell>
          <cell r="E356" t="str">
            <v>Local</v>
          </cell>
          <cell r="F356" t="str">
            <v>B</v>
          </cell>
          <cell r="G356" t="str">
            <v>Engineering</v>
          </cell>
          <cell r="H356" t="str">
            <v>Formula 4</v>
          </cell>
          <cell r="I356" t="str">
            <v>B Engineering Local Formula 4</v>
          </cell>
          <cell r="J356">
            <v>1510.91</v>
          </cell>
          <cell r="K356">
            <v>1510.91</v>
          </cell>
          <cell r="L356">
            <v>0</v>
          </cell>
          <cell r="M356">
            <v>0</v>
          </cell>
          <cell r="N356">
            <v>1510.91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1510.91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</row>
        <row r="357">
          <cell r="A357">
            <v>1899</v>
          </cell>
          <cell r="B357" t="str">
            <v>SCREH</v>
          </cell>
          <cell r="C357" t="str">
            <v>Station Control Room Equipment and HMI Facities</v>
          </cell>
          <cell r="D357" t="str">
            <v>Unit 7</v>
          </cell>
          <cell r="E357" t="str">
            <v>Local</v>
          </cell>
          <cell r="F357" t="str">
            <v>C</v>
          </cell>
          <cell r="G357" t="str">
            <v>Plant and Materials</v>
          </cell>
          <cell r="H357" t="str">
            <v>Formula 1</v>
          </cell>
          <cell r="I357" t="str">
            <v>C Plant and Materials Local Formula 1</v>
          </cell>
          <cell r="J357">
            <v>16568.2</v>
          </cell>
          <cell r="K357">
            <v>16568.2</v>
          </cell>
          <cell r="L357">
            <v>0</v>
          </cell>
          <cell r="M357">
            <v>0</v>
          </cell>
          <cell r="N357">
            <v>16568.2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16568.2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</row>
        <row r="358">
          <cell r="A358">
            <v>1900</v>
          </cell>
          <cell r="B358" t="str">
            <v>SCREH</v>
          </cell>
          <cell r="C358" t="str">
            <v>Station Control Room Equipment and HMI Facities</v>
          </cell>
          <cell r="D358" t="str">
            <v>Unit 7</v>
          </cell>
          <cell r="E358" t="str">
            <v>Local</v>
          </cell>
          <cell r="F358" t="str">
            <v>D</v>
          </cell>
          <cell r="G358" t="str">
            <v>Shipping / Freight</v>
          </cell>
          <cell r="H358" t="str">
            <v>Fixed</v>
          </cell>
          <cell r="I358" t="str">
            <v>D Shipping / Freight Local Fixed</v>
          </cell>
          <cell r="J358">
            <v>18497.61</v>
          </cell>
          <cell r="K358">
            <v>18497.61</v>
          </cell>
          <cell r="L358">
            <v>0</v>
          </cell>
          <cell r="M358">
            <v>0</v>
          </cell>
          <cell r="N358">
            <v>18497.61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18497.61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</row>
        <row r="359">
          <cell r="A359">
            <v>1907</v>
          </cell>
          <cell r="B359" t="str">
            <v>SCREH</v>
          </cell>
          <cell r="C359" t="str">
            <v>Station Control Room Equipment and HMI Facities</v>
          </cell>
          <cell r="D359" t="str">
            <v>Unit 8</v>
          </cell>
          <cell r="E359" t="str">
            <v>Foreign</v>
          </cell>
          <cell r="F359" t="str">
            <v>C</v>
          </cell>
          <cell r="G359" t="str">
            <v>Plant and Materials</v>
          </cell>
          <cell r="H359" t="str">
            <v>Fixed</v>
          </cell>
          <cell r="I359" t="str">
            <v>C Plant and Materials Foreign Fixed</v>
          </cell>
          <cell r="J359">
            <v>338621.9</v>
          </cell>
          <cell r="K359">
            <v>338621.9</v>
          </cell>
          <cell r="L359">
            <v>0</v>
          </cell>
          <cell r="M359">
            <v>0</v>
          </cell>
          <cell r="N359">
            <v>338621.9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338621.9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</row>
        <row r="360">
          <cell r="A360">
            <v>1914</v>
          </cell>
          <cell r="B360" t="str">
            <v>SCREH</v>
          </cell>
          <cell r="C360" t="str">
            <v>Station Control Room Equipment and HMI Facities</v>
          </cell>
          <cell r="D360" t="str">
            <v>Unit 8</v>
          </cell>
          <cell r="E360" t="str">
            <v>Local</v>
          </cell>
          <cell r="F360" t="str">
            <v>B</v>
          </cell>
          <cell r="G360" t="str">
            <v>Engineering</v>
          </cell>
          <cell r="H360" t="str">
            <v>Formula 4</v>
          </cell>
          <cell r="I360" t="str">
            <v>B Engineering Local Formula 4</v>
          </cell>
          <cell r="J360">
            <v>9820.8700000000008</v>
          </cell>
          <cell r="K360">
            <v>9820.869999999999</v>
          </cell>
          <cell r="L360">
            <v>0</v>
          </cell>
          <cell r="M360">
            <v>0</v>
          </cell>
          <cell r="N360">
            <v>9820.869999999999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1510.91</v>
          </cell>
          <cell r="AB360">
            <v>1510.91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-1510.91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8309.9599999999991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</row>
        <row r="361">
          <cell r="A361">
            <v>1915</v>
          </cell>
          <cell r="B361" t="str">
            <v>SCREH</v>
          </cell>
          <cell r="C361" t="str">
            <v>Station Control Room Equipment and HMI Facities</v>
          </cell>
          <cell r="D361" t="str">
            <v>Unit 8</v>
          </cell>
          <cell r="E361" t="str">
            <v>Local</v>
          </cell>
          <cell r="F361" t="str">
            <v>C</v>
          </cell>
          <cell r="G361" t="str">
            <v>Plant and Materials</v>
          </cell>
          <cell r="H361" t="str">
            <v>Formula 1</v>
          </cell>
          <cell r="I361" t="str">
            <v>C Plant and Materials Local Formula 1</v>
          </cell>
          <cell r="J361">
            <v>964512.39</v>
          </cell>
          <cell r="K361">
            <v>964512.3899999999</v>
          </cell>
          <cell r="L361">
            <v>0</v>
          </cell>
          <cell r="M361">
            <v>0</v>
          </cell>
          <cell r="N361">
            <v>964512.3899999999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16568.2</v>
          </cell>
          <cell r="AB361">
            <v>16568.2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-16568.2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947944.19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</row>
        <row r="362">
          <cell r="A362">
            <v>1916</v>
          </cell>
          <cell r="B362" t="str">
            <v>SCREH</v>
          </cell>
          <cell r="C362" t="str">
            <v>Station Control Room Equipment and HMI Facities</v>
          </cell>
          <cell r="D362" t="str">
            <v>Unit 8</v>
          </cell>
          <cell r="E362" t="str">
            <v>Local</v>
          </cell>
          <cell r="F362" t="str">
            <v>D</v>
          </cell>
          <cell r="G362" t="str">
            <v>Shipping / Freight</v>
          </cell>
          <cell r="H362" t="str">
            <v>Fixed</v>
          </cell>
          <cell r="I362" t="str">
            <v>D Shipping / Freight Local Fixed</v>
          </cell>
          <cell r="J362">
            <v>18497.61</v>
          </cell>
          <cell r="K362">
            <v>18497.61</v>
          </cell>
          <cell r="L362">
            <v>0</v>
          </cell>
          <cell r="M362">
            <v>0</v>
          </cell>
          <cell r="N362">
            <v>18497.61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18497.61</v>
          </cell>
          <cell r="AB362">
            <v>18497.61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-18497.61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</row>
        <row r="363">
          <cell r="A363">
            <v>1919</v>
          </cell>
          <cell r="B363" t="str">
            <v>SCREH</v>
          </cell>
          <cell r="C363" t="str">
            <v>Station Control Room Equipment and HMI Facities</v>
          </cell>
          <cell r="D363" t="str">
            <v>Unit 8</v>
          </cell>
          <cell r="E363" t="str">
            <v>Local</v>
          </cell>
          <cell r="F363" t="str">
            <v>G</v>
          </cell>
          <cell r="G363" t="str">
            <v>Construction, Erection, Installation</v>
          </cell>
          <cell r="H363" t="str">
            <v>Formula 4</v>
          </cell>
          <cell r="I363" t="str">
            <v>G Construction, Erection, Installation Local Formula 4</v>
          </cell>
          <cell r="J363">
            <v>1187.2</v>
          </cell>
          <cell r="K363">
            <v>1187.2</v>
          </cell>
          <cell r="L363">
            <v>0</v>
          </cell>
          <cell r="M363">
            <v>0</v>
          </cell>
          <cell r="N363">
            <v>1187.2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1187.2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</row>
        <row r="364">
          <cell r="A364">
            <v>1920</v>
          </cell>
          <cell r="B364" t="str">
            <v>SCREH</v>
          </cell>
          <cell r="C364" t="str">
            <v>Station Control Room Equipment and HMI Facities</v>
          </cell>
          <cell r="D364" t="str">
            <v>Unit 8</v>
          </cell>
          <cell r="E364" t="str">
            <v>Local</v>
          </cell>
          <cell r="F364" t="str">
            <v>H</v>
          </cell>
          <cell r="G364" t="str">
            <v>Commissioning and Testing</v>
          </cell>
          <cell r="H364" t="str">
            <v>Formula 4</v>
          </cell>
          <cell r="I364" t="str">
            <v>H Commissioning and Testing Local Formula 4</v>
          </cell>
          <cell r="J364">
            <v>36055.1</v>
          </cell>
          <cell r="K364">
            <v>0</v>
          </cell>
          <cell r="L364">
            <v>36055.1</v>
          </cell>
          <cell r="M364">
            <v>0</v>
          </cell>
          <cell r="N364">
            <v>36055.1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36055.1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</row>
        <row r="365">
          <cell r="A365">
            <v>1923</v>
          </cell>
          <cell r="B365" t="str">
            <v>SCREH</v>
          </cell>
          <cell r="C365" t="str">
            <v>Station Control Room Equipment and HMI Facities</v>
          </cell>
          <cell r="D365" t="str">
            <v>Unit 9</v>
          </cell>
          <cell r="E365" t="str">
            <v>Foreign</v>
          </cell>
          <cell r="F365" t="str">
            <v>C</v>
          </cell>
          <cell r="G365" t="str">
            <v>Plant and Materials</v>
          </cell>
          <cell r="H365" t="str">
            <v>Fixed</v>
          </cell>
          <cell r="I365" t="str">
            <v>C Plant and Materials Foreign Fixed</v>
          </cell>
          <cell r="J365">
            <v>338621.9</v>
          </cell>
          <cell r="K365">
            <v>338621.9</v>
          </cell>
          <cell r="L365">
            <v>0</v>
          </cell>
          <cell r="M365">
            <v>0</v>
          </cell>
          <cell r="N365">
            <v>338621.9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338621.9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</row>
        <row r="366">
          <cell r="A366">
            <v>1930</v>
          </cell>
          <cell r="B366" t="str">
            <v>SCREH</v>
          </cell>
          <cell r="C366" t="str">
            <v>Station Control Room Equipment and HMI Facities</v>
          </cell>
          <cell r="D366" t="str">
            <v>Unit 9</v>
          </cell>
          <cell r="E366" t="str">
            <v>Local</v>
          </cell>
          <cell r="F366" t="str">
            <v>B</v>
          </cell>
          <cell r="G366" t="str">
            <v>Engineering</v>
          </cell>
          <cell r="H366" t="str">
            <v>Formula 4</v>
          </cell>
          <cell r="I366" t="str">
            <v>B Engineering Local Formula 4</v>
          </cell>
          <cell r="J366">
            <v>7554.51</v>
          </cell>
          <cell r="K366">
            <v>7554.51</v>
          </cell>
          <cell r="L366">
            <v>0</v>
          </cell>
          <cell r="M366">
            <v>0</v>
          </cell>
          <cell r="N366">
            <v>7554.51</v>
          </cell>
          <cell r="P366">
            <v>0</v>
          </cell>
          <cell r="Q366">
            <v>0</v>
          </cell>
          <cell r="R366">
            <v>0</v>
          </cell>
          <cell r="S366">
            <v>7554.51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</row>
        <row r="367">
          <cell r="A367">
            <v>1931</v>
          </cell>
          <cell r="B367" t="str">
            <v>SCREH</v>
          </cell>
          <cell r="C367" t="str">
            <v>Station Control Room Equipment and HMI Facities</v>
          </cell>
          <cell r="D367" t="str">
            <v>Unit 9</v>
          </cell>
          <cell r="E367" t="str">
            <v>Local</v>
          </cell>
          <cell r="F367" t="str">
            <v>C</v>
          </cell>
          <cell r="G367" t="str">
            <v>Plant and Materials</v>
          </cell>
          <cell r="H367" t="str">
            <v>Formula 1</v>
          </cell>
          <cell r="I367" t="str">
            <v>C Plant and Materials Local Formula 1</v>
          </cell>
          <cell r="J367">
            <v>16568.2</v>
          </cell>
          <cell r="K367">
            <v>16568.2</v>
          </cell>
          <cell r="L367">
            <v>0</v>
          </cell>
          <cell r="M367">
            <v>0</v>
          </cell>
          <cell r="N367">
            <v>16568.2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16568.2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</row>
        <row r="368">
          <cell r="A368">
            <v>1932</v>
          </cell>
          <cell r="B368" t="str">
            <v>SCREH</v>
          </cell>
          <cell r="C368" t="str">
            <v>Station Control Room Equipment and HMI Facities</v>
          </cell>
          <cell r="D368" t="str">
            <v>Unit 9</v>
          </cell>
          <cell r="E368" t="str">
            <v>Local</v>
          </cell>
          <cell r="F368" t="str">
            <v>D</v>
          </cell>
          <cell r="G368" t="str">
            <v>Shipping / Freight</v>
          </cell>
          <cell r="H368" t="str">
            <v>Fixed</v>
          </cell>
          <cell r="I368" t="str">
            <v>D Shipping / Freight Local Fixed</v>
          </cell>
          <cell r="J368">
            <v>18497.61</v>
          </cell>
          <cell r="K368">
            <v>18497.61</v>
          </cell>
          <cell r="L368">
            <v>0</v>
          </cell>
          <cell r="M368">
            <v>0</v>
          </cell>
          <cell r="N368">
            <v>18497.61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18497.61</v>
          </cell>
          <cell r="AB368">
            <v>18497.61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-18497.61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</row>
        <row r="369">
          <cell r="A369">
            <v>1947</v>
          </cell>
          <cell r="B369" t="str">
            <v>SERDF</v>
          </cell>
          <cell r="C369" t="str">
            <v>Station Engineering Room (computer Room) Design and Furniture</v>
          </cell>
          <cell r="D369" t="str">
            <v>Common Plant</v>
          </cell>
          <cell r="E369" t="str">
            <v>Local</v>
          </cell>
          <cell r="F369" t="str">
            <v>C</v>
          </cell>
          <cell r="G369" t="str">
            <v>Plant and Materials</v>
          </cell>
          <cell r="H369" t="str">
            <v>Formula 1</v>
          </cell>
          <cell r="I369" t="str">
            <v>C Plant and Materials Local Formula 1</v>
          </cell>
          <cell r="J369">
            <v>45643.44</v>
          </cell>
          <cell r="K369">
            <v>45643.44</v>
          </cell>
          <cell r="L369">
            <v>0</v>
          </cell>
          <cell r="M369">
            <v>0</v>
          </cell>
          <cell r="N369">
            <v>45643.44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45643.44</v>
          </cell>
          <cell r="AB369">
            <v>45643.44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-45643.44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</row>
        <row r="370">
          <cell r="A370">
            <v>1979</v>
          </cell>
          <cell r="B370" t="str">
            <v>SERDF</v>
          </cell>
          <cell r="C370" t="str">
            <v>Station Engineering Room (computer Room) Design and Furniture</v>
          </cell>
          <cell r="D370" t="str">
            <v>Unit 1</v>
          </cell>
          <cell r="E370" t="str">
            <v>Local</v>
          </cell>
          <cell r="F370" t="str">
            <v>C</v>
          </cell>
          <cell r="G370" t="str">
            <v>Plant and Materials</v>
          </cell>
          <cell r="H370" t="str">
            <v>Formula 1</v>
          </cell>
          <cell r="I370" t="str">
            <v>C Plant and Materials Local Formula 1</v>
          </cell>
          <cell r="J370">
            <v>8184.9</v>
          </cell>
          <cell r="K370">
            <v>0</v>
          </cell>
          <cell r="L370">
            <v>8184.9</v>
          </cell>
          <cell r="M370">
            <v>0.1000000000003638</v>
          </cell>
          <cell r="N370">
            <v>8185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8185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</row>
        <row r="371">
          <cell r="A371">
            <v>1995</v>
          </cell>
          <cell r="B371" t="str">
            <v>SERDF</v>
          </cell>
          <cell r="C371" t="str">
            <v>Station Engineering Room (computer Room) Design and Furniture</v>
          </cell>
          <cell r="D371" t="str">
            <v>Unit 2</v>
          </cell>
          <cell r="E371" t="str">
            <v>Local</v>
          </cell>
          <cell r="F371" t="str">
            <v>C</v>
          </cell>
          <cell r="G371" t="str">
            <v>Plant and Materials</v>
          </cell>
          <cell r="H371" t="str">
            <v>Formula 1</v>
          </cell>
          <cell r="I371" t="str">
            <v>C Plant and Materials Local Formula 1</v>
          </cell>
          <cell r="J371">
            <v>8184.9</v>
          </cell>
          <cell r="K371">
            <v>0</v>
          </cell>
          <cell r="L371">
            <v>8184.9</v>
          </cell>
          <cell r="M371">
            <v>0.1000000000003638</v>
          </cell>
          <cell r="N371">
            <v>8185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8185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</row>
        <row r="372">
          <cell r="A372">
            <v>2011</v>
          </cell>
          <cell r="B372" t="str">
            <v>SERDF</v>
          </cell>
          <cell r="C372" t="str">
            <v>Station Engineering Room (computer Room) Design and Furniture</v>
          </cell>
          <cell r="D372" t="str">
            <v>Unit 3</v>
          </cell>
          <cell r="E372" t="str">
            <v>Local</v>
          </cell>
          <cell r="F372" t="str">
            <v>C</v>
          </cell>
          <cell r="G372" t="str">
            <v>Plant and Materials</v>
          </cell>
          <cell r="H372" t="str">
            <v>Formula 1</v>
          </cell>
          <cell r="I372" t="str">
            <v>C Plant and Materials Local Formula 1</v>
          </cell>
          <cell r="J372">
            <v>8184.9</v>
          </cell>
          <cell r="K372">
            <v>0</v>
          </cell>
          <cell r="L372">
            <v>8184.9</v>
          </cell>
          <cell r="M372">
            <v>0.1000000000003638</v>
          </cell>
          <cell r="N372">
            <v>8185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8185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</row>
        <row r="373">
          <cell r="A373">
            <v>2027</v>
          </cell>
          <cell r="B373" t="str">
            <v>SERDF</v>
          </cell>
          <cell r="C373" t="str">
            <v>Station Engineering Room (computer Room) Design and Furniture</v>
          </cell>
          <cell r="D373" t="str">
            <v>Unit 4</v>
          </cell>
          <cell r="E373" t="str">
            <v>Local</v>
          </cell>
          <cell r="F373" t="str">
            <v>C</v>
          </cell>
          <cell r="G373" t="str">
            <v>Plant and Materials</v>
          </cell>
          <cell r="H373" t="str">
            <v>Formula 1</v>
          </cell>
          <cell r="I373" t="str">
            <v>C Plant and Materials Local Formula 1</v>
          </cell>
          <cell r="J373">
            <v>8184.9</v>
          </cell>
          <cell r="K373">
            <v>8184.9</v>
          </cell>
          <cell r="L373">
            <v>0</v>
          </cell>
          <cell r="M373">
            <v>0</v>
          </cell>
          <cell r="N373">
            <v>8184.9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8184.9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</row>
        <row r="374">
          <cell r="A374">
            <v>2043</v>
          </cell>
          <cell r="B374" t="str">
            <v>SERDF</v>
          </cell>
          <cell r="C374" t="str">
            <v>Station Engineering Room (computer Room) Design and Furniture</v>
          </cell>
          <cell r="D374" t="str">
            <v>Unit 5</v>
          </cell>
          <cell r="E374" t="str">
            <v>Local</v>
          </cell>
          <cell r="F374" t="str">
            <v>C</v>
          </cell>
          <cell r="G374" t="str">
            <v>Plant and Materials</v>
          </cell>
          <cell r="H374" t="str">
            <v>Formula 1</v>
          </cell>
          <cell r="I374" t="str">
            <v>C Plant and Materials Local Formula 1</v>
          </cell>
          <cell r="J374">
            <v>8184.9</v>
          </cell>
          <cell r="K374">
            <v>8184.9</v>
          </cell>
          <cell r="L374">
            <v>0</v>
          </cell>
          <cell r="M374">
            <v>0</v>
          </cell>
          <cell r="N374">
            <v>8184.9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8184.9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</row>
        <row r="375">
          <cell r="A375">
            <v>2059</v>
          </cell>
          <cell r="B375" t="str">
            <v>SERDF</v>
          </cell>
          <cell r="C375" t="str">
            <v>Station Engineering Room (computer Room) Design and Furniture</v>
          </cell>
          <cell r="D375" t="str">
            <v>Unit 6</v>
          </cell>
          <cell r="E375" t="str">
            <v>Local</v>
          </cell>
          <cell r="F375" t="str">
            <v>C</v>
          </cell>
          <cell r="G375" t="str">
            <v>Plant and Materials</v>
          </cell>
          <cell r="H375" t="str">
            <v>Formula 1</v>
          </cell>
          <cell r="I375" t="str">
            <v>C Plant and Materials Local Formula 1</v>
          </cell>
          <cell r="J375">
            <v>8184.9</v>
          </cell>
          <cell r="K375">
            <v>8184.9</v>
          </cell>
          <cell r="L375">
            <v>0</v>
          </cell>
          <cell r="M375">
            <v>0</v>
          </cell>
          <cell r="N375">
            <v>8184.9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8184.9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</row>
        <row r="376">
          <cell r="A376">
            <v>2075</v>
          </cell>
          <cell r="B376" t="str">
            <v>SERDF</v>
          </cell>
          <cell r="C376" t="str">
            <v>Station Engineering Room (computer Room) Design and Furniture</v>
          </cell>
          <cell r="D376" t="str">
            <v>Unit 7</v>
          </cell>
          <cell r="E376" t="str">
            <v>Local</v>
          </cell>
          <cell r="F376" t="str">
            <v>C</v>
          </cell>
          <cell r="G376" t="str">
            <v>Plant and Materials</v>
          </cell>
          <cell r="H376" t="str">
            <v>Formula 1</v>
          </cell>
          <cell r="I376" t="str">
            <v>C Plant and Materials Local Formula 1</v>
          </cell>
          <cell r="J376">
            <v>8184.9</v>
          </cell>
          <cell r="K376">
            <v>8184.9</v>
          </cell>
          <cell r="L376">
            <v>0</v>
          </cell>
          <cell r="M376">
            <v>0</v>
          </cell>
          <cell r="N376">
            <v>8184.9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8184.9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</row>
        <row r="377">
          <cell r="A377">
            <v>2091</v>
          </cell>
          <cell r="B377" t="str">
            <v>SERDF</v>
          </cell>
          <cell r="C377" t="str">
            <v>Station Engineering Room (computer Room) Design and Furniture</v>
          </cell>
          <cell r="D377" t="str">
            <v>Unit 8</v>
          </cell>
          <cell r="E377" t="str">
            <v>Local</v>
          </cell>
          <cell r="F377" t="str">
            <v>C</v>
          </cell>
          <cell r="G377" t="str">
            <v>Plant and Materials</v>
          </cell>
          <cell r="H377" t="str">
            <v>Formula 1</v>
          </cell>
          <cell r="I377" t="str">
            <v>C Plant and Materials Local Formula 1</v>
          </cell>
          <cell r="J377">
            <v>8184.9</v>
          </cell>
          <cell r="K377">
            <v>8184.9</v>
          </cell>
          <cell r="L377">
            <v>0</v>
          </cell>
          <cell r="M377">
            <v>0</v>
          </cell>
          <cell r="N377">
            <v>8184.9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8184.9</v>
          </cell>
          <cell r="AB377">
            <v>8184.9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-8184.9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</row>
        <row r="378">
          <cell r="A378">
            <v>2107</v>
          </cell>
          <cell r="B378" t="str">
            <v>SERDF</v>
          </cell>
          <cell r="C378" t="str">
            <v>Station Engineering Room (computer Room) Design and Furniture</v>
          </cell>
          <cell r="D378" t="str">
            <v>Unit 9</v>
          </cell>
          <cell r="E378" t="str">
            <v>Local</v>
          </cell>
          <cell r="F378" t="str">
            <v>C</v>
          </cell>
          <cell r="G378" t="str">
            <v>Plant and Materials</v>
          </cell>
          <cell r="H378" t="str">
            <v>Formula 1</v>
          </cell>
          <cell r="I378" t="str">
            <v>C Plant and Materials Local Formula 1</v>
          </cell>
          <cell r="J378">
            <v>21828.35</v>
          </cell>
          <cell r="K378">
            <v>21828.35</v>
          </cell>
          <cell r="L378">
            <v>0</v>
          </cell>
          <cell r="M378">
            <v>0</v>
          </cell>
          <cell r="N378">
            <v>21828.35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21828.35</v>
          </cell>
          <cell r="AB378">
            <v>21828.35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-21828.35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</row>
        <row r="379">
          <cell r="A379">
            <v>2115</v>
          </cell>
          <cell r="B379" t="str">
            <v>SEREH</v>
          </cell>
          <cell r="C379" t="str">
            <v>Station Engineering Room Equipment and HMI Facilities</v>
          </cell>
          <cell r="D379" t="str">
            <v>Common Plant</v>
          </cell>
          <cell r="E379" t="str">
            <v>Foreign</v>
          </cell>
          <cell r="F379" t="str">
            <v>C</v>
          </cell>
          <cell r="G379" t="str">
            <v>Plant and Materials</v>
          </cell>
          <cell r="H379" t="str">
            <v>Fixed</v>
          </cell>
          <cell r="I379" t="str">
            <v>C Plant and Materials Foreign Fixed</v>
          </cell>
          <cell r="J379">
            <v>2216035.29</v>
          </cell>
          <cell r="K379">
            <v>2216035.29</v>
          </cell>
          <cell r="L379">
            <v>0</v>
          </cell>
          <cell r="M379">
            <v>0</v>
          </cell>
          <cell r="N379">
            <v>2216035.29</v>
          </cell>
          <cell r="P379">
            <v>0</v>
          </cell>
          <cell r="Q379">
            <v>0</v>
          </cell>
          <cell r="R379">
            <v>1577000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639035.29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</row>
        <row r="380">
          <cell r="A380">
            <v>2123</v>
          </cell>
          <cell r="B380" t="str">
            <v>SEREH</v>
          </cell>
          <cell r="C380" t="str">
            <v>Station Engineering Room Equipment and HMI Facilities</v>
          </cell>
          <cell r="D380" t="str">
            <v>Common Plant</v>
          </cell>
          <cell r="E380" t="str">
            <v>Local</v>
          </cell>
          <cell r="F380" t="str">
            <v>C</v>
          </cell>
          <cell r="G380" t="str">
            <v>Plant and Materials</v>
          </cell>
          <cell r="H380" t="str">
            <v>Formula 1</v>
          </cell>
          <cell r="I380" t="str">
            <v>C Plant and Materials Local Formula 1</v>
          </cell>
          <cell r="J380">
            <v>108427.04</v>
          </cell>
          <cell r="K380">
            <v>108427.04</v>
          </cell>
          <cell r="L380">
            <v>0</v>
          </cell>
          <cell r="M380">
            <v>0</v>
          </cell>
          <cell r="N380">
            <v>108427.04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108427.04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</row>
        <row r="381">
          <cell r="A381">
            <v>2124</v>
          </cell>
          <cell r="B381" t="str">
            <v>SEREH</v>
          </cell>
          <cell r="C381" t="str">
            <v>Station Engineering Room Equipment and HMI Facilities</v>
          </cell>
          <cell r="D381" t="str">
            <v>Common Plant</v>
          </cell>
          <cell r="E381" t="str">
            <v>Local</v>
          </cell>
          <cell r="F381" t="str">
            <v>D</v>
          </cell>
          <cell r="G381" t="str">
            <v>Shipping / Freight</v>
          </cell>
          <cell r="H381" t="str">
            <v>Fixed</v>
          </cell>
          <cell r="I381" t="str">
            <v>D Shipping / Freight Local Fixed</v>
          </cell>
          <cell r="J381">
            <v>121053.42</v>
          </cell>
          <cell r="K381">
            <v>121053.42</v>
          </cell>
          <cell r="L381">
            <v>0</v>
          </cell>
          <cell r="M381">
            <v>0</v>
          </cell>
          <cell r="N381">
            <v>121053.42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121053.42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</row>
        <row r="382">
          <cell r="A382">
            <v>2146</v>
          </cell>
          <cell r="B382" t="str">
            <v>SEREH</v>
          </cell>
          <cell r="C382" t="str">
            <v>Station Engineering Room Equipment and HMI Facilities</v>
          </cell>
          <cell r="D382" t="str">
            <v>Unit 1</v>
          </cell>
          <cell r="E382" t="str">
            <v>Foreign</v>
          </cell>
          <cell r="F382" t="str">
            <v>B</v>
          </cell>
          <cell r="G382" t="str">
            <v>Engineering</v>
          </cell>
          <cell r="H382" t="str">
            <v>Fixed</v>
          </cell>
          <cell r="I382" t="str">
            <v>B Engineering Foreign Fixed</v>
          </cell>
          <cell r="J382">
            <v>5494.23</v>
          </cell>
          <cell r="K382">
            <v>0</v>
          </cell>
          <cell r="L382">
            <v>5494.23</v>
          </cell>
          <cell r="M382">
            <v>-0.22999999999956344</v>
          </cell>
          <cell r="N382">
            <v>5494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5494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</row>
        <row r="383">
          <cell r="A383">
            <v>2147</v>
          </cell>
          <cell r="B383" t="str">
            <v>SEREH</v>
          </cell>
          <cell r="C383" t="str">
            <v>Station Engineering Room Equipment and HMI Facilities</v>
          </cell>
          <cell r="D383" t="str">
            <v>Unit 1</v>
          </cell>
          <cell r="E383" t="str">
            <v>Foreign</v>
          </cell>
          <cell r="F383" t="str">
            <v>C</v>
          </cell>
          <cell r="G383" t="str">
            <v>Plant and Materials</v>
          </cell>
          <cell r="H383" t="str">
            <v>Fixed</v>
          </cell>
          <cell r="I383" t="str">
            <v>C Plant and Materials Foreign Fixed</v>
          </cell>
          <cell r="J383">
            <v>282166.33</v>
          </cell>
          <cell r="K383">
            <v>0</v>
          </cell>
          <cell r="L383">
            <v>282166.33</v>
          </cell>
          <cell r="M383">
            <v>-0.33000000001629815</v>
          </cell>
          <cell r="N383">
            <v>282166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282166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</row>
        <row r="384">
          <cell r="A384">
            <v>2152</v>
          </cell>
          <cell r="B384" t="str">
            <v>SEREH</v>
          </cell>
          <cell r="C384" t="str">
            <v>Station Engineering Room Equipment and HMI Facilities</v>
          </cell>
          <cell r="D384" t="str">
            <v>Unit 1</v>
          </cell>
          <cell r="E384" t="str">
            <v>Foreign</v>
          </cell>
          <cell r="F384" t="str">
            <v>H</v>
          </cell>
          <cell r="G384" t="str">
            <v>Commissioning and Testing</v>
          </cell>
          <cell r="H384" t="str">
            <v>Fixed</v>
          </cell>
          <cell r="I384" t="str">
            <v>H Commissioning and Testing Foreign Fixed</v>
          </cell>
          <cell r="J384">
            <v>11539.85</v>
          </cell>
          <cell r="K384">
            <v>0</v>
          </cell>
          <cell r="L384">
            <v>11539.85</v>
          </cell>
          <cell r="M384">
            <v>0.1499999999996362</v>
          </cell>
          <cell r="N384">
            <v>11540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11540</v>
          </cell>
        </row>
        <row r="385">
          <cell r="A385">
            <v>2154</v>
          </cell>
          <cell r="B385" t="str">
            <v>SEREH</v>
          </cell>
          <cell r="C385" t="str">
            <v>Station Engineering Room Equipment and HMI Facilities</v>
          </cell>
          <cell r="D385" t="str">
            <v>Unit 1</v>
          </cell>
          <cell r="E385" t="str">
            <v>Local</v>
          </cell>
          <cell r="F385" t="str">
            <v>B</v>
          </cell>
          <cell r="G385" t="str">
            <v>Engineering</v>
          </cell>
          <cell r="H385" t="str">
            <v>Formula 4</v>
          </cell>
          <cell r="I385" t="str">
            <v>B Engineering Local Formula 4</v>
          </cell>
          <cell r="J385">
            <v>536.91999999999996</v>
          </cell>
          <cell r="K385">
            <v>0</v>
          </cell>
          <cell r="L385">
            <v>536.91999999999996</v>
          </cell>
          <cell r="M385">
            <v>8.0000000000040927E-2</v>
          </cell>
          <cell r="N385">
            <v>537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537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</row>
        <row r="386">
          <cell r="A386">
            <v>2155</v>
          </cell>
          <cell r="B386" t="str">
            <v>SEREH</v>
          </cell>
          <cell r="C386" t="str">
            <v>Station Engineering Room Equipment and HMI Facilities</v>
          </cell>
          <cell r="D386" t="str">
            <v>Unit 1</v>
          </cell>
          <cell r="E386" t="str">
            <v>Local</v>
          </cell>
          <cell r="F386" t="str">
            <v>C</v>
          </cell>
          <cell r="G386" t="str">
            <v>Plant and Materials</v>
          </cell>
          <cell r="H386" t="str">
            <v>Formula 1</v>
          </cell>
          <cell r="I386" t="str">
            <v>C Plant and Materials Local Formula 1</v>
          </cell>
          <cell r="J386">
            <v>13805.94</v>
          </cell>
          <cell r="K386">
            <v>0</v>
          </cell>
          <cell r="L386">
            <v>13805.94</v>
          </cell>
          <cell r="M386">
            <v>5.9999999999490683E-2</v>
          </cell>
          <cell r="N386">
            <v>13806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13806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</row>
        <row r="387">
          <cell r="A387">
            <v>2156</v>
          </cell>
          <cell r="B387" t="str">
            <v>SEREH</v>
          </cell>
          <cell r="C387" t="str">
            <v>Station Engineering Room Equipment and HMI Facilities</v>
          </cell>
          <cell r="D387" t="str">
            <v>Unit 1</v>
          </cell>
          <cell r="E387" t="str">
            <v>Local</v>
          </cell>
          <cell r="F387" t="str">
            <v>D</v>
          </cell>
          <cell r="G387" t="str">
            <v>Shipping / Freight</v>
          </cell>
          <cell r="H387" t="str">
            <v>Fixed</v>
          </cell>
          <cell r="I387" t="str">
            <v>D Shipping / Freight Local Fixed</v>
          </cell>
          <cell r="J387">
            <v>15413.66</v>
          </cell>
          <cell r="K387">
            <v>0</v>
          </cell>
          <cell r="L387">
            <v>15413.66</v>
          </cell>
          <cell r="M387">
            <v>0.34000000000014552</v>
          </cell>
          <cell r="N387">
            <v>15414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15414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</row>
        <row r="388">
          <cell r="A388">
            <v>2160</v>
          </cell>
          <cell r="B388" t="str">
            <v>SEREH</v>
          </cell>
          <cell r="C388" t="str">
            <v>Station Engineering Room Equipment and HMI Facilities</v>
          </cell>
          <cell r="D388" t="str">
            <v>Unit 1</v>
          </cell>
          <cell r="E388" t="str">
            <v>Local</v>
          </cell>
          <cell r="F388" t="str">
            <v>H</v>
          </cell>
          <cell r="G388" t="str">
            <v>Commissioning and Testing</v>
          </cell>
          <cell r="H388" t="str">
            <v>Formula 4</v>
          </cell>
          <cell r="I388" t="str">
            <v>H Commissioning and Testing Local Formula 4</v>
          </cell>
          <cell r="J388">
            <v>1127.72</v>
          </cell>
          <cell r="K388">
            <v>0</v>
          </cell>
          <cell r="L388">
            <v>1127.72</v>
          </cell>
          <cell r="M388">
            <v>0.27999999999997272</v>
          </cell>
          <cell r="N388">
            <v>1128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1128</v>
          </cell>
        </row>
        <row r="389">
          <cell r="A389">
            <v>2162</v>
          </cell>
          <cell r="B389" t="str">
            <v>SEREH</v>
          </cell>
          <cell r="C389" t="str">
            <v>Station Engineering Room Equipment and HMI Facilities</v>
          </cell>
          <cell r="D389" t="str">
            <v>Unit 2</v>
          </cell>
          <cell r="E389" t="str">
            <v>Foreign</v>
          </cell>
          <cell r="F389" t="str">
            <v>B</v>
          </cell>
          <cell r="G389" t="str">
            <v>Engineering</v>
          </cell>
          <cell r="H389" t="str">
            <v>Fixed</v>
          </cell>
          <cell r="I389" t="str">
            <v>B Engineering Foreign Fixed</v>
          </cell>
          <cell r="J389">
            <v>5494.23</v>
          </cell>
          <cell r="K389">
            <v>0</v>
          </cell>
          <cell r="L389">
            <v>5494.23</v>
          </cell>
          <cell r="M389">
            <v>-0.22999999999956344</v>
          </cell>
          <cell r="N389">
            <v>5494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5494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</row>
        <row r="390">
          <cell r="A390">
            <v>2163</v>
          </cell>
          <cell r="B390" t="str">
            <v>SEREH</v>
          </cell>
          <cell r="C390" t="str">
            <v>Station Engineering Room Equipment and HMI Facilities</v>
          </cell>
          <cell r="D390" t="str">
            <v>Unit 2</v>
          </cell>
          <cell r="E390" t="str">
            <v>Foreign</v>
          </cell>
          <cell r="F390" t="str">
            <v>C</v>
          </cell>
          <cell r="G390" t="str">
            <v>Plant and Materials</v>
          </cell>
          <cell r="H390" t="str">
            <v>Fixed</v>
          </cell>
          <cell r="I390" t="str">
            <v>C Plant and Materials Foreign Fixed</v>
          </cell>
          <cell r="J390">
            <v>282166.33</v>
          </cell>
          <cell r="K390">
            <v>0</v>
          </cell>
          <cell r="L390">
            <v>282166.33</v>
          </cell>
          <cell r="M390">
            <v>-0.33000000001629815</v>
          </cell>
          <cell r="N390">
            <v>282166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282166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</row>
        <row r="391">
          <cell r="A391">
            <v>2168</v>
          </cell>
          <cell r="B391" t="str">
            <v>SEREH</v>
          </cell>
          <cell r="C391" t="str">
            <v>Station Engineering Room Equipment and HMI Facilities</v>
          </cell>
          <cell r="D391" t="str">
            <v>Unit 2</v>
          </cell>
          <cell r="E391" t="str">
            <v>Foreign</v>
          </cell>
          <cell r="F391" t="str">
            <v>H</v>
          </cell>
          <cell r="G391" t="str">
            <v>Commissioning and Testing</v>
          </cell>
          <cell r="H391" t="str">
            <v>Fixed</v>
          </cell>
          <cell r="I391" t="str">
            <v>H Commissioning and Testing Foreign Fixed</v>
          </cell>
          <cell r="J391">
            <v>11539.85</v>
          </cell>
          <cell r="K391">
            <v>0</v>
          </cell>
          <cell r="L391">
            <v>11539.85</v>
          </cell>
          <cell r="M391">
            <v>0.1499999999996362</v>
          </cell>
          <cell r="N391">
            <v>11540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11540</v>
          </cell>
          <cell r="BS391">
            <v>0</v>
          </cell>
        </row>
        <row r="392">
          <cell r="A392">
            <v>2170</v>
          </cell>
          <cell r="B392" t="str">
            <v>SEREH</v>
          </cell>
          <cell r="C392" t="str">
            <v>Station Engineering Room Equipment and HMI Facilities</v>
          </cell>
          <cell r="D392" t="str">
            <v>Unit 2</v>
          </cell>
          <cell r="E392" t="str">
            <v>Local</v>
          </cell>
          <cell r="F392" t="str">
            <v>B</v>
          </cell>
          <cell r="G392" t="str">
            <v>Engineering</v>
          </cell>
          <cell r="H392" t="str">
            <v>Formula 4</v>
          </cell>
          <cell r="I392" t="str">
            <v>B Engineering Local Formula 4</v>
          </cell>
          <cell r="J392">
            <v>536.91999999999996</v>
          </cell>
          <cell r="K392">
            <v>0</v>
          </cell>
          <cell r="L392">
            <v>536.91999999999996</v>
          </cell>
          <cell r="M392">
            <v>8.0000000000040927E-2</v>
          </cell>
          <cell r="N392">
            <v>537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537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</row>
        <row r="393">
          <cell r="A393">
            <v>2171</v>
          </cell>
          <cell r="B393" t="str">
            <v>SEREH</v>
          </cell>
          <cell r="C393" t="str">
            <v>Station Engineering Room Equipment and HMI Facilities</v>
          </cell>
          <cell r="D393" t="str">
            <v>Unit 2</v>
          </cell>
          <cell r="E393" t="str">
            <v>Local</v>
          </cell>
          <cell r="F393" t="str">
            <v>C</v>
          </cell>
          <cell r="G393" t="str">
            <v>Plant and Materials</v>
          </cell>
          <cell r="H393" t="str">
            <v>Formula 1</v>
          </cell>
          <cell r="I393" t="str">
            <v>C Plant and Materials Local Formula 1</v>
          </cell>
          <cell r="J393">
            <v>13805.94</v>
          </cell>
          <cell r="K393">
            <v>0</v>
          </cell>
          <cell r="L393">
            <v>13805.94</v>
          </cell>
          <cell r="M393">
            <v>5.9999999999490683E-2</v>
          </cell>
          <cell r="N393">
            <v>13806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13806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</row>
        <row r="394">
          <cell r="A394">
            <v>2172</v>
          </cell>
          <cell r="B394" t="str">
            <v>SEREH</v>
          </cell>
          <cell r="C394" t="str">
            <v>Station Engineering Room Equipment and HMI Facilities</v>
          </cell>
          <cell r="D394" t="str">
            <v>Unit 2</v>
          </cell>
          <cell r="E394" t="str">
            <v>Local</v>
          </cell>
          <cell r="F394" t="str">
            <v>D</v>
          </cell>
          <cell r="G394" t="str">
            <v>Shipping / Freight</v>
          </cell>
          <cell r="H394" t="str">
            <v>Fixed</v>
          </cell>
          <cell r="I394" t="str">
            <v>D Shipping / Freight Local Fixed</v>
          </cell>
          <cell r="J394">
            <v>15413.66</v>
          </cell>
          <cell r="K394">
            <v>0</v>
          </cell>
          <cell r="L394">
            <v>15413.66</v>
          </cell>
          <cell r="M394">
            <v>0.34000000000014552</v>
          </cell>
          <cell r="N394">
            <v>15414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15414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</row>
        <row r="395">
          <cell r="A395">
            <v>2176</v>
          </cell>
          <cell r="B395" t="str">
            <v>SEREH</v>
          </cell>
          <cell r="C395" t="str">
            <v>Station Engineering Room Equipment and HMI Facilities</v>
          </cell>
          <cell r="D395" t="str">
            <v>Unit 2</v>
          </cell>
          <cell r="E395" t="str">
            <v>Local</v>
          </cell>
          <cell r="F395" t="str">
            <v>H</v>
          </cell>
          <cell r="G395" t="str">
            <v>Commissioning and Testing</v>
          </cell>
          <cell r="H395" t="str">
            <v>Formula 4</v>
          </cell>
          <cell r="I395" t="str">
            <v>H Commissioning and Testing Local Formula 4</v>
          </cell>
          <cell r="J395">
            <v>1127.72</v>
          </cell>
          <cell r="K395">
            <v>0</v>
          </cell>
          <cell r="L395">
            <v>1127.72</v>
          </cell>
          <cell r="M395">
            <v>0.27999999999997272</v>
          </cell>
          <cell r="N395">
            <v>1128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1128</v>
          </cell>
        </row>
        <row r="396">
          <cell r="A396">
            <v>2178</v>
          </cell>
          <cell r="B396" t="str">
            <v>SEREH</v>
          </cell>
          <cell r="C396" t="str">
            <v>Station Engineering Room Equipment and HMI Facilities</v>
          </cell>
          <cell r="D396" t="str">
            <v>Unit 3</v>
          </cell>
          <cell r="E396" t="str">
            <v>Foreign</v>
          </cell>
          <cell r="F396" t="str">
            <v>B</v>
          </cell>
          <cell r="G396" t="str">
            <v>Engineering</v>
          </cell>
          <cell r="H396" t="str">
            <v>Fixed</v>
          </cell>
          <cell r="I396" t="str">
            <v>B Engineering Foreign Fixed</v>
          </cell>
          <cell r="J396">
            <v>5494.23</v>
          </cell>
          <cell r="K396">
            <v>0</v>
          </cell>
          <cell r="L396">
            <v>5494.23</v>
          </cell>
          <cell r="M396">
            <v>-0.22999999999956344</v>
          </cell>
          <cell r="N396">
            <v>5494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5494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</row>
        <row r="397">
          <cell r="A397">
            <v>2179</v>
          </cell>
          <cell r="B397" t="str">
            <v>SEREH</v>
          </cell>
          <cell r="C397" t="str">
            <v>Station Engineering Room Equipment and HMI Facilities</v>
          </cell>
          <cell r="D397" t="str">
            <v>Unit 3</v>
          </cell>
          <cell r="E397" t="str">
            <v>Foreign</v>
          </cell>
          <cell r="F397" t="str">
            <v>C</v>
          </cell>
          <cell r="G397" t="str">
            <v>Plant and Materials</v>
          </cell>
          <cell r="H397" t="str">
            <v>Fixed</v>
          </cell>
          <cell r="I397" t="str">
            <v>C Plant and Materials Foreign Fixed</v>
          </cell>
          <cell r="J397">
            <v>282166.33</v>
          </cell>
          <cell r="K397">
            <v>0</v>
          </cell>
          <cell r="L397">
            <v>282166.33</v>
          </cell>
          <cell r="M397">
            <v>-0.33000000001629815</v>
          </cell>
          <cell r="N397">
            <v>282166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282166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</row>
        <row r="398">
          <cell r="A398">
            <v>2184</v>
          </cell>
          <cell r="B398" t="str">
            <v>SEREH</v>
          </cell>
          <cell r="C398" t="str">
            <v>Station Engineering Room Equipment and HMI Facilities</v>
          </cell>
          <cell r="D398" t="str">
            <v>Unit 3</v>
          </cell>
          <cell r="E398" t="str">
            <v>Foreign</v>
          </cell>
          <cell r="F398" t="str">
            <v>H</v>
          </cell>
          <cell r="G398" t="str">
            <v>Commissioning and Testing</v>
          </cell>
          <cell r="H398" t="str">
            <v>Fixed</v>
          </cell>
          <cell r="I398" t="str">
            <v>H Commissioning and Testing Foreign Fixed</v>
          </cell>
          <cell r="J398">
            <v>11539.85</v>
          </cell>
          <cell r="K398">
            <v>0</v>
          </cell>
          <cell r="L398">
            <v>11539.85</v>
          </cell>
          <cell r="M398">
            <v>0.1499999999996362</v>
          </cell>
          <cell r="N398">
            <v>11540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11540</v>
          </cell>
          <cell r="BS398">
            <v>0</v>
          </cell>
        </row>
        <row r="399">
          <cell r="A399">
            <v>2186</v>
          </cell>
          <cell r="B399" t="str">
            <v>SEREH</v>
          </cell>
          <cell r="C399" t="str">
            <v>Station Engineering Room Equipment and HMI Facilities</v>
          </cell>
          <cell r="D399" t="str">
            <v>Unit 3</v>
          </cell>
          <cell r="E399" t="str">
            <v>Local</v>
          </cell>
          <cell r="F399" t="str">
            <v>B</v>
          </cell>
          <cell r="G399" t="str">
            <v>Engineering</v>
          </cell>
          <cell r="H399" t="str">
            <v>Formula 4</v>
          </cell>
          <cell r="I399" t="str">
            <v>B Engineering Local Formula 4</v>
          </cell>
          <cell r="J399">
            <v>536.91999999999996</v>
          </cell>
          <cell r="K399">
            <v>0</v>
          </cell>
          <cell r="L399">
            <v>536.91999999999996</v>
          </cell>
          <cell r="M399">
            <v>8.0000000000040927E-2</v>
          </cell>
          <cell r="N399">
            <v>537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537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</row>
        <row r="400">
          <cell r="A400">
            <v>2187</v>
          </cell>
          <cell r="B400" t="str">
            <v>SEREH</v>
          </cell>
          <cell r="C400" t="str">
            <v>Station Engineering Room Equipment and HMI Facilities</v>
          </cell>
          <cell r="D400" t="str">
            <v>Unit 3</v>
          </cell>
          <cell r="E400" t="str">
            <v>Local</v>
          </cell>
          <cell r="F400" t="str">
            <v>C</v>
          </cell>
          <cell r="G400" t="str">
            <v>Plant and Materials</v>
          </cell>
          <cell r="H400" t="str">
            <v>Formula 1</v>
          </cell>
          <cell r="I400" t="str">
            <v>C Plant and Materials Local Formula 1</v>
          </cell>
          <cell r="J400">
            <v>13805.94</v>
          </cell>
          <cell r="K400">
            <v>0</v>
          </cell>
          <cell r="L400">
            <v>13805.94</v>
          </cell>
          <cell r="M400">
            <v>5.9999999999490683E-2</v>
          </cell>
          <cell r="N400">
            <v>13806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13806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</row>
        <row r="401">
          <cell r="A401">
            <v>2188</v>
          </cell>
          <cell r="B401" t="str">
            <v>SEREH</v>
          </cell>
          <cell r="C401" t="str">
            <v>Station Engineering Room Equipment and HMI Facilities</v>
          </cell>
          <cell r="D401" t="str">
            <v>Unit 3</v>
          </cell>
          <cell r="E401" t="str">
            <v>Local</v>
          </cell>
          <cell r="F401" t="str">
            <v>D</v>
          </cell>
          <cell r="G401" t="str">
            <v>Shipping / Freight</v>
          </cell>
          <cell r="H401" t="str">
            <v>Fixed</v>
          </cell>
          <cell r="I401" t="str">
            <v>D Shipping / Freight Local Fixed</v>
          </cell>
          <cell r="J401">
            <v>15413.66</v>
          </cell>
          <cell r="K401">
            <v>0</v>
          </cell>
          <cell r="L401">
            <v>15413.66</v>
          </cell>
          <cell r="M401">
            <v>0.34000000000014552</v>
          </cell>
          <cell r="N401">
            <v>15414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15414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</row>
        <row r="402">
          <cell r="A402">
            <v>2192</v>
          </cell>
          <cell r="B402" t="str">
            <v>SEREH</v>
          </cell>
          <cell r="C402" t="str">
            <v>Station Engineering Room Equipment and HMI Facilities</v>
          </cell>
          <cell r="D402" t="str">
            <v>Unit 3</v>
          </cell>
          <cell r="E402" t="str">
            <v>Local</v>
          </cell>
          <cell r="F402" t="str">
            <v>H</v>
          </cell>
          <cell r="G402" t="str">
            <v>Commissioning and Testing</v>
          </cell>
          <cell r="H402" t="str">
            <v>Formula 4</v>
          </cell>
          <cell r="I402" t="str">
            <v>H Commissioning and Testing Local Formula 4</v>
          </cell>
          <cell r="J402">
            <v>1127.72</v>
          </cell>
          <cell r="K402">
            <v>0</v>
          </cell>
          <cell r="L402">
            <v>1127.72</v>
          </cell>
          <cell r="M402">
            <v>0.27999999999997272</v>
          </cell>
          <cell r="N402">
            <v>1128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1128</v>
          </cell>
          <cell r="BS402">
            <v>0</v>
          </cell>
        </row>
        <row r="403">
          <cell r="A403">
            <v>2194</v>
          </cell>
          <cell r="B403" t="str">
            <v>SEREH</v>
          </cell>
          <cell r="C403" t="str">
            <v>Station Engineering Room Equipment and HMI Facilities</v>
          </cell>
          <cell r="D403" t="str">
            <v>Unit 4</v>
          </cell>
          <cell r="E403" t="str">
            <v>Foreign</v>
          </cell>
          <cell r="F403" t="str">
            <v>B</v>
          </cell>
          <cell r="G403" t="str">
            <v>Engineering</v>
          </cell>
          <cell r="H403" t="str">
            <v>Fixed</v>
          </cell>
          <cell r="I403" t="str">
            <v>B Engineering Foreign Fixed</v>
          </cell>
          <cell r="J403">
            <v>5494.23</v>
          </cell>
          <cell r="K403">
            <v>0</v>
          </cell>
          <cell r="L403">
            <v>5494.23</v>
          </cell>
          <cell r="M403">
            <v>-0.22999999999956344</v>
          </cell>
          <cell r="N403">
            <v>5494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5494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</row>
        <row r="404">
          <cell r="A404">
            <v>2195</v>
          </cell>
          <cell r="B404" t="str">
            <v>SEREH</v>
          </cell>
          <cell r="C404" t="str">
            <v>Station Engineering Room Equipment and HMI Facilities</v>
          </cell>
          <cell r="D404" t="str">
            <v>Unit 4</v>
          </cell>
          <cell r="E404" t="str">
            <v>Foreign</v>
          </cell>
          <cell r="F404" t="str">
            <v>C</v>
          </cell>
          <cell r="G404" t="str">
            <v>Plant and Materials</v>
          </cell>
          <cell r="H404" t="str">
            <v>Fixed</v>
          </cell>
          <cell r="I404" t="str">
            <v>C Plant and Materials Foreign Fixed</v>
          </cell>
          <cell r="J404">
            <v>282166.33</v>
          </cell>
          <cell r="K404">
            <v>282166.33</v>
          </cell>
          <cell r="L404">
            <v>0</v>
          </cell>
          <cell r="M404">
            <v>0</v>
          </cell>
          <cell r="N404">
            <v>282166.33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282166.33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</row>
        <row r="405">
          <cell r="A405">
            <v>2200</v>
          </cell>
          <cell r="B405" t="str">
            <v>SEREH</v>
          </cell>
          <cell r="C405" t="str">
            <v>Station Engineering Room Equipment and HMI Facilities</v>
          </cell>
          <cell r="D405" t="str">
            <v>Unit 4</v>
          </cell>
          <cell r="E405" t="str">
            <v>Foreign</v>
          </cell>
          <cell r="F405" t="str">
            <v>H</v>
          </cell>
          <cell r="G405" t="str">
            <v>Commissioning and Testing</v>
          </cell>
          <cell r="H405" t="str">
            <v>Fixed</v>
          </cell>
          <cell r="I405" t="str">
            <v>H Commissioning and Testing Foreign Fixed</v>
          </cell>
          <cell r="J405">
            <v>11539.85</v>
          </cell>
          <cell r="K405">
            <v>0</v>
          </cell>
          <cell r="L405">
            <v>11539.85</v>
          </cell>
          <cell r="M405">
            <v>0.1499999999996362</v>
          </cell>
          <cell r="N405">
            <v>11540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11540</v>
          </cell>
          <cell r="BS405">
            <v>0</v>
          </cell>
        </row>
        <row r="406">
          <cell r="A406">
            <v>2202</v>
          </cell>
          <cell r="B406" t="str">
            <v>SEREH</v>
          </cell>
          <cell r="C406" t="str">
            <v>Station Engineering Room Equipment and HMI Facilities</v>
          </cell>
          <cell r="D406" t="str">
            <v>Unit 4</v>
          </cell>
          <cell r="E406" t="str">
            <v>Local</v>
          </cell>
          <cell r="F406" t="str">
            <v>B</v>
          </cell>
          <cell r="G406" t="str">
            <v>Engineering</v>
          </cell>
          <cell r="H406" t="str">
            <v>Formula 4</v>
          </cell>
          <cell r="I406" t="str">
            <v>B Engineering Local Formula 4</v>
          </cell>
          <cell r="J406">
            <v>536.91999999999996</v>
          </cell>
          <cell r="K406">
            <v>0</v>
          </cell>
          <cell r="L406">
            <v>536.91999999999996</v>
          </cell>
          <cell r="M406">
            <v>8.0000000000040927E-2</v>
          </cell>
          <cell r="N406">
            <v>537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537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S406">
            <v>0</v>
          </cell>
        </row>
        <row r="407">
          <cell r="A407">
            <v>2203</v>
          </cell>
          <cell r="B407" t="str">
            <v>SEREH</v>
          </cell>
          <cell r="C407" t="str">
            <v>Station Engineering Room Equipment and HMI Facilities</v>
          </cell>
          <cell r="D407" t="str">
            <v>Unit 4</v>
          </cell>
          <cell r="E407" t="str">
            <v>Local</v>
          </cell>
          <cell r="F407" t="str">
            <v>C</v>
          </cell>
          <cell r="G407" t="str">
            <v>Plant and Materials</v>
          </cell>
          <cell r="H407" t="str">
            <v>Formula 1</v>
          </cell>
          <cell r="I407" t="str">
            <v>C Plant and Materials Local Formula 1</v>
          </cell>
          <cell r="J407">
            <v>13805.94</v>
          </cell>
          <cell r="K407">
            <v>0</v>
          </cell>
          <cell r="L407">
            <v>13805.94</v>
          </cell>
          <cell r="M407">
            <v>5.9999999999490683E-2</v>
          </cell>
          <cell r="N407">
            <v>13806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  <cell r="BG407">
            <v>0</v>
          </cell>
          <cell r="BH407">
            <v>0</v>
          </cell>
          <cell r="BI407">
            <v>13806</v>
          </cell>
          <cell r="BJ407">
            <v>0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</row>
        <row r="408">
          <cell r="A408">
            <v>2204</v>
          </cell>
          <cell r="B408" t="str">
            <v>SEREH</v>
          </cell>
          <cell r="C408" t="str">
            <v>Station Engineering Room Equipment and HMI Facilities</v>
          </cell>
          <cell r="D408" t="str">
            <v>Unit 4</v>
          </cell>
          <cell r="E408" t="str">
            <v>Local</v>
          </cell>
          <cell r="F408" t="str">
            <v>D</v>
          </cell>
          <cell r="G408" t="str">
            <v>Shipping / Freight</v>
          </cell>
          <cell r="H408" t="str">
            <v>Fixed</v>
          </cell>
          <cell r="I408" t="str">
            <v>D Shipping / Freight Local Fixed</v>
          </cell>
          <cell r="J408">
            <v>15413.66</v>
          </cell>
          <cell r="K408">
            <v>0</v>
          </cell>
          <cell r="L408">
            <v>15413.66</v>
          </cell>
          <cell r="M408">
            <v>0.34000000000014552</v>
          </cell>
          <cell r="N408">
            <v>15414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15414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</row>
        <row r="409">
          <cell r="A409">
            <v>2208</v>
          </cell>
          <cell r="B409" t="str">
            <v>SEREH</v>
          </cell>
          <cell r="C409" t="str">
            <v>Station Engineering Room Equipment and HMI Facilities</v>
          </cell>
          <cell r="D409" t="str">
            <v>Unit 4</v>
          </cell>
          <cell r="E409" t="str">
            <v>Local</v>
          </cell>
          <cell r="F409" t="str">
            <v>H</v>
          </cell>
          <cell r="G409" t="str">
            <v>Commissioning and Testing</v>
          </cell>
          <cell r="H409" t="str">
            <v>Formula 4</v>
          </cell>
          <cell r="I409" t="str">
            <v>H Commissioning and Testing Local Formula 4</v>
          </cell>
          <cell r="J409">
            <v>1127.72</v>
          </cell>
          <cell r="K409">
            <v>0</v>
          </cell>
          <cell r="L409">
            <v>1127.72</v>
          </cell>
          <cell r="M409">
            <v>0.27999999999997272</v>
          </cell>
          <cell r="N409">
            <v>1128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1128</v>
          </cell>
          <cell r="BS409">
            <v>0</v>
          </cell>
        </row>
        <row r="410">
          <cell r="A410">
            <v>2210</v>
          </cell>
          <cell r="B410" t="str">
            <v>SEREH</v>
          </cell>
          <cell r="C410" t="str">
            <v>Station Engineering Room Equipment and HMI Facilities</v>
          </cell>
          <cell r="D410" t="str">
            <v>Unit 5</v>
          </cell>
          <cell r="E410" t="str">
            <v>Foreign</v>
          </cell>
          <cell r="F410" t="str">
            <v>B</v>
          </cell>
          <cell r="G410" t="str">
            <v>Engineering</v>
          </cell>
          <cell r="H410" t="str">
            <v>Fixed</v>
          </cell>
          <cell r="I410" t="str">
            <v>B Engineering Foreign Fixed</v>
          </cell>
          <cell r="J410">
            <v>5494.23</v>
          </cell>
          <cell r="K410">
            <v>5494.23</v>
          </cell>
          <cell r="L410">
            <v>0</v>
          </cell>
          <cell r="M410">
            <v>0</v>
          </cell>
          <cell r="N410">
            <v>5494.23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5494.23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</row>
        <row r="411">
          <cell r="A411">
            <v>2211</v>
          </cell>
          <cell r="B411" t="str">
            <v>SEREH</v>
          </cell>
          <cell r="C411" t="str">
            <v>Station Engineering Room Equipment and HMI Facilities</v>
          </cell>
          <cell r="D411" t="str">
            <v>Unit 5</v>
          </cell>
          <cell r="E411" t="str">
            <v>Foreign</v>
          </cell>
          <cell r="F411" t="str">
            <v>C</v>
          </cell>
          <cell r="G411" t="str">
            <v>Plant and Materials</v>
          </cell>
          <cell r="H411" t="str">
            <v>Fixed</v>
          </cell>
          <cell r="I411" t="str">
            <v>C Plant and Materials Foreign Fixed</v>
          </cell>
          <cell r="J411">
            <v>282166.33</v>
          </cell>
          <cell r="K411">
            <v>0</v>
          </cell>
          <cell r="L411">
            <v>282166.33</v>
          </cell>
          <cell r="M411">
            <v>-0.33000000001629815</v>
          </cell>
          <cell r="N411">
            <v>282166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282166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</row>
        <row r="412">
          <cell r="A412">
            <v>2216</v>
          </cell>
          <cell r="B412" t="str">
            <v>SEREH</v>
          </cell>
          <cell r="C412" t="str">
            <v>Station Engineering Room Equipment and HMI Facilities</v>
          </cell>
          <cell r="D412" t="str">
            <v>Unit 5</v>
          </cell>
          <cell r="E412" t="str">
            <v>Foreign</v>
          </cell>
          <cell r="F412" t="str">
            <v>H</v>
          </cell>
          <cell r="G412" t="str">
            <v>Commissioning and Testing</v>
          </cell>
          <cell r="H412" t="str">
            <v>Fixed</v>
          </cell>
          <cell r="I412" t="str">
            <v>H Commissioning and Testing Foreign Fixed</v>
          </cell>
          <cell r="J412">
            <v>11539.85</v>
          </cell>
          <cell r="K412">
            <v>0</v>
          </cell>
          <cell r="L412">
            <v>11539.85</v>
          </cell>
          <cell r="M412">
            <v>0.1499999999996362</v>
          </cell>
          <cell r="N412">
            <v>11540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11540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</row>
        <row r="413">
          <cell r="A413">
            <v>2218</v>
          </cell>
          <cell r="B413" t="str">
            <v>SEREH</v>
          </cell>
          <cell r="C413" t="str">
            <v>Station Engineering Room Equipment and HMI Facilities</v>
          </cell>
          <cell r="D413" t="str">
            <v>Unit 5</v>
          </cell>
          <cell r="E413" t="str">
            <v>Local</v>
          </cell>
          <cell r="F413" t="str">
            <v>B</v>
          </cell>
          <cell r="G413" t="str">
            <v>Engineering</v>
          </cell>
          <cell r="H413" t="str">
            <v>Formula 4</v>
          </cell>
          <cell r="I413" t="str">
            <v>B Engineering Local Formula 4</v>
          </cell>
          <cell r="J413">
            <v>536.91999999999996</v>
          </cell>
          <cell r="K413">
            <v>0</v>
          </cell>
          <cell r="L413">
            <v>536.91999999999996</v>
          </cell>
          <cell r="M413">
            <v>8.0000000000040927E-2</v>
          </cell>
          <cell r="N413">
            <v>537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  <cell r="AX413">
            <v>537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</row>
        <row r="414">
          <cell r="A414">
            <v>2219</v>
          </cell>
          <cell r="B414" t="str">
            <v>SEREH</v>
          </cell>
          <cell r="C414" t="str">
            <v>Station Engineering Room Equipment and HMI Facilities</v>
          </cell>
          <cell r="D414" t="str">
            <v>Unit 5</v>
          </cell>
          <cell r="E414" t="str">
            <v>Local</v>
          </cell>
          <cell r="F414" t="str">
            <v>C</v>
          </cell>
          <cell r="G414" t="str">
            <v>Plant and Materials</v>
          </cell>
          <cell r="H414" t="str">
            <v>Formula 1</v>
          </cell>
          <cell r="I414" t="str">
            <v>C Plant and Materials Local Formula 1</v>
          </cell>
          <cell r="J414">
            <v>13805.94</v>
          </cell>
          <cell r="K414">
            <v>0</v>
          </cell>
          <cell r="L414">
            <v>13805.94</v>
          </cell>
          <cell r="M414">
            <v>5.9999999999490683E-2</v>
          </cell>
          <cell r="N414">
            <v>13806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13806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</row>
        <row r="415">
          <cell r="A415">
            <v>2220</v>
          </cell>
          <cell r="B415" t="str">
            <v>SEREH</v>
          </cell>
          <cell r="C415" t="str">
            <v>Station Engineering Room Equipment and HMI Facilities</v>
          </cell>
          <cell r="D415" t="str">
            <v>Unit 5</v>
          </cell>
          <cell r="E415" t="str">
            <v>Local</v>
          </cell>
          <cell r="F415" t="str">
            <v>D</v>
          </cell>
          <cell r="G415" t="str">
            <v>Shipping / Freight</v>
          </cell>
          <cell r="H415" t="str">
            <v>Fixed</v>
          </cell>
          <cell r="I415" t="str">
            <v>D Shipping / Freight Local Fixed</v>
          </cell>
          <cell r="J415">
            <v>15413.66</v>
          </cell>
          <cell r="K415">
            <v>0</v>
          </cell>
          <cell r="L415">
            <v>15413.66</v>
          </cell>
          <cell r="M415">
            <v>0.34000000000014552</v>
          </cell>
          <cell r="N415">
            <v>15414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15414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</row>
        <row r="416">
          <cell r="A416">
            <v>2224</v>
          </cell>
          <cell r="B416" t="str">
            <v>SEREH</v>
          </cell>
          <cell r="C416" t="str">
            <v>Station Engineering Room Equipment and HMI Facilities</v>
          </cell>
          <cell r="D416" t="str">
            <v>Unit 5</v>
          </cell>
          <cell r="E416" t="str">
            <v>Local</v>
          </cell>
          <cell r="F416" t="str">
            <v>H</v>
          </cell>
          <cell r="G416" t="str">
            <v>Commissioning and Testing</v>
          </cell>
          <cell r="H416" t="str">
            <v>Formula 4</v>
          </cell>
          <cell r="I416" t="str">
            <v>H Commissioning and Testing Local Formula 4</v>
          </cell>
          <cell r="J416">
            <v>1127.72</v>
          </cell>
          <cell r="K416">
            <v>0</v>
          </cell>
          <cell r="L416">
            <v>1127.72</v>
          </cell>
          <cell r="M416">
            <v>0.27999999999997272</v>
          </cell>
          <cell r="N416">
            <v>1128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1128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</row>
        <row r="417">
          <cell r="A417">
            <v>2226</v>
          </cell>
          <cell r="B417" t="str">
            <v>SEREH</v>
          </cell>
          <cell r="C417" t="str">
            <v>Station Engineering Room Equipment and HMI Facilities</v>
          </cell>
          <cell r="D417" t="str">
            <v>Unit 6</v>
          </cell>
          <cell r="E417" t="str">
            <v>Foreign</v>
          </cell>
          <cell r="F417" t="str">
            <v>B</v>
          </cell>
          <cell r="G417" t="str">
            <v>Engineering</v>
          </cell>
          <cell r="H417" t="str">
            <v>Fixed</v>
          </cell>
          <cell r="I417" t="str">
            <v>B Engineering Foreign Fixed</v>
          </cell>
          <cell r="J417">
            <v>5494.23</v>
          </cell>
          <cell r="K417">
            <v>5494.23</v>
          </cell>
          <cell r="L417">
            <v>0</v>
          </cell>
          <cell r="M417">
            <v>0</v>
          </cell>
          <cell r="N417">
            <v>5494.23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5494.23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S417">
            <v>0</v>
          </cell>
        </row>
        <row r="418">
          <cell r="A418">
            <v>2227</v>
          </cell>
          <cell r="B418" t="str">
            <v>SEREH</v>
          </cell>
          <cell r="C418" t="str">
            <v>Station Engineering Room Equipment and HMI Facilities</v>
          </cell>
          <cell r="D418" t="str">
            <v>Unit 6</v>
          </cell>
          <cell r="E418" t="str">
            <v>Foreign</v>
          </cell>
          <cell r="F418" t="str">
            <v>C</v>
          </cell>
          <cell r="G418" t="str">
            <v>Plant and Materials</v>
          </cell>
          <cell r="H418" t="str">
            <v>Fixed</v>
          </cell>
          <cell r="I418" t="str">
            <v>C Plant and Materials Foreign Fixed</v>
          </cell>
          <cell r="J418">
            <v>282166.33</v>
          </cell>
          <cell r="K418">
            <v>0</v>
          </cell>
          <cell r="L418">
            <v>282166.33</v>
          </cell>
          <cell r="M418">
            <v>-0.33000000001629815</v>
          </cell>
          <cell r="N418">
            <v>282166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282166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</row>
        <row r="419">
          <cell r="A419">
            <v>2232</v>
          </cell>
          <cell r="B419" t="str">
            <v>SEREH</v>
          </cell>
          <cell r="C419" t="str">
            <v>Station Engineering Room Equipment and HMI Facilities</v>
          </cell>
          <cell r="D419" t="str">
            <v>Unit 6</v>
          </cell>
          <cell r="E419" t="str">
            <v>Foreign</v>
          </cell>
          <cell r="F419" t="str">
            <v>H</v>
          </cell>
          <cell r="G419" t="str">
            <v>Commissioning and Testing</v>
          </cell>
          <cell r="H419" t="str">
            <v>Fixed</v>
          </cell>
          <cell r="I419" t="str">
            <v>H Commissioning and Testing Foreign Fixed</v>
          </cell>
          <cell r="J419">
            <v>11539.85</v>
          </cell>
          <cell r="K419">
            <v>0</v>
          </cell>
          <cell r="L419">
            <v>11539.85</v>
          </cell>
          <cell r="M419">
            <v>0.1499999999996362</v>
          </cell>
          <cell r="N419">
            <v>11540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11540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</row>
        <row r="420">
          <cell r="A420">
            <v>2234</v>
          </cell>
          <cell r="B420" t="str">
            <v>SEREH</v>
          </cell>
          <cell r="C420" t="str">
            <v>Station Engineering Room Equipment and HMI Facilities</v>
          </cell>
          <cell r="D420" t="str">
            <v>Unit 6</v>
          </cell>
          <cell r="E420" t="str">
            <v>Local</v>
          </cell>
          <cell r="F420" t="str">
            <v>B</v>
          </cell>
          <cell r="G420" t="str">
            <v>Engineering</v>
          </cell>
          <cell r="H420" t="str">
            <v>Formula 4</v>
          </cell>
          <cell r="I420" t="str">
            <v>B Engineering Local Formula 4</v>
          </cell>
          <cell r="J420">
            <v>536.91999999999996</v>
          </cell>
          <cell r="K420">
            <v>0</v>
          </cell>
          <cell r="L420">
            <v>536.91999999999996</v>
          </cell>
          <cell r="M420">
            <v>8.0000000000040927E-2</v>
          </cell>
          <cell r="N420">
            <v>537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537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S420">
            <v>0</v>
          </cell>
        </row>
        <row r="421">
          <cell r="A421">
            <v>2235</v>
          </cell>
          <cell r="B421" t="str">
            <v>SEREH</v>
          </cell>
          <cell r="C421" t="str">
            <v>Station Engineering Room Equipment and HMI Facilities</v>
          </cell>
          <cell r="D421" t="str">
            <v>Unit 6</v>
          </cell>
          <cell r="E421" t="str">
            <v>Local</v>
          </cell>
          <cell r="F421" t="str">
            <v>C</v>
          </cell>
          <cell r="G421" t="str">
            <v>Plant and Materials</v>
          </cell>
          <cell r="H421" t="str">
            <v>Formula 1</v>
          </cell>
          <cell r="I421" t="str">
            <v>C Plant and Materials Local Formula 1</v>
          </cell>
          <cell r="J421">
            <v>13805.94</v>
          </cell>
          <cell r="K421">
            <v>13805.94</v>
          </cell>
          <cell r="L421">
            <v>0</v>
          </cell>
          <cell r="M421">
            <v>0</v>
          </cell>
          <cell r="N421">
            <v>13805.94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13805.94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S421">
            <v>0</v>
          </cell>
        </row>
        <row r="422">
          <cell r="A422">
            <v>2236</v>
          </cell>
          <cell r="B422" t="str">
            <v>SEREH</v>
          </cell>
          <cell r="C422" t="str">
            <v>Station Engineering Room Equipment and HMI Facilities</v>
          </cell>
          <cell r="D422" t="str">
            <v>Unit 6</v>
          </cell>
          <cell r="E422" t="str">
            <v>Local</v>
          </cell>
          <cell r="F422" t="str">
            <v>D</v>
          </cell>
          <cell r="G422" t="str">
            <v>Shipping / Freight</v>
          </cell>
          <cell r="H422" t="str">
            <v>Fixed</v>
          </cell>
          <cell r="I422" t="str">
            <v>D Shipping / Freight Local Fixed</v>
          </cell>
          <cell r="J422">
            <v>15413.66</v>
          </cell>
          <cell r="K422">
            <v>15413.66</v>
          </cell>
          <cell r="L422">
            <v>0</v>
          </cell>
          <cell r="M422">
            <v>0</v>
          </cell>
          <cell r="N422">
            <v>15413.66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15413.66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S422">
            <v>0</v>
          </cell>
        </row>
        <row r="423">
          <cell r="A423">
            <v>2240</v>
          </cell>
          <cell r="B423" t="str">
            <v>SEREH</v>
          </cell>
          <cell r="C423" t="str">
            <v>Station Engineering Room Equipment and HMI Facilities</v>
          </cell>
          <cell r="D423" t="str">
            <v>Unit 6</v>
          </cell>
          <cell r="E423" t="str">
            <v>Local</v>
          </cell>
          <cell r="F423" t="str">
            <v>H</v>
          </cell>
          <cell r="G423" t="str">
            <v>Commissioning and Testing</v>
          </cell>
          <cell r="H423" t="str">
            <v>Formula 4</v>
          </cell>
          <cell r="I423" t="str">
            <v>H Commissioning and Testing Local Formula 4</v>
          </cell>
          <cell r="J423">
            <v>1127.72</v>
          </cell>
          <cell r="K423">
            <v>0</v>
          </cell>
          <cell r="L423">
            <v>1127.72</v>
          </cell>
          <cell r="M423">
            <v>0.27999999999997272</v>
          </cell>
          <cell r="N423">
            <v>1128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1128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S423">
            <v>0</v>
          </cell>
        </row>
        <row r="424">
          <cell r="A424">
            <v>2242</v>
          </cell>
          <cell r="B424" t="str">
            <v>SEREH</v>
          </cell>
          <cell r="C424" t="str">
            <v>Station Engineering Room Equipment and HMI Facilities</v>
          </cell>
          <cell r="D424" t="str">
            <v>Unit 7</v>
          </cell>
          <cell r="E424" t="str">
            <v>Foreign</v>
          </cell>
          <cell r="F424" t="str">
            <v>B</v>
          </cell>
          <cell r="G424" t="str">
            <v>Engineering</v>
          </cell>
          <cell r="H424" t="str">
            <v>Fixed</v>
          </cell>
          <cell r="I424" t="str">
            <v>B Engineering Foreign Fixed</v>
          </cell>
          <cell r="J424">
            <v>5494.23</v>
          </cell>
          <cell r="K424">
            <v>5494.23</v>
          </cell>
          <cell r="L424">
            <v>0</v>
          </cell>
          <cell r="M424">
            <v>0</v>
          </cell>
          <cell r="N424">
            <v>5494.23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5494.23</v>
          </cell>
          <cell r="AB424">
            <v>5494.23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-5494.23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S424">
            <v>0</v>
          </cell>
        </row>
        <row r="425">
          <cell r="A425">
            <v>2243</v>
          </cell>
          <cell r="B425" t="str">
            <v>SEREH</v>
          </cell>
          <cell r="C425" t="str">
            <v>Station Engineering Room Equipment and HMI Facilities</v>
          </cell>
          <cell r="D425" t="str">
            <v>Unit 7</v>
          </cell>
          <cell r="E425" t="str">
            <v>Foreign</v>
          </cell>
          <cell r="F425" t="str">
            <v>C</v>
          </cell>
          <cell r="G425" t="str">
            <v>Plant and Materials</v>
          </cell>
          <cell r="H425" t="str">
            <v>Fixed</v>
          </cell>
          <cell r="I425" t="str">
            <v>C Plant and Materials Foreign Fixed</v>
          </cell>
          <cell r="J425">
            <v>282166.33</v>
          </cell>
          <cell r="K425">
            <v>282166.33</v>
          </cell>
          <cell r="L425">
            <v>0</v>
          </cell>
          <cell r="M425">
            <v>0</v>
          </cell>
          <cell r="N425">
            <v>282166.33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282166.33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>
            <v>0</v>
          </cell>
        </row>
        <row r="426">
          <cell r="A426">
            <v>2248</v>
          </cell>
          <cell r="B426" t="str">
            <v>SEREH</v>
          </cell>
          <cell r="C426" t="str">
            <v>Station Engineering Room Equipment and HMI Facilities</v>
          </cell>
          <cell r="D426" t="str">
            <v>Unit 7</v>
          </cell>
          <cell r="E426" t="str">
            <v>Foreign</v>
          </cell>
          <cell r="F426" t="str">
            <v>H</v>
          </cell>
          <cell r="G426" t="str">
            <v>Commissioning and Testing</v>
          </cell>
          <cell r="H426" t="str">
            <v>Fixed</v>
          </cell>
          <cell r="I426" t="str">
            <v>H Commissioning and Testing Foreign Fixed</v>
          </cell>
          <cell r="J426">
            <v>11539.85</v>
          </cell>
          <cell r="K426">
            <v>0</v>
          </cell>
          <cell r="L426">
            <v>11539.85</v>
          </cell>
          <cell r="M426">
            <v>0.1499999999996362</v>
          </cell>
          <cell r="N426">
            <v>11540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11540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</row>
        <row r="427">
          <cell r="A427">
            <v>2250</v>
          </cell>
          <cell r="B427" t="str">
            <v>SEREH</v>
          </cell>
          <cell r="C427" t="str">
            <v>Station Engineering Room Equipment and HMI Facilities</v>
          </cell>
          <cell r="D427" t="str">
            <v>Unit 7</v>
          </cell>
          <cell r="E427" t="str">
            <v>Local</v>
          </cell>
          <cell r="F427" t="str">
            <v>B</v>
          </cell>
          <cell r="G427" t="str">
            <v>Engineering</v>
          </cell>
          <cell r="H427" t="str">
            <v>Formula 4</v>
          </cell>
          <cell r="I427" t="str">
            <v>B Engineering Local Formula 4</v>
          </cell>
          <cell r="J427">
            <v>536.91999999999996</v>
          </cell>
          <cell r="K427">
            <v>536.91999999999996</v>
          </cell>
          <cell r="L427">
            <v>0</v>
          </cell>
          <cell r="M427">
            <v>0</v>
          </cell>
          <cell r="N427">
            <v>536.91999999999996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536.91999999999996</v>
          </cell>
          <cell r="AB427">
            <v>536.91999999999996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-536.91999999999996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</row>
        <row r="428">
          <cell r="A428">
            <v>2251</v>
          </cell>
          <cell r="B428" t="str">
            <v>SEREH</v>
          </cell>
          <cell r="C428" t="str">
            <v>Station Engineering Room Equipment and HMI Facilities</v>
          </cell>
          <cell r="D428" t="str">
            <v>Unit 7</v>
          </cell>
          <cell r="E428" t="str">
            <v>Local</v>
          </cell>
          <cell r="F428" t="str">
            <v>C</v>
          </cell>
          <cell r="G428" t="str">
            <v>Plant and Materials</v>
          </cell>
          <cell r="H428" t="str">
            <v>Formula 1</v>
          </cell>
          <cell r="I428" t="str">
            <v>C Plant and Materials Local Formula 1</v>
          </cell>
          <cell r="J428">
            <v>13805.94</v>
          </cell>
          <cell r="K428">
            <v>13805.94</v>
          </cell>
          <cell r="L428">
            <v>0</v>
          </cell>
          <cell r="M428">
            <v>0</v>
          </cell>
          <cell r="N428">
            <v>13805.94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13805.94</v>
          </cell>
          <cell r="AB428">
            <v>13805.94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-13805.94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0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S428">
            <v>0</v>
          </cell>
        </row>
        <row r="429">
          <cell r="A429">
            <v>2252</v>
          </cell>
          <cell r="B429" t="str">
            <v>SEREH</v>
          </cell>
          <cell r="C429" t="str">
            <v>Station Engineering Room Equipment and HMI Facilities</v>
          </cell>
          <cell r="D429" t="str">
            <v>Unit 7</v>
          </cell>
          <cell r="E429" t="str">
            <v>Local</v>
          </cell>
          <cell r="F429" t="str">
            <v>D</v>
          </cell>
          <cell r="G429" t="str">
            <v>Shipping / Freight</v>
          </cell>
          <cell r="H429" t="str">
            <v>Fixed</v>
          </cell>
          <cell r="I429" t="str">
            <v>D Shipping / Freight Local Fixed</v>
          </cell>
          <cell r="J429">
            <v>15413.66</v>
          </cell>
          <cell r="K429">
            <v>15413.66</v>
          </cell>
          <cell r="L429">
            <v>0</v>
          </cell>
          <cell r="M429">
            <v>0</v>
          </cell>
          <cell r="N429">
            <v>15413.66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15413.66</v>
          </cell>
          <cell r="AB429">
            <v>15413.66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-15413.66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A429">
            <v>0</v>
          </cell>
          <cell r="BB429">
            <v>0</v>
          </cell>
          <cell r="BC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0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S429">
            <v>0</v>
          </cell>
        </row>
        <row r="430">
          <cell r="A430">
            <v>2256</v>
          </cell>
          <cell r="B430" t="str">
            <v>SEREH</v>
          </cell>
          <cell r="C430" t="str">
            <v>Station Engineering Room Equipment and HMI Facilities</v>
          </cell>
          <cell r="D430" t="str">
            <v>Unit 7</v>
          </cell>
          <cell r="E430" t="str">
            <v>Local</v>
          </cell>
          <cell r="F430" t="str">
            <v>H</v>
          </cell>
          <cell r="G430" t="str">
            <v>Commissioning and Testing</v>
          </cell>
          <cell r="H430" t="str">
            <v>Formula 4</v>
          </cell>
          <cell r="I430" t="str">
            <v>H Commissioning and Testing Local Formula 4</v>
          </cell>
          <cell r="J430">
            <v>1127.72</v>
          </cell>
          <cell r="K430">
            <v>0</v>
          </cell>
          <cell r="L430">
            <v>1127.72</v>
          </cell>
          <cell r="M430">
            <v>0.27999999999997272</v>
          </cell>
          <cell r="N430">
            <v>1128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1128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0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S430">
            <v>0</v>
          </cell>
        </row>
        <row r="431">
          <cell r="A431">
            <v>2258</v>
          </cell>
          <cell r="B431" t="str">
            <v>SEREH</v>
          </cell>
          <cell r="C431" t="str">
            <v>Station Engineering Room Equipment and HMI Facilities</v>
          </cell>
          <cell r="D431" t="str">
            <v>Unit 8</v>
          </cell>
          <cell r="E431" t="str">
            <v>Foreign</v>
          </cell>
          <cell r="F431" t="str">
            <v>B</v>
          </cell>
          <cell r="G431" t="str">
            <v>Engineering</v>
          </cell>
          <cell r="H431" t="str">
            <v>Fixed</v>
          </cell>
          <cell r="I431" t="str">
            <v>B Engineering Foreign Fixed</v>
          </cell>
          <cell r="J431">
            <v>5494.23</v>
          </cell>
          <cell r="K431">
            <v>5494.23</v>
          </cell>
          <cell r="L431">
            <v>0</v>
          </cell>
          <cell r="M431">
            <v>0</v>
          </cell>
          <cell r="N431">
            <v>5494.23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5494.23</v>
          </cell>
          <cell r="AB431">
            <v>5494.23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-5494.23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</row>
        <row r="432">
          <cell r="A432">
            <v>2259</v>
          </cell>
          <cell r="B432" t="str">
            <v>SEREH</v>
          </cell>
          <cell r="C432" t="str">
            <v>Station Engineering Room Equipment and HMI Facilities</v>
          </cell>
          <cell r="D432" t="str">
            <v>Unit 8</v>
          </cell>
          <cell r="E432" t="str">
            <v>Foreign</v>
          </cell>
          <cell r="F432" t="str">
            <v>C</v>
          </cell>
          <cell r="G432" t="str">
            <v>Plant and Materials</v>
          </cell>
          <cell r="H432" t="str">
            <v>Fixed</v>
          </cell>
          <cell r="I432" t="str">
            <v>C Plant and Materials Foreign Fixed</v>
          </cell>
          <cell r="J432">
            <v>282166.33</v>
          </cell>
          <cell r="K432">
            <v>282166.33</v>
          </cell>
          <cell r="L432">
            <v>0</v>
          </cell>
          <cell r="M432">
            <v>0</v>
          </cell>
          <cell r="N432">
            <v>282166.33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282166.33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>
            <v>0</v>
          </cell>
        </row>
        <row r="433">
          <cell r="A433">
            <v>2264</v>
          </cell>
          <cell r="B433" t="str">
            <v>SEREH</v>
          </cell>
          <cell r="C433" t="str">
            <v>Station Engineering Room Equipment and HMI Facilities</v>
          </cell>
          <cell r="D433" t="str">
            <v>Unit 8</v>
          </cell>
          <cell r="E433" t="str">
            <v>Foreign</v>
          </cell>
          <cell r="F433" t="str">
            <v>H</v>
          </cell>
          <cell r="G433" t="str">
            <v>Commissioning and Testing</v>
          </cell>
          <cell r="H433" t="str">
            <v>Fixed</v>
          </cell>
          <cell r="I433" t="str">
            <v>H Commissioning and Testing Foreign Fixed</v>
          </cell>
          <cell r="J433">
            <v>11539.85</v>
          </cell>
          <cell r="K433">
            <v>11539.85</v>
          </cell>
          <cell r="L433">
            <v>0</v>
          </cell>
          <cell r="M433">
            <v>0</v>
          </cell>
          <cell r="N433">
            <v>11539.85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P433">
            <v>0</v>
          </cell>
          <cell r="AQ433">
            <v>11539.85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S433">
            <v>0</v>
          </cell>
        </row>
        <row r="434">
          <cell r="A434">
            <v>2266</v>
          </cell>
          <cell r="B434" t="str">
            <v>SEREH</v>
          </cell>
          <cell r="C434" t="str">
            <v>Station Engineering Room Equipment and HMI Facilities</v>
          </cell>
          <cell r="D434" t="str">
            <v>Unit 8</v>
          </cell>
          <cell r="E434" t="str">
            <v>Local</v>
          </cell>
          <cell r="F434" t="str">
            <v>B</v>
          </cell>
          <cell r="G434" t="str">
            <v>Engineering</v>
          </cell>
          <cell r="H434" t="str">
            <v>Formula 4</v>
          </cell>
          <cell r="I434" t="str">
            <v>B Engineering Local Formula 4</v>
          </cell>
          <cell r="J434">
            <v>536.91999999999996</v>
          </cell>
          <cell r="K434">
            <v>536.91999999999996</v>
          </cell>
          <cell r="L434">
            <v>0</v>
          </cell>
          <cell r="M434">
            <v>0</v>
          </cell>
          <cell r="N434">
            <v>536.91999999999996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536.91999999999996</v>
          </cell>
          <cell r="AB434">
            <v>536.91999999999996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-536.91999999999996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0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>
            <v>0</v>
          </cell>
        </row>
        <row r="435">
          <cell r="A435">
            <v>2267</v>
          </cell>
          <cell r="B435" t="str">
            <v>SEREH</v>
          </cell>
          <cell r="C435" t="str">
            <v>Station Engineering Room Equipment and HMI Facilities</v>
          </cell>
          <cell r="D435" t="str">
            <v>Unit 8</v>
          </cell>
          <cell r="E435" t="str">
            <v>Local</v>
          </cell>
          <cell r="F435" t="str">
            <v>C</v>
          </cell>
          <cell r="G435" t="str">
            <v>Plant and Materials</v>
          </cell>
          <cell r="H435" t="str">
            <v>Formula 1</v>
          </cell>
          <cell r="I435" t="str">
            <v>C Plant and Materials Local Formula 1</v>
          </cell>
          <cell r="J435">
            <v>13805.94</v>
          </cell>
          <cell r="K435">
            <v>13805.94</v>
          </cell>
          <cell r="L435">
            <v>0</v>
          </cell>
          <cell r="M435">
            <v>0</v>
          </cell>
          <cell r="N435">
            <v>13805.94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13805.94</v>
          </cell>
          <cell r="AB435">
            <v>13805.94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-13805.94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</row>
        <row r="436">
          <cell r="A436">
            <v>2268</v>
          </cell>
          <cell r="B436" t="str">
            <v>SEREH</v>
          </cell>
          <cell r="C436" t="str">
            <v>Station Engineering Room Equipment and HMI Facilities</v>
          </cell>
          <cell r="D436" t="str">
            <v>Unit 8</v>
          </cell>
          <cell r="E436" t="str">
            <v>Local</v>
          </cell>
          <cell r="F436" t="str">
            <v>D</v>
          </cell>
          <cell r="G436" t="str">
            <v>Shipping / Freight</v>
          </cell>
          <cell r="H436" t="str">
            <v>Fixed</v>
          </cell>
          <cell r="I436" t="str">
            <v>D Shipping / Freight Local Fixed</v>
          </cell>
          <cell r="J436">
            <v>15413.66</v>
          </cell>
          <cell r="K436">
            <v>15413.66</v>
          </cell>
          <cell r="L436">
            <v>0</v>
          </cell>
          <cell r="M436">
            <v>0</v>
          </cell>
          <cell r="N436">
            <v>15413.66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15413.66</v>
          </cell>
          <cell r="AB436">
            <v>15413.66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-15413.66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</row>
        <row r="437">
          <cell r="A437">
            <v>2272</v>
          </cell>
          <cell r="B437" t="str">
            <v>SEREH</v>
          </cell>
          <cell r="C437" t="str">
            <v>Station Engineering Room Equipment and HMI Facilities</v>
          </cell>
          <cell r="D437" t="str">
            <v>Unit 8</v>
          </cell>
          <cell r="E437" t="str">
            <v>Local</v>
          </cell>
          <cell r="F437" t="str">
            <v>H</v>
          </cell>
          <cell r="G437" t="str">
            <v>Commissioning and Testing</v>
          </cell>
          <cell r="H437" t="str">
            <v>Formula 4</v>
          </cell>
          <cell r="I437" t="str">
            <v>H Commissioning and Testing Local Formula 4</v>
          </cell>
          <cell r="J437">
            <v>1127.72</v>
          </cell>
          <cell r="K437">
            <v>1127.72</v>
          </cell>
          <cell r="L437">
            <v>0</v>
          </cell>
          <cell r="M437">
            <v>0</v>
          </cell>
          <cell r="N437">
            <v>1127.72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T437">
            <v>1127.72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0</v>
          </cell>
          <cell r="BA437">
            <v>0</v>
          </cell>
          <cell r="BB437">
            <v>0</v>
          </cell>
          <cell r="BC437">
            <v>0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0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S437">
            <v>0</v>
          </cell>
        </row>
        <row r="438">
          <cell r="A438">
            <v>2274</v>
          </cell>
          <cell r="B438" t="str">
            <v>SEREH</v>
          </cell>
          <cell r="C438" t="str">
            <v>Station Engineering Room Equipment and HMI Facilities</v>
          </cell>
          <cell r="D438" t="str">
            <v>Unit 9</v>
          </cell>
          <cell r="E438" t="str">
            <v>Foreign</v>
          </cell>
          <cell r="F438" t="str">
            <v>B</v>
          </cell>
          <cell r="G438" t="str">
            <v>Engineering</v>
          </cell>
          <cell r="H438" t="str">
            <v>Fixed</v>
          </cell>
          <cell r="I438" t="str">
            <v>B Engineering Foreign Fixed</v>
          </cell>
          <cell r="J438">
            <v>84734.58</v>
          </cell>
          <cell r="K438">
            <v>84734.58</v>
          </cell>
          <cell r="L438">
            <v>0</v>
          </cell>
          <cell r="M438">
            <v>0</v>
          </cell>
          <cell r="N438">
            <v>84734.58</v>
          </cell>
          <cell r="P438">
            <v>84734.58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O438">
            <v>0</v>
          </cell>
          <cell r="AP438">
            <v>0</v>
          </cell>
          <cell r="AQ438">
            <v>0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0</v>
          </cell>
          <cell r="BJ438">
            <v>0</v>
          </cell>
          <cell r="BK438">
            <v>0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S438">
            <v>0</v>
          </cell>
        </row>
        <row r="439">
          <cell r="A439">
            <v>2275</v>
          </cell>
          <cell r="B439" t="str">
            <v>SEREH</v>
          </cell>
          <cell r="C439" t="str">
            <v>Station Engineering Room Equipment and HMI Facilities</v>
          </cell>
          <cell r="D439" t="str">
            <v>Unit 9</v>
          </cell>
          <cell r="E439" t="str">
            <v>Foreign</v>
          </cell>
          <cell r="F439" t="str">
            <v>C</v>
          </cell>
          <cell r="G439" t="str">
            <v>Plant and Materials</v>
          </cell>
          <cell r="H439" t="str">
            <v>Fixed</v>
          </cell>
          <cell r="I439" t="str">
            <v>C Plant and Materials Foreign Fixed</v>
          </cell>
          <cell r="J439">
            <v>921348.81</v>
          </cell>
          <cell r="K439">
            <v>921348.81</v>
          </cell>
          <cell r="L439">
            <v>0</v>
          </cell>
          <cell r="M439">
            <v>0</v>
          </cell>
          <cell r="N439">
            <v>921348.81</v>
          </cell>
          <cell r="P439">
            <v>0</v>
          </cell>
          <cell r="Q439">
            <v>0</v>
          </cell>
          <cell r="R439">
            <v>921348.81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0</v>
          </cell>
          <cell r="BL439">
            <v>0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>
            <v>0</v>
          </cell>
        </row>
        <row r="440">
          <cell r="A440">
            <v>2280</v>
          </cell>
          <cell r="B440" t="str">
            <v>SEREH</v>
          </cell>
          <cell r="C440" t="str">
            <v>Station Engineering Room Equipment and HMI Facilities</v>
          </cell>
          <cell r="D440" t="str">
            <v>Unit 9</v>
          </cell>
          <cell r="E440" t="str">
            <v>Foreign</v>
          </cell>
          <cell r="F440" t="str">
            <v>H</v>
          </cell>
          <cell r="G440" t="str">
            <v>Commissioning and Testing</v>
          </cell>
          <cell r="H440" t="str">
            <v>Fixed</v>
          </cell>
          <cell r="I440" t="str">
            <v>H Commissioning and Testing Foreign Fixed</v>
          </cell>
          <cell r="J440">
            <v>23079.7</v>
          </cell>
          <cell r="K440">
            <v>23079.7</v>
          </cell>
          <cell r="L440">
            <v>0</v>
          </cell>
          <cell r="M440">
            <v>0</v>
          </cell>
          <cell r="N440">
            <v>23079.7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23079.7</v>
          </cell>
          <cell r="AN440">
            <v>0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0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0</v>
          </cell>
          <cell r="BQ440">
            <v>0</v>
          </cell>
          <cell r="BR440">
            <v>0</v>
          </cell>
          <cell r="BS440">
            <v>0</v>
          </cell>
        </row>
        <row r="441">
          <cell r="A441">
            <v>2282</v>
          </cell>
          <cell r="B441" t="str">
            <v>SEREH</v>
          </cell>
          <cell r="C441" t="str">
            <v>Station Engineering Room Equipment and HMI Facilities</v>
          </cell>
          <cell r="D441" t="str">
            <v>Unit 9</v>
          </cell>
          <cell r="E441" t="str">
            <v>Local</v>
          </cell>
          <cell r="F441" t="str">
            <v>B</v>
          </cell>
          <cell r="G441" t="str">
            <v>Engineering</v>
          </cell>
          <cell r="H441" t="str">
            <v>Formula 4</v>
          </cell>
          <cell r="I441" t="str">
            <v>B Engineering Local Formula 4</v>
          </cell>
          <cell r="J441">
            <v>8280.6200000000008</v>
          </cell>
          <cell r="K441">
            <v>8280.6200000000008</v>
          </cell>
          <cell r="L441">
            <v>0</v>
          </cell>
          <cell r="M441">
            <v>0</v>
          </cell>
          <cell r="N441">
            <v>8280.6200000000008</v>
          </cell>
          <cell r="P441">
            <v>0</v>
          </cell>
          <cell r="Q441">
            <v>0</v>
          </cell>
          <cell r="R441">
            <v>0</v>
          </cell>
          <cell r="S441">
            <v>8280.6200000000008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>
            <v>0</v>
          </cell>
        </row>
        <row r="442">
          <cell r="A442">
            <v>2283</v>
          </cell>
          <cell r="B442" t="str">
            <v>SEREH</v>
          </cell>
          <cell r="C442" t="str">
            <v>Station Engineering Room Equipment and HMI Facilities</v>
          </cell>
          <cell r="D442" t="str">
            <v>Unit 9</v>
          </cell>
          <cell r="E442" t="str">
            <v>Local</v>
          </cell>
          <cell r="F442" t="str">
            <v>C</v>
          </cell>
          <cell r="G442" t="str">
            <v>Plant and Materials</v>
          </cell>
          <cell r="H442" t="str">
            <v>Formula 1</v>
          </cell>
          <cell r="I442" t="str">
            <v>C Plant and Materials Local Formula 1</v>
          </cell>
          <cell r="J442">
            <v>45080.11</v>
          </cell>
          <cell r="K442">
            <v>45080.11</v>
          </cell>
          <cell r="L442">
            <v>0</v>
          </cell>
          <cell r="M442">
            <v>0</v>
          </cell>
          <cell r="N442">
            <v>45080.11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45080.11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</row>
        <row r="443">
          <cell r="A443">
            <v>2284</v>
          </cell>
          <cell r="B443" t="str">
            <v>SEREH</v>
          </cell>
          <cell r="C443" t="str">
            <v>Station Engineering Room Equipment and HMI Facilities</v>
          </cell>
          <cell r="D443" t="str">
            <v>Unit 9</v>
          </cell>
          <cell r="E443" t="str">
            <v>Local</v>
          </cell>
          <cell r="F443" t="str">
            <v>D</v>
          </cell>
          <cell r="G443" t="str">
            <v>Shipping / Freight</v>
          </cell>
          <cell r="H443" t="str">
            <v>Fixed</v>
          </cell>
          <cell r="I443" t="str">
            <v>D Shipping / Freight Local Fixed</v>
          </cell>
          <cell r="J443">
            <v>50329.72</v>
          </cell>
          <cell r="K443">
            <v>50329.72</v>
          </cell>
          <cell r="L443">
            <v>0</v>
          </cell>
          <cell r="M443">
            <v>0</v>
          </cell>
          <cell r="N443">
            <v>50329.72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50329.72</v>
          </cell>
          <cell r="AB443">
            <v>50329.72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-50329.72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</row>
        <row r="444">
          <cell r="A444">
            <v>2288</v>
          </cell>
          <cell r="B444" t="str">
            <v>SEREH</v>
          </cell>
          <cell r="C444" t="str">
            <v>Station Engineering Room Equipment and HMI Facilities</v>
          </cell>
          <cell r="D444" t="str">
            <v>Unit 9</v>
          </cell>
          <cell r="E444" t="str">
            <v>Local</v>
          </cell>
          <cell r="F444" t="str">
            <v>H</v>
          </cell>
          <cell r="G444" t="str">
            <v>Commissioning and Testing</v>
          </cell>
          <cell r="H444" t="str">
            <v>Formula 4</v>
          </cell>
          <cell r="I444" t="str">
            <v>H Commissioning and Testing Local Formula 4</v>
          </cell>
          <cell r="J444">
            <v>2255.44</v>
          </cell>
          <cell r="K444">
            <v>2255.44</v>
          </cell>
          <cell r="L444">
            <v>0</v>
          </cell>
          <cell r="M444">
            <v>0</v>
          </cell>
          <cell r="N444">
            <v>2255.44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2255.44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</row>
        <row r="445">
          <cell r="A445">
            <v>2299</v>
          </cell>
          <cell r="B445" t="str">
            <v>SRDF</v>
          </cell>
          <cell r="C445" t="str">
            <v>Simulator Room Design and Furniture</v>
          </cell>
          <cell r="D445" t="str">
            <v>Common Plant</v>
          </cell>
          <cell r="E445" t="str">
            <v>Local</v>
          </cell>
          <cell r="F445" t="str">
            <v>C</v>
          </cell>
          <cell r="G445" t="str">
            <v>Plant and Materials</v>
          </cell>
          <cell r="H445" t="str">
            <v>Formula 1</v>
          </cell>
          <cell r="I445" t="str">
            <v>C Plant and Materials Local Formula 1</v>
          </cell>
          <cell r="J445">
            <v>32000</v>
          </cell>
          <cell r="K445">
            <v>32000</v>
          </cell>
          <cell r="L445">
            <v>0</v>
          </cell>
          <cell r="M445">
            <v>0</v>
          </cell>
          <cell r="N445">
            <v>32000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32000</v>
          </cell>
          <cell r="AB445">
            <v>32000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-32000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0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0</v>
          </cell>
          <cell r="BS445">
            <v>0</v>
          </cell>
        </row>
        <row r="446">
          <cell r="A446">
            <v>2459</v>
          </cell>
          <cell r="B446" t="str">
            <v>SRDF</v>
          </cell>
          <cell r="C446" t="str">
            <v>Simulator Room Design and Furniture</v>
          </cell>
          <cell r="D446" t="str">
            <v>Unit 9</v>
          </cell>
          <cell r="E446" t="str">
            <v>Local</v>
          </cell>
          <cell r="F446" t="str">
            <v>C</v>
          </cell>
          <cell r="G446" t="str">
            <v>Plant and Materials</v>
          </cell>
          <cell r="H446" t="str">
            <v>Formula 1</v>
          </cell>
          <cell r="I446" t="str">
            <v>C Plant and Materials Local Formula 1</v>
          </cell>
          <cell r="J446">
            <v>97798.75</v>
          </cell>
          <cell r="K446">
            <v>97798.75</v>
          </cell>
          <cell r="L446">
            <v>0</v>
          </cell>
          <cell r="M446">
            <v>0</v>
          </cell>
          <cell r="N446">
            <v>97798.75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97798.75</v>
          </cell>
          <cell r="AB446">
            <v>97798.75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-97798.75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</row>
        <row r="447">
          <cell r="A447">
            <v>2498</v>
          </cell>
          <cell r="B447" t="str">
            <v>SREH</v>
          </cell>
          <cell r="C447" t="str">
            <v>Simulator Room Equipment and HMI facilities</v>
          </cell>
          <cell r="D447" t="str">
            <v>Unit 1</v>
          </cell>
          <cell r="E447" t="str">
            <v>Foreign</v>
          </cell>
          <cell r="F447" t="str">
            <v>B</v>
          </cell>
          <cell r="G447" t="str">
            <v>Engineering</v>
          </cell>
          <cell r="H447" t="str">
            <v>Fixed</v>
          </cell>
          <cell r="I447" t="str">
            <v>B Engineering Foreign Fixed</v>
          </cell>
          <cell r="J447">
            <v>281398.7</v>
          </cell>
          <cell r="K447">
            <v>0</v>
          </cell>
          <cell r="L447">
            <v>281398.7</v>
          </cell>
          <cell r="M447">
            <v>0.29999999998835847</v>
          </cell>
          <cell r="N447">
            <v>281399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>
            <v>281399</v>
          </cell>
        </row>
        <row r="448">
          <cell r="A448">
            <v>2506</v>
          </cell>
          <cell r="B448" t="str">
            <v>SREH</v>
          </cell>
          <cell r="C448" t="str">
            <v>Simulator Room Equipment and HMI facilities</v>
          </cell>
          <cell r="D448" t="str">
            <v>Unit 1</v>
          </cell>
          <cell r="E448" t="str">
            <v>Local</v>
          </cell>
          <cell r="F448" t="str">
            <v>B</v>
          </cell>
          <cell r="G448" t="str">
            <v>Engineering</v>
          </cell>
          <cell r="H448" t="str">
            <v>Formula 4</v>
          </cell>
          <cell r="I448" t="str">
            <v>B Engineering Local Formula 4</v>
          </cell>
          <cell r="J448">
            <v>70349.88</v>
          </cell>
          <cell r="K448">
            <v>0</v>
          </cell>
          <cell r="L448">
            <v>70349.88</v>
          </cell>
          <cell r="M448">
            <v>0.11999999999534339</v>
          </cell>
          <cell r="N448">
            <v>70350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0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S448">
            <v>70350</v>
          </cell>
        </row>
        <row r="449">
          <cell r="A449">
            <v>2514</v>
          </cell>
          <cell r="B449" t="str">
            <v>SREH</v>
          </cell>
          <cell r="C449" t="str">
            <v>Simulator Room Equipment and HMI facilities</v>
          </cell>
          <cell r="D449" t="str">
            <v>Unit 2</v>
          </cell>
          <cell r="E449" t="str">
            <v>Foreign</v>
          </cell>
          <cell r="F449" t="str">
            <v>B</v>
          </cell>
          <cell r="G449" t="str">
            <v>Engineering</v>
          </cell>
          <cell r="H449" t="str">
            <v>Fixed</v>
          </cell>
          <cell r="I449" t="str">
            <v>B Engineering Foreign Fixed</v>
          </cell>
          <cell r="J449">
            <v>281398.7</v>
          </cell>
          <cell r="K449">
            <v>0</v>
          </cell>
          <cell r="L449">
            <v>281398.7</v>
          </cell>
          <cell r="M449">
            <v>0.29999999998835847</v>
          </cell>
          <cell r="N449">
            <v>281399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281399</v>
          </cell>
          <cell r="BS449">
            <v>0</v>
          </cell>
        </row>
        <row r="450">
          <cell r="A450">
            <v>2522</v>
          </cell>
          <cell r="B450" t="str">
            <v>SREH</v>
          </cell>
          <cell r="C450" t="str">
            <v>Simulator Room Equipment and HMI facilities</v>
          </cell>
          <cell r="D450" t="str">
            <v>Unit 2</v>
          </cell>
          <cell r="E450" t="str">
            <v>Local</v>
          </cell>
          <cell r="F450" t="str">
            <v>B</v>
          </cell>
          <cell r="G450" t="str">
            <v>Engineering</v>
          </cell>
          <cell r="H450" t="str">
            <v>Formula 4</v>
          </cell>
          <cell r="I450" t="str">
            <v>B Engineering Local Formula 4</v>
          </cell>
          <cell r="J450">
            <v>70349.88</v>
          </cell>
          <cell r="K450">
            <v>0</v>
          </cell>
          <cell r="L450">
            <v>70349.88</v>
          </cell>
          <cell r="M450">
            <v>0.11999999999534339</v>
          </cell>
          <cell r="N450">
            <v>70350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70350</v>
          </cell>
          <cell r="BS450">
            <v>0</v>
          </cell>
        </row>
        <row r="451">
          <cell r="A451">
            <v>2530</v>
          </cell>
          <cell r="B451" t="str">
            <v>SREH</v>
          </cell>
          <cell r="C451" t="str">
            <v>Simulator Room Equipment and HMI facilities</v>
          </cell>
          <cell r="D451" t="str">
            <v>Unit 3</v>
          </cell>
          <cell r="E451" t="str">
            <v>Foreign</v>
          </cell>
          <cell r="F451" t="str">
            <v>B</v>
          </cell>
          <cell r="G451" t="str">
            <v>Engineering</v>
          </cell>
          <cell r="H451" t="str">
            <v>Fixed</v>
          </cell>
          <cell r="I451" t="str">
            <v>B Engineering Foreign Fixed</v>
          </cell>
          <cell r="J451">
            <v>281398.7</v>
          </cell>
          <cell r="K451">
            <v>0</v>
          </cell>
          <cell r="L451">
            <v>281398.7</v>
          </cell>
          <cell r="M451">
            <v>0.29999999998835847</v>
          </cell>
          <cell r="N451">
            <v>281399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281399</v>
          </cell>
          <cell r="BS451">
            <v>0</v>
          </cell>
        </row>
        <row r="452">
          <cell r="A452">
            <v>2538</v>
          </cell>
          <cell r="B452" t="str">
            <v>SREH</v>
          </cell>
          <cell r="C452" t="str">
            <v>Simulator Room Equipment and HMI facilities</v>
          </cell>
          <cell r="D452" t="str">
            <v>Unit 3</v>
          </cell>
          <cell r="E452" t="str">
            <v>Local</v>
          </cell>
          <cell r="F452" t="str">
            <v>B</v>
          </cell>
          <cell r="G452" t="str">
            <v>Engineering</v>
          </cell>
          <cell r="H452" t="str">
            <v>Formula 4</v>
          </cell>
          <cell r="I452" t="str">
            <v>B Engineering Local Formula 4</v>
          </cell>
          <cell r="J452">
            <v>70349.88</v>
          </cell>
          <cell r="K452">
            <v>0</v>
          </cell>
          <cell r="L452">
            <v>70349.88</v>
          </cell>
          <cell r="M452">
            <v>0.11999999999534339</v>
          </cell>
          <cell r="N452">
            <v>70350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70350</v>
          </cell>
          <cell r="BS452">
            <v>0</v>
          </cell>
        </row>
        <row r="453">
          <cell r="A453">
            <v>2546</v>
          </cell>
          <cell r="B453" t="str">
            <v>SREH</v>
          </cell>
          <cell r="C453" t="str">
            <v>Simulator Room Equipment and HMI facilities</v>
          </cell>
          <cell r="D453" t="str">
            <v>Unit 4</v>
          </cell>
          <cell r="E453" t="str">
            <v>Foreign</v>
          </cell>
          <cell r="F453" t="str">
            <v>B</v>
          </cell>
          <cell r="G453" t="str">
            <v>Engineering</v>
          </cell>
          <cell r="H453" t="str">
            <v>Fixed</v>
          </cell>
          <cell r="I453" t="str">
            <v>B Engineering Foreign Fixed</v>
          </cell>
          <cell r="J453">
            <v>281398.7</v>
          </cell>
          <cell r="K453">
            <v>0</v>
          </cell>
          <cell r="L453">
            <v>281398.7</v>
          </cell>
          <cell r="M453">
            <v>0.29999999998835847</v>
          </cell>
          <cell r="N453">
            <v>281399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</v>
          </cell>
          <cell r="BB453">
            <v>0</v>
          </cell>
          <cell r="BC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281399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</row>
        <row r="454">
          <cell r="A454">
            <v>2554</v>
          </cell>
          <cell r="B454" t="str">
            <v>SREH</v>
          </cell>
          <cell r="C454" t="str">
            <v>Simulator Room Equipment and HMI facilities</v>
          </cell>
          <cell r="D454" t="str">
            <v>Unit 4</v>
          </cell>
          <cell r="E454" t="str">
            <v>Local</v>
          </cell>
          <cell r="F454" t="str">
            <v>B</v>
          </cell>
          <cell r="G454" t="str">
            <v>Engineering</v>
          </cell>
          <cell r="H454" t="str">
            <v>Formula 4</v>
          </cell>
          <cell r="I454" t="str">
            <v>B Engineering Local Formula 4</v>
          </cell>
          <cell r="J454">
            <v>70349.88</v>
          </cell>
          <cell r="K454">
            <v>0</v>
          </cell>
          <cell r="L454">
            <v>70349.88</v>
          </cell>
          <cell r="M454">
            <v>0.11999999999534339</v>
          </cell>
          <cell r="N454">
            <v>70350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0</v>
          </cell>
          <cell r="AS454">
            <v>0</v>
          </cell>
          <cell r="AT454">
            <v>0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</v>
          </cell>
          <cell r="BD454">
            <v>0</v>
          </cell>
          <cell r="BE454">
            <v>0</v>
          </cell>
          <cell r="BF454">
            <v>0</v>
          </cell>
          <cell r="BG454">
            <v>0</v>
          </cell>
          <cell r="BH454">
            <v>70350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0</v>
          </cell>
          <cell r="BQ454">
            <v>0</v>
          </cell>
          <cell r="BR454">
            <v>0</v>
          </cell>
          <cell r="BS454">
            <v>0</v>
          </cell>
        </row>
        <row r="455">
          <cell r="A455">
            <v>2562</v>
          </cell>
          <cell r="B455" t="str">
            <v>SREH</v>
          </cell>
          <cell r="C455" t="str">
            <v>Simulator Room Equipment and HMI facilities</v>
          </cell>
          <cell r="D455" t="str">
            <v>Unit 5</v>
          </cell>
          <cell r="E455" t="str">
            <v>Foreign</v>
          </cell>
          <cell r="F455" t="str">
            <v>B</v>
          </cell>
          <cell r="G455" t="str">
            <v>Engineering</v>
          </cell>
          <cell r="H455" t="str">
            <v>Fixed</v>
          </cell>
          <cell r="I455" t="str">
            <v>B Engineering Foreign Fixed</v>
          </cell>
          <cell r="J455">
            <v>281398.7</v>
          </cell>
          <cell r="K455">
            <v>0</v>
          </cell>
          <cell r="L455">
            <v>281398.7</v>
          </cell>
          <cell r="M455">
            <v>0.29999999998835847</v>
          </cell>
          <cell r="N455">
            <v>281399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281399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S455">
            <v>0</v>
          </cell>
        </row>
        <row r="456">
          <cell r="A456">
            <v>2570</v>
          </cell>
          <cell r="B456" t="str">
            <v>SREH</v>
          </cell>
          <cell r="C456" t="str">
            <v>Simulator Room Equipment and HMI facilities</v>
          </cell>
          <cell r="D456" t="str">
            <v>Unit 5</v>
          </cell>
          <cell r="E456" t="str">
            <v>Local</v>
          </cell>
          <cell r="F456" t="str">
            <v>B</v>
          </cell>
          <cell r="G456" t="str">
            <v>Engineering</v>
          </cell>
          <cell r="H456" t="str">
            <v>Formula 4</v>
          </cell>
          <cell r="I456" t="str">
            <v>B Engineering Local Formula 4</v>
          </cell>
          <cell r="J456">
            <v>70349.88</v>
          </cell>
          <cell r="K456">
            <v>0</v>
          </cell>
          <cell r="L456">
            <v>70349.88</v>
          </cell>
          <cell r="M456">
            <v>0.11999999999534339</v>
          </cell>
          <cell r="N456">
            <v>70350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70350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</row>
        <row r="457">
          <cell r="A457">
            <v>2578</v>
          </cell>
          <cell r="B457" t="str">
            <v>SREH</v>
          </cell>
          <cell r="C457" t="str">
            <v>Simulator Room Equipment and HMI facilities</v>
          </cell>
          <cell r="D457" t="str">
            <v>Unit 6</v>
          </cell>
          <cell r="E457" t="str">
            <v>Foreign</v>
          </cell>
          <cell r="F457" t="str">
            <v>B</v>
          </cell>
          <cell r="G457" t="str">
            <v>Engineering</v>
          </cell>
          <cell r="H457" t="str">
            <v>Fixed</v>
          </cell>
          <cell r="I457" t="str">
            <v>B Engineering Foreign Fixed</v>
          </cell>
          <cell r="J457">
            <v>281398.7</v>
          </cell>
          <cell r="K457">
            <v>0</v>
          </cell>
          <cell r="L457">
            <v>281398.7</v>
          </cell>
          <cell r="M457">
            <v>0.29999999998835847</v>
          </cell>
          <cell r="N457">
            <v>281399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281399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</row>
        <row r="458">
          <cell r="A458">
            <v>2586</v>
          </cell>
          <cell r="B458" t="str">
            <v>SREH</v>
          </cell>
          <cell r="C458" t="str">
            <v>Simulator Room Equipment and HMI facilities</v>
          </cell>
          <cell r="D458" t="str">
            <v>Unit 6</v>
          </cell>
          <cell r="E458" t="str">
            <v>Local</v>
          </cell>
          <cell r="F458" t="str">
            <v>B</v>
          </cell>
          <cell r="G458" t="str">
            <v>Engineering</v>
          </cell>
          <cell r="H458" t="str">
            <v>Formula 4</v>
          </cell>
          <cell r="I458" t="str">
            <v>B Engineering Local Formula 4</v>
          </cell>
          <cell r="J458">
            <v>70349.88</v>
          </cell>
          <cell r="K458">
            <v>0</v>
          </cell>
          <cell r="L458">
            <v>70349.88</v>
          </cell>
          <cell r="M458">
            <v>0.11999999999534339</v>
          </cell>
          <cell r="N458">
            <v>70350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70350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</row>
        <row r="459">
          <cell r="A459">
            <v>2594</v>
          </cell>
          <cell r="B459" t="str">
            <v>SREH</v>
          </cell>
          <cell r="C459" t="str">
            <v>Simulator Room Equipment and HMI facilities</v>
          </cell>
          <cell r="D459" t="str">
            <v>Unit 7</v>
          </cell>
          <cell r="E459" t="str">
            <v>Foreign</v>
          </cell>
          <cell r="F459" t="str">
            <v>B</v>
          </cell>
          <cell r="G459" t="str">
            <v>Engineering</v>
          </cell>
          <cell r="H459" t="str">
            <v>Fixed</v>
          </cell>
          <cell r="I459" t="str">
            <v>B Engineering Foreign Fixed</v>
          </cell>
          <cell r="J459">
            <v>281398.7</v>
          </cell>
          <cell r="K459">
            <v>0</v>
          </cell>
          <cell r="L459">
            <v>281398.7</v>
          </cell>
          <cell r="M459">
            <v>0.29999999998835847</v>
          </cell>
          <cell r="N459">
            <v>281399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281399</v>
          </cell>
          <cell r="BC459">
            <v>0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</row>
        <row r="460">
          <cell r="A460">
            <v>2602</v>
          </cell>
          <cell r="B460" t="str">
            <v>SREH</v>
          </cell>
          <cell r="C460" t="str">
            <v>Simulator Room Equipment and HMI facilities</v>
          </cell>
          <cell r="D460" t="str">
            <v>Unit 7</v>
          </cell>
          <cell r="E460" t="str">
            <v>Local</v>
          </cell>
          <cell r="F460" t="str">
            <v>B</v>
          </cell>
          <cell r="G460" t="str">
            <v>Engineering</v>
          </cell>
          <cell r="H460" t="str">
            <v>Formula 4</v>
          </cell>
          <cell r="I460" t="str">
            <v>B Engineering Local Formula 4</v>
          </cell>
          <cell r="J460">
            <v>70349.88</v>
          </cell>
          <cell r="K460">
            <v>0</v>
          </cell>
          <cell r="L460">
            <v>70349.88</v>
          </cell>
          <cell r="M460">
            <v>0.11999999999534339</v>
          </cell>
          <cell r="N460">
            <v>70350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70350</v>
          </cell>
          <cell r="BB460">
            <v>0</v>
          </cell>
          <cell r="BC460">
            <v>0</v>
          </cell>
          <cell r="BD460">
            <v>0</v>
          </cell>
          <cell r="BE460">
            <v>0</v>
          </cell>
          <cell r="BF460">
            <v>0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</row>
        <row r="461">
          <cell r="A461">
            <v>2610</v>
          </cell>
          <cell r="B461" t="str">
            <v>SREH</v>
          </cell>
          <cell r="C461" t="str">
            <v>Simulator Room Equipment and HMI facilities</v>
          </cell>
          <cell r="D461" t="str">
            <v>Unit 8</v>
          </cell>
          <cell r="E461" t="str">
            <v>Foreign</v>
          </cell>
          <cell r="F461" t="str">
            <v>B</v>
          </cell>
          <cell r="G461" t="str">
            <v>Engineering</v>
          </cell>
          <cell r="H461" t="str">
            <v>Fixed</v>
          </cell>
          <cell r="I461" t="str">
            <v>B Engineering Foreign Fixed</v>
          </cell>
          <cell r="J461">
            <v>281398.7</v>
          </cell>
          <cell r="K461">
            <v>0</v>
          </cell>
          <cell r="L461">
            <v>281398.7</v>
          </cell>
          <cell r="M461">
            <v>0.29999999998835847</v>
          </cell>
          <cell r="N461">
            <v>281399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281399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P461">
            <v>0</v>
          </cell>
          <cell r="BQ461">
            <v>0</v>
          </cell>
          <cell r="BR461">
            <v>0</v>
          </cell>
          <cell r="BS461">
            <v>0</v>
          </cell>
        </row>
        <row r="462">
          <cell r="A462">
            <v>2618</v>
          </cell>
          <cell r="B462" t="str">
            <v>SREH</v>
          </cell>
          <cell r="C462" t="str">
            <v>Simulator Room Equipment and HMI facilities</v>
          </cell>
          <cell r="D462" t="str">
            <v>Unit 8</v>
          </cell>
          <cell r="E462" t="str">
            <v>Local</v>
          </cell>
          <cell r="F462" t="str">
            <v>B</v>
          </cell>
          <cell r="G462" t="str">
            <v>Engineering</v>
          </cell>
          <cell r="H462" t="str">
            <v>Formula 4</v>
          </cell>
          <cell r="I462" t="str">
            <v>B Engineering Local Formula 4</v>
          </cell>
          <cell r="J462">
            <v>70349.88</v>
          </cell>
          <cell r="K462">
            <v>0</v>
          </cell>
          <cell r="L462">
            <v>70349.88</v>
          </cell>
          <cell r="M462">
            <v>0.11999999999534339</v>
          </cell>
          <cell r="N462">
            <v>70350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0</v>
          </cell>
          <cell r="AU462">
            <v>0</v>
          </cell>
          <cell r="AV462">
            <v>0</v>
          </cell>
          <cell r="AW462">
            <v>0</v>
          </cell>
          <cell r="AX462">
            <v>70350</v>
          </cell>
          <cell r="AY462">
            <v>0</v>
          </cell>
          <cell r="AZ462">
            <v>0</v>
          </cell>
          <cell r="BA462">
            <v>0</v>
          </cell>
          <cell r="BB462">
            <v>0</v>
          </cell>
          <cell r="BC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0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P462">
            <v>0</v>
          </cell>
          <cell r="BQ462">
            <v>0</v>
          </cell>
          <cell r="BR462">
            <v>0</v>
          </cell>
          <cell r="BS462">
            <v>0</v>
          </cell>
        </row>
        <row r="463">
          <cell r="A463">
            <v>2626</v>
          </cell>
          <cell r="B463" t="str">
            <v>SREH</v>
          </cell>
          <cell r="C463" t="str">
            <v>Simulator Room Equipment and HMI facilities</v>
          </cell>
          <cell r="D463" t="str">
            <v>Unit 9</v>
          </cell>
          <cell r="E463" t="str">
            <v>Foreign</v>
          </cell>
          <cell r="F463" t="str">
            <v>B</v>
          </cell>
          <cell r="G463" t="str">
            <v>Engineering</v>
          </cell>
          <cell r="H463" t="str">
            <v>Fixed</v>
          </cell>
          <cell r="I463" t="str">
            <v>B Engineering Foreign Fixed</v>
          </cell>
          <cell r="J463">
            <v>3585598.83</v>
          </cell>
          <cell r="K463">
            <v>3585598.83</v>
          </cell>
          <cell r="L463">
            <v>0</v>
          </cell>
          <cell r="M463">
            <v>0</v>
          </cell>
          <cell r="N463">
            <v>3585598.83</v>
          </cell>
          <cell r="P463">
            <v>3585598.83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</row>
        <row r="464">
          <cell r="A464">
            <v>2627</v>
          </cell>
          <cell r="B464" t="str">
            <v>SREH</v>
          </cell>
          <cell r="C464" t="str">
            <v>Simulator Room Equipment and HMI facilities</v>
          </cell>
          <cell r="D464" t="str">
            <v>Unit 9</v>
          </cell>
          <cell r="E464" t="str">
            <v>Foreign</v>
          </cell>
          <cell r="F464" t="str">
            <v>C</v>
          </cell>
          <cell r="G464" t="str">
            <v>Plant and Materials</v>
          </cell>
          <cell r="H464" t="str">
            <v>Fixed</v>
          </cell>
          <cell r="I464" t="str">
            <v>C Plant and Materials Foreign Fixed</v>
          </cell>
          <cell r="J464">
            <v>2033999.38</v>
          </cell>
          <cell r="K464">
            <v>51221.1</v>
          </cell>
          <cell r="L464">
            <v>1982778.2799999998</v>
          </cell>
          <cell r="M464">
            <v>-0.27999999979510903</v>
          </cell>
          <cell r="N464">
            <v>2033999.1</v>
          </cell>
          <cell r="P464">
            <v>0</v>
          </cell>
          <cell r="Q464">
            <v>51221.1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T464">
            <v>0</v>
          </cell>
          <cell r="AU464">
            <v>0</v>
          </cell>
          <cell r="AV464">
            <v>0</v>
          </cell>
          <cell r="AW464">
            <v>1982778</v>
          </cell>
          <cell r="AX464">
            <v>0</v>
          </cell>
          <cell r="AY464">
            <v>0</v>
          </cell>
          <cell r="AZ464">
            <v>0</v>
          </cell>
          <cell r="BA464">
            <v>0</v>
          </cell>
          <cell r="BB464">
            <v>0</v>
          </cell>
          <cell r="BC464">
            <v>0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0</v>
          </cell>
          <cell r="BL464">
            <v>0</v>
          </cell>
          <cell r="BM464">
            <v>0</v>
          </cell>
          <cell r="BN464">
            <v>0</v>
          </cell>
          <cell r="BO464">
            <v>0</v>
          </cell>
          <cell r="BP464">
            <v>0</v>
          </cell>
          <cell r="BQ464">
            <v>0</v>
          </cell>
          <cell r="BR464">
            <v>0</v>
          </cell>
          <cell r="BS464">
            <v>0</v>
          </cell>
        </row>
        <row r="465">
          <cell r="A465">
            <v>2632</v>
          </cell>
          <cell r="B465" t="str">
            <v>SREH</v>
          </cell>
          <cell r="C465" t="str">
            <v>Simulator Room Equipment and HMI facilities</v>
          </cell>
          <cell r="D465" t="str">
            <v>Unit 9</v>
          </cell>
          <cell r="E465" t="str">
            <v>Foreign</v>
          </cell>
          <cell r="F465" t="str">
            <v>H</v>
          </cell>
          <cell r="G465" t="str">
            <v>Commissioning and Testing</v>
          </cell>
          <cell r="H465" t="str">
            <v>Fixed</v>
          </cell>
          <cell r="I465" t="str">
            <v>H Commissioning and Testing Foreign Fixed</v>
          </cell>
          <cell r="J465">
            <v>1125135.6100000001</v>
          </cell>
          <cell r="K465">
            <v>456990</v>
          </cell>
          <cell r="L465">
            <v>668145.6100000001</v>
          </cell>
          <cell r="M465">
            <v>0.38999999989755452</v>
          </cell>
          <cell r="N465">
            <v>1125136</v>
          </cell>
          <cell r="P465">
            <v>0</v>
          </cell>
          <cell r="Q465">
            <v>456990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668146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0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P465">
            <v>0</v>
          </cell>
          <cell r="BQ465">
            <v>0</v>
          </cell>
          <cell r="BR465">
            <v>0</v>
          </cell>
          <cell r="BS465">
            <v>0</v>
          </cell>
        </row>
        <row r="466">
          <cell r="A466">
            <v>2634</v>
          </cell>
          <cell r="B466" t="str">
            <v>SREH</v>
          </cell>
          <cell r="C466" t="str">
            <v>Simulator Room Equipment and HMI facilities</v>
          </cell>
          <cell r="D466" t="str">
            <v>Unit 9</v>
          </cell>
          <cell r="E466" t="str">
            <v>Local</v>
          </cell>
          <cell r="F466" t="str">
            <v>B</v>
          </cell>
          <cell r="G466" t="str">
            <v>Engineering</v>
          </cell>
          <cell r="H466" t="str">
            <v>Formula 4</v>
          </cell>
          <cell r="I466" t="str">
            <v>B Engineering Local Formula 4</v>
          </cell>
          <cell r="J466">
            <v>350399.7</v>
          </cell>
          <cell r="K466">
            <v>350399.7</v>
          </cell>
          <cell r="L466">
            <v>0</v>
          </cell>
          <cell r="M466">
            <v>0</v>
          </cell>
          <cell r="N466">
            <v>350399.7</v>
          </cell>
          <cell r="P466">
            <v>0</v>
          </cell>
          <cell r="Q466">
            <v>0</v>
          </cell>
          <cell r="R466">
            <v>0</v>
          </cell>
          <cell r="S466">
            <v>264000</v>
          </cell>
          <cell r="T466">
            <v>86399.7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>
            <v>0</v>
          </cell>
        </row>
        <row r="467">
          <cell r="A467">
            <v>2635</v>
          </cell>
          <cell r="B467" t="str">
            <v>SREH</v>
          </cell>
          <cell r="C467" t="str">
            <v>Simulator Room Equipment and HMI facilities</v>
          </cell>
          <cell r="D467" t="str">
            <v>Unit 9</v>
          </cell>
          <cell r="E467" t="str">
            <v>Local</v>
          </cell>
          <cell r="F467" t="str">
            <v>C</v>
          </cell>
          <cell r="G467" t="str">
            <v>Plant and Materials</v>
          </cell>
          <cell r="H467" t="str">
            <v>Formula 1</v>
          </cell>
          <cell r="I467" t="str">
            <v>C Plant and Materials Local Formula 1</v>
          </cell>
          <cell r="J467">
            <v>99520.33</v>
          </cell>
          <cell r="K467">
            <v>99520.33</v>
          </cell>
          <cell r="L467">
            <v>0</v>
          </cell>
          <cell r="M467">
            <v>0</v>
          </cell>
          <cell r="N467">
            <v>99520.33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99520.33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</v>
          </cell>
          <cell r="AY467">
            <v>0</v>
          </cell>
          <cell r="AZ467">
            <v>0</v>
          </cell>
          <cell r="BA467">
            <v>0</v>
          </cell>
          <cell r="BB467">
            <v>0</v>
          </cell>
          <cell r="BC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0</v>
          </cell>
          <cell r="BL467">
            <v>0</v>
          </cell>
          <cell r="BM467">
            <v>0</v>
          </cell>
          <cell r="BN467">
            <v>0</v>
          </cell>
          <cell r="BO467">
            <v>0</v>
          </cell>
          <cell r="BP467">
            <v>0</v>
          </cell>
          <cell r="BQ467">
            <v>0</v>
          </cell>
          <cell r="BR467">
            <v>0</v>
          </cell>
          <cell r="BS467">
            <v>0</v>
          </cell>
        </row>
        <row r="468">
          <cell r="A468">
            <v>2636</v>
          </cell>
          <cell r="B468" t="str">
            <v>SREH</v>
          </cell>
          <cell r="C468" t="str">
            <v>Simulator Room Equipment and HMI facilities</v>
          </cell>
          <cell r="D468" t="str">
            <v>Unit 9</v>
          </cell>
          <cell r="E468" t="str">
            <v>Local</v>
          </cell>
          <cell r="F468" t="str">
            <v>D</v>
          </cell>
          <cell r="G468" t="str">
            <v>Shipping / Freight</v>
          </cell>
          <cell r="H468" t="str">
            <v>Fixed</v>
          </cell>
          <cell r="I468" t="str">
            <v>D Shipping / Freight Local Fixed</v>
          </cell>
          <cell r="J468">
            <v>111109.5</v>
          </cell>
          <cell r="K468">
            <v>111109.5</v>
          </cell>
          <cell r="L468">
            <v>0</v>
          </cell>
          <cell r="M468">
            <v>0</v>
          </cell>
          <cell r="N468">
            <v>111109.5</v>
          </cell>
          <cell r="P468">
            <v>0</v>
          </cell>
          <cell r="Q468">
            <v>0</v>
          </cell>
          <cell r="R468">
            <v>0</v>
          </cell>
          <cell r="S468">
            <v>79453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31656.5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>
            <v>0</v>
          </cell>
          <cell r="AZ468">
            <v>0</v>
          </cell>
          <cell r="BA468">
            <v>0</v>
          </cell>
          <cell r="BB468">
            <v>0</v>
          </cell>
          <cell r="BC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P468">
            <v>0</v>
          </cell>
          <cell r="BQ468">
            <v>0</v>
          </cell>
          <cell r="BR468">
            <v>0</v>
          </cell>
          <cell r="BS468">
            <v>0</v>
          </cell>
        </row>
        <row r="469">
          <cell r="A469">
            <v>2640</v>
          </cell>
          <cell r="B469" t="str">
            <v>SREH</v>
          </cell>
          <cell r="C469" t="str">
            <v>Simulator Room Equipment and HMI facilities</v>
          </cell>
          <cell r="D469" t="str">
            <v>Unit 9</v>
          </cell>
          <cell r="E469" t="str">
            <v>Local</v>
          </cell>
          <cell r="F469" t="str">
            <v>H</v>
          </cell>
          <cell r="G469" t="str">
            <v>Commissioning and Testing</v>
          </cell>
          <cell r="H469" t="str">
            <v>Formula 4</v>
          </cell>
          <cell r="I469" t="str">
            <v>H Commissioning and Testing Local Formula 4</v>
          </cell>
          <cell r="J469">
            <v>109952.95</v>
          </cell>
          <cell r="K469">
            <v>0</v>
          </cell>
          <cell r="L469">
            <v>109952.95</v>
          </cell>
          <cell r="M469">
            <v>5.0000000002910383E-2</v>
          </cell>
          <cell r="N469">
            <v>109953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O469">
            <v>0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>
            <v>0</v>
          </cell>
          <cell r="AU469">
            <v>0</v>
          </cell>
          <cell r="AV469">
            <v>0</v>
          </cell>
          <cell r="AW469">
            <v>0</v>
          </cell>
          <cell r="AX469">
            <v>109953</v>
          </cell>
          <cell r="AY469">
            <v>0</v>
          </cell>
          <cell r="AZ469">
            <v>0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0</v>
          </cell>
          <cell r="BL469">
            <v>0</v>
          </cell>
          <cell r="BM469">
            <v>0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</row>
        <row r="470">
          <cell r="A470">
            <v>2771</v>
          </cell>
          <cell r="B470" t="str">
            <v>TRAIN</v>
          </cell>
          <cell r="C470" t="str">
            <v>TRAINING</v>
          </cell>
          <cell r="D470" t="str">
            <v>Unit 7</v>
          </cell>
          <cell r="E470" t="str">
            <v>Foreign</v>
          </cell>
          <cell r="F470" t="str">
            <v>C</v>
          </cell>
          <cell r="G470" t="str">
            <v>Plant and Materials</v>
          </cell>
          <cell r="H470" t="str">
            <v>Fixed</v>
          </cell>
          <cell r="I470" t="str">
            <v>C Plant and Materials Foreign Fixed</v>
          </cell>
          <cell r="J470">
            <v>477857.75</v>
          </cell>
          <cell r="K470">
            <v>0</v>
          </cell>
          <cell r="L470">
            <v>477857.75</v>
          </cell>
          <cell r="M470">
            <v>0.25</v>
          </cell>
          <cell r="N470">
            <v>477858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>
            <v>0</v>
          </cell>
          <cell r="AZ470">
            <v>0</v>
          </cell>
          <cell r="BA470">
            <v>0</v>
          </cell>
          <cell r="BB470">
            <v>477858</v>
          </cell>
          <cell r="BC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P470">
            <v>0</v>
          </cell>
          <cell r="BQ470">
            <v>0</v>
          </cell>
          <cell r="BR470">
            <v>0</v>
          </cell>
          <cell r="BS470">
            <v>0</v>
          </cell>
        </row>
        <row r="471">
          <cell r="A471">
            <v>2779</v>
          </cell>
          <cell r="B471" t="str">
            <v>TRAIN</v>
          </cell>
          <cell r="C471" t="str">
            <v>TRAINING</v>
          </cell>
          <cell r="D471" t="str">
            <v>Unit 7</v>
          </cell>
          <cell r="E471" t="str">
            <v>Local</v>
          </cell>
          <cell r="F471" t="str">
            <v>C</v>
          </cell>
          <cell r="G471" t="str">
            <v>Plant and Materials</v>
          </cell>
          <cell r="H471" t="str">
            <v>Formula 1</v>
          </cell>
          <cell r="I471" t="str">
            <v>C Plant and Materials Local Formula 1</v>
          </cell>
          <cell r="J471">
            <v>355308.69</v>
          </cell>
          <cell r="K471">
            <v>0</v>
          </cell>
          <cell r="L471">
            <v>355308.69</v>
          </cell>
          <cell r="M471">
            <v>0.30999999999767169</v>
          </cell>
          <cell r="N471">
            <v>355309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0</v>
          </cell>
          <cell r="BA471">
            <v>0</v>
          </cell>
          <cell r="BB471">
            <v>0</v>
          </cell>
          <cell r="BC471">
            <v>355309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P471">
            <v>0</v>
          </cell>
          <cell r="BQ471">
            <v>0</v>
          </cell>
          <cell r="BR471">
            <v>0</v>
          </cell>
          <cell r="BS471">
            <v>0</v>
          </cell>
        </row>
        <row r="472">
          <cell r="A472">
            <v>2780</v>
          </cell>
          <cell r="B472" t="str">
            <v>TRAIN</v>
          </cell>
          <cell r="C472" t="str">
            <v>TRAINING</v>
          </cell>
          <cell r="D472" t="str">
            <v>Unit 7</v>
          </cell>
          <cell r="E472" t="str">
            <v>Local</v>
          </cell>
          <cell r="F472" t="str">
            <v>D</v>
          </cell>
          <cell r="G472" t="str">
            <v>Shipping / Freight</v>
          </cell>
          <cell r="H472" t="str">
            <v>Fixed</v>
          </cell>
          <cell r="I472" t="str">
            <v>D Shipping / Freight Local Fixed</v>
          </cell>
          <cell r="J472">
            <v>26103.51</v>
          </cell>
          <cell r="K472">
            <v>0</v>
          </cell>
          <cell r="L472">
            <v>26103.51</v>
          </cell>
          <cell r="M472">
            <v>0.49000000000160071</v>
          </cell>
          <cell r="N472">
            <v>26104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>
            <v>0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A472">
            <v>0</v>
          </cell>
          <cell r="BB472">
            <v>0</v>
          </cell>
          <cell r="BC472">
            <v>26104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S472">
            <v>0</v>
          </cell>
        </row>
        <row r="473">
          <cell r="A473">
            <v>2787</v>
          </cell>
          <cell r="B473" t="str">
            <v>TRAIN</v>
          </cell>
          <cell r="C473" t="str">
            <v>TRAINING</v>
          </cell>
          <cell r="D473" t="str">
            <v>Unit 8</v>
          </cell>
          <cell r="E473" t="str">
            <v>Foreign</v>
          </cell>
          <cell r="F473" t="str">
            <v>C</v>
          </cell>
          <cell r="G473" t="str">
            <v>Plant and Materials</v>
          </cell>
          <cell r="H473" t="str">
            <v>Fixed</v>
          </cell>
          <cell r="I473" t="str">
            <v>C Plant and Materials Foreign Fixed</v>
          </cell>
          <cell r="J473">
            <v>827069.28</v>
          </cell>
          <cell r="K473">
            <v>0</v>
          </cell>
          <cell r="L473">
            <v>827069.28</v>
          </cell>
          <cell r="M473">
            <v>-0.28000000002793968</v>
          </cell>
          <cell r="N473">
            <v>827069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827069</v>
          </cell>
          <cell r="BA473">
            <v>0</v>
          </cell>
          <cell r="BB473">
            <v>0</v>
          </cell>
          <cell r="BC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0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>
            <v>0</v>
          </cell>
        </row>
        <row r="474">
          <cell r="A474">
            <v>2795</v>
          </cell>
          <cell r="B474" t="str">
            <v>TRAIN</v>
          </cell>
          <cell r="C474" t="str">
            <v>TRAINING</v>
          </cell>
          <cell r="D474" t="str">
            <v>Unit 8</v>
          </cell>
          <cell r="E474" t="str">
            <v>Local</v>
          </cell>
          <cell r="F474" t="str">
            <v>C</v>
          </cell>
          <cell r="G474" t="str">
            <v>Plant and Materials</v>
          </cell>
          <cell r="H474" t="str">
            <v>Formula 1</v>
          </cell>
          <cell r="I474" t="str">
            <v>C Plant and Materials Local Formula 1</v>
          </cell>
          <cell r="J474">
            <v>110344.83</v>
          </cell>
          <cell r="K474">
            <v>0</v>
          </cell>
          <cell r="L474">
            <v>110344.83</v>
          </cell>
          <cell r="M474">
            <v>0.16999999999825377</v>
          </cell>
          <cell r="N474">
            <v>110345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0</v>
          </cell>
          <cell r="AY474">
            <v>0</v>
          </cell>
          <cell r="AZ474">
            <v>0</v>
          </cell>
          <cell r="BA474">
            <v>110345</v>
          </cell>
          <cell r="BB474">
            <v>0</v>
          </cell>
          <cell r="BC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>
            <v>0</v>
          </cell>
        </row>
        <row r="475">
          <cell r="A475">
            <v>2796</v>
          </cell>
          <cell r="B475" t="str">
            <v>TRAIN</v>
          </cell>
          <cell r="C475" t="str">
            <v>TRAINING</v>
          </cell>
          <cell r="D475" t="str">
            <v>Unit 8</v>
          </cell>
          <cell r="E475" t="str">
            <v>Local</v>
          </cell>
          <cell r="F475" t="str">
            <v>D</v>
          </cell>
          <cell r="G475" t="str">
            <v>Shipping / Freight</v>
          </cell>
          <cell r="H475" t="str">
            <v>Fixed</v>
          </cell>
          <cell r="I475" t="str">
            <v>D Shipping / Freight Local Fixed</v>
          </cell>
          <cell r="J475">
            <v>45179.58</v>
          </cell>
          <cell r="K475">
            <v>0</v>
          </cell>
          <cell r="L475">
            <v>45179.58</v>
          </cell>
          <cell r="M475">
            <v>0.41999999999825377</v>
          </cell>
          <cell r="N475">
            <v>45180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45180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H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</row>
        <row r="476">
          <cell r="A476">
            <v>2803</v>
          </cell>
          <cell r="B476" t="str">
            <v>TRAIN</v>
          </cell>
          <cell r="C476" t="str">
            <v>TRAINING</v>
          </cell>
          <cell r="D476" t="str">
            <v>Unit 9</v>
          </cell>
          <cell r="E476" t="str">
            <v>Foreign</v>
          </cell>
          <cell r="F476" t="str">
            <v>C</v>
          </cell>
          <cell r="G476" t="str">
            <v>Plant and Materials</v>
          </cell>
          <cell r="H476" t="str">
            <v>Fixed</v>
          </cell>
          <cell r="I476" t="str">
            <v>C Plant and Materials Foreign Fixed</v>
          </cell>
          <cell r="J476">
            <v>1065983.7</v>
          </cell>
          <cell r="K476">
            <v>1065983.7</v>
          </cell>
          <cell r="L476">
            <v>0</v>
          </cell>
          <cell r="M476">
            <v>0</v>
          </cell>
          <cell r="N476">
            <v>1065983.7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1065983.7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0</v>
          </cell>
          <cell r="BH476">
            <v>0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>
            <v>0</v>
          </cell>
        </row>
        <row r="477">
          <cell r="A477">
            <v>2811</v>
          </cell>
          <cell r="B477" t="str">
            <v>TRAIN</v>
          </cell>
          <cell r="C477" t="str">
            <v>TRAINING</v>
          </cell>
          <cell r="D477" t="str">
            <v>Unit 9</v>
          </cell>
          <cell r="E477" t="str">
            <v>Local</v>
          </cell>
          <cell r="F477" t="str">
            <v>C</v>
          </cell>
          <cell r="G477" t="str">
            <v>Plant and Materials</v>
          </cell>
          <cell r="H477" t="str">
            <v>Formula 1</v>
          </cell>
          <cell r="I477" t="str">
            <v>C Plant and Materials Local Formula 1</v>
          </cell>
          <cell r="J477">
            <v>698542.92</v>
          </cell>
          <cell r="K477">
            <v>698542.92</v>
          </cell>
          <cell r="L477">
            <v>0</v>
          </cell>
          <cell r="M477">
            <v>0</v>
          </cell>
          <cell r="N477">
            <v>698542.92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358006.31</v>
          </cell>
          <cell r="AB477">
            <v>358006.31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-17469.7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0</v>
          </cell>
          <cell r="BL477">
            <v>0</v>
          </cell>
          <cell r="BM477">
            <v>0</v>
          </cell>
          <cell r="BN477">
            <v>0</v>
          </cell>
          <cell r="BO477">
            <v>0</v>
          </cell>
          <cell r="BP477">
            <v>0</v>
          </cell>
          <cell r="BQ477">
            <v>0</v>
          </cell>
          <cell r="BR477">
            <v>0</v>
          </cell>
          <cell r="BS477">
            <v>0</v>
          </cell>
        </row>
        <row r="478">
          <cell r="A478">
            <v>2812</v>
          </cell>
          <cell r="B478" t="str">
            <v>TRAIN</v>
          </cell>
          <cell r="C478" t="str">
            <v>TRAINING</v>
          </cell>
          <cell r="D478" t="str">
            <v>Unit 9</v>
          </cell>
          <cell r="E478" t="str">
            <v>Local</v>
          </cell>
          <cell r="F478" t="str">
            <v>D</v>
          </cell>
          <cell r="G478" t="str">
            <v>Shipping / Freight</v>
          </cell>
          <cell r="H478" t="str">
            <v>Fixed</v>
          </cell>
          <cell r="I478" t="str">
            <v>D Shipping / Freight Local Fixed</v>
          </cell>
          <cell r="J478">
            <v>58230.54</v>
          </cell>
          <cell r="K478">
            <v>58230.54</v>
          </cell>
          <cell r="L478">
            <v>0</v>
          </cell>
          <cell r="M478">
            <v>0</v>
          </cell>
          <cell r="N478">
            <v>58230.54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29115.27</v>
          </cell>
          <cell r="AB478">
            <v>29115.27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A478">
            <v>0</v>
          </cell>
          <cell r="BB478">
            <v>0</v>
          </cell>
          <cell r="BC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0</v>
          </cell>
          <cell r="BL478">
            <v>0</v>
          </cell>
          <cell r="BM478">
            <v>0</v>
          </cell>
          <cell r="BN478">
            <v>0</v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>
            <v>0</v>
          </cell>
        </row>
        <row r="479">
          <cell r="A479">
            <v>2859</v>
          </cell>
          <cell r="B479" t="str">
            <v>UERDF</v>
          </cell>
          <cell r="C479" t="str">
            <v>Unit Engineering Room (Unit Equipment Room) Design and Furniture</v>
          </cell>
          <cell r="D479" t="str">
            <v>Unit 1</v>
          </cell>
          <cell r="E479" t="str">
            <v>Local</v>
          </cell>
          <cell r="F479" t="str">
            <v>C</v>
          </cell>
          <cell r="G479" t="str">
            <v>Plant and Materials</v>
          </cell>
          <cell r="H479" t="str">
            <v>Formula 1</v>
          </cell>
          <cell r="I479" t="str">
            <v>C Plant and Materials Local Formula 1</v>
          </cell>
          <cell r="J479">
            <v>30722.34</v>
          </cell>
          <cell r="K479">
            <v>0</v>
          </cell>
          <cell r="L479">
            <v>30722.34</v>
          </cell>
          <cell r="M479">
            <v>-0.34000000000014552</v>
          </cell>
          <cell r="N479">
            <v>30722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O479">
            <v>0</v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A479">
            <v>0</v>
          </cell>
          <cell r="BB479">
            <v>30722</v>
          </cell>
          <cell r="BC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P479">
            <v>0</v>
          </cell>
          <cell r="BQ479">
            <v>0</v>
          </cell>
          <cell r="BR479">
            <v>0</v>
          </cell>
          <cell r="BS479">
            <v>0</v>
          </cell>
        </row>
        <row r="480">
          <cell r="A480">
            <v>2875</v>
          </cell>
          <cell r="B480" t="str">
            <v>UERDF</v>
          </cell>
          <cell r="C480" t="str">
            <v>Unit Engineering Room (Unit Equipment Room) Design and Furniture</v>
          </cell>
          <cell r="D480" t="str">
            <v>Unit 2</v>
          </cell>
          <cell r="E480" t="str">
            <v>Local</v>
          </cell>
          <cell r="F480" t="str">
            <v>C</v>
          </cell>
          <cell r="G480" t="str">
            <v>Plant and Materials</v>
          </cell>
          <cell r="H480" t="str">
            <v>Formula 1</v>
          </cell>
          <cell r="I480" t="str">
            <v>C Plant and Materials Local Formula 1</v>
          </cell>
          <cell r="J480">
            <v>30722.34</v>
          </cell>
          <cell r="K480">
            <v>0</v>
          </cell>
          <cell r="L480">
            <v>30722.34</v>
          </cell>
          <cell r="M480">
            <v>-0.34000000000014552</v>
          </cell>
          <cell r="N480">
            <v>30722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A480">
            <v>0</v>
          </cell>
          <cell r="BB480">
            <v>30722</v>
          </cell>
          <cell r="BC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0</v>
          </cell>
          <cell r="BJ480">
            <v>0</v>
          </cell>
          <cell r="BK480">
            <v>0</v>
          </cell>
          <cell r="BL480">
            <v>0</v>
          </cell>
          <cell r="BM480">
            <v>0</v>
          </cell>
          <cell r="BN480">
            <v>0</v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>
            <v>0</v>
          </cell>
        </row>
        <row r="481">
          <cell r="A481">
            <v>2891</v>
          </cell>
          <cell r="B481" t="str">
            <v>UERDF</v>
          </cell>
          <cell r="C481" t="str">
            <v>Unit Engineering Room (Unit Equipment Room) Design and Furniture</v>
          </cell>
          <cell r="D481" t="str">
            <v>Unit 3</v>
          </cell>
          <cell r="E481" t="str">
            <v>Local</v>
          </cell>
          <cell r="F481" t="str">
            <v>C</v>
          </cell>
          <cell r="G481" t="str">
            <v>Plant and Materials</v>
          </cell>
          <cell r="H481" t="str">
            <v>Formula 1</v>
          </cell>
          <cell r="I481" t="str">
            <v>C Plant and Materials Local Formula 1</v>
          </cell>
          <cell r="J481">
            <v>30722.34</v>
          </cell>
          <cell r="K481">
            <v>0</v>
          </cell>
          <cell r="L481">
            <v>30722.34</v>
          </cell>
          <cell r="M481">
            <v>-0.34000000000014552</v>
          </cell>
          <cell r="N481">
            <v>30722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  <cell r="BA481">
            <v>0</v>
          </cell>
          <cell r="BB481">
            <v>30722</v>
          </cell>
          <cell r="BC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0</v>
          </cell>
          <cell r="BJ481">
            <v>0</v>
          </cell>
          <cell r="BK481">
            <v>0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</row>
        <row r="482">
          <cell r="A482">
            <v>2907</v>
          </cell>
          <cell r="B482" t="str">
            <v>UERDF</v>
          </cell>
          <cell r="C482" t="str">
            <v>Unit Engineering Room (Unit Equipment Room) Design and Furniture</v>
          </cell>
          <cell r="D482" t="str">
            <v>Unit 4</v>
          </cell>
          <cell r="E482" t="str">
            <v>Local</v>
          </cell>
          <cell r="F482" t="str">
            <v>C</v>
          </cell>
          <cell r="G482" t="str">
            <v>Plant and Materials</v>
          </cell>
          <cell r="H482" t="str">
            <v>Formula 1</v>
          </cell>
          <cell r="I482" t="str">
            <v>C Plant and Materials Local Formula 1</v>
          </cell>
          <cell r="J482">
            <v>30722.34</v>
          </cell>
          <cell r="K482">
            <v>30722.34</v>
          </cell>
          <cell r="L482">
            <v>0</v>
          </cell>
          <cell r="M482">
            <v>0</v>
          </cell>
          <cell r="N482">
            <v>30722.34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30722.34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A482">
            <v>0</v>
          </cell>
          <cell r="BB482">
            <v>0</v>
          </cell>
          <cell r="BC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0</v>
          </cell>
          <cell r="BM482">
            <v>0</v>
          </cell>
          <cell r="BN482">
            <v>0</v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>
            <v>0</v>
          </cell>
        </row>
        <row r="483">
          <cell r="A483">
            <v>2923</v>
          </cell>
          <cell r="B483" t="str">
            <v>UERDF</v>
          </cell>
          <cell r="C483" t="str">
            <v>Unit Engineering Room (Unit Equipment Room) Design and Furniture</v>
          </cell>
          <cell r="D483" t="str">
            <v>Unit 5</v>
          </cell>
          <cell r="E483" t="str">
            <v>Local</v>
          </cell>
          <cell r="F483" t="str">
            <v>C</v>
          </cell>
          <cell r="G483" t="str">
            <v>Plant and Materials</v>
          </cell>
          <cell r="H483" t="str">
            <v>Formula 1</v>
          </cell>
          <cell r="I483" t="str">
            <v>C Plant and Materials Local Formula 1</v>
          </cell>
          <cell r="J483">
            <v>30722.34</v>
          </cell>
          <cell r="K483">
            <v>30722.34</v>
          </cell>
          <cell r="L483">
            <v>0</v>
          </cell>
          <cell r="M483">
            <v>0</v>
          </cell>
          <cell r="N483">
            <v>30722.34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30722.34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O483">
            <v>0</v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>
            <v>0</v>
          </cell>
          <cell r="AU483">
            <v>0</v>
          </cell>
          <cell r="AV483">
            <v>0</v>
          </cell>
          <cell r="AW483">
            <v>0</v>
          </cell>
          <cell r="AX483">
            <v>0</v>
          </cell>
          <cell r="AY483">
            <v>0</v>
          </cell>
          <cell r="AZ483">
            <v>0</v>
          </cell>
          <cell r="BA483">
            <v>0</v>
          </cell>
          <cell r="BB483">
            <v>0</v>
          </cell>
          <cell r="BC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P483">
            <v>0</v>
          </cell>
          <cell r="BQ483">
            <v>0</v>
          </cell>
          <cell r="BR483">
            <v>0</v>
          </cell>
          <cell r="BS483">
            <v>0</v>
          </cell>
        </row>
        <row r="484">
          <cell r="A484">
            <v>2939</v>
          </cell>
          <cell r="B484" t="str">
            <v>UERDF</v>
          </cell>
          <cell r="C484" t="str">
            <v>Unit Engineering Room (Unit Equipment Room) Design and Furniture</v>
          </cell>
          <cell r="D484" t="str">
            <v>Unit 6</v>
          </cell>
          <cell r="E484" t="str">
            <v>Local</v>
          </cell>
          <cell r="F484" t="str">
            <v>C</v>
          </cell>
          <cell r="G484" t="str">
            <v>Plant and Materials</v>
          </cell>
          <cell r="H484" t="str">
            <v>Formula 1</v>
          </cell>
          <cell r="I484" t="str">
            <v>C Plant and Materials Local Formula 1</v>
          </cell>
          <cell r="J484">
            <v>30722.34</v>
          </cell>
          <cell r="K484">
            <v>30722.34</v>
          </cell>
          <cell r="L484">
            <v>0</v>
          </cell>
          <cell r="M484">
            <v>0</v>
          </cell>
          <cell r="N484">
            <v>30722.34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30722.34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A484">
            <v>0</v>
          </cell>
          <cell r="BB484">
            <v>0</v>
          </cell>
          <cell r="BC484">
            <v>0</v>
          </cell>
          <cell r="BD484">
            <v>0</v>
          </cell>
          <cell r="BE484">
            <v>0</v>
          </cell>
          <cell r="BF484">
            <v>0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</row>
        <row r="485">
          <cell r="A485">
            <v>2955</v>
          </cell>
          <cell r="B485" t="str">
            <v>UERDF</v>
          </cell>
          <cell r="C485" t="str">
            <v>Unit Engineering Room (Unit Equipment Room) Design and Furniture</v>
          </cell>
          <cell r="D485" t="str">
            <v>Unit 7</v>
          </cell>
          <cell r="E485" t="str">
            <v>Local</v>
          </cell>
          <cell r="F485" t="str">
            <v>C</v>
          </cell>
          <cell r="G485" t="str">
            <v>Plant and Materials</v>
          </cell>
          <cell r="H485" t="str">
            <v>Formula 1</v>
          </cell>
          <cell r="I485" t="str">
            <v>C Plant and Materials Local Formula 1</v>
          </cell>
          <cell r="J485">
            <v>30722.34</v>
          </cell>
          <cell r="K485">
            <v>30722.34</v>
          </cell>
          <cell r="L485">
            <v>0</v>
          </cell>
          <cell r="M485">
            <v>0</v>
          </cell>
          <cell r="N485">
            <v>30722.34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30722.34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A485">
            <v>0</v>
          </cell>
          <cell r="BB485">
            <v>0</v>
          </cell>
          <cell r="BC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0</v>
          </cell>
          <cell r="BJ485">
            <v>0</v>
          </cell>
          <cell r="BK485">
            <v>0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</row>
        <row r="486">
          <cell r="A486">
            <v>2971</v>
          </cell>
          <cell r="B486" t="str">
            <v>UERDF</v>
          </cell>
          <cell r="C486" t="str">
            <v>Unit Engineering Room (Unit Equipment Room) Design and Furniture</v>
          </cell>
          <cell r="D486" t="str">
            <v>Unit 8</v>
          </cell>
          <cell r="E486" t="str">
            <v>Local</v>
          </cell>
          <cell r="F486" t="str">
            <v>C</v>
          </cell>
          <cell r="G486" t="str">
            <v>Plant and Materials</v>
          </cell>
          <cell r="H486" t="str">
            <v>Formula 1</v>
          </cell>
          <cell r="I486" t="str">
            <v>C Plant and Materials Local Formula 1</v>
          </cell>
          <cell r="J486">
            <v>30722.34</v>
          </cell>
          <cell r="K486">
            <v>30722.34</v>
          </cell>
          <cell r="L486">
            <v>0</v>
          </cell>
          <cell r="M486">
            <v>0</v>
          </cell>
          <cell r="N486">
            <v>30722.34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30722.34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A486">
            <v>0</v>
          </cell>
          <cell r="BB486">
            <v>0</v>
          </cell>
          <cell r="BC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</row>
        <row r="487">
          <cell r="A487">
            <v>2987</v>
          </cell>
          <cell r="B487" t="str">
            <v>UERDF</v>
          </cell>
          <cell r="C487" t="str">
            <v>Unit Engineering Room (Unit Equipment Room) Design and Furniture</v>
          </cell>
          <cell r="D487" t="str">
            <v>Unit 9</v>
          </cell>
          <cell r="E487" t="str">
            <v>Local</v>
          </cell>
          <cell r="F487" t="str">
            <v>C</v>
          </cell>
          <cell r="G487" t="str">
            <v>Plant and Materials</v>
          </cell>
          <cell r="H487" t="str">
            <v>Formula 1</v>
          </cell>
          <cell r="I487" t="str">
            <v>C Plant and Materials Local Formula 1</v>
          </cell>
          <cell r="J487">
            <v>62722.34</v>
          </cell>
          <cell r="K487">
            <v>62722.34</v>
          </cell>
          <cell r="L487">
            <v>0</v>
          </cell>
          <cell r="M487">
            <v>0</v>
          </cell>
          <cell r="N487">
            <v>62722.34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62722.34</v>
          </cell>
          <cell r="AB487">
            <v>62722.34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-62722.34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0</v>
          </cell>
          <cell r="BL487">
            <v>0</v>
          </cell>
          <cell r="BM487">
            <v>0</v>
          </cell>
          <cell r="BN487">
            <v>0</v>
          </cell>
          <cell r="BO487">
            <v>0</v>
          </cell>
          <cell r="BP487">
            <v>0</v>
          </cell>
          <cell r="BQ487">
            <v>0</v>
          </cell>
          <cell r="BR487">
            <v>0</v>
          </cell>
          <cell r="BS487">
            <v>0</v>
          </cell>
        </row>
        <row r="488">
          <cell r="A488">
            <v>3026</v>
          </cell>
          <cell r="B488" t="str">
            <v>UEREH</v>
          </cell>
          <cell r="C488" t="str">
            <v>Unit Equipment Room Equipment and HMI</v>
          </cell>
          <cell r="D488" t="str">
            <v>Unit 1</v>
          </cell>
          <cell r="E488" t="str">
            <v>Foreign</v>
          </cell>
          <cell r="F488" t="str">
            <v>B</v>
          </cell>
          <cell r="G488" t="str">
            <v>Engineering</v>
          </cell>
          <cell r="H488" t="str">
            <v>Fixed</v>
          </cell>
          <cell r="I488" t="str">
            <v>B Engineering Foreign Fixed</v>
          </cell>
          <cell r="J488">
            <v>16482.78</v>
          </cell>
          <cell r="K488">
            <v>0</v>
          </cell>
          <cell r="L488">
            <v>16482.78</v>
          </cell>
          <cell r="M488">
            <v>0.22000000000116415</v>
          </cell>
          <cell r="N488">
            <v>16483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A488">
            <v>0</v>
          </cell>
          <cell r="BB488">
            <v>0</v>
          </cell>
          <cell r="BC488">
            <v>16483</v>
          </cell>
          <cell r="BD488">
            <v>0</v>
          </cell>
          <cell r="BE488">
            <v>0</v>
          </cell>
          <cell r="BF488">
            <v>0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0</v>
          </cell>
          <cell r="BM488">
            <v>0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</row>
        <row r="489">
          <cell r="A489">
            <v>3027</v>
          </cell>
          <cell r="B489" t="str">
            <v>UEREH</v>
          </cell>
          <cell r="C489" t="str">
            <v>Unit Equipment Room Equipment and HMI</v>
          </cell>
          <cell r="D489" t="str">
            <v>Unit 1</v>
          </cell>
          <cell r="E489" t="str">
            <v>Foreign</v>
          </cell>
          <cell r="F489" t="str">
            <v>C</v>
          </cell>
          <cell r="G489" t="str">
            <v>Plant and Materials</v>
          </cell>
          <cell r="H489" t="str">
            <v>Fixed</v>
          </cell>
          <cell r="I489" t="str">
            <v>C Plant and Materials Foreign Fixed</v>
          </cell>
          <cell r="J489">
            <v>1173293.3899999999</v>
          </cell>
          <cell r="K489">
            <v>0</v>
          </cell>
          <cell r="L489">
            <v>1173293.3899999999</v>
          </cell>
          <cell r="M489">
            <v>-0.38999999989755452</v>
          </cell>
          <cell r="N489">
            <v>1173293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1173293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</row>
        <row r="490">
          <cell r="A490">
            <v>3032</v>
          </cell>
          <cell r="B490" t="str">
            <v>UEREH</v>
          </cell>
          <cell r="C490" t="str">
            <v>Unit Equipment Room Equipment and HMI</v>
          </cell>
          <cell r="D490" t="str">
            <v>Unit 1</v>
          </cell>
          <cell r="E490" t="str">
            <v>Foreign</v>
          </cell>
          <cell r="F490" t="str">
            <v>H</v>
          </cell>
          <cell r="G490" t="str">
            <v>Commissioning and Testing</v>
          </cell>
          <cell r="H490" t="str">
            <v>Fixed</v>
          </cell>
          <cell r="I490" t="str">
            <v>H Commissioning and Testing Foreign Fixed</v>
          </cell>
          <cell r="J490">
            <v>34619.56</v>
          </cell>
          <cell r="K490">
            <v>0</v>
          </cell>
          <cell r="L490">
            <v>34619.56</v>
          </cell>
          <cell r="M490">
            <v>0.44000000000232831</v>
          </cell>
          <cell r="N490">
            <v>34620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M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34620</v>
          </cell>
          <cell r="BS490">
            <v>0</v>
          </cell>
        </row>
        <row r="491">
          <cell r="A491">
            <v>3034</v>
          </cell>
          <cell r="B491" t="str">
            <v>UEREH</v>
          </cell>
          <cell r="C491" t="str">
            <v>Unit Equipment Room Equipment and HMI</v>
          </cell>
          <cell r="D491" t="str">
            <v>Unit 1</v>
          </cell>
          <cell r="E491" t="str">
            <v>Local</v>
          </cell>
          <cell r="F491" t="str">
            <v>B</v>
          </cell>
          <cell r="G491" t="str">
            <v>Engineering</v>
          </cell>
          <cell r="H491" t="str">
            <v>Formula 4</v>
          </cell>
          <cell r="I491" t="str">
            <v>B Engineering Local Formula 4</v>
          </cell>
          <cell r="J491">
            <v>9577.35</v>
          </cell>
          <cell r="K491">
            <v>0</v>
          </cell>
          <cell r="L491">
            <v>9577.35</v>
          </cell>
          <cell r="M491">
            <v>-0.3500000000003638</v>
          </cell>
          <cell r="N491">
            <v>9577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A491">
            <v>0</v>
          </cell>
          <cell r="BB491">
            <v>0</v>
          </cell>
          <cell r="BC491">
            <v>0</v>
          </cell>
          <cell r="BD491">
            <v>0</v>
          </cell>
          <cell r="BE491">
            <v>0</v>
          </cell>
          <cell r="BF491">
            <v>9577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</row>
        <row r="492">
          <cell r="A492">
            <v>3035</v>
          </cell>
          <cell r="B492" t="str">
            <v>UEREH</v>
          </cell>
          <cell r="C492" t="str">
            <v>Unit Equipment Room Equipment and HMI</v>
          </cell>
          <cell r="D492" t="str">
            <v>Unit 1</v>
          </cell>
          <cell r="E492" t="str">
            <v>Local</v>
          </cell>
          <cell r="F492" t="str">
            <v>C</v>
          </cell>
          <cell r="G492" t="str">
            <v>Plant and Materials</v>
          </cell>
          <cell r="H492" t="str">
            <v>Formula 1</v>
          </cell>
          <cell r="I492" t="str">
            <v>C Plant and Materials Local Formula 1</v>
          </cell>
          <cell r="J492">
            <v>57407.34</v>
          </cell>
          <cell r="K492">
            <v>0</v>
          </cell>
          <cell r="L492">
            <v>57407.34</v>
          </cell>
          <cell r="M492">
            <v>-0.33999999999650754</v>
          </cell>
          <cell r="N492">
            <v>57407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A492">
            <v>0</v>
          </cell>
          <cell r="BB492">
            <v>0</v>
          </cell>
          <cell r="BC492">
            <v>0</v>
          </cell>
          <cell r="BD492">
            <v>57407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</row>
        <row r="493">
          <cell r="A493">
            <v>3036</v>
          </cell>
          <cell r="B493" t="str">
            <v>UEREH</v>
          </cell>
          <cell r="C493" t="str">
            <v>Unit Equipment Room Equipment and HMI</v>
          </cell>
          <cell r="D493" t="str">
            <v>Unit 1</v>
          </cell>
          <cell r="E493" t="str">
            <v>Local</v>
          </cell>
          <cell r="F493" t="str">
            <v>D</v>
          </cell>
          <cell r="G493" t="str">
            <v>Shipping / Freight</v>
          </cell>
          <cell r="H493" t="str">
            <v>Fixed</v>
          </cell>
          <cell r="I493" t="str">
            <v>D Shipping / Freight Local Fixed</v>
          </cell>
          <cell r="J493">
            <v>64092.47</v>
          </cell>
          <cell r="K493">
            <v>0</v>
          </cell>
          <cell r="L493">
            <v>64092.47</v>
          </cell>
          <cell r="M493">
            <v>-0.47000000000116415</v>
          </cell>
          <cell r="N493">
            <v>64092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>
            <v>0</v>
          </cell>
          <cell r="AZ493">
            <v>0</v>
          </cell>
          <cell r="BA493">
            <v>0</v>
          </cell>
          <cell r="BB493">
            <v>0</v>
          </cell>
          <cell r="BC493">
            <v>0</v>
          </cell>
          <cell r="BD493">
            <v>64092</v>
          </cell>
          <cell r="BE493">
            <v>0</v>
          </cell>
          <cell r="BF493">
            <v>0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0</v>
          </cell>
          <cell r="BM493">
            <v>0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</row>
        <row r="494">
          <cell r="A494">
            <v>3040</v>
          </cell>
          <cell r="B494" t="str">
            <v>UEREH</v>
          </cell>
          <cell r="C494" t="str">
            <v>Unit Equipment Room Equipment and HMI</v>
          </cell>
          <cell r="D494" t="str">
            <v>Unit 1</v>
          </cell>
          <cell r="E494" t="str">
            <v>Local</v>
          </cell>
          <cell r="F494" t="str">
            <v>H</v>
          </cell>
          <cell r="G494" t="str">
            <v>Commissioning and Testing</v>
          </cell>
          <cell r="H494" t="str">
            <v>Formula 4</v>
          </cell>
          <cell r="I494" t="str">
            <v>H Commissioning and Testing Local Formula 4</v>
          </cell>
          <cell r="J494">
            <v>87035.03</v>
          </cell>
          <cell r="K494">
            <v>0</v>
          </cell>
          <cell r="L494">
            <v>87035.03</v>
          </cell>
          <cell r="M494">
            <v>-2.9999999998835847E-2</v>
          </cell>
          <cell r="N494">
            <v>87035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0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87035</v>
          </cell>
          <cell r="BS494">
            <v>0</v>
          </cell>
        </row>
        <row r="495">
          <cell r="A495">
            <v>3042</v>
          </cell>
          <cell r="B495" t="str">
            <v>UEREH</v>
          </cell>
          <cell r="C495" t="str">
            <v>Unit Equipment Room Equipment and HMI</v>
          </cell>
          <cell r="D495" t="str">
            <v>Unit 2</v>
          </cell>
          <cell r="E495" t="str">
            <v>Foreign</v>
          </cell>
          <cell r="F495" t="str">
            <v>B</v>
          </cell>
          <cell r="G495" t="str">
            <v>Engineering</v>
          </cell>
          <cell r="H495" t="str">
            <v>Fixed</v>
          </cell>
          <cell r="I495" t="str">
            <v>B Engineering Foreign Fixed</v>
          </cell>
          <cell r="J495">
            <v>16482.78</v>
          </cell>
          <cell r="K495">
            <v>0</v>
          </cell>
          <cell r="L495">
            <v>16482.78</v>
          </cell>
          <cell r="M495">
            <v>0.22000000000116415</v>
          </cell>
          <cell r="N495">
            <v>16483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0</v>
          </cell>
          <cell r="AZ495">
            <v>0</v>
          </cell>
          <cell r="BA495">
            <v>0</v>
          </cell>
          <cell r="BB495">
            <v>0</v>
          </cell>
          <cell r="BC495">
            <v>16483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</row>
        <row r="496">
          <cell r="A496">
            <v>3043</v>
          </cell>
          <cell r="B496" t="str">
            <v>UEREH</v>
          </cell>
          <cell r="C496" t="str">
            <v>Unit Equipment Room Equipment and HMI</v>
          </cell>
          <cell r="D496" t="str">
            <v>Unit 2</v>
          </cell>
          <cell r="E496" t="str">
            <v>Foreign</v>
          </cell>
          <cell r="F496" t="str">
            <v>C</v>
          </cell>
          <cell r="G496" t="str">
            <v>Plant and Materials</v>
          </cell>
          <cell r="H496" t="str">
            <v>Fixed</v>
          </cell>
          <cell r="I496" t="str">
            <v>C Plant and Materials Foreign Fixed</v>
          </cell>
          <cell r="J496">
            <v>1173293.3899999999</v>
          </cell>
          <cell r="K496">
            <v>0</v>
          </cell>
          <cell r="L496">
            <v>1173293.3899999999</v>
          </cell>
          <cell r="M496">
            <v>-0.38999999989755452</v>
          </cell>
          <cell r="N496">
            <v>1173293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0</v>
          </cell>
          <cell r="AY496">
            <v>0</v>
          </cell>
          <cell r="AZ496">
            <v>0</v>
          </cell>
          <cell r="BA496">
            <v>0</v>
          </cell>
          <cell r="BB496">
            <v>0</v>
          </cell>
          <cell r="BC496">
            <v>0</v>
          </cell>
          <cell r="BD496">
            <v>1173293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0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</row>
        <row r="497">
          <cell r="A497">
            <v>3048</v>
          </cell>
          <cell r="B497" t="str">
            <v>UEREH</v>
          </cell>
          <cell r="C497" t="str">
            <v>Unit Equipment Room Equipment and HMI</v>
          </cell>
          <cell r="D497" t="str">
            <v>Unit 2</v>
          </cell>
          <cell r="E497" t="str">
            <v>Foreign</v>
          </cell>
          <cell r="F497" t="str">
            <v>H</v>
          </cell>
          <cell r="G497" t="str">
            <v>Commissioning and Testing</v>
          </cell>
          <cell r="H497" t="str">
            <v>Fixed</v>
          </cell>
          <cell r="I497" t="str">
            <v>H Commissioning and Testing Foreign Fixed</v>
          </cell>
          <cell r="J497">
            <v>34619.56</v>
          </cell>
          <cell r="K497">
            <v>0</v>
          </cell>
          <cell r="L497">
            <v>34619.56</v>
          </cell>
          <cell r="M497">
            <v>0.44000000000232831</v>
          </cell>
          <cell r="N497">
            <v>34620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A497">
            <v>0</v>
          </cell>
          <cell r="BB497">
            <v>0</v>
          </cell>
          <cell r="BC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34620</v>
          </cell>
          <cell r="BS497">
            <v>0</v>
          </cell>
        </row>
        <row r="498">
          <cell r="A498">
            <v>3050</v>
          </cell>
          <cell r="B498" t="str">
            <v>UEREH</v>
          </cell>
          <cell r="C498" t="str">
            <v>Unit Equipment Room Equipment and HMI</v>
          </cell>
          <cell r="D498" t="str">
            <v>Unit 2</v>
          </cell>
          <cell r="E498" t="str">
            <v>Local</v>
          </cell>
          <cell r="F498" t="str">
            <v>B</v>
          </cell>
          <cell r="G498" t="str">
            <v>Engineering</v>
          </cell>
          <cell r="H498" t="str">
            <v>Formula 4</v>
          </cell>
          <cell r="I498" t="str">
            <v>B Engineering Local Formula 4</v>
          </cell>
          <cell r="J498">
            <v>9577.35</v>
          </cell>
          <cell r="K498">
            <v>0</v>
          </cell>
          <cell r="L498">
            <v>9577.35</v>
          </cell>
          <cell r="M498">
            <v>-0.3500000000003638</v>
          </cell>
          <cell r="N498">
            <v>9577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  <cell r="BE498">
            <v>0</v>
          </cell>
          <cell r="BF498">
            <v>9577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0</v>
          </cell>
          <cell r="BL498">
            <v>0</v>
          </cell>
          <cell r="BM498">
            <v>0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</row>
        <row r="499">
          <cell r="A499">
            <v>3051</v>
          </cell>
          <cell r="B499" t="str">
            <v>UEREH</v>
          </cell>
          <cell r="C499" t="str">
            <v>Unit Equipment Room Equipment and HMI</v>
          </cell>
          <cell r="D499" t="str">
            <v>Unit 2</v>
          </cell>
          <cell r="E499" t="str">
            <v>Local</v>
          </cell>
          <cell r="F499" t="str">
            <v>C</v>
          </cell>
          <cell r="G499" t="str">
            <v>Plant and Materials</v>
          </cell>
          <cell r="H499" t="str">
            <v>Formula 1</v>
          </cell>
          <cell r="I499" t="str">
            <v>C Plant and Materials Local Formula 1</v>
          </cell>
          <cell r="J499">
            <v>57407.34</v>
          </cell>
          <cell r="K499">
            <v>0</v>
          </cell>
          <cell r="L499">
            <v>57407.34</v>
          </cell>
          <cell r="M499">
            <v>-0.33999999999650754</v>
          </cell>
          <cell r="N499">
            <v>57407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57407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0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</row>
        <row r="500">
          <cell r="A500">
            <v>3052</v>
          </cell>
          <cell r="B500" t="str">
            <v>UEREH</v>
          </cell>
          <cell r="C500" t="str">
            <v>Unit Equipment Room Equipment and HMI</v>
          </cell>
          <cell r="D500" t="str">
            <v>Unit 2</v>
          </cell>
          <cell r="E500" t="str">
            <v>Local</v>
          </cell>
          <cell r="F500" t="str">
            <v>D</v>
          </cell>
          <cell r="G500" t="str">
            <v>Shipping / Freight</v>
          </cell>
          <cell r="H500" t="str">
            <v>Fixed</v>
          </cell>
          <cell r="I500" t="str">
            <v>D Shipping / Freight Local Fixed</v>
          </cell>
          <cell r="J500">
            <v>64092.47</v>
          </cell>
          <cell r="K500">
            <v>0</v>
          </cell>
          <cell r="L500">
            <v>64092.47</v>
          </cell>
          <cell r="M500">
            <v>-0.47000000000116415</v>
          </cell>
          <cell r="N500">
            <v>64092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>
            <v>0</v>
          </cell>
          <cell r="AZ500">
            <v>0</v>
          </cell>
          <cell r="BA500">
            <v>0</v>
          </cell>
          <cell r="BB500">
            <v>0</v>
          </cell>
          <cell r="BC500">
            <v>0</v>
          </cell>
          <cell r="BD500">
            <v>64092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</row>
        <row r="501">
          <cell r="A501">
            <v>3056</v>
          </cell>
          <cell r="B501" t="str">
            <v>UEREH</v>
          </cell>
          <cell r="C501" t="str">
            <v>Unit Equipment Room Equipment and HMI</v>
          </cell>
          <cell r="D501" t="str">
            <v>Unit 2</v>
          </cell>
          <cell r="E501" t="str">
            <v>Local</v>
          </cell>
          <cell r="F501" t="str">
            <v>H</v>
          </cell>
          <cell r="G501" t="str">
            <v>Commissioning and Testing</v>
          </cell>
          <cell r="H501" t="str">
            <v>Formula 4</v>
          </cell>
          <cell r="I501" t="str">
            <v>H Commissioning and Testing Local Formula 4</v>
          </cell>
          <cell r="J501">
            <v>87035.03</v>
          </cell>
          <cell r="K501">
            <v>0</v>
          </cell>
          <cell r="L501">
            <v>87035.03</v>
          </cell>
          <cell r="M501">
            <v>-2.9999999998835847E-2</v>
          </cell>
          <cell r="N501">
            <v>87035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>
            <v>0</v>
          </cell>
          <cell r="AZ501">
            <v>0</v>
          </cell>
          <cell r="BA501">
            <v>0</v>
          </cell>
          <cell r="BB501">
            <v>0</v>
          </cell>
          <cell r="BC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0</v>
          </cell>
          <cell r="BL501">
            <v>0</v>
          </cell>
          <cell r="BM501">
            <v>0</v>
          </cell>
          <cell r="BN501">
            <v>0</v>
          </cell>
          <cell r="BO501">
            <v>0</v>
          </cell>
          <cell r="BP501">
            <v>0</v>
          </cell>
          <cell r="BQ501">
            <v>0</v>
          </cell>
          <cell r="BR501">
            <v>87035</v>
          </cell>
          <cell r="BS501">
            <v>0</v>
          </cell>
        </row>
        <row r="502">
          <cell r="A502">
            <v>3058</v>
          </cell>
          <cell r="B502" t="str">
            <v>UEREH</v>
          </cell>
          <cell r="C502" t="str">
            <v>Unit Equipment Room Equipment and HMI</v>
          </cell>
          <cell r="D502" t="str">
            <v>Unit 3</v>
          </cell>
          <cell r="E502" t="str">
            <v>Foreign</v>
          </cell>
          <cell r="F502" t="str">
            <v>B</v>
          </cell>
          <cell r="G502" t="str">
            <v>Engineering</v>
          </cell>
          <cell r="H502" t="str">
            <v>Fixed</v>
          </cell>
          <cell r="I502" t="str">
            <v>B Engineering Foreign Fixed</v>
          </cell>
          <cell r="J502">
            <v>16482.78</v>
          </cell>
          <cell r="K502">
            <v>0</v>
          </cell>
          <cell r="L502">
            <v>16482.78</v>
          </cell>
          <cell r="M502">
            <v>0.22000000000116415</v>
          </cell>
          <cell r="N502">
            <v>16483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A502">
            <v>0</v>
          </cell>
          <cell r="BB502">
            <v>0</v>
          </cell>
          <cell r="BC502">
            <v>16483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</row>
        <row r="503">
          <cell r="A503">
            <v>3059</v>
          </cell>
          <cell r="B503" t="str">
            <v>UEREH</v>
          </cell>
          <cell r="C503" t="str">
            <v>Unit Equipment Room Equipment and HMI</v>
          </cell>
          <cell r="D503" t="str">
            <v>Unit 3</v>
          </cell>
          <cell r="E503" t="str">
            <v>Foreign</v>
          </cell>
          <cell r="F503" t="str">
            <v>C</v>
          </cell>
          <cell r="G503" t="str">
            <v>Plant and Materials</v>
          </cell>
          <cell r="H503" t="str">
            <v>Fixed</v>
          </cell>
          <cell r="I503" t="str">
            <v>C Plant and Materials Foreign Fixed</v>
          </cell>
          <cell r="J503">
            <v>1173293.3899999999</v>
          </cell>
          <cell r="K503">
            <v>0</v>
          </cell>
          <cell r="L503">
            <v>1173293.3899999999</v>
          </cell>
          <cell r="M503">
            <v>-0.38999999989755452</v>
          </cell>
          <cell r="N503">
            <v>1173293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A503">
            <v>0</v>
          </cell>
          <cell r="BB503">
            <v>0</v>
          </cell>
          <cell r="BC503">
            <v>0</v>
          </cell>
          <cell r="BD503">
            <v>1173293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</row>
        <row r="504">
          <cell r="A504">
            <v>3064</v>
          </cell>
          <cell r="B504" t="str">
            <v>UEREH</v>
          </cell>
          <cell r="C504" t="str">
            <v>Unit Equipment Room Equipment and HMI</v>
          </cell>
          <cell r="D504" t="str">
            <v>Unit 3</v>
          </cell>
          <cell r="E504" t="str">
            <v>Foreign</v>
          </cell>
          <cell r="F504" t="str">
            <v>H</v>
          </cell>
          <cell r="G504" t="str">
            <v>Commissioning and Testing</v>
          </cell>
          <cell r="H504" t="str">
            <v>Fixed</v>
          </cell>
          <cell r="I504" t="str">
            <v>H Commissioning and Testing Foreign Fixed</v>
          </cell>
          <cell r="J504">
            <v>271186.53999999998</v>
          </cell>
          <cell r="K504">
            <v>0</v>
          </cell>
          <cell r="L504">
            <v>271186.53999999998</v>
          </cell>
          <cell r="M504">
            <v>0.46000000002095476</v>
          </cell>
          <cell r="N504">
            <v>271187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A504">
            <v>0</v>
          </cell>
          <cell r="BB504">
            <v>0</v>
          </cell>
          <cell r="BC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0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271187</v>
          </cell>
          <cell r="BS504">
            <v>0</v>
          </cell>
        </row>
        <row r="505">
          <cell r="A505">
            <v>3066</v>
          </cell>
          <cell r="B505" t="str">
            <v>UEREH</v>
          </cell>
          <cell r="C505" t="str">
            <v>Unit Equipment Room Equipment and HMI</v>
          </cell>
          <cell r="D505" t="str">
            <v>Unit 3</v>
          </cell>
          <cell r="E505" t="str">
            <v>Local</v>
          </cell>
          <cell r="F505" t="str">
            <v>B</v>
          </cell>
          <cell r="G505" t="str">
            <v>Engineering</v>
          </cell>
          <cell r="H505" t="str">
            <v>Formula 4</v>
          </cell>
          <cell r="I505" t="str">
            <v>B Engineering Local Formula 4</v>
          </cell>
          <cell r="J505">
            <v>9577.35</v>
          </cell>
          <cell r="K505">
            <v>0</v>
          </cell>
          <cell r="L505">
            <v>9577.35</v>
          </cell>
          <cell r="M505">
            <v>-0.3500000000003638</v>
          </cell>
          <cell r="N505">
            <v>9577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0</v>
          </cell>
          <cell r="BA505">
            <v>0</v>
          </cell>
          <cell r="BB505">
            <v>0</v>
          </cell>
          <cell r="BC505">
            <v>0</v>
          </cell>
          <cell r="BD505">
            <v>0</v>
          </cell>
          <cell r="BE505">
            <v>0</v>
          </cell>
          <cell r="BF505">
            <v>9577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</row>
        <row r="506">
          <cell r="A506">
            <v>3067</v>
          </cell>
          <cell r="B506" t="str">
            <v>UEREH</v>
          </cell>
          <cell r="C506" t="str">
            <v>Unit Equipment Room Equipment and HMI</v>
          </cell>
          <cell r="D506" t="str">
            <v>Unit 3</v>
          </cell>
          <cell r="E506" t="str">
            <v>Local</v>
          </cell>
          <cell r="F506" t="str">
            <v>C</v>
          </cell>
          <cell r="G506" t="str">
            <v>Plant and Materials</v>
          </cell>
          <cell r="H506" t="str">
            <v>Formula 1</v>
          </cell>
          <cell r="I506" t="str">
            <v>C Plant and Materials Local Formula 1</v>
          </cell>
          <cell r="J506">
            <v>57407.34</v>
          </cell>
          <cell r="K506">
            <v>0</v>
          </cell>
          <cell r="L506">
            <v>57407.34</v>
          </cell>
          <cell r="M506">
            <v>-0.33999999999650754</v>
          </cell>
          <cell r="N506">
            <v>57407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A506">
            <v>0</v>
          </cell>
          <cell r="BB506">
            <v>0</v>
          </cell>
          <cell r="BC506">
            <v>0</v>
          </cell>
          <cell r="BD506">
            <v>57407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0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</row>
        <row r="507">
          <cell r="A507">
            <v>3068</v>
          </cell>
          <cell r="B507" t="str">
            <v>UEREH</v>
          </cell>
          <cell r="C507" t="str">
            <v>Unit Equipment Room Equipment and HMI</v>
          </cell>
          <cell r="D507" t="str">
            <v>Unit 3</v>
          </cell>
          <cell r="E507" t="str">
            <v>Local</v>
          </cell>
          <cell r="F507" t="str">
            <v>D</v>
          </cell>
          <cell r="G507" t="str">
            <v>Shipping / Freight</v>
          </cell>
          <cell r="H507" t="str">
            <v>Fixed</v>
          </cell>
          <cell r="I507" t="str">
            <v>D Shipping / Freight Local Fixed</v>
          </cell>
          <cell r="J507">
            <v>64092.47</v>
          </cell>
          <cell r="K507">
            <v>0</v>
          </cell>
          <cell r="L507">
            <v>64092.47</v>
          </cell>
          <cell r="M507">
            <v>-0.47000000000116415</v>
          </cell>
          <cell r="N507">
            <v>64092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>
            <v>0</v>
          </cell>
          <cell r="AZ507">
            <v>0</v>
          </cell>
          <cell r="BA507">
            <v>0</v>
          </cell>
          <cell r="BB507">
            <v>0</v>
          </cell>
          <cell r="BC507">
            <v>0</v>
          </cell>
          <cell r="BD507">
            <v>64092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</row>
        <row r="508">
          <cell r="A508">
            <v>3072</v>
          </cell>
          <cell r="B508" t="str">
            <v>UEREH</v>
          </cell>
          <cell r="C508" t="str">
            <v>Unit Equipment Room Equipment and HMI</v>
          </cell>
          <cell r="D508" t="str">
            <v>Unit 3</v>
          </cell>
          <cell r="E508" t="str">
            <v>Local</v>
          </cell>
          <cell r="F508" t="str">
            <v>H</v>
          </cell>
          <cell r="G508" t="str">
            <v>Commissioning and Testing</v>
          </cell>
          <cell r="H508" t="str">
            <v>Formula 4</v>
          </cell>
          <cell r="I508" t="str">
            <v>H Commissioning and Testing Local Formula 4</v>
          </cell>
          <cell r="J508">
            <v>110153.34</v>
          </cell>
          <cell r="K508">
            <v>0</v>
          </cell>
          <cell r="L508">
            <v>110153.34</v>
          </cell>
          <cell r="M508">
            <v>-0.33999999999650754</v>
          </cell>
          <cell r="N508">
            <v>110153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A508">
            <v>0</v>
          </cell>
          <cell r="BB508">
            <v>0</v>
          </cell>
          <cell r="BC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P508">
            <v>0</v>
          </cell>
          <cell r="BQ508">
            <v>110153</v>
          </cell>
          <cell r="BR508">
            <v>0</v>
          </cell>
          <cell r="BS508">
            <v>0</v>
          </cell>
        </row>
        <row r="509">
          <cell r="A509">
            <v>3074</v>
          </cell>
          <cell r="B509" t="str">
            <v>UEREH</v>
          </cell>
          <cell r="C509" t="str">
            <v>Unit Equipment Room Equipment and HMI</v>
          </cell>
          <cell r="D509" t="str">
            <v>Unit 4</v>
          </cell>
          <cell r="E509" t="str">
            <v>Foreign</v>
          </cell>
          <cell r="F509" t="str">
            <v>B</v>
          </cell>
          <cell r="G509" t="str">
            <v>Engineering</v>
          </cell>
          <cell r="H509" t="str">
            <v>Fixed</v>
          </cell>
          <cell r="I509" t="str">
            <v>B Engineering Foreign Fixed</v>
          </cell>
          <cell r="J509">
            <v>16482.78</v>
          </cell>
          <cell r="K509">
            <v>0</v>
          </cell>
          <cell r="L509">
            <v>16482.78</v>
          </cell>
          <cell r="M509">
            <v>0.22000000000116415</v>
          </cell>
          <cell r="N509">
            <v>16483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A509">
            <v>0</v>
          </cell>
          <cell r="BB509">
            <v>0</v>
          </cell>
          <cell r="BC509">
            <v>16483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</row>
        <row r="510">
          <cell r="A510">
            <v>3075</v>
          </cell>
          <cell r="B510" t="str">
            <v>UEREH</v>
          </cell>
          <cell r="C510" t="str">
            <v>Unit Equipment Room Equipment and HMI</v>
          </cell>
          <cell r="D510" t="str">
            <v>Unit 4</v>
          </cell>
          <cell r="E510" t="str">
            <v>Foreign</v>
          </cell>
          <cell r="F510" t="str">
            <v>C</v>
          </cell>
          <cell r="G510" t="str">
            <v>Plant and Materials</v>
          </cell>
          <cell r="H510" t="str">
            <v>Fixed</v>
          </cell>
          <cell r="I510" t="str">
            <v>C Plant and Materials Foreign Fixed</v>
          </cell>
          <cell r="J510">
            <v>1173293.3899999999</v>
          </cell>
          <cell r="K510">
            <v>1173293.3899999999</v>
          </cell>
          <cell r="L510">
            <v>0</v>
          </cell>
          <cell r="M510">
            <v>0</v>
          </cell>
          <cell r="N510">
            <v>1173293.3899999999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58664.67</v>
          </cell>
          <cell r="AR510">
            <v>1114628.72</v>
          </cell>
          <cell r="AS510">
            <v>0</v>
          </cell>
          <cell r="AT510">
            <v>0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A510">
            <v>0</v>
          </cell>
          <cell r="BB510">
            <v>0</v>
          </cell>
          <cell r="BC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</row>
        <row r="511">
          <cell r="A511">
            <v>3080</v>
          </cell>
          <cell r="B511" t="str">
            <v>UEREH</v>
          </cell>
          <cell r="C511" t="str">
            <v>Unit Equipment Room Equipment and HMI</v>
          </cell>
          <cell r="D511" t="str">
            <v>Unit 4</v>
          </cell>
          <cell r="E511" t="str">
            <v>Foreign</v>
          </cell>
          <cell r="F511" t="str">
            <v>H</v>
          </cell>
          <cell r="G511" t="str">
            <v>Commissioning and Testing</v>
          </cell>
          <cell r="H511" t="str">
            <v>Fixed</v>
          </cell>
          <cell r="I511" t="str">
            <v>H Commissioning and Testing Foreign Fixed</v>
          </cell>
          <cell r="J511">
            <v>34619.56</v>
          </cell>
          <cell r="K511">
            <v>0</v>
          </cell>
          <cell r="L511">
            <v>34619.56</v>
          </cell>
          <cell r="M511">
            <v>0.44000000000232831</v>
          </cell>
          <cell r="N511">
            <v>34620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34620</v>
          </cell>
          <cell r="BB511">
            <v>0</v>
          </cell>
          <cell r="BC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0</v>
          </cell>
          <cell r="BM511">
            <v>0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</row>
        <row r="512">
          <cell r="A512">
            <v>3082</v>
          </cell>
          <cell r="B512" t="str">
            <v>UEREH</v>
          </cell>
          <cell r="C512" t="str">
            <v>Unit Equipment Room Equipment and HMI</v>
          </cell>
          <cell r="D512" t="str">
            <v>Unit 4</v>
          </cell>
          <cell r="E512" t="str">
            <v>Local</v>
          </cell>
          <cell r="F512" t="str">
            <v>B</v>
          </cell>
          <cell r="G512" t="str">
            <v>Engineering</v>
          </cell>
          <cell r="H512" t="str">
            <v>Formula 4</v>
          </cell>
          <cell r="I512" t="str">
            <v>B Engineering Local Formula 4</v>
          </cell>
          <cell r="J512">
            <v>9577.35</v>
          </cell>
          <cell r="K512">
            <v>9577.35</v>
          </cell>
          <cell r="L512">
            <v>0</v>
          </cell>
          <cell r="M512">
            <v>0</v>
          </cell>
          <cell r="N512">
            <v>9577.35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9577.35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</row>
        <row r="513">
          <cell r="A513">
            <v>3083</v>
          </cell>
          <cell r="B513" t="str">
            <v>UEREH</v>
          </cell>
          <cell r="C513" t="str">
            <v>Unit Equipment Room Equipment and HMI</v>
          </cell>
          <cell r="D513" t="str">
            <v>Unit 4</v>
          </cell>
          <cell r="E513" t="str">
            <v>Local</v>
          </cell>
          <cell r="F513" t="str">
            <v>C</v>
          </cell>
          <cell r="G513" t="str">
            <v>Plant and Materials</v>
          </cell>
          <cell r="H513" t="str">
            <v>Formula 1</v>
          </cell>
          <cell r="I513" t="str">
            <v>C Plant and Materials Local Formula 1</v>
          </cell>
          <cell r="J513">
            <v>57407.34</v>
          </cell>
          <cell r="K513">
            <v>0</v>
          </cell>
          <cell r="L513">
            <v>57407.34</v>
          </cell>
          <cell r="M513">
            <v>-0.33999999999650754</v>
          </cell>
          <cell r="N513">
            <v>57407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  <cell r="AZ513">
            <v>57407</v>
          </cell>
          <cell r="BA513">
            <v>0</v>
          </cell>
          <cell r="BB513">
            <v>0</v>
          </cell>
          <cell r="BC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P513">
            <v>0</v>
          </cell>
          <cell r="BQ513">
            <v>0</v>
          </cell>
          <cell r="BR513">
            <v>0</v>
          </cell>
          <cell r="BS513">
            <v>0</v>
          </cell>
        </row>
        <row r="514">
          <cell r="A514">
            <v>3084</v>
          </cell>
          <cell r="B514" t="str">
            <v>UEREH</v>
          </cell>
          <cell r="C514" t="str">
            <v>Unit Equipment Room Equipment and HMI</v>
          </cell>
          <cell r="D514" t="str">
            <v>Unit 4</v>
          </cell>
          <cell r="E514" t="str">
            <v>Local</v>
          </cell>
          <cell r="F514" t="str">
            <v>D</v>
          </cell>
          <cell r="G514" t="str">
            <v>Shipping / Freight</v>
          </cell>
          <cell r="H514" t="str">
            <v>Fixed</v>
          </cell>
          <cell r="I514" t="str">
            <v>D Shipping / Freight Local Fixed</v>
          </cell>
          <cell r="J514">
            <v>64092.47</v>
          </cell>
          <cell r="K514">
            <v>0</v>
          </cell>
          <cell r="L514">
            <v>64092.47</v>
          </cell>
          <cell r="M514">
            <v>-0.47000000000116415</v>
          </cell>
          <cell r="N514">
            <v>64092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>
            <v>0</v>
          </cell>
          <cell r="AZ514">
            <v>64092</v>
          </cell>
          <cell r="BA514">
            <v>0</v>
          </cell>
          <cell r="BB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0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</row>
        <row r="515">
          <cell r="A515">
            <v>3088</v>
          </cell>
          <cell r="B515" t="str">
            <v>UEREH</v>
          </cell>
          <cell r="C515" t="str">
            <v>Unit Equipment Room Equipment and HMI</v>
          </cell>
          <cell r="D515" t="str">
            <v>Unit 4</v>
          </cell>
          <cell r="E515" t="str">
            <v>Local</v>
          </cell>
          <cell r="F515" t="str">
            <v>H</v>
          </cell>
          <cell r="G515" t="str">
            <v>Commissioning and Testing</v>
          </cell>
          <cell r="H515" t="str">
            <v>Formula 4</v>
          </cell>
          <cell r="I515" t="str">
            <v>H Commissioning and Testing Local Formula 4</v>
          </cell>
          <cell r="J515">
            <v>87035.03</v>
          </cell>
          <cell r="K515">
            <v>0</v>
          </cell>
          <cell r="L515">
            <v>87035.03</v>
          </cell>
          <cell r="M515">
            <v>-2.9999999998835847E-2</v>
          </cell>
          <cell r="N515">
            <v>87035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>
            <v>0</v>
          </cell>
          <cell r="AZ515">
            <v>0</v>
          </cell>
          <cell r="BA515">
            <v>87035</v>
          </cell>
          <cell r="BB515">
            <v>0</v>
          </cell>
          <cell r="BC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</row>
        <row r="516">
          <cell r="A516">
            <v>3090</v>
          </cell>
          <cell r="B516" t="str">
            <v>UEREH</v>
          </cell>
          <cell r="C516" t="str">
            <v>Unit Equipment Room Equipment and HMI</v>
          </cell>
          <cell r="D516" t="str">
            <v>Unit 5</v>
          </cell>
          <cell r="E516" t="str">
            <v>Foreign</v>
          </cell>
          <cell r="F516" t="str">
            <v>B</v>
          </cell>
          <cell r="G516" t="str">
            <v>Engineering</v>
          </cell>
          <cell r="H516" t="str">
            <v>Fixed</v>
          </cell>
          <cell r="I516" t="str">
            <v>B Engineering Foreign Fixed</v>
          </cell>
          <cell r="J516">
            <v>16482.78</v>
          </cell>
          <cell r="K516">
            <v>0</v>
          </cell>
          <cell r="L516">
            <v>16482.78</v>
          </cell>
          <cell r="M516">
            <v>0.22000000000116415</v>
          </cell>
          <cell r="N516">
            <v>16483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>
            <v>16483</v>
          </cell>
          <cell r="AZ516">
            <v>0</v>
          </cell>
          <cell r="BA516">
            <v>0</v>
          </cell>
          <cell r="BB516">
            <v>0</v>
          </cell>
          <cell r="BC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</row>
        <row r="517">
          <cell r="A517">
            <v>3091</v>
          </cell>
          <cell r="B517" t="str">
            <v>UEREH</v>
          </cell>
          <cell r="C517" t="str">
            <v>Unit Equipment Room Equipment and HMI</v>
          </cell>
          <cell r="D517" t="str">
            <v>Unit 5</v>
          </cell>
          <cell r="E517" t="str">
            <v>Foreign</v>
          </cell>
          <cell r="F517" t="str">
            <v>C</v>
          </cell>
          <cell r="G517" t="str">
            <v>Plant and Materials</v>
          </cell>
          <cell r="H517" t="str">
            <v>Fixed</v>
          </cell>
          <cell r="I517" t="str">
            <v>C Plant and Materials Foreign Fixed</v>
          </cell>
          <cell r="J517">
            <v>1173293.3899999999</v>
          </cell>
          <cell r="K517">
            <v>0</v>
          </cell>
          <cell r="L517">
            <v>1173293.3899999999</v>
          </cell>
          <cell r="M517">
            <v>-0.38999999989755452</v>
          </cell>
          <cell r="N517">
            <v>1173293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>
            <v>0</v>
          </cell>
          <cell r="AZ517">
            <v>0</v>
          </cell>
          <cell r="BA517">
            <v>0</v>
          </cell>
          <cell r="BB517">
            <v>0</v>
          </cell>
          <cell r="BC517">
            <v>1173293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</row>
        <row r="518">
          <cell r="A518">
            <v>3096</v>
          </cell>
          <cell r="B518" t="str">
            <v>UEREH</v>
          </cell>
          <cell r="C518" t="str">
            <v>Unit Equipment Room Equipment and HMI</v>
          </cell>
          <cell r="D518" t="str">
            <v>Unit 5</v>
          </cell>
          <cell r="E518" t="str">
            <v>Foreign</v>
          </cell>
          <cell r="F518" t="str">
            <v>H</v>
          </cell>
          <cell r="G518" t="str">
            <v>Commissioning and Testing</v>
          </cell>
          <cell r="H518" t="str">
            <v>Fixed</v>
          </cell>
          <cell r="I518" t="str">
            <v>H Commissioning and Testing Foreign Fixed</v>
          </cell>
          <cell r="J518">
            <v>34619.56</v>
          </cell>
          <cell r="K518">
            <v>0</v>
          </cell>
          <cell r="L518">
            <v>34619.56</v>
          </cell>
          <cell r="M518">
            <v>0.44000000000232831</v>
          </cell>
          <cell r="N518">
            <v>34620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>
            <v>0</v>
          </cell>
          <cell r="AZ518">
            <v>0</v>
          </cell>
          <cell r="BA518">
            <v>0</v>
          </cell>
          <cell r="BB518">
            <v>0</v>
          </cell>
          <cell r="BC518">
            <v>0</v>
          </cell>
          <cell r="BD518">
            <v>0</v>
          </cell>
          <cell r="BE518">
            <v>0</v>
          </cell>
          <cell r="BF518">
            <v>34620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0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</row>
        <row r="519">
          <cell r="A519">
            <v>3098</v>
          </cell>
          <cell r="B519" t="str">
            <v>UEREH</v>
          </cell>
          <cell r="C519" t="str">
            <v>Unit Equipment Room Equipment and HMI</v>
          </cell>
          <cell r="D519" t="str">
            <v>Unit 5</v>
          </cell>
          <cell r="E519" t="str">
            <v>Local</v>
          </cell>
          <cell r="F519" t="str">
            <v>B</v>
          </cell>
          <cell r="G519" t="str">
            <v>Engineering</v>
          </cell>
          <cell r="H519" t="str">
            <v>Formula 4</v>
          </cell>
          <cell r="I519" t="str">
            <v>B Engineering Local Formula 4</v>
          </cell>
          <cell r="J519">
            <v>9577.35</v>
          </cell>
          <cell r="K519">
            <v>9577.35</v>
          </cell>
          <cell r="L519">
            <v>0</v>
          </cell>
          <cell r="M519">
            <v>0</v>
          </cell>
          <cell r="N519">
            <v>9577.35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9577.35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0</v>
          </cell>
          <cell r="BJ519">
            <v>0</v>
          </cell>
          <cell r="BK519">
            <v>0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>
            <v>0</v>
          </cell>
        </row>
        <row r="520">
          <cell r="A520">
            <v>3099</v>
          </cell>
          <cell r="B520" t="str">
            <v>UEREH</v>
          </cell>
          <cell r="C520" t="str">
            <v>Unit Equipment Room Equipment and HMI</v>
          </cell>
          <cell r="D520" t="str">
            <v>Unit 5</v>
          </cell>
          <cell r="E520" t="str">
            <v>Local</v>
          </cell>
          <cell r="F520" t="str">
            <v>C</v>
          </cell>
          <cell r="G520" t="str">
            <v>Plant and Materials</v>
          </cell>
          <cell r="H520" t="str">
            <v>Formula 1</v>
          </cell>
          <cell r="I520" t="str">
            <v>C Plant and Materials Local Formula 1</v>
          </cell>
          <cell r="J520">
            <v>57407.34</v>
          </cell>
          <cell r="K520">
            <v>0</v>
          </cell>
          <cell r="L520">
            <v>57407.34</v>
          </cell>
          <cell r="M520">
            <v>-0.33999999999650754</v>
          </cell>
          <cell r="N520">
            <v>57407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57407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P520">
            <v>0</v>
          </cell>
          <cell r="BQ520">
            <v>0</v>
          </cell>
          <cell r="BR520">
            <v>0</v>
          </cell>
          <cell r="BS520">
            <v>0</v>
          </cell>
        </row>
        <row r="521">
          <cell r="A521">
            <v>3100</v>
          </cell>
          <cell r="B521" t="str">
            <v>UEREH</v>
          </cell>
          <cell r="C521" t="str">
            <v>Unit Equipment Room Equipment and HMI</v>
          </cell>
          <cell r="D521" t="str">
            <v>Unit 5</v>
          </cell>
          <cell r="E521" t="str">
            <v>Local</v>
          </cell>
          <cell r="F521" t="str">
            <v>D</v>
          </cell>
          <cell r="G521" t="str">
            <v>Shipping / Freight</v>
          </cell>
          <cell r="H521" t="str">
            <v>Fixed</v>
          </cell>
          <cell r="I521" t="str">
            <v>D Shipping / Freight Local Fixed</v>
          </cell>
          <cell r="J521">
            <v>64092.47</v>
          </cell>
          <cell r="K521">
            <v>0</v>
          </cell>
          <cell r="L521">
            <v>64092.47</v>
          </cell>
          <cell r="M521">
            <v>-0.47000000000116415</v>
          </cell>
          <cell r="N521">
            <v>64092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0</v>
          </cell>
          <cell r="AP521">
            <v>0</v>
          </cell>
          <cell r="AQ521">
            <v>0</v>
          </cell>
          <cell r="AR521">
            <v>0</v>
          </cell>
          <cell r="AS521">
            <v>0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>
            <v>0</v>
          </cell>
          <cell r="AZ521">
            <v>64092</v>
          </cell>
          <cell r="BA521">
            <v>0</v>
          </cell>
          <cell r="BB521">
            <v>0</v>
          </cell>
          <cell r="BC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M521">
            <v>0</v>
          </cell>
          <cell r="BN521">
            <v>0</v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>
            <v>0</v>
          </cell>
        </row>
        <row r="522">
          <cell r="A522">
            <v>3104</v>
          </cell>
          <cell r="B522" t="str">
            <v>UEREH</v>
          </cell>
          <cell r="C522" t="str">
            <v>Unit Equipment Room Equipment and HMI</v>
          </cell>
          <cell r="D522" t="str">
            <v>Unit 5</v>
          </cell>
          <cell r="E522" t="str">
            <v>Local</v>
          </cell>
          <cell r="F522" t="str">
            <v>H</v>
          </cell>
          <cell r="G522" t="str">
            <v>Commissioning and Testing</v>
          </cell>
          <cell r="H522" t="str">
            <v>Formula 4</v>
          </cell>
          <cell r="I522" t="str">
            <v>H Commissioning and Testing Local Formula 4</v>
          </cell>
          <cell r="J522">
            <v>87035.03</v>
          </cell>
          <cell r="K522">
            <v>0</v>
          </cell>
          <cell r="L522">
            <v>87035.03</v>
          </cell>
          <cell r="M522">
            <v>-2.9999999998835847E-2</v>
          </cell>
          <cell r="N522">
            <v>87035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>
            <v>0</v>
          </cell>
          <cell r="AQ522">
            <v>0</v>
          </cell>
          <cell r="AR522">
            <v>0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>
            <v>0</v>
          </cell>
          <cell r="AZ522">
            <v>0</v>
          </cell>
          <cell r="BA522">
            <v>0</v>
          </cell>
          <cell r="BB522">
            <v>0</v>
          </cell>
          <cell r="BC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87035</v>
          </cell>
          <cell r="BI522">
            <v>0</v>
          </cell>
          <cell r="BJ522">
            <v>0</v>
          </cell>
          <cell r="BK522">
            <v>0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P522">
            <v>0</v>
          </cell>
          <cell r="BQ522">
            <v>0</v>
          </cell>
          <cell r="BR522">
            <v>0</v>
          </cell>
          <cell r="BS522">
            <v>0</v>
          </cell>
        </row>
        <row r="523">
          <cell r="A523">
            <v>3106</v>
          </cell>
          <cell r="B523" t="str">
            <v>UEREH</v>
          </cell>
          <cell r="C523" t="str">
            <v>Unit Equipment Room Equipment and HMI</v>
          </cell>
          <cell r="D523" t="str">
            <v>Unit 6</v>
          </cell>
          <cell r="E523" t="str">
            <v>Foreign</v>
          </cell>
          <cell r="F523" t="str">
            <v>B</v>
          </cell>
          <cell r="G523" t="str">
            <v>Engineering</v>
          </cell>
          <cell r="H523" t="str">
            <v>Fixed</v>
          </cell>
          <cell r="I523" t="str">
            <v>B Engineering Foreign Fixed</v>
          </cell>
          <cell r="J523">
            <v>16482.78</v>
          </cell>
          <cell r="K523">
            <v>0</v>
          </cell>
          <cell r="L523">
            <v>16482.78</v>
          </cell>
          <cell r="M523">
            <v>0.22000000000116415</v>
          </cell>
          <cell r="N523">
            <v>16483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0</v>
          </cell>
          <cell r="AY523">
            <v>0</v>
          </cell>
          <cell r="AZ523">
            <v>0</v>
          </cell>
          <cell r="BA523">
            <v>0</v>
          </cell>
          <cell r="BB523">
            <v>16483</v>
          </cell>
          <cell r="BC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>
            <v>0</v>
          </cell>
        </row>
        <row r="524">
          <cell r="A524">
            <v>3107</v>
          </cell>
          <cell r="B524" t="str">
            <v>UEREH</v>
          </cell>
          <cell r="C524" t="str">
            <v>Unit Equipment Room Equipment and HMI</v>
          </cell>
          <cell r="D524" t="str">
            <v>Unit 6</v>
          </cell>
          <cell r="E524" t="str">
            <v>Foreign</v>
          </cell>
          <cell r="F524" t="str">
            <v>C</v>
          </cell>
          <cell r="G524" t="str">
            <v>Plant and Materials</v>
          </cell>
          <cell r="H524" t="str">
            <v>Fixed</v>
          </cell>
          <cell r="I524" t="str">
            <v>C Plant and Materials Foreign Fixed</v>
          </cell>
          <cell r="J524">
            <v>1173293.3899999999</v>
          </cell>
          <cell r="K524">
            <v>586646.69999999995</v>
          </cell>
          <cell r="L524">
            <v>586646.68999999994</v>
          </cell>
          <cell r="M524">
            <v>0.31000000005587935</v>
          </cell>
          <cell r="N524">
            <v>1173293.7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586646.69999999995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>
            <v>0</v>
          </cell>
          <cell r="AZ524">
            <v>0</v>
          </cell>
          <cell r="BA524">
            <v>0</v>
          </cell>
          <cell r="BB524">
            <v>0</v>
          </cell>
          <cell r="BC524">
            <v>586647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>
            <v>0</v>
          </cell>
        </row>
        <row r="525">
          <cell r="A525">
            <v>3112</v>
          </cell>
          <cell r="B525" t="str">
            <v>UEREH</v>
          </cell>
          <cell r="C525" t="str">
            <v>Unit Equipment Room Equipment and HMI</v>
          </cell>
          <cell r="D525" t="str">
            <v>Unit 6</v>
          </cell>
          <cell r="E525" t="str">
            <v>Foreign</v>
          </cell>
          <cell r="F525" t="str">
            <v>H</v>
          </cell>
          <cell r="G525" t="str">
            <v>Commissioning and Testing</v>
          </cell>
          <cell r="H525" t="str">
            <v>Fixed</v>
          </cell>
          <cell r="I525" t="str">
            <v>H Commissioning and Testing Foreign Fixed</v>
          </cell>
          <cell r="J525">
            <v>34619.56</v>
          </cell>
          <cell r="K525">
            <v>0</v>
          </cell>
          <cell r="L525">
            <v>34619.56</v>
          </cell>
          <cell r="M525">
            <v>0.44000000000232831</v>
          </cell>
          <cell r="N525">
            <v>34620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A525">
            <v>0</v>
          </cell>
          <cell r="BB525">
            <v>0</v>
          </cell>
          <cell r="BC525">
            <v>0</v>
          </cell>
          <cell r="BD525">
            <v>0</v>
          </cell>
          <cell r="BE525">
            <v>0</v>
          </cell>
          <cell r="BF525">
            <v>0</v>
          </cell>
          <cell r="BG525">
            <v>34620</v>
          </cell>
          <cell r="BH525">
            <v>0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P525">
            <v>0</v>
          </cell>
          <cell r="BQ525">
            <v>0</v>
          </cell>
          <cell r="BR525">
            <v>0</v>
          </cell>
          <cell r="BS525">
            <v>0</v>
          </cell>
        </row>
        <row r="526">
          <cell r="A526">
            <v>3114</v>
          </cell>
          <cell r="B526" t="str">
            <v>UEREH</v>
          </cell>
          <cell r="C526" t="str">
            <v>Unit Equipment Room Equipment and HMI</v>
          </cell>
          <cell r="D526" t="str">
            <v>Unit 6</v>
          </cell>
          <cell r="E526" t="str">
            <v>Local</v>
          </cell>
          <cell r="F526" t="str">
            <v>B</v>
          </cell>
          <cell r="G526" t="str">
            <v>Engineering</v>
          </cell>
          <cell r="H526" t="str">
            <v>Formula 4</v>
          </cell>
          <cell r="I526" t="str">
            <v>B Engineering Local Formula 4</v>
          </cell>
          <cell r="J526">
            <v>9577.35</v>
          </cell>
          <cell r="K526">
            <v>9577.35</v>
          </cell>
          <cell r="L526">
            <v>0</v>
          </cell>
          <cell r="M526">
            <v>0</v>
          </cell>
          <cell r="N526">
            <v>9577.35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9577.35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O526">
            <v>0</v>
          </cell>
          <cell r="AP526">
            <v>0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>
            <v>0</v>
          </cell>
          <cell r="AZ526">
            <v>0</v>
          </cell>
          <cell r="BA526">
            <v>0</v>
          </cell>
          <cell r="BB526">
            <v>0</v>
          </cell>
          <cell r="BC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M526">
            <v>0</v>
          </cell>
          <cell r="BN526">
            <v>0</v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>
            <v>0</v>
          </cell>
        </row>
        <row r="527">
          <cell r="A527">
            <v>3115</v>
          </cell>
          <cell r="B527" t="str">
            <v>UEREH</v>
          </cell>
          <cell r="C527" t="str">
            <v>Unit Equipment Room Equipment and HMI</v>
          </cell>
          <cell r="D527" t="str">
            <v>Unit 6</v>
          </cell>
          <cell r="E527" t="str">
            <v>Local</v>
          </cell>
          <cell r="F527" t="str">
            <v>C</v>
          </cell>
          <cell r="G527" t="str">
            <v>Plant and Materials</v>
          </cell>
          <cell r="H527" t="str">
            <v>Formula 1</v>
          </cell>
          <cell r="I527" t="str">
            <v>C Plant and Materials Local Formula 1</v>
          </cell>
          <cell r="J527">
            <v>57407.34</v>
          </cell>
          <cell r="K527">
            <v>57407.34</v>
          </cell>
          <cell r="L527">
            <v>0</v>
          </cell>
          <cell r="M527">
            <v>0</v>
          </cell>
          <cell r="N527">
            <v>57407.34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57407.34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</row>
        <row r="528">
          <cell r="A528">
            <v>3116</v>
          </cell>
          <cell r="B528" t="str">
            <v>UEREH</v>
          </cell>
          <cell r="C528" t="str">
            <v>Unit Equipment Room Equipment and HMI</v>
          </cell>
          <cell r="D528" t="str">
            <v>Unit 6</v>
          </cell>
          <cell r="E528" t="str">
            <v>Local</v>
          </cell>
          <cell r="F528" t="str">
            <v>D</v>
          </cell>
          <cell r="G528" t="str">
            <v>Shipping / Freight</v>
          </cell>
          <cell r="H528" t="str">
            <v>Fixed</v>
          </cell>
          <cell r="I528" t="str">
            <v>D Shipping / Freight Local Fixed</v>
          </cell>
          <cell r="J528">
            <v>64092.47</v>
          </cell>
          <cell r="K528">
            <v>64092.47</v>
          </cell>
          <cell r="L528">
            <v>0</v>
          </cell>
          <cell r="M528">
            <v>0</v>
          </cell>
          <cell r="N528">
            <v>64092.47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64092.47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P528">
            <v>0</v>
          </cell>
          <cell r="BQ528">
            <v>0</v>
          </cell>
          <cell r="BR528">
            <v>0</v>
          </cell>
          <cell r="BS528">
            <v>0</v>
          </cell>
        </row>
        <row r="529">
          <cell r="A529">
            <v>3120</v>
          </cell>
          <cell r="B529" t="str">
            <v>UEREH</v>
          </cell>
          <cell r="C529" t="str">
            <v>Unit Equipment Room Equipment and HMI</v>
          </cell>
          <cell r="D529" t="str">
            <v>Unit 6</v>
          </cell>
          <cell r="E529" t="str">
            <v>Local</v>
          </cell>
          <cell r="F529" t="str">
            <v>H</v>
          </cell>
          <cell r="G529" t="str">
            <v>Commissioning and Testing</v>
          </cell>
          <cell r="H529" t="str">
            <v>Formula 4</v>
          </cell>
          <cell r="I529" t="str">
            <v>H Commissioning and Testing Local Formula 4</v>
          </cell>
          <cell r="J529">
            <v>87035.03</v>
          </cell>
          <cell r="K529">
            <v>0</v>
          </cell>
          <cell r="L529">
            <v>87035.03</v>
          </cell>
          <cell r="M529">
            <v>-2.9999999998835847E-2</v>
          </cell>
          <cell r="N529">
            <v>87035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0</v>
          </cell>
          <cell r="AY529">
            <v>0</v>
          </cell>
          <cell r="AZ529">
            <v>0</v>
          </cell>
          <cell r="BA529">
            <v>0</v>
          </cell>
          <cell r="BB529">
            <v>0</v>
          </cell>
          <cell r="BC529">
            <v>0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87035</v>
          </cell>
          <cell r="BJ529">
            <v>0</v>
          </cell>
          <cell r="BK529">
            <v>0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>
            <v>0</v>
          </cell>
        </row>
        <row r="530">
          <cell r="A530">
            <v>3122</v>
          </cell>
          <cell r="B530" t="str">
            <v>UEREH</v>
          </cell>
          <cell r="C530" t="str">
            <v>Unit Equipment Room Equipment and HMI</v>
          </cell>
          <cell r="D530" t="str">
            <v>Unit 7</v>
          </cell>
          <cell r="E530" t="str">
            <v>Foreign</v>
          </cell>
          <cell r="F530" t="str">
            <v>B</v>
          </cell>
          <cell r="G530" t="str">
            <v>Engineering</v>
          </cell>
          <cell r="H530" t="str">
            <v>Fixed</v>
          </cell>
          <cell r="I530" t="str">
            <v>B Engineering Foreign Fixed</v>
          </cell>
          <cell r="J530">
            <v>16482.78</v>
          </cell>
          <cell r="K530">
            <v>16482.78</v>
          </cell>
          <cell r="L530">
            <v>0</v>
          </cell>
          <cell r="M530">
            <v>0</v>
          </cell>
          <cell r="N530">
            <v>16482.78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16482.78</v>
          </cell>
          <cell r="AM530">
            <v>0</v>
          </cell>
          <cell r="AN530">
            <v>0</v>
          </cell>
          <cell r="AO530">
            <v>0</v>
          </cell>
          <cell r="AP530">
            <v>0</v>
          </cell>
          <cell r="AQ530">
            <v>0</v>
          </cell>
          <cell r="AR530">
            <v>0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A530">
            <v>0</v>
          </cell>
          <cell r="BB530">
            <v>0</v>
          </cell>
          <cell r="BC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0</v>
          </cell>
          <cell r="BK530">
            <v>0</v>
          </cell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P530">
            <v>0</v>
          </cell>
          <cell r="BQ530">
            <v>0</v>
          </cell>
          <cell r="BR530">
            <v>0</v>
          </cell>
          <cell r="BS530">
            <v>0</v>
          </cell>
        </row>
        <row r="531">
          <cell r="A531">
            <v>3123</v>
          </cell>
          <cell r="B531" t="str">
            <v>UEREH</v>
          </cell>
          <cell r="C531" t="str">
            <v>Unit Equipment Room Equipment and HMI</v>
          </cell>
          <cell r="D531" t="str">
            <v>Unit 7</v>
          </cell>
          <cell r="E531" t="str">
            <v>Foreign</v>
          </cell>
          <cell r="F531" t="str">
            <v>C</v>
          </cell>
          <cell r="G531" t="str">
            <v>Plant and Materials</v>
          </cell>
          <cell r="H531" t="str">
            <v>Fixed</v>
          </cell>
          <cell r="I531" t="str">
            <v>C Plant and Materials Foreign Fixed</v>
          </cell>
          <cell r="J531">
            <v>1173293.3899999999</v>
          </cell>
          <cell r="K531">
            <v>1173293.3900000001</v>
          </cell>
          <cell r="L531">
            <v>0</v>
          </cell>
          <cell r="M531">
            <v>0</v>
          </cell>
          <cell r="N531">
            <v>1173293.3900000001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750907.77</v>
          </cell>
          <cell r="AM531">
            <v>0</v>
          </cell>
          <cell r="AN531">
            <v>0</v>
          </cell>
          <cell r="AO531">
            <v>0</v>
          </cell>
          <cell r="AP531">
            <v>0</v>
          </cell>
          <cell r="AQ531">
            <v>0</v>
          </cell>
          <cell r="AR531">
            <v>422385.62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>
            <v>0</v>
          </cell>
          <cell r="AZ531">
            <v>0</v>
          </cell>
          <cell r="BA531">
            <v>0</v>
          </cell>
          <cell r="BB531">
            <v>0</v>
          </cell>
          <cell r="BC531">
            <v>0</v>
          </cell>
          <cell r="BD531">
            <v>0</v>
          </cell>
          <cell r="BE531">
            <v>0</v>
          </cell>
          <cell r="BF531">
            <v>0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0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P531">
            <v>0</v>
          </cell>
          <cell r="BQ531">
            <v>0</v>
          </cell>
          <cell r="BR531">
            <v>0</v>
          </cell>
          <cell r="BS531">
            <v>0</v>
          </cell>
        </row>
        <row r="532">
          <cell r="A532">
            <v>3128</v>
          </cell>
          <cell r="B532" t="str">
            <v>UEREH</v>
          </cell>
          <cell r="C532" t="str">
            <v>Unit Equipment Room Equipment and HMI</v>
          </cell>
          <cell r="D532" t="str">
            <v>Unit 7</v>
          </cell>
          <cell r="E532" t="str">
            <v>Foreign</v>
          </cell>
          <cell r="F532" t="str">
            <v>H</v>
          </cell>
          <cell r="G532" t="str">
            <v>Commissioning and Testing</v>
          </cell>
          <cell r="H532" t="str">
            <v>Fixed</v>
          </cell>
          <cell r="I532" t="str">
            <v>H Commissioning and Testing Foreign Fixed</v>
          </cell>
          <cell r="J532">
            <v>271186.53999999998</v>
          </cell>
          <cell r="K532">
            <v>0</v>
          </cell>
          <cell r="L532">
            <v>271186.53999999998</v>
          </cell>
          <cell r="M532">
            <v>0.46000000002095476</v>
          </cell>
          <cell r="N532">
            <v>271187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O532">
            <v>0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271187</v>
          </cell>
          <cell r="AZ532">
            <v>0</v>
          </cell>
          <cell r="BA532">
            <v>0</v>
          </cell>
          <cell r="BB532">
            <v>0</v>
          </cell>
          <cell r="BC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0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P532">
            <v>0</v>
          </cell>
          <cell r="BQ532">
            <v>0</v>
          </cell>
          <cell r="BR532">
            <v>0</v>
          </cell>
          <cell r="BS532">
            <v>0</v>
          </cell>
        </row>
        <row r="533">
          <cell r="A533">
            <v>3130</v>
          </cell>
          <cell r="B533" t="str">
            <v>UEREH</v>
          </cell>
          <cell r="C533" t="str">
            <v>Unit Equipment Room Equipment and HMI</v>
          </cell>
          <cell r="D533" t="str">
            <v>Unit 7</v>
          </cell>
          <cell r="E533" t="str">
            <v>Local</v>
          </cell>
          <cell r="F533" t="str">
            <v>B</v>
          </cell>
          <cell r="G533" t="str">
            <v>Engineering</v>
          </cell>
          <cell r="H533" t="str">
            <v>Formula 4</v>
          </cell>
          <cell r="I533" t="str">
            <v>B Engineering Local Formula 4</v>
          </cell>
          <cell r="J533">
            <v>9577.35</v>
          </cell>
          <cell r="K533">
            <v>9577.35</v>
          </cell>
          <cell r="L533">
            <v>0</v>
          </cell>
          <cell r="M533">
            <v>0</v>
          </cell>
          <cell r="N533">
            <v>9577.35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9577.35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O533">
            <v>0</v>
          </cell>
          <cell r="AP533">
            <v>0</v>
          </cell>
          <cell r="AQ533">
            <v>0</v>
          </cell>
          <cell r="AR533">
            <v>0</v>
          </cell>
          <cell r="AS533">
            <v>0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>
            <v>0</v>
          </cell>
          <cell r="AZ533">
            <v>0</v>
          </cell>
          <cell r="BA533">
            <v>0</v>
          </cell>
          <cell r="BB533">
            <v>0</v>
          </cell>
          <cell r="BC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0</v>
          </cell>
          <cell r="BK533">
            <v>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P533">
            <v>0</v>
          </cell>
          <cell r="BQ533">
            <v>0</v>
          </cell>
          <cell r="BR533">
            <v>0</v>
          </cell>
          <cell r="BS533">
            <v>0</v>
          </cell>
        </row>
        <row r="534">
          <cell r="A534">
            <v>3131</v>
          </cell>
          <cell r="B534" t="str">
            <v>UEREH</v>
          </cell>
          <cell r="C534" t="str">
            <v>Unit Equipment Room Equipment and HMI</v>
          </cell>
          <cell r="D534" t="str">
            <v>Unit 7</v>
          </cell>
          <cell r="E534" t="str">
            <v>Local</v>
          </cell>
          <cell r="F534" t="str">
            <v>C</v>
          </cell>
          <cell r="G534" t="str">
            <v>Plant and Materials</v>
          </cell>
          <cell r="H534" t="str">
            <v>Formula 1</v>
          </cell>
          <cell r="I534" t="str">
            <v>C Plant and Materials Local Formula 1</v>
          </cell>
          <cell r="J534">
            <v>57407.34</v>
          </cell>
          <cell r="K534">
            <v>57407.34</v>
          </cell>
          <cell r="L534">
            <v>0</v>
          </cell>
          <cell r="M534">
            <v>0</v>
          </cell>
          <cell r="N534">
            <v>57407.34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57407.34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0</v>
          </cell>
          <cell r="BJ534">
            <v>0</v>
          </cell>
          <cell r="BK534">
            <v>0</v>
          </cell>
          <cell r="BL534">
            <v>0</v>
          </cell>
          <cell r="BM534">
            <v>0</v>
          </cell>
          <cell r="BN534">
            <v>0</v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>
            <v>0</v>
          </cell>
        </row>
        <row r="535">
          <cell r="A535">
            <v>3132</v>
          </cell>
          <cell r="B535" t="str">
            <v>UEREH</v>
          </cell>
          <cell r="C535" t="str">
            <v>Unit Equipment Room Equipment and HMI</v>
          </cell>
          <cell r="D535" t="str">
            <v>Unit 7</v>
          </cell>
          <cell r="E535" t="str">
            <v>Local</v>
          </cell>
          <cell r="F535" t="str">
            <v>D</v>
          </cell>
          <cell r="G535" t="str">
            <v>Shipping / Freight</v>
          </cell>
          <cell r="H535" t="str">
            <v>Fixed</v>
          </cell>
          <cell r="I535" t="str">
            <v>D Shipping / Freight Local Fixed</v>
          </cell>
          <cell r="J535">
            <v>64092.47</v>
          </cell>
          <cell r="K535">
            <v>64092.47</v>
          </cell>
          <cell r="L535">
            <v>0</v>
          </cell>
          <cell r="M535">
            <v>0</v>
          </cell>
          <cell r="N535">
            <v>64092.47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64092.47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  <cell r="BE535">
            <v>0</v>
          </cell>
          <cell r="BF535">
            <v>0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0</v>
          </cell>
          <cell r="BM535">
            <v>0</v>
          </cell>
          <cell r="BN535">
            <v>0</v>
          </cell>
          <cell r="BO535">
            <v>0</v>
          </cell>
          <cell r="BP535">
            <v>0</v>
          </cell>
          <cell r="BQ535">
            <v>0</v>
          </cell>
          <cell r="BR535">
            <v>0</v>
          </cell>
          <cell r="BS535">
            <v>0</v>
          </cell>
        </row>
        <row r="536">
          <cell r="A536">
            <v>3136</v>
          </cell>
          <cell r="B536" t="str">
            <v>UEREH</v>
          </cell>
          <cell r="C536" t="str">
            <v>Unit Equipment Room Equipment and HMI</v>
          </cell>
          <cell r="D536" t="str">
            <v>Unit 7</v>
          </cell>
          <cell r="E536" t="str">
            <v>Local</v>
          </cell>
          <cell r="F536" t="str">
            <v>H</v>
          </cell>
          <cell r="G536" t="str">
            <v>Commissioning and Testing</v>
          </cell>
          <cell r="H536" t="str">
            <v>Formula 4</v>
          </cell>
          <cell r="I536" t="str">
            <v>H Commissioning and Testing Local Formula 4</v>
          </cell>
          <cell r="J536">
            <v>110153.34</v>
          </cell>
          <cell r="K536">
            <v>0</v>
          </cell>
          <cell r="L536">
            <v>110153.34</v>
          </cell>
          <cell r="M536">
            <v>-0.33999999999650754</v>
          </cell>
          <cell r="N536">
            <v>110153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110153</v>
          </cell>
          <cell r="BA536">
            <v>0</v>
          </cell>
          <cell r="BB536">
            <v>0</v>
          </cell>
          <cell r="BC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0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>
            <v>0</v>
          </cell>
        </row>
        <row r="537">
          <cell r="A537">
            <v>3138</v>
          </cell>
          <cell r="B537" t="str">
            <v>UEREH</v>
          </cell>
          <cell r="C537" t="str">
            <v>Unit Equipment Room Equipment and HMI</v>
          </cell>
          <cell r="D537" t="str">
            <v>Unit 8</v>
          </cell>
          <cell r="E537" t="str">
            <v>Foreign</v>
          </cell>
          <cell r="F537" t="str">
            <v>B</v>
          </cell>
          <cell r="G537" t="str">
            <v>Engineering</v>
          </cell>
          <cell r="H537" t="str">
            <v>Fixed</v>
          </cell>
          <cell r="I537" t="str">
            <v>B Engineering Foreign Fixed</v>
          </cell>
          <cell r="J537">
            <v>16482.78</v>
          </cell>
          <cell r="K537">
            <v>16482.78</v>
          </cell>
          <cell r="L537">
            <v>0</v>
          </cell>
          <cell r="M537">
            <v>0</v>
          </cell>
          <cell r="N537">
            <v>16482.78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16482.78</v>
          </cell>
          <cell r="AB537">
            <v>16482.78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-16482.78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0</v>
          </cell>
          <cell r="AR537">
            <v>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>
            <v>0</v>
          </cell>
          <cell r="AZ537">
            <v>0</v>
          </cell>
          <cell r="BA537">
            <v>0</v>
          </cell>
          <cell r="BB537">
            <v>0</v>
          </cell>
          <cell r="BC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P537">
            <v>0</v>
          </cell>
          <cell r="BQ537">
            <v>0</v>
          </cell>
          <cell r="BR537">
            <v>0</v>
          </cell>
          <cell r="BS537">
            <v>0</v>
          </cell>
        </row>
        <row r="538">
          <cell r="A538">
            <v>3139</v>
          </cell>
          <cell r="B538" t="str">
            <v>UEREH</v>
          </cell>
          <cell r="C538" t="str">
            <v>Unit Equipment Room Equipment and HMI</v>
          </cell>
          <cell r="D538" t="str">
            <v>Unit 8</v>
          </cell>
          <cell r="E538" t="str">
            <v>Foreign</v>
          </cell>
          <cell r="F538" t="str">
            <v>C</v>
          </cell>
          <cell r="G538" t="str">
            <v>Plant and Materials</v>
          </cell>
          <cell r="H538" t="str">
            <v>Fixed</v>
          </cell>
          <cell r="I538" t="str">
            <v>C Plant and Materials Foreign Fixed</v>
          </cell>
          <cell r="J538">
            <v>1173293.3899999999</v>
          </cell>
          <cell r="K538">
            <v>1173293.3899999999</v>
          </cell>
          <cell r="L538">
            <v>0</v>
          </cell>
          <cell r="M538">
            <v>0</v>
          </cell>
          <cell r="N538">
            <v>1173293.3899999999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1173293.3899999999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  <cell r="AH538">
            <v>0</v>
          </cell>
          <cell r="AI538">
            <v>0</v>
          </cell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O538">
            <v>0</v>
          </cell>
          <cell r="AP538">
            <v>0</v>
          </cell>
          <cell r="AQ538">
            <v>0</v>
          </cell>
          <cell r="AR538">
            <v>0</v>
          </cell>
          <cell r="AS538">
            <v>0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A538">
            <v>0</v>
          </cell>
          <cell r="BB538">
            <v>0</v>
          </cell>
          <cell r="BC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>
            <v>0</v>
          </cell>
        </row>
        <row r="539">
          <cell r="A539">
            <v>3144</v>
          </cell>
          <cell r="B539" t="str">
            <v>UEREH</v>
          </cell>
          <cell r="C539" t="str">
            <v>Unit Equipment Room Equipment and HMI</v>
          </cell>
          <cell r="D539" t="str">
            <v>Unit 8</v>
          </cell>
          <cell r="E539" t="str">
            <v>Foreign</v>
          </cell>
          <cell r="F539" t="str">
            <v>H</v>
          </cell>
          <cell r="G539" t="str">
            <v>Commissioning and Testing</v>
          </cell>
          <cell r="H539" t="str">
            <v>Fixed</v>
          </cell>
          <cell r="I539" t="str">
            <v>H Commissioning and Testing Foreign Fixed</v>
          </cell>
          <cell r="J539">
            <v>34619.56</v>
          </cell>
          <cell r="K539">
            <v>34619.56</v>
          </cell>
          <cell r="L539">
            <v>0</v>
          </cell>
          <cell r="M539">
            <v>0</v>
          </cell>
          <cell r="N539">
            <v>34619.56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>
            <v>0</v>
          </cell>
          <cell r="AQ539">
            <v>34619.56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A539">
            <v>0</v>
          </cell>
          <cell r="BB539">
            <v>0</v>
          </cell>
          <cell r="BC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0</v>
          </cell>
          <cell r="BK539">
            <v>0</v>
          </cell>
          <cell r="BL539">
            <v>0</v>
          </cell>
          <cell r="BM539">
            <v>0</v>
          </cell>
          <cell r="BN539">
            <v>0</v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S539">
            <v>0</v>
          </cell>
        </row>
        <row r="540">
          <cell r="A540">
            <v>3146</v>
          </cell>
          <cell r="B540" t="str">
            <v>UEREH</v>
          </cell>
          <cell r="C540" t="str">
            <v>Unit Equipment Room Equipment and HMI</v>
          </cell>
          <cell r="D540" t="str">
            <v>Unit 8</v>
          </cell>
          <cell r="E540" t="str">
            <v>Local</v>
          </cell>
          <cell r="F540" t="str">
            <v>B</v>
          </cell>
          <cell r="G540" t="str">
            <v>Engineering</v>
          </cell>
          <cell r="H540" t="str">
            <v>Formula 4</v>
          </cell>
          <cell r="I540" t="str">
            <v>B Engineering Local Formula 4</v>
          </cell>
          <cell r="J540">
            <v>9577.35</v>
          </cell>
          <cell r="K540">
            <v>9577.35</v>
          </cell>
          <cell r="L540">
            <v>0</v>
          </cell>
          <cell r="M540">
            <v>0</v>
          </cell>
          <cell r="N540">
            <v>9577.35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9577.35</v>
          </cell>
          <cell r="AB540">
            <v>9577.35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-9577.35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  <cell r="BJ540">
            <v>0</v>
          </cell>
          <cell r="BK540">
            <v>0</v>
          </cell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P540">
            <v>0</v>
          </cell>
          <cell r="BQ540">
            <v>0</v>
          </cell>
          <cell r="BR540">
            <v>0</v>
          </cell>
          <cell r="BS540">
            <v>0</v>
          </cell>
        </row>
        <row r="541">
          <cell r="A541">
            <v>3147</v>
          </cell>
          <cell r="B541" t="str">
            <v>UEREH</v>
          </cell>
          <cell r="C541" t="str">
            <v>Unit Equipment Room Equipment and HMI</v>
          </cell>
          <cell r="D541" t="str">
            <v>Unit 8</v>
          </cell>
          <cell r="E541" t="str">
            <v>Local</v>
          </cell>
          <cell r="F541" t="str">
            <v>C</v>
          </cell>
          <cell r="G541" t="str">
            <v>Plant and Materials</v>
          </cell>
          <cell r="H541" t="str">
            <v>Formula 1</v>
          </cell>
          <cell r="I541" t="str">
            <v>C Plant and Materials Local Formula 1</v>
          </cell>
          <cell r="J541">
            <v>57407.34</v>
          </cell>
          <cell r="K541">
            <v>57407.34</v>
          </cell>
          <cell r="L541">
            <v>0</v>
          </cell>
          <cell r="M541">
            <v>0</v>
          </cell>
          <cell r="N541">
            <v>57407.34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57407.34</v>
          </cell>
          <cell r="AB541">
            <v>57407.34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-57407.34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  <cell r="BE541">
            <v>0</v>
          </cell>
          <cell r="BF541">
            <v>0</v>
          </cell>
          <cell r="BG541">
            <v>0</v>
          </cell>
          <cell r="BH541">
            <v>0</v>
          </cell>
          <cell r="BI541">
            <v>0</v>
          </cell>
          <cell r="BJ541">
            <v>0</v>
          </cell>
          <cell r="BK541">
            <v>0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>
            <v>0</v>
          </cell>
        </row>
        <row r="542">
          <cell r="A542">
            <v>3148</v>
          </cell>
          <cell r="B542" t="str">
            <v>UEREH</v>
          </cell>
          <cell r="C542" t="str">
            <v>Unit Equipment Room Equipment and HMI</v>
          </cell>
          <cell r="D542" t="str">
            <v>Unit 8</v>
          </cell>
          <cell r="E542" t="str">
            <v>Local</v>
          </cell>
          <cell r="F542" t="str">
            <v>D</v>
          </cell>
          <cell r="G542" t="str">
            <v>Shipping / Freight</v>
          </cell>
          <cell r="H542" t="str">
            <v>Fixed</v>
          </cell>
          <cell r="I542" t="str">
            <v>D Shipping / Freight Local Fixed</v>
          </cell>
          <cell r="J542">
            <v>64092.47</v>
          </cell>
          <cell r="K542">
            <v>64092.47</v>
          </cell>
          <cell r="L542">
            <v>0</v>
          </cell>
          <cell r="M542">
            <v>0</v>
          </cell>
          <cell r="N542">
            <v>64092.47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64092.47</v>
          </cell>
          <cell r="AB542">
            <v>64092.47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-64092.47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P542">
            <v>0</v>
          </cell>
          <cell r="AQ542">
            <v>0</v>
          </cell>
          <cell r="AR542">
            <v>0</v>
          </cell>
          <cell r="AS542">
            <v>0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>
            <v>0</v>
          </cell>
          <cell r="AZ542">
            <v>0</v>
          </cell>
          <cell r="BA542">
            <v>0</v>
          </cell>
          <cell r="BB542">
            <v>0</v>
          </cell>
          <cell r="BC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N542">
            <v>0</v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S542">
            <v>0</v>
          </cell>
        </row>
        <row r="543">
          <cell r="A543">
            <v>3152</v>
          </cell>
          <cell r="B543" t="str">
            <v>UEREH</v>
          </cell>
          <cell r="C543" t="str">
            <v>Unit Equipment Room Equipment and HMI</v>
          </cell>
          <cell r="D543" t="str">
            <v>Unit 8</v>
          </cell>
          <cell r="E543" t="str">
            <v>Local</v>
          </cell>
          <cell r="F543" t="str">
            <v>H</v>
          </cell>
          <cell r="G543" t="str">
            <v>Commissioning and Testing</v>
          </cell>
          <cell r="H543" t="str">
            <v>Formula 4</v>
          </cell>
          <cell r="I543" t="str">
            <v>H Commissioning and Testing Local Formula 4</v>
          </cell>
          <cell r="J543">
            <v>87035.03</v>
          </cell>
          <cell r="K543">
            <v>87035.03</v>
          </cell>
          <cell r="L543">
            <v>0</v>
          </cell>
          <cell r="M543">
            <v>0</v>
          </cell>
          <cell r="N543">
            <v>87035.03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T543">
            <v>87035.03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A543">
            <v>0</v>
          </cell>
          <cell r="BB543">
            <v>0</v>
          </cell>
          <cell r="BC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0</v>
          </cell>
          <cell r="BM543">
            <v>0</v>
          </cell>
          <cell r="BN543">
            <v>0</v>
          </cell>
          <cell r="BO543">
            <v>0</v>
          </cell>
          <cell r="BP543">
            <v>0</v>
          </cell>
          <cell r="BQ543">
            <v>0</v>
          </cell>
          <cell r="BR543">
            <v>0</v>
          </cell>
          <cell r="BS543">
            <v>0</v>
          </cell>
        </row>
        <row r="544">
          <cell r="A544">
            <v>3154</v>
          </cell>
          <cell r="B544" t="str">
            <v>UEREH</v>
          </cell>
          <cell r="C544" t="str">
            <v>Unit Equipment Room Equipment and HMI</v>
          </cell>
          <cell r="D544" t="str">
            <v>Unit 9</v>
          </cell>
          <cell r="E544" t="str">
            <v>Foreign</v>
          </cell>
          <cell r="F544" t="str">
            <v>B</v>
          </cell>
          <cell r="G544" t="str">
            <v>Engineering</v>
          </cell>
          <cell r="H544" t="str">
            <v>Fixed</v>
          </cell>
          <cell r="I544" t="str">
            <v>B Engineering Foreign Fixed</v>
          </cell>
          <cell r="J544">
            <v>251664.95</v>
          </cell>
          <cell r="K544">
            <v>251664.95</v>
          </cell>
          <cell r="L544">
            <v>0</v>
          </cell>
          <cell r="M544">
            <v>0</v>
          </cell>
          <cell r="N544">
            <v>251664.95</v>
          </cell>
          <cell r="P544">
            <v>251664.95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0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>
            <v>0</v>
          </cell>
        </row>
        <row r="545">
          <cell r="A545">
            <v>3155</v>
          </cell>
          <cell r="B545" t="str">
            <v>UEREH</v>
          </cell>
          <cell r="C545" t="str">
            <v>Unit Equipment Room Equipment and HMI</v>
          </cell>
          <cell r="D545" t="str">
            <v>Unit 9</v>
          </cell>
          <cell r="E545" t="str">
            <v>Foreign</v>
          </cell>
          <cell r="F545" t="str">
            <v>C</v>
          </cell>
          <cell r="G545" t="str">
            <v>Plant and Materials</v>
          </cell>
          <cell r="H545" t="str">
            <v>Fixed</v>
          </cell>
          <cell r="I545" t="str">
            <v>C Plant and Materials Foreign Fixed</v>
          </cell>
          <cell r="J545">
            <v>1173293.3899999999</v>
          </cell>
          <cell r="K545">
            <v>1173293.3899999999</v>
          </cell>
          <cell r="L545">
            <v>0</v>
          </cell>
          <cell r="M545">
            <v>0</v>
          </cell>
          <cell r="N545">
            <v>1173293.3899999999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1173293.3899999999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S545">
            <v>0</v>
          </cell>
        </row>
        <row r="546">
          <cell r="A546">
            <v>3160</v>
          </cell>
          <cell r="B546" t="str">
            <v>UEREH</v>
          </cell>
          <cell r="C546" t="str">
            <v>Unit Equipment Room Equipment and HMI</v>
          </cell>
          <cell r="D546" t="str">
            <v>Unit 9</v>
          </cell>
          <cell r="E546" t="str">
            <v>Foreign</v>
          </cell>
          <cell r="F546" t="str">
            <v>H</v>
          </cell>
          <cell r="G546" t="str">
            <v>Commissioning and Testing</v>
          </cell>
          <cell r="H546" t="str">
            <v>Fixed</v>
          </cell>
          <cell r="I546" t="str">
            <v>H Commissioning and Testing Foreign Fixed</v>
          </cell>
          <cell r="J546">
            <v>363505.36</v>
          </cell>
          <cell r="K546">
            <v>363505.36</v>
          </cell>
          <cell r="L546">
            <v>0</v>
          </cell>
          <cell r="M546">
            <v>0</v>
          </cell>
          <cell r="N546">
            <v>363505.36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K546">
            <v>0</v>
          </cell>
          <cell r="AL546">
            <v>0</v>
          </cell>
          <cell r="AM546">
            <v>363505.36</v>
          </cell>
          <cell r="AN546">
            <v>0</v>
          </cell>
          <cell r="AO546">
            <v>0</v>
          </cell>
          <cell r="AP546">
            <v>0</v>
          </cell>
          <cell r="AQ546">
            <v>0</v>
          </cell>
          <cell r="AR546">
            <v>0</v>
          </cell>
          <cell r="AS546">
            <v>0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A546">
            <v>0</v>
          </cell>
          <cell r="BB546">
            <v>0</v>
          </cell>
          <cell r="BC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P546">
            <v>0</v>
          </cell>
          <cell r="BQ546">
            <v>0</v>
          </cell>
          <cell r="BR546">
            <v>0</v>
          </cell>
          <cell r="BS546">
            <v>0</v>
          </cell>
        </row>
        <row r="547">
          <cell r="A547">
            <v>3162</v>
          </cell>
          <cell r="B547" t="str">
            <v>UEREH</v>
          </cell>
          <cell r="C547" t="str">
            <v>Unit Equipment Room Equipment and HMI</v>
          </cell>
          <cell r="D547" t="str">
            <v>Unit 9</v>
          </cell>
          <cell r="E547" t="str">
            <v>Local</v>
          </cell>
          <cell r="F547" t="str">
            <v>B</v>
          </cell>
          <cell r="G547" t="str">
            <v>Engineering</v>
          </cell>
          <cell r="H547" t="str">
            <v>Formula 4</v>
          </cell>
          <cell r="I547" t="str">
            <v>B Engineering Local Formula 4</v>
          </cell>
          <cell r="J547">
            <v>64426.66</v>
          </cell>
          <cell r="K547">
            <v>64426.66</v>
          </cell>
          <cell r="L547">
            <v>0</v>
          </cell>
          <cell r="M547">
            <v>0</v>
          </cell>
          <cell r="N547">
            <v>64426.66</v>
          </cell>
          <cell r="P547">
            <v>12300</v>
          </cell>
          <cell r="Q547">
            <v>0</v>
          </cell>
          <cell r="R547">
            <v>0</v>
          </cell>
          <cell r="S547">
            <v>52126.66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O547">
            <v>0</v>
          </cell>
          <cell r="AP547">
            <v>0</v>
          </cell>
          <cell r="AQ547">
            <v>0</v>
          </cell>
          <cell r="AR547">
            <v>0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A547">
            <v>0</v>
          </cell>
          <cell r="BB547">
            <v>0</v>
          </cell>
          <cell r="BC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0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P547">
            <v>0</v>
          </cell>
          <cell r="BQ547">
            <v>0</v>
          </cell>
          <cell r="BR547">
            <v>0</v>
          </cell>
          <cell r="BS547">
            <v>0</v>
          </cell>
        </row>
        <row r="548">
          <cell r="A548">
            <v>3163</v>
          </cell>
          <cell r="B548" t="str">
            <v>UEREH</v>
          </cell>
          <cell r="C548" t="str">
            <v>Unit Equipment Room Equipment and HMI</v>
          </cell>
          <cell r="D548" t="str">
            <v>Unit 9</v>
          </cell>
          <cell r="E548" t="str">
            <v>Local</v>
          </cell>
          <cell r="F548" t="str">
            <v>C</v>
          </cell>
          <cell r="G548" t="str">
            <v>Plant and Materials</v>
          </cell>
          <cell r="H548" t="str">
            <v>Formula 1</v>
          </cell>
          <cell r="I548" t="str">
            <v>C Plant and Materials Local Formula 1</v>
          </cell>
          <cell r="J548">
            <v>57407.34</v>
          </cell>
          <cell r="K548">
            <v>57407.34</v>
          </cell>
          <cell r="L548">
            <v>0</v>
          </cell>
          <cell r="M548">
            <v>0</v>
          </cell>
          <cell r="N548">
            <v>57407.34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57407.34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T548">
            <v>0</v>
          </cell>
          <cell r="AU548">
            <v>0</v>
          </cell>
          <cell r="AV548">
            <v>0</v>
          </cell>
          <cell r="AW548">
            <v>0</v>
          </cell>
          <cell r="AX548">
            <v>0</v>
          </cell>
          <cell r="AY548">
            <v>0</v>
          </cell>
          <cell r="AZ548">
            <v>0</v>
          </cell>
          <cell r="BA548">
            <v>0</v>
          </cell>
          <cell r="BB548">
            <v>0</v>
          </cell>
          <cell r="BC548">
            <v>0</v>
          </cell>
          <cell r="BD548">
            <v>0</v>
          </cell>
          <cell r="BE548">
            <v>0</v>
          </cell>
          <cell r="BF548">
            <v>0</v>
          </cell>
          <cell r="BG548">
            <v>0</v>
          </cell>
          <cell r="BH548">
            <v>0</v>
          </cell>
          <cell r="BI548">
            <v>0</v>
          </cell>
          <cell r="BJ548">
            <v>0</v>
          </cell>
          <cell r="BK548">
            <v>0</v>
          </cell>
          <cell r="BL548">
            <v>0</v>
          </cell>
          <cell r="BM548">
            <v>0</v>
          </cell>
          <cell r="BN548">
            <v>0</v>
          </cell>
          <cell r="BO548">
            <v>0</v>
          </cell>
          <cell r="BP548">
            <v>0</v>
          </cell>
          <cell r="BQ548">
            <v>0</v>
          </cell>
          <cell r="BR548">
            <v>0</v>
          </cell>
          <cell r="BS548">
            <v>0</v>
          </cell>
        </row>
        <row r="549">
          <cell r="A549">
            <v>3164</v>
          </cell>
          <cell r="B549" t="str">
            <v>UEREH</v>
          </cell>
          <cell r="C549" t="str">
            <v>Unit Equipment Room Equipment and HMI</v>
          </cell>
          <cell r="D549" t="str">
            <v>Unit 9</v>
          </cell>
          <cell r="E549" t="str">
            <v>Local</v>
          </cell>
          <cell r="F549" t="str">
            <v>D</v>
          </cell>
          <cell r="G549" t="str">
            <v>Shipping / Freight</v>
          </cell>
          <cell r="H549" t="str">
            <v>Fixed</v>
          </cell>
          <cell r="I549" t="str">
            <v>D Shipping / Freight Local Fixed</v>
          </cell>
          <cell r="J549">
            <v>64092.47</v>
          </cell>
          <cell r="K549">
            <v>64092.47</v>
          </cell>
          <cell r="L549">
            <v>0</v>
          </cell>
          <cell r="M549">
            <v>0</v>
          </cell>
          <cell r="N549">
            <v>64092.47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64092.47</v>
          </cell>
          <cell r="AB549">
            <v>64092.47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-64092.47</v>
          </cell>
          <cell r="AI549">
            <v>0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0</v>
          </cell>
          <cell r="AP549">
            <v>0</v>
          </cell>
          <cell r="AQ549">
            <v>0</v>
          </cell>
          <cell r="AR549">
            <v>0</v>
          </cell>
          <cell r="AS549">
            <v>0</v>
          </cell>
          <cell r="AT549">
            <v>0</v>
          </cell>
          <cell r="AU549">
            <v>0</v>
          </cell>
          <cell r="AV549">
            <v>0</v>
          </cell>
          <cell r="AW549">
            <v>0</v>
          </cell>
          <cell r="AX549">
            <v>0</v>
          </cell>
          <cell r="AY549">
            <v>0</v>
          </cell>
          <cell r="AZ549">
            <v>0</v>
          </cell>
          <cell r="BA549">
            <v>0</v>
          </cell>
          <cell r="BB549">
            <v>0</v>
          </cell>
          <cell r="BC549">
            <v>0</v>
          </cell>
          <cell r="BD549">
            <v>0</v>
          </cell>
          <cell r="BE549">
            <v>0</v>
          </cell>
          <cell r="BF549">
            <v>0</v>
          </cell>
          <cell r="BG549">
            <v>0</v>
          </cell>
          <cell r="BH549">
            <v>0</v>
          </cell>
          <cell r="BI549">
            <v>0</v>
          </cell>
          <cell r="BJ549">
            <v>0</v>
          </cell>
          <cell r="BK549">
            <v>0</v>
          </cell>
          <cell r="BL549">
            <v>0</v>
          </cell>
          <cell r="BM549">
            <v>0</v>
          </cell>
          <cell r="BN549">
            <v>0</v>
          </cell>
          <cell r="BO549">
            <v>0</v>
          </cell>
          <cell r="BP549">
            <v>0</v>
          </cell>
          <cell r="BQ549">
            <v>0</v>
          </cell>
          <cell r="BR549">
            <v>0</v>
          </cell>
          <cell r="BS549">
            <v>0</v>
          </cell>
        </row>
        <row r="550">
          <cell r="A550">
            <v>3168</v>
          </cell>
          <cell r="B550" t="str">
            <v>UEREH</v>
          </cell>
          <cell r="C550" t="str">
            <v>Unit Equipment Room Equipment and HMI</v>
          </cell>
          <cell r="D550" t="str">
            <v>Unit 9</v>
          </cell>
          <cell r="E550" t="str">
            <v>Local</v>
          </cell>
          <cell r="F550" t="str">
            <v>H</v>
          </cell>
          <cell r="G550" t="str">
            <v>Commissioning and Testing</v>
          </cell>
          <cell r="H550" t="str">
            <v>Formula 4</v>
          </cell>
          <cell r="I550" t="str">
            <v>H Commissioning and Testing Local Formula 4</v>
          </cell>
          <cell r="J550">
            <v>35523.26</v>
          </cell>
          <cell r="K550">
            <v>35523.26</v>
          </cell>
          <cell r="L550">
            <v>0</v>
          </cell>
          <cell r="M550">
            <v>0</v>
          </cell>
          <cell r="N550">
            <v>35523.26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35523.26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O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T550">
            <v>0</v>
          </cell>
          <cell r="AU550">
            <v>0</v>
          </cell>
          <cell r="AV550">
            <v>0</v>
          </cell>
          <cell r="AW550">
            <v>0</v>
          </cell>
          <cell r="AX550">
            <v>0</v>
          </cell>
          <cell r="AY550">
            <v>0</v>
          </cell>
          <cell r="AZ550">
            <v>0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E550">
            <v>0</v>
          </cell>
          <cell r="BF550">
            <v>0</v>
          </cell>
          <cell r="BG550">
            <v>0</v>
          </cell>
          <cell r="BH550">
            <v>0</v>
          </cell>
          <cell r="BI550">
            <v>0</v>
          </cell>
          <cell r="BJ550">
            <v>0</v>
          </cell>
          <cell r="BK550">
            <v>0</v>
          </cell>
          <cell r="BL550">
            <v>0</v>
          </cell>
          <cell r="BM550">
            <v>0</v>
          </cell>
          <cell r="BN550">
            <v>0</v>
          </cell>
          <cell r="BO550">
            <v>0</v>
          </cell>
          <cell r="BP550">
            <v>0</v>
          </cell>
          <cell r="BQ550">
            <v>0</v>
          </cell>
          <cell r="BR550">
            <v>0</v>
          </cell>
          <cell r="BS550">
            <v>0</v>
          </cell>
        </row>
        <row r="551">
          <cell r="A551">
            <v>3179</v>
          </cell>
          <cell r="B551" t="str">
            <v>WPCRDF</v>
          </cell>
          <cell r="C551" t="str">
            <v>Water Treatment Plant Control Room Design and Furniture</v>
          </cell>
          <cell r="D551" t="str">
            <v>Common Plant</v>
          </cell>
          <cell r="E551" t="str">
            <v>Local</v>
          </cell>
          <cell r="F551" t="str">
            <v>C</v>
          </cell>
          <cell r="G551" t="str">
            <v>Plant and Materials</v>
          </cell>
          <cell r="H551" t="str">
            <v>Formula 1</v>
          </cell>
          <cell r="I551" t="str">
            <v>C Plant and Materials Local Formula 1</v>
          </cell>
          <cell r="J551">
            <v>132713.84</v>
          </cell>
          <cell r="K551">
            <v>132713.84</v>
          </cell>
          <cell r="L551">
            <v>0</v>
          </cell>
          <cell r="M551">
            <v>0</v>
          </cell>
          <cell r="N551">
            <v>132713.84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132713.84</v>
          </cell>
          <cell r="AB551">
            <v>132713.84</v>
          </cell>
          <cell r="AC551">
            <v>0</v>
          </cell>
          <cell r="AD551">
            <v>0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-132713.84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  <cell r="AP551">
            <v>0</v>
          </cell>
          <cell r="AQ551">
            <v>0</v>
          </cell>
          <cell r="AR551">
            <v>0</v>
          </cell>
          <cell r="AS551">
            <v>0</v>
          </cell>
          <cell r="AT551">
            <v>0</v>
          </cell>
          <cell r="AU551">
            <v>0</v>
          </cell>
          <cell r="AV551">
            <v>0</v>
          </cell>
          <cell r="AW551">
            <v>0</v>
          </cell>
          <cell r="AX551">
            <v>0</v>
          </cell>
          <cell r="AY551">
            <v>0</v>
          </cell>
          <cell r="AZ551">
            <v>0</v>
          </cell>
          <cell r="BA551">
            <v>0</v>
          </cell>
          <cell r="BB551">
            <v>0</v>
          </cell>
          <cell r="BC551">
            <v>0</v>
          </cell>
          <cell r="BD551">
            <v>0</v>
          </cell>
          <cell r="BE551">
            <v>0</v>
          </cell>
          <cell r="BF551">
            <v>0</v>
          </cell>
          <cell r="BG551">
            <v>0</v>
          </cell>
          <cell r="BH551">
            <v>0</v>
          </cell>
          <cell r="BI551">
            <v>0</v>
          </cell>
          <cell r="BJ551">
            <v>0</v>
          </cell>
          <cell r="BK551">
            <v>0</v>
          </cell>
          <cell r="BL551">
            <v>0</v>
          </cell>
          <cell r="BM551">
            <v>0</v>
          </cell>
          <cell r="BN551">
            <v>0</v>
          </cell>
          <cell r="BO551">
            <v>0</v>
          </cell>
          <cell r="BP551">
            <v>0</v>
          </cell>
          <cell r="BQ551">
            <v>0</v>
          </cell>
          <cell r="BR551">
            <v>0</v>
          </cell>
          <cell r="BS551">
            <v>0</v>
          </cell>
        </row>
        <row r="552">
          <cell r="A552">
            <v>3347</v>
          </cell>
          <cell r="B552" t="str">
            <v>WPREH</v>
          </cell>
          <cell r="C552" t="str">
            <v>Water Treatment Plant Room Equipment &amp; HMI Facilities</v>
          </cell>
          <cell r="D552" t="str">
            <v>Common Plant</v>
          </cell>
          <cell r="E552" t="str">
            <v>Foreign</v>
          </cell>
          <cell r="F552" t="str">
            <v>C</v>
          </cell>
          <cell r="G552" t="str">
            <v>Plant and Materials</v>
          </cell>
          <cell r="H552" t="str">
            <v>Fixed</v>
          </cell>
          <cell r="I552" t="str">
            <v>C Plant and Materials Foreign Fixed</v>
          </cell>
          <cell r="J552">
            <v>77350.84</v>
          </cell>
          <cell r="K552">
            <v>77350.84</v>
          </cell>
          <cell r="L552">
            <v>0</v>
          </cell>
          <cell r="M552">
            <v>0</v>
          </cell>
          <cell r="N552">
            <v>77350.84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O552">
            <v>0</v>
          </cell>
          <cell r="AP552">
            <v>0</v>
          </cell>
          <cell r="AQ552">
            <v>77350.84</v>
          </cell>
          <cell r="AR552">
            <v>0</v>
          </cell>
          <cell r="AS552">
            <v>0</v>
          </cell>
          <cell r="AT552">
            <v>0</v>
          </cell>
          <cell r="AU552">
            <v>0</v>
          </cell>
          <cell r="AV552">
            <v>0</v>
          </cell>
          <cell r="AW552">
            <v>0</v>
          </cell>
          <cell r="AX552">
            <v>0</v>
          </cell>
          <cell r="AY552">
            <v>0</v>
          </cell>
          <cell r="AZ552">
            <v>0</v>
          </cell>
          <cell r="BA552">
            <v>0</v>
          </cell>
          <cell r="BB552">
            <v>0</v>
          </cell>
          <cell r="BC552">
            <v>0</v>
          </cell>
          <cell r="BD552">
            <v>0</v>
          </cell>
          <cell r="BE552">
            <v>0</v>
          </cell>
          <cell r="BF552">
            <v>0</v>
          </cell>
          <cell r="BG552">
            <v>0</v>
          </cell>
          <cell r="BH552">
            <v>0</v>
          </cell>
          <cell r="BI552">
            <v>0</v>
          </cell>
          <cell r="BJ552">
            <v>0</v>
          </cell>
          <cell r="BK552">
            <v>0</v>
          </cell>
          <cell r="BL552">
            <v>0</v>
          </cell>
          <cell r="BM552">
            <v>0</v>
          </cell>
          <cell r="BN552">
            <v>0</v>
          </cell>
          <cell r="BO552">
            <v>0</v>
          </cell>
          <cell r="BP552">
            <v>0</v>
          </cell>
          <cell r="BQ552">
            <v>0</v>
          </cell>
          <cell r="BR552">
            <v>0</v>
          </cell>
          <cell r="BS552">
            <v>0</v>
          </cell>
        </row>
        <row r="553">
          <cell r="A553">
            <v>3355</v>
          </cell>
          <cell r="B553" t="str">
            <v>WPREH</v>
          </cell>
          <cell r="C553" t="str">
            <v>Water Treatment Plant Room Equipment &amp; HMI Facilities</v>
          </cell>
          <cell r="D553" t="str">
            <v>Common Plant</v>
          </cell>
          <cell r="E553" t="str">
            <v>Local</v>
          </cell>
          <cell r="F553" t="str">
            <v>C</v>
          </cell>
          <cell r="G553" t="str">
            <v>Plant and Materials</v>
          </cell>
          <cell r="H553" t="str">
            <v>Formula 1</v>
          </cell>
          <cell r="I553" t="str">
            <v>C Plant and Materials Local Formula 1</v>
          </cell>
          <cell r="J553">
            <v>3784.64</v>
          </cell>
          <cell r="K553">
            <v>3784.64</v>
          </cell>
          <cell r="L553">
            <v>0</v>
          </cell>
          <cell r="M553">
            <v>0</v>
          </cell>
          <cell r="N553">
            <v>3784.64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3784.64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</v>
          </cell>
          <cell r="AP553">
            <v>0</v>
          </cell>
          <cell r="AQ553">
            <v>0</v>
          </cell>
          <cell r="AR553">
            <v>0</v>
          </cell>
          <cell r="AS553">
            <v>0</v>
          </cell>
          <cell r="AT553">
            <v>0</v>
          </cell>
          <cell r="AU553">
            <v>0</v>
          </cell>
          <cell r="AV553">
            <v>0</v>
          </cell>
          <cell r="AW553">
            <v>0</v>
          </cell>
          <cell r="AX553">
            <v>0</v>
          </cell>
          <cell r="AY553">
            <v>0</v>
          </cell>
          <cell r="AZ553">
            <v>0</v>
          </cell>
          <cell r="BA553">
            <v>0</v>
          </cell>
          <cell r="BB553">
            <v>0</v>
          </cell>
          <cell r="BC553">
            <v>0</v>
          </cell>
          <cell r="BD553">
            <v>0</v>
          </cell>
          <cell r="BE553">
            <v>0</v>
          </cell>
          <cell r="BF553">
            <v>0</v>
          </cell>
          <cell r="BG553">
            <v>0</v>
          </cell>
          <cell r="BH553">
            <v>0</v>
          </cell>
          <cell r="BI553">
            <v>0</v>
          </cell>
          <cell r="BJ553">
            <v>0</v>
          </cell>
          <cell r="BK553">
            <v>0</v>
          </cell>
          <cell r="BL553">
            <v>0</v>
          </cell>
          <cell r="BM553">
            <v>0</v>
          </cell>
          <cell r="BN553">
            <v>0</v>
          </cell>
          <cell r="BO553">
            <v>0</v>
          </cell>
          <cell r="BP553">
            <v>0</v>
          </cell>
          <cell r="BQ553">
            <v>0</v>
          </cell>
          <cell r="BR553">
            <v>0</v>
          </cell>
          <cell r="BS553">
            <v>0</v>
          </cell>
        </row>
        <row r="554">
          <cell r="A554">
            <v>3356</v>
          </cell>
          <cell r="B554" t="str">
            <v>WPREH</v>
          </cell>
          <cell r="C554" t="str">
            <v>Water Treatment Plant Room Equipment &amp; HMI Facilities</v>
          </cell>
          <cell r="D554" t="str">
            <v>Common Plant</v>
          </cell>
          <cell r="E554" t="str">
            <v>Local</v>
          </cell>
          <cell r="F554" t="str">
            <v>D</v>
          </cell>
          <cell r="G554" t="str">
            <v>Shipping / Freight</v>
          </cell>
          <cell r="H554" t="str">
            <v>Fixed</v>
          </cell>
          <cell r="I554" t="str">
            <v>D Shipping / Freight Local Fixed</v>
          </cell>
          <cell r="J554">
            <v>4225.37</v>
          </cell>
          <cell r="K554">
            <v>4225.37</v>
          </cell>
          <cell r="L554">
            <v>0</v>
          </cell>
          <cell r="M554">
            <v>0</v>
          </cell>
          <cell r="N554">
            <v>4225.37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4225.37</v>
          </cell>
          <cell r="AB554">
            <v>4225.37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-4225.37</v>
          </cell>
          <cell r="AM554">
            <v>0</v>
          </cell>
          <cell r="AN554">
            <v>0</v>
          </cell>
          <cell r="AO554">
            <v>0</v>
          </cell>
          <cell r="AP554">
            <v>0</v>
          </cell>
          <cell r="AQ554">
            <v>0</v>
          </cell>
          <cell r="AR554">
            <v>0</v>
          </cell>
          <cell r="AS554">
            <v>0</v>
          </cell>
          <cell r="AT554">
            <v>0</v>
          </cell>
          <cell r="AU554">
            <v>0</v>
          </cell>
          <cell r="AV554">
            <v>0</v>
          </cell>
          <cell r="AW554">
            <v>0</v>
          </cell>
          <cell r="AX554">
            <v>0</v>
          </cell>
          <cell r="AY554">
            <v>0</v>
          </cell>
          <cell r="AZ554">
            <v>0</v>
          </cell>
          <cell r="BA554">
            <v>0</v>
          </cell>
          <cell r="BB554">
            <v>0</v>
          </cell>
          <cell r="BC554">
            <v>0</v>
          </cell>
          <cell r="BD554">
            <v>0</v>
          </cell>
          <cell r="BE554">
            <v>0</v>
          </cell>
          <cell r="BF554">
            <v>0</v>
          </cell>
          <cell r="BG554">
            <v>0</v>
          </cell>
          <cell r="BH554">
            <v>0</v>
          </cell>
          <cell r="BI554">
            <v>0</v>
          </cell>
          <cell r="BJ554">
            <v>0</v>
          </cell>
          <cell r="BK554">
            <v>0</v>
          </cell>
          <cell r="BL554">
            <v>0</v>
          </cell>
          <cell r="BM554">
            <v>0</v>
          </cell>
          <cell r="BN554">
            <v>0</v>
          </cell>
          <cell r="BO554">
            <v>0</v>
          </cell>
          <cell r="BP554">
            <v>0</v>
          </cell>
          <cell r="BQ554">
            <v>0</v>
          </cell>
          <cell r="BR554">
            <v>0</v>
          </cell>
          <cell r="BS554">
            <v>0</v>
          </cell>
        </row>
        <row r="555">
          <cell r="D555" t="str">
            <v>Unit 9</v>
          </cell>
          <cell r="E555" t="str">
            <v>Local</v>
          </cell>
          <cell r="F555" t="str">
            <v>A</v>
          </cell>
          <cell r="G555" t="str">
            <v>Management</v>
          </cell>
          <cell r="H555" t="str">
            <v>Fixed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  <cell r="AO555">
            <v>0</v>
          </cell>
          <cell r="AP555">
            <v>0</v>
          </cell>
          <cell r="AQ555">
            <v>0</v>
          </cell>
          <cell r="AR555">
            <v>0</v>
          </cell>
          <cell r="AS555">
            <v>0</v>
          </cell>
          <cell r="AT555">
            <v>0</v>
          </cell>
        </row>
        <row r="556">
          <cell r="D556" t="str">
            <v>Unit 9</v>
          </cell>
          <cell r="E556" t="str">
            <v>Local</v>
          </cell>
          <cell r="F556" t="str">
            <v>B</v>
          </cell>
          <cell r="G556" t="str">
            <v>Engineering</v>
          </cell>
          <cell r="H556" t="str">
            <v>Fixed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>
            <v>0</v>
          </cell>
          <cell r="AQ556">
            <v>0</v>
          </cell>
          <cell r="AR556">
            <v>0</v>
          </cell>
          <cell r="AS556">
            <v>0</v>
          </cell>
          <cell r="AT556">
            <v>0</v>
          </cell>
        </row>
        <row r="557">
          <cell r="D557" t="str">
            <v>Unit 9</v>
          </cell>
          <cell r="E557" t="str">
            <v>Local</v>
          </cell>
          <cell r="F557" t="str">
            <v>C</v>
          </cell>
          <cell r="G557" t="str">
            <v>Plant and Materials</v>
          </cell>
          <cell r="H557" t="str">
            <v>Fixed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>
            <v>0</v>
          </cell>
          <cell r="AQ557">
            <v>0</v>
          </cell>
          <cell r="AR557">
            <v>0</v>
          </cell>
          <cell r="AS557">
            <v>0</v>
          </cell>
          <cell r="AT557">
            <v>0</v>
          </cell>
        </row>
        <row r="558">
          <cell r="D558" t="str">
            <v>Unit 9</v>
          </cell>
          <cell r="E558" t="str">
            <v>Local</v>
          </cell>
          <cell r="F558" t="str">
            <v>D</v>
          </cell>
          <cell r="G558" t="str">
            <v>Shipping / Freight</v>
          </cell>
          <cell r="H558" t="str">
            <v>Fixed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>
            <v>0</v>
          </cell>
          <cell r="AQ558">
            <v>0</v>
          </cell>
          <cell r="AR558">
            <v>0</v>
          </cell>
          <cell r="AS558">
            <v>0</v>
          </cell>
          <cell r="AT558">
            <v>0</v>
          </cell>
        </row>
        <row r="559">
          <cell r="D559" t="str">
            <v>Unit 9</v>
          </cell>
          <cell r="E559" t="str">
            <v>Local</v>
          </cell>
          <cell r="F559" t="str">
            <v>E</v>
          </cell>
          <cell r="G559" t="str">
            <v>Import Charges</v>
          </cell>
          <cell r="H559" t="str">
            <v>Fixed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O559">
            <v>0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T559">
            <v>0</v>
          </cell>
        </row>
        <row r="560">
          <cell r="D560" t="str">
            <v>Unit 9</v>
          </cell>
          <cell r="E560" t="str">
            <v>Local</v>
          </cell>
          <cell r="F560" t="str">
            <v>F</v>
          </cell>
          <cell r="G560" t="str">
            <v>Road Transport</v>
          </cell>
          <cell r="H560" t="str">
            <v>Fixed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O560">
            <v>0</v>
          </cell>
          <cell r="AP560">
            <v>0</v>
          </cell>
          <cell r="AQ560">
            <v>0</v>
          </cell>
          <cell r="AR560">
            <v>0</v>
          </cell>
          <cell r="AS560">
            <v>0</v>
          </cell>
          <cell r="AT560">
            <v>0</v>
          </cell>
        </row>
        <row r="561">
          <cell r="D561" t="str">
            <v>Unit 9</v>
          </cell>
          <cell r="E561" t="str">
            <v>Local</v>
          </cell>
          <cell r="F561" t="str">
            <v>G</v>
          </cell>
          <cell r="G561" t="str">
            <v>Construction, Erection, Installation</v>
          </cell>
          <cell r="H561" t="str">
            <v>Fixed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</row>
        <row r="562">
          <cell r="D562" t="str">
            <v>Unit 9</v>
          </cell>
          <cell r="E562" t="str">
            <v>Local</v>
          </cell>
          <cell r="F562" t="str">
            <v>H</v>
          </cell>
          <cell r="G562" t="str">
            <v>Commissioning and Testing</v>
          </cell>
          <cell r="H562" t="str">
            <v>Fixed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</row>
        <row r="563">
          <cell r="D563" t="str">
            <v>Unit 9</v>
          </cell>
          <cell r="E563" t="str">
            <v>Foreign</v>
          </cell>
          <cell r="F563" t="str">
            <v>A</v>
          </cell>
          <cell r="G563" t="str">
            <v>Management</v>
          </cell>
          <cell r="H563" t="str">
            <v>Fixed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T563">
            <v>0</v>
          </cell>
        </row>
        <row r="564">
          <cell r="D564" t="str">
            <v>Unit 9</v>
          </cell>
          <cell r="E564" t="str">
            <v>Foreign</v>
          </cell>
          <cell r="F564" t="str">
            <v>B</v>
          </cell>
          <cell r="G564" t="str">
            <v>Engineering</v>
          </cell>
          <cell r="H564" t="str">
            <v>Fixed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O564">
            <v>0</v>
          </cell>
          <cell r="AP564">
            <v>0</v>
          </cell>
          <cell r="AQ564">
            <v>0</v>
          </cell>
          <cell r="AR564">
            <v>0</v>
          </cell>
          <cell r="AS564">
            <v>0</v>
          </cell>
          <cell r="AT564">
            <v>0</v>
          </cell>
        </row>
        <row r="565">
          <cell r="D565" t="str">
            <v>Unit 9</v>
          </cell>
          <cell r="E565" t="str">
            <v>Foreign</v>
          </cell>
          <cell r="F565" t="str">
            <v>C</v>
          </cell>
          <cell r="G565" t="str">
            <v>Plant and Materials</v>
          </cell>
          <cell r="H565" t="str">
            <v>Fixed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  <cell r="AP565">
            <v>0</v>
          </cell>
          <cell r="AQ565">
            <v>0</v>
          </cell>
          <cell r="AR565">
            <v>0</v>
          </cell>
          <cell r="AS565">
            <v>0</v>
          </cell>
          <cell r="AT565">
            <v>0</v>
          </cell>
        </row>
        <row r="566">
          <cell r="D566" t="str">
            <v>Unit 9</v>
          </cell>
          <cell r="E566" t="str">
            <v>Foreign</v>
          </cell>
          <cell r="F566" t="str">
            <v>D</v>
          </cell>
          <cell r="G566" t="str">
            <v>Shipping / Freight</v>
          </cell>
          <cell r="H566" t="str">
            <v>Fixed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O566">
            <v>0</v>
          </cell>
          <cell r="AP566">
            <v>0</v>
          </cell>
          <cell r="AQ566">
            <v>0</v>
          </cell>
          <cell r="AR566">
            <v>0</v>
          </cell>
          <cell r="AS566">
            <v>0</v>
          </cell>
          <cell r="AT566">
            <v>0</v>
          </cell>
        </row>
        <row r="567">
          <cell r="D567" t="str">
            <v>Unit 9</v>
          </cell>
          <cell r="E567" t="str">
            <v>Foreign</v>
          </cell>
          <cell r="F567" t="str">
            <v>E</v>
          </cell>
          <cell r="G567" t="str">
            <v>Import Charges</v>
          </cell>
          <cell r="H567" t="str">
            <v>Fixed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O567">
            <v>0</v>
          </cell>
          <cell r="AP567">
            <v>0</v>
          </cell>
          <cell r="AQ567">
            <v>0</v>
          </cell>
          <cell r="AR567">
            <v>0</v>
          </cell>
          <cell r="AS567">
            <v>0</v>
          </cell>
          <cell r="AT567">
            <v>0</v>
          </cell>
        </row>
        <row r="568">
          <cell r="D568" t="str">
            <v>Unit 9</v>
          </cell>
          <cell r="E568" t="str">
            <v>Foreign</v>
          </cell>
          <cell r="F568" t="str">
            <v>F</v>
          </cell>
          <cell r="G568" t="str">
            <v>Road Transport</v>
          </cell>
          <cell r="H568" t="str">
            <v>Fixed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0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O568">
            <v>0</v>
          </cell>
          <cell r="AP568">
            <v>0</v>
          </cell>
          <cell r="AQ568">
            <v>0</v>
          </cell>
          <cell r="AR568">
            <v>0</v>
          </cell>
          <cell r="AS568">
            <v>0</v>
          </cell>
          <cell r="AT568">
            <v>0</v>
          </cell>
        </row>
        <row r="569">
          <cell r="D569" t="str">
            <v>Unit 9</v>
          </cell>
          <cell r="E569" t="str">
            <v>Foreign</v>
          </cell>
          <cell r="F569" t="str">
            <v>G</v>
          </cell>
          <cell r="G569" t="str">
            <v>Construction, Erection, Installation</v>
          </cell>
          <cell r="H569" t="str">
            <v>Fixed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O569">
            <v>0</v>
          </cell>
          <cell r="AP569">
            <v>0</v>
          </cell>
          <cell r="AQ569">
            <v>0</v>
          </cell>
          <cell r="AR569">
            <v>0</v>
          </cell>
          <cell r="AS569">
            <v>0</v>
          </cell>
          <cell r="AT569">
            <v>0</v>
          </cell>
        </row>
        <row r="570">
          <cell r="D570" t="str">
            <v>Unit 9</v>
          </cell>
          <cell r="E570" t="str">
            <v>Foreign</v>
          </cell>
          <cell r="F570" t="str">
            <v>H</v>
          </cell>
          <cell r="G570" t="str">
            <v>Commissioning and Testing</v>
          </cell>
          <cell r="H570" t="str">
            <v>Fixed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O570">
            <v>0</v>
          </cell>
          <cell r="AP570">
            <v>0</v>
          </cell>
          <cell r="AQ570">
            <v>0</v>
          </cell>
          <cell r="AR570">
            <v>0</v>
          </cell>
          <cell r="AS570">
            <v>0</v>
          </cell>
          <cell r="AT570">
            <v>0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ECTION SUMMARY"/>
      <sheetName val="SITE LABOUR"/>
      <sheetName val="SAM LABOUR SPLIT - TRADE"/>
      <sheetName val="SHN LAB OCT"/>
      <sheetName val="SHN LAB NOV"/>
      <sheetName val="SHN LAB DEC"/>
      <sheetName val="ACCOM"/>
      <sheetName val="LOA"/>
      <sheetName val="CON ISSUED FROM SITE STORE"/>
      <sheetName val="SITE RUN"/>
      <sheetName val="HO ORDERS"/>
      <sheetName val="HEAD OFFICE HRS"/>
      <sheetName val="GEAR"/>
      <sheetName val="EDS SAMS CALC"/>
      <sheetName val="EDS SAMS RECAL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 0"/>
      <sheetName val="Cost Split (Relays etc)"/>
      <sheetName val="Tender Calculation (Relays)"/>
      <sheetName val="Relay Price Breakdown"/>
      <sheetName val="Switchgear Price Breakdown"/>
      <sheetName val="Rates - FAT"/>
      <sheetName val="Rates - SAT"/>
      <sheetName val="Rates - Engineering"/>
      <sheetName val="Rates - Installation"/>
      <sheetName val="Material"/>
      <sheetName val="Installation"/>
      <sheetName val="Bill of Matrials"/>
      <sheetName val="Operational Check List"/>
      <sheetName val="COVER SHEET"/>
      <sheetName val="BNK Calc"/>
      <sheetName val="PREISBL"/>
      <sheetName val="Cost Split"/>
      <sheetName val="Tender Calculation"/>
      <sheetName val="Calculation With SD"/>
      <sheetName val="REVERSE CALC"/>
      <sheetName val="Order Calculation"/>
      <sheetName val="Cash Flow TC"/>
      <sheetName val="Cash Flow SD"/>
      <sheetName val="Cash Flow - OC"/>
      <sheetName val="USD price"/>
      <sheetName val="BULY "/>
      <sheetName val="Customer Cash Flow ZAR"/>
      <sheetName val="Qm"/>
      <sheetName val="Price09"/>
      <sheetName val="Health_Well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1">
          <cell r="G1" t="str">
            <v>Total</v>
          </cell>
        </row>
        <row r="2">
          <cell r="G2">
            <v>1141658.4510119995</v>
          </cell>
        </row>
      </sheetData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file"/>
      <sheetName val="DATA"/>
      <sheetName val="CHECK LIST"/>
      <sheetName val="Sheet1"/>
      <sheetName val="BoQ"/>
      <sheetName val="P&amp;G's"/>
      <sheetName val="costP &amp; G"/>
      <sheetName val="Scaffolding"/>
      <sheetName val="Scaf P&amp;G's"/>
      <sheetName val="Scaf cost P &amp; G"/>
      <sheetName val="vessel"/>
      <sheetName val="Workings"/>
      <sheetName val="Containers"/>
      <sheetName val="Daywork Rates"/>
      <sheetName val="Nor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>
        <row r="21">
          <cell r="L21">
            <v>1.2499999931052399</v>
          </cell>
        </row>
      </sheetData>
      <sheetData sheetId="12" refreshError="1"/>
      <sheetData sheetId="13"/>
      <sheetData sheetId="1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 &amp; G"/>
      <sheetName val="Summary"/>
      <sheetName val="Cold Vessel"/>
      <sheetName val="Pipe cold"/>
      <sheetName val="Matl. Prices"/>
      <sheetName val="Labour Tables"/>
      <sheetName val="Lookup"/>
      <sheetName val="Lines Short"/>
      <sheetName val="metre Tables"/>
      <sheetName val="Names"/>
      <sheetName val="elbow Tables"/>
      <sheetName val="Elbows"/>
      <sheetName val="Flange Tables"/>
      <sheetName val="Flanges"/>
      <sheetName val="Vessels"/>
      <sheetName val="Sheet1"/>
    </sheetNames>
    <sheetDataSet>
      <sheetData sheetId="0"/>
      <sheetData sheetId="1"/>
      <sheetData sheetId="2"/>
      <sheetData sheetId="3"/>
      <sheetData sheetId="4">
        <row r="129">
          <cell r="A129" t="str">
            <v>mm</v>
          </cell>
          <cell r="B129">
            <v>35</v>
          </cell>
          <cell r="C129">
            <v>40</v>
          </cell>
          <cell r="D129">
            <v>45</v>
          </cell>
          <cell r="E129">
            <v>60</v>
          </cell>
          <cell r="F129">
            <v>80</v>
          </cell>
        </row>
        <row r="130">
          <cell r="A130">
            <v>10</v>
          </cell>
          <cell r="B130">
            <v>21.287878787878785</v>
          </cell>
          <cell r="C130">
            <v>24.330303030303032</v>
          </cell>
          <cell r="D130">
            <v>27.372727272727271</v>
          </cell>
          <cell r="E130">
            <v>36.493939393939399</v>
          </cell>
          <cell r="F130">
            <v>48.660606060606064</v>
          </cell>
          <cell r="H130">
            <v>2</v>
          </cell>
        </row>
        <row r="131">
          <cell r="A131">
            <v>15</v>
          </cell>
          <cell r="B131">
            <v>30.545454545454543</v>
          </cell>
          <cell r="C131">
            <v>34.909090909090914</v>
          </cell>
          <cell r="D131">
            <v>39.272727272727273</v>
          </cell>
          <cell r="E131">
            <v>52.36363636363636</v>
          </cell>
          <cell r="F131">
            <v>69.818181818181827</v>
          </cell>
          <cell r="H131">
            <v>3</v>
          </cell>
        </row>
        <row r="132">
          <cell r="A132">
            <v>20</v>
          </cell>
          <cell r="B132">
            <v>39.799999999999997</v>
          </cell>
          <cell r="C132">
            <v>45.487878787878792</v>
          </cell>
          <cell r="D132">
            <v>51.172727272727272</v>
          </cell>
          <cell r="E132">
            <v>68.230303030303034</v>
          </cell>
          <cell r="F132">
            <v>90.972727272727269</v>
          </cell>
          <cell r="H132">
            <v>4</v>
          </cell>
        </row>
        <row r="133">
          <cell r="A133">
            <v>25</v>
          </cell>
          <cell r="B133">
            <v>49.057575757575755</v>
          </cell>
          <cell r="C133">
            <v>56.06666666666667</v>
          </cell>
          <cell r="D133">
            <v>63.072727272727263</v>
          </cell>
          <cell r="E133">
            <v>84.09696969696968</v>
          </cell>
          <cell r="F133">
            <v>112.13030303030303</v>
          </cell>
          <cell r="H133">
            <v>5</v>
          </cell>
        </row>
        <row r="134">
          <cell r="A134">
            <v>30</v>
          </cell>
          <cell r="B134">
            <v>58.312121212121205</v>
          </cell>
          <cell r="C134">
            <v>66.642424242424227</v>
          </cell>
          <cell r="D134">
            <v>74.972727272727269</v>
          </cell>
          <cell r="E134">
            <v>99.966666666666654</v>
          </cell>
          <cell r="F134">
            <v>133.28787878787878</v>
          </cell>
          <cell r="H134">
            <v>6</v>
          </cell>
        </row>
        <row r="135">
          <cell r="A135">
            <v>35</v>
          </cell>
          <cell r="B135">
            <v>67.569696969696963</v>
          </cell>
          <cell r="C135">
            <v>77.221212121212119</v>
          </cell>
          <cell r="D135">
            <v>86.875757575757561</v>
          </cell>
          <cell r="E135">
            <v>115.83333333333333</v>
          </cell>
          <cell r="F135">
            <v>154.44545454545454</v>
          </cell>
          <cell r="H135">
            <v>7</v>
          </cell>
        </row>
        <row r="136">
          <cell r="A136">
            <v>40</v>
          </cell>
          <cell r="B136">
            <v>76.824242424242428</v>
          </cell>
          <cell r="C136">
            <v>87.8</v>
          </cell>
          <cell r="D136">
            <v>98.775757575757567</v>
          </cell>
          <cell r="E136">
            <v>131.69999999999999</v>
          </cell>
          <cell r="F136">
            <v>175.6</v>
          </cell>
          <cell r="H136">
            <v>8</v>
          </cell>
        </row>
        <row r="137">
          <cell r="A137">
            <v>45</v>
          </cell>
          <cell r="B137">
            <v>86.081818181818178</v>
          </cell>
          <cell r="C137">
            <v>98.378787878787861</v>
          </cell>
          <cell r="D137">
            <v>110.67575757575757</v>
          </cell>
          <cell r="E137">
            <v>147.56666666666666</v>
          </cell>
          <cell r="F137">
            <v>196.75757575757572</v>
          </cell>
          <cell r="H137">
            <v>9</v>
          </cell>
        </row>
        <row r="138">
          <cell r="A138">
            <v>50</v>
          </cell>
          <cell r="B138">
            <v>95.336363636363643</v>
          </cell>
          <cell r="C138">
            <v>108.95757575757575</v>
          </cell>
          <cell r="D138">
            <v>122.57575757575756</v>
          </cell>
          <cell r="E138">
            <v>163.43636363636364</v>
          </cell>
          <cell r="F138">
            <v>217.91515151515151</v>
          </cell>
          <cell r="H138">
            <v>10</v>
          </cell>
        </row>
        <row r="139">
          <cell r="A139">
            <v>55</v>
          </cell>
          <cell r="B139">
            <v>104.59393939393941</v>
          </cell>
          <cell r="C139">
            <v>119.53636363636363</v>
          </cell>
          <cell r="D139">
            <v>134.47878787878787</v>
          </cell>
          <cell r="E139">
            <v>179.30303030303031</v>
          </cell>
          <cell r="F139">
            <v>239.06969696969693</v>
          </cell>
          <cell r="H139">
            <v>11</v>
          </cell>
        </row>
        <row r="140">
          <cell r="A140">
            <v>60</v>
          </cell>
          <cell r="B140">
            <v>113.84848484848484</v>
          </cell>
          <cell r="C140">
            <v>130.1151515151515</v>
          </cell>
          <cell r="D140">
            <v>146.37878787878788</v>
          </cell>
          <cell r="E140">
            <v>195.16969696969696</v>
          </cell>
          <cell r="F140">
            <v>260.22727272727275</v>
          </cell>
          <cell r="H140">
            <v>12</v>
          </cell>
        </row>
        <row r="141">
          <cell r="A141">
            <v>65</v>
          </cell>
          <cell r="B141">
            <v>123.10606060606061</v>
          </cell>
          <cell r="C141">
            <v>140.69090909090909</v>
          </cell>
          <cell r="D141">
            <v>158.27878787878788</v>
          </cell>
          <cell r="E141">
            <v>211.0393939393939</v>
          </cell>
          <cell r="F141">
            <v>281.38484848484848</v>
          </cell>
          <cell r="H141">
            <v>13</v>
          </cell>
        </row>
        <row r="142">
          <cell r="A142">
            <v>70</v>
          </cell>
          <cell r="B142">
            <v>132.36060606060607</v>
          </cell>
          <cell r="C142">
            <v>151.26969696969698</v>
          </cell>
          <cell r="D142">
            <v>170.17878787878789</v>
          </cell>
          <cell r="E142">
            <v>226.90606060606058</v>
          </cell>
          <cell r="F142">
            <v>302.5424242424242</v>
          </cell>
          <cell r="H142">
            <v>14</v>
          </cell>
        </row>
        <row r="143">
          <cell r="A143">
            <v>80</v>
          </cell>
          <cell r="B143">
            <v>150.87272727272727</v>
          </cell>
          <cell r="C143">
            <v>172.42727272727271</v>
          </cell>
          <cell r="D143">
            <v>193.98181818181817</v>
          </cell>
          <cell r="E143">
            <v>258.63939393939393</v>
          </cell>
          <cell r="F143">
            <v>344.85454545454542</v>
          </cell>
          <cell r="H143">
            <v>15</v>
          </cell>
        </row>
        <row r="144">
          <cell r="A144">
            <v>90</v>
          </cell>
          <cell r="B144">
            <v>169.3848484848485</v>
          </cell>
          <cell r="C144">
            <v>193.58484848484849</v>
          </cell>
          <cell r="D144">
            <v>217.78181818181815</v>
          </cell>
          <cell r="E144">
            <v>290.37575757575758</v>
          </cell>
          <cell r="F144">
            <v>387.16666666666663</v>
          </cell>
          <cell r="H144">
            <v>16</v>
          </cell>
        </row>
        <row r="145">
          <cell r="A145">
            <v>100</v>
          </cell>
          <cell r="B145">
            <v>187.89696969696968</v>
          </cell>
          <cell r="C145">
            <v>214.73939393939392</v>
          </cell>
          <cell r="D145">
            <v>241.58181818181819</v>
          </cell>
          <cell r="E145">
            <v>322.11212121212117</v>
          </cell>
          <cell r="F145">
            <v>429.48181818181814</v>
          </cell>
          <cell r="H145">
            <v>17</v>
          </cell>
        </row>
        <row r="146">
          <cell r="A146">
            <v>110</v>
          </cell>
          <cell r="B146">
            <v>206.40909090909091</v>
          </cell>
          <cell r="C146">
            <v>235.89696969696971</v>
          </cell>
          <cell r="D146">
            <v>265.38484848484848</v>
          </cell>
          <cell r="E146">
            <v>353.84545454545457</v>
          </cell>
          <cell r="F146">
            <v>471.79393939393941</v>
          </cell>
          <cell r="H146">
            <v>18</v>
          </cell>
        </row>
        <row r="147">
          <cell r="A147">
            <v>120</v>
          </cell>
          <cell r="B147">
            <v>224.92121212121214</v>
          </cell>
          <cell r="C147">
            <v>257.05454545454546</v>
          </cell>
          <cell r="D147">
            <v>289.18484848484843</v>
          </cell>
          <cell r="E147">
            <v>385.58181818181822</v>
          </cell>
          <cell r="F147">
            <v>514.10909090909092</v>
          </cell>
          <cell r="H147">
            <v>19</v>
          </cell>
        </row>
        <row r="148">
          <cell r="A148">
            <v>125</v>
          </cell>
          <cell r="B148">
            <v>234.17878787878786</v>
          </cell>
          <cell r="C148">
            <v>267.63333333333333</v>
          </cell>
          <cell r="D148">
            <v>301.08787878787876</v>
          </cell>
          <cell r="E148">
            <v>401.44848484848478</v>
          </cell>
          <cell r="F148">
            <v>535.26363636363635</v>
          </cell>
          <cell r="H148">
            <v>20</v>
          </cell>
        </row>
        <row r="149">
          <cell r="A149">
            <v>150</v>
          </cell>
          <cell r="B149">
            <v>280.45757575757574</v>
          </cell>
          <cell r="C149">
            <v>320.5242424242424</v>
          </cell>
          <cell r="D149">
            <v>360.59090909090907</v>
          </cell>
          <cell r="E149">
            <v>480.78484848484845</v>
          </cell>
          <cell r="F149">
            <v>641.0484848484848</v>
          </cell>
          <cell r="H149">
            <v>21</v>
          </cell>
        </row>
        <row r="150">
          <cell r="A150">
            <v>175</v>
          </cell>
          <cell r="B150">
            <v>326.73939393939395</v>
          </cell>
          <cell r="C150">
            <v>373.41515151515148</v>
          </cell>
          <cell r="D150">
            <v>420.09393939393937</v>
          </cell>
          <cell r="E150">
            <v>560.12424242424242</v>
          </cell>
          <cell r="F150">
            <v>746.22727272727275</v>
          </cell>
          <cell r="H150">
            <v>22</v>
          </cell>
        </row>
        <row r="151">
          <cell r="A151">
            <v>200</v>
          </cell>
          <cell r="B151">
            <v>373.01818181818186</v>
          </cell>
          <cell r="C151">
            <v>426.30909090909086</v>
          </cell>
          <cell r="D151">
            <v>479.59696969696967</v>
          </cell>
          <cell r="E151">
            <v>639.46060606060598</v>
          </cell>
          <cell r="F151">
            <v>852.61515151515152</v>
          </cell>
          <cell r="H151">
            <v>23</v>
          </cell>
        </row>
        <row r="152">
          <cell r="A152">
            <v>250</v>
          </cell>
          <cell r="B152">
            <v>465.57878787878792</v>
          </cell>
          <cell r="C152">
            <v>532.09090909090912</v>
          </cell>
          <cell r="D152">
            <v>598.60303030303032</v>
          </cell>
          <cell r="E152">
            <v>798.13636363636363</v>
          </cell>
          <cell r="F152">
            <v>1064.1818181818182</v>
          </cell>
          <cell r="H152">
            <v>24</v>
          </cell>
        </row>
        <row r="153">
          <cell r="A153">
            <v>300</v>
          </cell>
          <cell r="B153">
            <v>560.91515151515148</v>
          </cell>
          <cell r="C153">
            <v>641.0484848484848</v>
          </cell>
          <cell r="D153">
            <v>721.18181818181813</v>
          </cell>
          <cell r="E153">
            <v>961.56969696969691</v>
          </cell>
          <cell r="F153">
            <v>1282.0969696969696</v>
          </cell>
          <cell r="H153">
            <v>25</v>
          </cell>
        </row>
        <row r="154">
          <cell r="A154">
            <v>350</v>
          </cell>
          <cell r="B154">
            <v>653.47575757575771</v>
          </cell>
          <cell r="C154">
            <v>746.83333333333337</v>
          </cell>
          <cell r="D154">
            <v>840.18787878787873</v>
          </cell>
          <cell r="E154">
            <v>1120.2454545454543</v>
          </cell>
          <cell r="F154">
            <v>1493.6636363636364</v>
          </cell>
          <cell r="H154">
            <v>26</v>
          </cell>
        </row>
        <row r="155">
          <cell r="A155">
            <v>400</v>
          </cell>
          <cell r="B155">
            <v>746.03636363636372</v>
          </cell>
          <cell r="C155">
            <v>852.61818181818171</v>
          </cell>
          <cell r="D155">
            <v>959.19393939393933</v>
          </cell>
          <cell r="E155">
            <v>1278.921212121212</v>
          </cell>
          <cell r="F155">
            <v>1705.230303030303</v>
          </cell>
          <cell r="H155">
            <v>27</v>
          </cell>
        </row>
        <row r="156">
          <cell r="H156">
            <v>28</v>
          </cell>
        </row>
        <row r="157">
          <cell r="B157">
            <v>2</v>
          </cell>
          <cell r="C157">
            <v>3</v>
          </cell>
          <cell r="D157">
            <v>4</v>
          </cell>
          <cell r="E157">
            <v>5</v>
          </cell>
          <cell r="F157">
            <v>6</v>
          </cell>
          <cell r="G157">
            <v>7</v>
          </cell>
          <cell r="H157">
            <v>29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1"/>
      <sheetName val="Oblgio"/>
      <sheetName val="Pivot"/>
    </sheetNames>
    <sheetDataSet>
      <sheetData sheetId="0">
        <row r="2">
          <cell r="J2" t="str">
            <v/>
          </cell>
          <cell r="L2" t="str">
            <v/>
          </cell>
          <cell r="N2" t="str">
            <v/>
          </cell>
          <cell r="S2">
            <v>0</v>
          </cell>
          <cell r="T2">
            <v>0</v>
          </cell>
          <cell r="U2">
            <v>4722794.8899999997</v>
          </cell>
        </row>
        <row r="3">
          <cell r="J3" t="str">
            <v/>
          </cell>
          <cell r="L3" t="str">
            <v/>
          </cell>
          <cell r="N3" t="str">
            <v/>
          </cell>
          <cell r="S3">
            <v>0</v>
          </cell>
          <cell r="T3">
            <v>0</v>
          </cell>
          <cell r="U3">
            <v>1482524.36</v>
          </cell>
        </row>
        <row r="4">
          <cell r="J4" t="str">
            <v/>
          </cell>
          <cell r="L4" t="str">
            <v/>
          </cell>
          <cell r="N4" t="str">
            <v/>
          </cell>
          <cell r="S4">
            <v>0</v>
          </cell>
          <cell r="T4">
            <v>0</v>
          </cell>
          <cell r="U4">
            <v>0</v>
          </cell>
        </row>
        <row r="5">
          <cell r="J5" t="str">
            <v/>
          </cell>
          <cell r="L5" t="str">
            <v/>
          </cell>
          <cell r="N5" t="str">
            <v/>
          </cell>
          <cell r="S5">
            <v>0</v>
          </cell>
          <cell r="T5">
            <v>0</v>
          </cell>
          <cell r="U5">
            <v>0</v>
          </cell>
        </row>
        <row r="6">
          <cell r="J6" t="str">
            <v/>
          </cell>
          <cell r="L6" t="str">
            <v/>
          </cell>
          <cell r="N6" t="str">
            <v/>
          </cell>
          <cell r="S6">
            <v>0</v>
          </cell>
          <cell r="T6">
            <v>0</v>
          </cell>
          <cell r="U6">
            <v>0</v>
          </cell>
        </row>
        <row r="7">
          <cell r="J7" t="str">
            <v/>
          </cell>
          <cell r="L7" t="str">
            <v/>
          </cell>
          <cell r="N7" t="str">
            <v/>
          </cell>
          <cell r="S7">
            <v>0</v>
          </cell>
          <cell r="T7">
            <v>0</v>
          </cell>
          <cell r="U7">
            <v>0</v>
          </cell>
        </row>
        <row r="8">
          <cell r="J8" t="str">
            <v/>
          </cell>
          <cell r="L8" t="str">
            <v/>
          </cell>
          <cell r="N8" t="str">
            <v/>
          </cell>
          <cell r="S8">
            <v>0</v>
          </cell>
          <cell r="T8">
            <v>0</v>
          </cell>
          <cell r="U8">
            <v>0</v>
          </cell>
        </row>
        <row r="9">
          <cell r="J9" t="str">
            <v/>
          </cell>
          <cell r="L9" t="str">
            <v/>
          </cell>
          <cell r="N9" t="str">
            <v/>
          </cell>
          <cell r="S9">
            <v>0</v>
          </cell>
          <cell r="T9">
            <v>0</v>
          </cell>
          <cell r="U9">
            <v>0</v>
          </cell>
        </row>
        <row r="10">
          <cell r="J10" t="str">
            <v/>
          </cell>
          <cell r="L10" t="str">
            <v/>
          </cell>
          <cell r="N10" t="str">
            <v/>
          </cell>
          <cell r="S10">
            <v>0</v>
          </cell>
          <cell r="T10">
            <v>0</v>
          </cell>
          <cell r="U10">
            <v>0</v>
          </cell>
        </row>
        <row r="11">
          <cell r="J11" t="str">
            <v/>
          </cell>
          <cell r="L11" t="str">
            <v/>
          </cell>
          <cell r="N11" t="str">
            <v/>
          </cell>
          <cell r="S11">
            <v>0</v>
          </cell>
          <cell r="T11">
            <v>0</v>
          </cell>
          <cell r="U11">
            <v>0</v>
          </cell>
        </row>
        <row r="12">
          <cell r="J12" t="str">
            <v/>
          </cell>
          <cell r="L12" t="str">
            <v/>
          </cell>
          <cell r="N12" t="str">
            <v/>
          </cell>
          <cell r="S12">
            <v>0</v>
          </cell>
          <cell r="T12">
            <v>0</v>
          </cell>
          <cell r="U12">
            <v>0</v>
          </cell>
        </row>
        <row r="13">
          <cell r="J13" t="str">
            <v/>
          </cell>
          <cell r="L13" t="str">
            <v/>
          </cell>
          <cell r="N13" t="str">
            <v/>
          </cell>
          <cell r="S13">
            <v>0</v>
          </cell>
          <cell r="T13">
            <v>0</v>
          </cell>
          <cell r="U13">
            <v>0</v>
          </cell>
        </row>
        <row r="14">
          <cell r="J14" t="str">
            <v/>
          </cell>
          <cell r="L14" t="str">
            <v/>
          </cell>
          <cell r="N14" t="str">
            <v/>
          </cell>
          <cell r="S14">
            <v>0</v>
          </cell>
          <cell r="T14">
            <v>0</v>
          </cell>
          <cell r="U14">
            <v>0</v>
          </cell>
        </row>
        <row r="15">
          <cell r="J15" t="str">
            <v/>
          </cell>
          <cell r="L15" t="str">
            <v/>
          </cell>
          <cell r="N15" t="str">
            <v/>
          </cell>
          <cell r="S15">
            <v>0</v>
          </cell>
          <cell r="T15">
            <v>0</v>
          </cell>
          <cell r="U15">
            <v>0</v>
          </cell>
        </row>
        <row r="16">
          <cell r="J16" t="str">
            <v/>
          </cell>
          <cell r="L16" t="str">
            <v/>
          </cell>
          <cell r="N16" t="str">
            <v/>
          </cell>
          <cell r="S16">
            <v>0</v>
          </cell>
          <cell r="T16">
            <v>0</v>
          </cell>
          <cell r="U16">
            <v>0</v>
          </cell>
        </row>
        <row r="17">
          <cell r="J17" t="str">
            <v/>
          </cell>
          <cell r="L17" t="str">
            <v/>
          </cell>
          <cell r="N17" t="str">
            <v/>
          </cell>
          <cell r="S17">
            <v>0</v>
          </cell>
          <cell r="T17">
            <v>0</v>
          </cell>
          <cell r="U17">
            <v>0</v>
          </cell>
        </row>
        <row r="18">
          <cell r="J18" t="str">
            <v/>
          </cell>
          <cell r="L18" t="str">
            <v/>
          </cell>
          <cell r="N18" t="str">
            <v/>
          </cell>
          <cell r="S18">
            <v>0</v>
          </cell>
          <cell r="T18">
            <v>0</v>
          </cell>
          <cell r="U18">
            <v>0</v>
          </cell>
        </row>
        <row r="19">
          <cell r="J19" t="str">
            <v/>
          </cell>
          <cell r="L19" t="str">
            <v/>
          </cell>
          <cell r="N19" t="str">
            <v/>
          </cell>
          <cell r="S19">
            <v>0</v>
          </cell>
          <cell r="T19">
            <v>0</v>
          </cell>
          <cell r="U19">
            <v>0</v>
          </cell>
        </row>
        <row r="20">
          <cell r="J20" t="str">
            <v/>
          </cell>
          <cell r="L20" t="str">
            <v/>
          </cell>
          <cell r="N20" t="str">
            <v/>
          </cell>
          <cell r="S20">
            <v>0</v>
          </cell>
          <cell r="T20">
            <v>0</v>
          </cell>
          <cell r="U20">
            <v>1482524.36</v>
          </cell>
        </row>
        <row r="21">
          <cell r="J21" t="str">
            <v/>
          </cell>
          <cell r="L21" t="str">
            <v/>
          </cell>
          <cell r="N21" t="str">
            <v/>
          </cell>
          <cell r="S21">
            <v>0</v>
          </cell>
          <cell r="T21">
            <v>0</v>
          </cell>
          <cell r="U21">
            <v>0</v>
          </cell>
        </row>
        <row r="22">
          <cell r="J22" t="str">
            <v/>
          </cell>
          <cell r="L22" t="str">
            <v/>
          </cell>
          <cell r="N22" t="str">
            <v/>
          </cell>
          <cell r="S22">
            <v>0</v>
          </cell>
          <cell r="T22">
            <v>0</v>
          </cell>
          <cell r="U22">
            <v>0</v>
          </cell>
        </row>
        <row r="23">
          <cell r="J23" t="str">
            <v/>
          </cell>
          <cell r="L23" t="str">
            <v/>
          </cell>
          <cell r="N23" t="str">
            <v/>
          </cell>
          <cell r="S23">
            <v>0</v>
          </cell>
          <cell r="T23">
            <v>0</v>
          </cell>
          <cell r="U23">
            <v>0</v>
          </cell>
        </row>
        <row r="24">
          <cell r="J24" t="str">
            <v/>
          </cell>
          <cell r="L24" t="str">
            <v/>
          </cell>
          <cell r="N24" t="str">
            <v/>
          </cell>
          <cell r="S24">
            <v>0</v>
          </cell>
          <cell r="T24">
            <v>0</v>
          </cell>
          <cell r="U24">
            <v>0</v>
          </cell>
        </row>
        <row r="25">
          <cell r="J25" t="str">
            <v/>
          </cell>
          <cell r="L25" t="str">
            <v/>
          </cell>
          <cell r="N25" t="str">
            <v/>
          </cell>
          <cell r="S25">
            <v>0</v>
          </cell>
          <cell r="T25">
            <v>0</v>
          </cell>
          <cell r="U25">
            <v>0</v>
          </cell>
        </row>
        <row r="26">
          <cell r="J26" t="str">
            <v/>
          </cell>
          <cell r="L26" t="str">
            <v/>
          </cell>
          <cell r="N26" t="str">
            <v/>
          </cell>
          <cell r="S26">
            <v>0</v>
          </cell>
          <cell r="T26">
            <v>0</v>
          </cell>
          <cell r="U26">
            <v>0</v>
          </cell>
        </row>
        <row r="27">
          <cell r="J27" t="str">
            <v/>
          </cell>
          <cell r="L27" t="str">
            <v/>
          </cell>
          <cell r="N27" t="str">
            <v/>
          </cell>
          <cell r="S27">
            <v>0</v>
          </cell>
          <cell r="T27">
            <v>0</v>
          </cell>
          <cell r="U27">
            <v>0</v>
          </cell>
        </row>
        <row r="28">
          <cell r="J28" t="str">
            <v/>
          </cell>
          <cell r="L28" t="str">
            <v/>
          </cell>
          <cell r="N28" t="str">
            <v/>
          </cell>
          <cell r="S28">
            <v>0</v>
          </cell>
          <cell r="T28">
            <v>0</v>
          </cell>
          <cell r="U28">
            <v>0</v>
          </cell>
        </row>
        <row r="29">
          <cell r="J29" t="str">
            <v/>
          </cell>
          <cell r="L29" t="str">
            <v/>
          </cell>
          <cell r="N29" t="str">
            <v/>
          </cell>
          <cell r="S29">
            <v>0</v>
          </cell>
          <cell r="T29">
            <v>0</v>
          </cell>
          <cell r="U29">
            <v>0</v>
          </cell>
        </row>
        <row r="30">
          <cell r="J30" t="str">
            <v/>
          </cell>
          <cell r="L30" t="str">
            <v/>
          </cell>
          <cell r="N30" t="str">
            <v/>
          </cell>
          <cell r="S30">
            <v>0</v>
          </cell>
          <cell r="T30">
            <v>0</v>
          </cell>
          <cell r="U30">
            <v>0</v>
          </cell>
        </row>
        <row r="31">
          <cell r="J31" t="str">
            <v/>
          </cell>
          <cell r="L31" t="str">
            <v/>
          </cell>
          <cell r="N31" t="str">
            <v/>
          </cell>
          <cell r="S31">
            <v>0</v>
          </cell>
          <cell r="T31">
            <v>0</v>
          </cell>
          <cell r="U31">
            <v>5939.41</v>
          </cell>
        </row>
        <row r="32">
          <cell r="J32" t="str">
            <v/>
          </cell>
          <cell r="L32" t="str">
            <v/>
          </cell>
          <cell r="N32" t="str">
            <v/>
          </cell>
          <cell r="S32">
            <v>0</v>
          </cell>
          <cell r="T32">
            <v>0</v>
          </cell>
          <cell r="U32">
            <v>5939.41</v>
          </cell>
        </row>
        <row r="33">
          <cell r="J33" t="str">
            <v>05.02.08</v>
          </cell>
          <cell r="L33" t="str">
            <v>06.02.08</v>
          </cell>
          <cell r="N33" t="str">
            <v>04.02.08</v>
          </cell>
          <cell r="S33">
            <v>0</v>
          </cell>
          <cell r="T33">
            <v>1</v>
          </cell>
          <cell r="U33">
            <v>427.97</v>
          </cell>
        </row>
        <row r="34">
          <cell r="J34" t="str">
            <v/>
          </cell>
          <cell r="L34" t="str">
            <v/>
          </cell>
          <cell r="N34" t="str">
            <v>04.02.08</v>
          </cell>
          <cell r="S34">
            <v>0</v>
          </cell>
          <cell r="T34">
            <v>1</v>
          </cell>
          <cell r="U34">
            <v>427.97</v>
          </cell>
        </row>
        <row r="35">
          <cell r="J35" t="str">
            <v>05.02.08</v>
          </cell>
          <cell r="L35" t="str">
            <v>05.02.08</v>
          </cell>
          <cell r="N35" t="str">
            <v>04.02.08</v>
          </cell>
          <cell r="S35">
            <v>0</v>
          </cell>
          <cell r="T35">
            <v>1</v>
          </cell>
          <cell r="U35">
            <v>24.31</v>
          </cell>
        </row>
        <row r="36">
          <cell r="J36" t="str">
            <v/>
          </cell>
          <cell r="L36" t="str">
            <v/>
          </cell>
          <cell r="N36" t="str">
            <v>04.02.08</v>
          </cell>
          <cell r="S36">
            <v>0</v>
          </cell>
          <cell r="T36">
            <v>1</v>
          </cell>
          <cell r="U36">
            <v>24.31</v>
          </cell>
        </row>
        <row r="37">
          <cell r="J37" t="str">
            <v>05.02.08</v>
          </cell>
          <cell r="L37" t="str">
            <v>05.02.08</v>
          </cell>
          <cell r="N37" t="str">
            <v>04.02.08</v>
          </cell>
          <cell r="S37">
            <v>0</v>
          </cell>
          <cell r="T37">
            <v>1</v>
          </cell>
          <cell r="U37">
            <v>528.91999999999996</v>
          </cell>
        </row>
        <row r="38">
          <cell r="J38" t="str">
            <v/>
          </cell>
          <cell r="L38" t="str">
            <v/>
          </cell>
          <cell r="N38" t="str">
            <v>04.02.08</v>
          </cell>
          <cell r="S38">
            <v>0</v>
          </cell>
          <cell r="T38">
            <v>1</v>
          </cell>
          <cell r="U38">
            <v>528.91999999999996</v>
          </cell>
        </row>
        <row r="39">
          <cell r="J39" t="str">
            <v>05.02.08</v>
          </cell>
          <cell r="L39" t="str">
            <v>18.02.08</v>
          </cell>
          <cell r="N39" t="str">
            <v>15.02.08</v>
          </cell>
          <cell r="S39">
            <v>0</v>
          </cell>
          <cell r="T39">
            <v>1</v>
          </cell>
          <cell r="U39">
            <v>482.91</v>
          </cell>
        </row>
        <row r="40">
          <cell r="J40" t="str">
            <v/>
          </cell>
          <cell r="L40" t="str">
            <v/>
          </cell>
          <cell r="N40" t="str">
            <v>15.02.08</v>
          </cell>
          <cell r="S40">
            <v>0</v>
          </cell>
          <cell r="T40">
            <v>1</v>
          </cell>
          <cell r="U40">
            <v>482.91</v>
          </cell>
        </row>
        <row r="41">
          <cell r="J41" t="str">
            <v>05.02.08</v>
          </cell>
          <cell r="L41" t="str">
            <v>05.02.08</v>
          </cell>
          <cell r="N41" t="str">
            <v>04.02.08</v>
          </cell>
          <cell r="S41">
            <v>0</v>
          </cell>
          <cell r="T41">
            <v>2</v>
          </cell>
          <cell r="U41">
            <v>78.98</v>
          </cell>
        </row>
        <row r="42">
          <cell r="J42" t="str">
            <v/>
          </cell>
          <cell r="L42" t="str">
            <v/>
          </cell>
          <cell r="N42" t="str">
            <v>04.02.08</v>
          </cell>
          <cell r="S42">
            <v>0</v>
          </cell>
          <cell r="T42">
            <v>2</v>
          </cell>
          <cell r="U42">
            <v>78.98</v>
          </cell>
        </row>
        <row r="43">
          <cell r="J43" t="str">
            <v>05.02.08</v>
          </cell>
          <cell r="L43" t="str">
            <v>08.02.08</v>
          </cell>
          <cell r="N43" t="str">
            <v>08.02.08</v>
          </cell>
          <cell r="S43">
            <v>0</v>
          </cell>
          <cell r="T43">
            <v>1</v>
          </cell>
          <cell r="U43">
            <v>81.709999999999994</v>
          </cell>
        </row>
        <row r="44">
          <cell r="J44" t="str">
            <v/>
          </cell>
          <cell r="L44" t="str">
            <v/>
          </cell>
          <cell r="N44" t="str">
            <v>08.02.08</v>
          </cell>
          <cell r="S44">
            <v>0</v>
          </cell>
          <cell r="T44">
            <v>1</v>
          </cell>
          <cell r="U44">
            <v>81.709999999999994</v>
          </cell>
        </row>
        <row r="45">
          <cell r="J45" t="str">
            <v>05.02.08</v>
          </cell>
          <cell r="L45" t="str">
            <v>05.02.08</v>
          </cell>
          <cell r="N45" t="str">
            <v>04.02.08</v>
          </cell>
          <cell r="S45">
            <v>0</v>
          </cell>
          <cell r="T45">
            <v>1</v>
          </cell>
          <cell r="U45">
            <v>29.71</v>
          </cell>
        </row>
        <row r="46">
          <cell r="J46" t="str">
            <v/>
          </cell>
          <cell r="L46" t="str">
            <v/>
          </cell>
          <cell r="N46" t="str">
            <v>04.02.08</v>
          </cell>
          <cell r="S46">
            <v>0</v>
          </cell>
          <cell r="T46">
            <v>1</v>
          </cell>
          <cell r="U46">
            <v>29.71</v>
          </cell>
        </row>
        <row r="47">
          <cell r="J47" t="str">
            <v>05.02.08</v>
          </cell>
          <cell r="L47" t="str">
            <v>05.02.08</v>
          </cell>
          <cell r="N47" t="str">
            <v>04.02.08</v>
          </cell>
          <cell r="S47">
            <v>0</v>
          </cell>
          <cell r="T47">
            <v>2</v>
          </cell>
          <cell r="U47">
            <v>39.22</v>
          </cell>
        </row>
        <row r="48">
          <cell r="J48" t="str">
            <v/>
          </cell>
          <cell r="L48" t="str">
            <v/>
          </cell>
          <cell r="N48" t="str">
            <v>04.02.08</v>
          </cell>
          <cell r="S48">
            <v>0</v>
          </cell>
          <cell r="T48">
            <v>2</v>
          </cell>
          <cell r="U48">
            <v>39.22</v>
          </cell>
        </row>
        <row r="49">
          <cell r="J49" t="str">
            <v>05.02.08</v>
          </cell>
          <cell r="L49" t="str">
            <v>05.02.08</v>
          </cell>
          <cell r="N49" t="str">
            <v>05.02.08</v>
          </cell>
          <cell r="S49">
            <v>0</v>
          </cell>
          <cell r="T49">
            <v>1</v>
          </cell>
          <cell r="U49">
            <v>683.51</v>
          </cell>
        </row>
        <row r="50">
          <cell r="J50" t="str">
            <v/>
          </cell>
          <cell r="L50" t="str">
            <v/>
          </cell>
          <cell r="N50" t="str">
            <v>05.02.08</v>
          </cell>
          <cell r="S50">
            <v>0</v>
          </cell>
          <cell r="T50">
            <v>1</v>
          </cell>
          <cell r="U50">
            <v>683.51</v>
          </cell>
        </row>
        <row r="51">
          <cell r="J51" t="str">
            <v>05.02.08</v>
          </cell>
          <cell r="L51" t="str">
            <v>05.02.08</v>
          </cell>
          <cell r="N51" t="str">
            <v>04.02.08</v>
          </cell>
          <cell r="S51">
            <v>0</v>
          </cell>
          <cell r="T51">
            <v>1</v>
          </cell>
          <cell r="U51">
            <v>39.5</v>
          </cell>
        </row>
        <row r="52">
          <cell r="J52" t="str">
            <v/>
          </cell>
          <cell r="L52" t="str">
            <v/>
          </cell>
          <cell r="N52" t="str">
            <v>04.02.08</v>
          </cell>
          <cell r="S52">
            <v>0</v>
          </cell>
          <cell r="T52">
            <v>1</v>
          </cell>
          <cell r="U52">
            <v>39.5</v>
          </cell>
        </row>
        <row r="53">
          <cell r="J53" t="str">
            <v>05.02.08</v>
          </cell>
          <cell r="L53" t="str">
            <v>05.02.08</v>
          </cell>
          <cell r="N53" t="str">
            <v>04.02.08</v>
          </cell>
          <cell r="S53">
            <v>0</v>
          </cell>
          <cell r="T53">
            <v>1</v>
          </cell>
          <cell r="U53">
            <v>19.61</v>
          </cell>
        </row>
        <row r="54">
          <cell r="J54" t="str">
            <v/>
          </cell>
          <cell r="L54" t="str">
            <v/>
          </cell>
          <cell r="N54" t="str">
            <v>04.02.08</v>
          </cell>
          <cell r="S54">
            <v>0</v>
          </cell>
          <cell r="T54">
            <v>1</v>
          </cell>
          <cell r="U54">
            <v>19.61</v>
          </cell>
        </row>
        <row r="55">
          <cell r="J55" t="str">
            <v>05.02.08</v>
          </cell>
          <cell r="L55" t="str">
            <v>06.02.08</v>
          </cell>
          <cell r="N55" t="str">
            <v>04.02.08</v>
          </cell>
          <cell r="S55">
            <v>0</v>
          </cell>
          <cell r="T55">
            <v>1</v>
          </cell>
          <cell r="U55">
            <v>427.97</v>
          </cell>
        </row>
        <row r="56">
          <cell r="J56" t="str">
            <v/>
          </cell>
          <cell r="L56" t="str">
            <v/>
          </cell>
          <cell r="N56" t="str">
            <v>04.02.08</v>
          </cell>
          <cell r="S56">
            <v>0</v>
          </cell>
          <cell r="T56">
            <v>1</v>
          </cell>
          <cell r="U56">
            <v>427.97</v>
          </cell>
        </row>
        <row r="57">
          <cell r="J57" t="str">
            <v>05.02.08</v>
          </cell>
          <cell r="L57" t="str">
            <v>05.02.08</v>
          </cell>
          <cell r="N57" t="str">
            <v>04.02.08</v>
          </cell>
          <cell r="S57">
            <v>0</v>
          </cell>
          <cell r="T57">
            <v>1</v>
          </cell>
          <cell r="U57">
            <v>24.31</v>
          </cell>
        </row>
        <row r="58">
          <cell r="J58" t="str">
            <v/>
          </cell>
          <cell r="L58" t="str">
            <v/>
          </cell>
          <cell r="N58" t="str">
            <v>04.02.08</v>
          </cell>
          <cell r="S58">
            <v>0</v>
          </cell>
          <cell r="T58">
            <v>1</v>
          </cell>
          <cell r="U58">
            <v>24.31</v>
          </cell>
        </row>
        <row r="59">
          <cell r="J59" t="str">
            <v>05.02.08</v>
          </cell>
          <cell r="L59" t="str">
            <v>05.02.08</v>
          </cell>
          <cell r="N59" t="str">
            <v>05.02.08</v>
          </cell>
          <cell r="S59">
            <v>0</v>
          </cell>
          <cell r="T59">
            <v>2</v>
          </cell>
          <cell r="U59">
            <v>97.93</v>
          </cell>
        </row>
        <row r="60">
          <cell r="J60" t="str">
            <v/>
          </cell>
          <cell r="L60" t="str">
            <v/>
          </cell>
          <cell r="N60" t="str">
            <v>05.02.08</v>
          </cell>
          <cell r="S60">
            <v>0</v>
          </cell>
          <cell r="T60">
            <v>2</v>
          </cell>
          <cell r="U60">
            <v>97.93</v>
          </cell>
        </row>
        <row r="61">
          <cell r="J61" t="str">
            <v>05.02.08</v>
          </cell>
          <cell r="L61" t="str">
            <v>05.02.08</v>
          </cell>
          <cell r="N61" t="str">
            <v>04.02.08</v>
          </cell>
          <cell r="S61">
            <v>0</v>
          </cell>
          <cell r="T61">
            <v>1</v>
          </cell>
          <cell r="U61">
            <v>171.16</v>
          </cell>
        </row>
        <row r="62">
          <cell r="J62" t="str">
            <v/>
          </cell>
          <cell r="L62" t="str">
            <v/>
          </cell>
          <cell r="N62" t="str">
            <v>04.02.08</v>
          </cell>
          <cell r="S62">
            <v>0</v>
          </cell>
          <cell r="T62">
            <v>1</v>
          </cell>
          <cell r="U62">
            <v>171.16</v>
          </cell>
        </row>
        <row r="63">
          <cell r="J63" t="str">
            <v>05.02.08</v>
          </cell>
          <cell r="L63" t="str">
            <v>05.02.08</v>
          </cell>
          <cell r="N63" t="str">
            <v>04.02.08</v>
          </cell>
          <cell r="S63">
            <v>0</v>
          </cell>
          <cell r="T63">
            <v>1</v>
          </cell>
          <cell r="U63">
            <v>118.27</v>
          </cell>
        </row>
        <row r="64">
          <cell r="J64" t="str">
            <v/>
          </cell>
          <cell r="L64" t="str">
            <v/>
          </cell>
          <cell r="N64" t="str">
            <v>04.02.08</v>
          </cell>
          <cell r="S64">
            <v>0</v>
          </cell>
          <cell r="T64">
            <v>1</v>
          </cell>
          <cell r="U64">
            <v>118.27</v>
          </cell>
        </row>
        <row r="65">
          <cell r="J65" t="str">
            <v>05.02.08</v>
          </cell>
          <cell r="L65" t="str">
            <v>05.02.08</v>
          </cell>
          <cell r="N65" t="str">
            <v>05.02.08</v>
          </cell>
          <cell r="S65">
            <v>0</v>
          </cell>
          <cell r="T65">
            <v>1</v>
          </cell>
          <cell r="U65">
            <v>330.1</v>
          </cell>
        </row>
        <row r="66">
          <cell r="J66" t="str">
            <v/>
          </cell>
          <cell r="L66" t="str">
            <v/>
          </cell>
          <cell r="N66" t="str">
            <v>05.02.08</v>
          </cell>
          <cell r="S66">
            <v>0</v>
          </cell>
          <cell r="T66">
            <v>1</v>
          </cell>
          <cell r="U66">
            <v>330.1</v>
          </cell>
        </row>
        <row r="67">
          <cell r="J67" t="str">
            <v>05.02.08</v>
          </cell>
          <cell r="L67" t="str">
            <v>06.02.08</v>
          </cell>
          <cell r="N67" t="str">
            <v>06.02.08</v>
          </cell>
          <cell r="S67">
            <v>0</v>
          </cell>
          <cell r="T67">
            <v>1</v>
          </cell>
          <cell r="U67">
            <v>510.64</v>
          </cell>
        </row>
        <row r="68">
          <cell r="J68" t="str">
            <v/>
          </cell>
          <cell r="L68" t="str">
            <v/>
          </cell>
          <cell r="N68" t="str">
            <v>06.02.08</v>
          </cell>
          <cell r="S68">
            <v>0</v>
          </cell>
          <cell r="T68">
            <v>1</v>
          </cell>
          <cell r="U68">
            <v>510.64</v>
          </cell>
        </row>
        <row r="69">
          <cell r="J69" t="str">
            <v>05.02.08</v>
          </cell>
          <cell r="L69" t="str">
            <v>05.02.08</v>
          </cell>
          <cell r="N69" t="str">
            <v>04.02.08</v>
          </cell>
          <cell r="S69">
            <v>0</v>
          </cell>
          <cell r="T69">
            <v>2</v>
          </cell>
          <cell r="U69">
            <v>24.96</v>
          </cell>
        </row>
        <row r="70">
          <cell r="J70" t="str">
            <v/>
          </cell>
          <cell r="L70" t="str">
            <v/>
          </cell>
          <cell r="N70" t="str">
            <v>04.02.08</v>
          </cell>
          <cell r="S70">
            <v>0</v>
          </cell>
          <cell r="T70">
            <v>2</v>
          </cell>
          <cell r="U70">
            <v>24.96</v>
          </cell>
        </row>
        <row r="71">
          <cell r="J71" t="str">
            <v>05.02.08</v>
          </cell>
          <cell r="L71" t="str">
            <v>05.02.08</v>
          </cell>
          <cell r="N71" t="str">
            <v>04.02.08</v>
          </cell>
          <cell r="S71">
            <v>0</v>
          </cell>
          <cell r="T71">
            <v>2</v>
          </cell>
          <cell r="U71">
            <v>39.22</v>
          </cell>
        </row>
        <row r="72">
          <cell r="J72" t="str">
            <v/>
          </cell>
          <cell r="L72" t="str">
            <v/>
          </cell>
          <cell r="N72" t="str">
            <v>04.02.08</v>
          </cell>
          <cell r="S72">
            <v>0</v>
          </cell>
          <cell r="T72">
            <v>2</v>
          </cell>
          <cell r="U72">
            <v>39.22</v>
          </cell>
        </row>
        <row r="73">
          <cell r="J73" t="str">
            <v>05.02.08</v>
          </cell>
          <cell r="L73" t="str">
            <v>06.02.08</v>
          </cell>
          <cell r="N73" t="str">
            <v>05.02.08</v>
          </cell>
          <cell r="S73">
            <v>0</v>
          </cell>
          <cell r="T73">
            <v>10</v>
          </cell>
          <cell r="U73">
            <v>204.13</v>
          </cell>
        </row>
        <row r="74">
          <cell r="J74" t="str">
            <v/>
          </cell>
          <cell r="L74" t="str">
            <v/>
          </cell>
          <cell r="N74" t="str">
            <v>05.02.08</v>
          </cell>
          <cell r="S74">
            <v>0</v>
          </cell>
          <cell r="T74">
            <v>10</v>
          </cell>
          <cell r="U74">
            <v>204.13</v>
          </cell>
        </row>
        <row r="75">
          <cell r="J75" t="str">
            <v>05.02.08</v>
          </cell>
          <cell r="L75" t="str">
            <v>07.02.08</v>
          </cell>
          <cell r="N75" t="str">
            <v>11.02.08</v>
          </cell>
          <cell r="S75">
            <v>0</v>
          </cell>
          <cell r="T75">
            <v>2</v>
          </cell>
          <cell r="U75">
            <v>1526.15</v>
          </cell>
        </row>
        <row r="76">
          <cell r="J76" t="str">
            <v/>
          </cell>
          <cell r="L76" t="str">
            <v/>
          </cell>
          <cell r="N76" t="str">
            <v>11.02.08</v>
          </cell>
          <cell r="S76">
            <v>0</v>
          </cell>
          <cell r="T76">
            <v>2</v>
          </cell>
          <cell r="U76">
            <v>1526.15</v>
          </cell>
        </row>
        <row r="77">
          <cell r="J77" t="str">
            <v>05.02.08</v>
          </cell>
          <cell r="L77" t="str">
            <v>05.02.08</v>
          </cell>
          <cell r="N77" t="str">
            <v>05.02.08</v>
          </cell>
          <cell r="S77">
            <v>0</v>
          </cell>
          <cell r="T77">
            <v>1</v>
          </cell>
          <cell r="U77">
            <v>28.22</v>
          </cell>
        </row>
        <row r="78">
          <cell r="J78" t="str">
            <v/>
          </cell>
          <cell r="L78" t="str">
            <v/>
          </cell>
          <cell r="N78" t="str">
            <v>05.02.08</v>
          </cell>
          <cell r="S78">
            <v>0</v>
          </cell>
          <cell r="T78">
            <v>1</v>
          </cell>
          <cell r="U78">
            <v>28.22</v>
          </cell>
        </row>
        <row r="79">
          <cell r="J79" t="str">
            <v/>
          </cell>
          <cell r="L79" t="str">
            <v/>
          </cell>
          <cell r="N79" t="str">
            <v/>
          </cell>
          <cell r="S79">
            <v>0</v>
          </cell>
          <cell r="T79">
            <v>0</v>
          </cell>
          <cell r="U79">
            <v>0</v>
          </cell>
        </row>
        <row r="80">
          <cell r="J80" t="str">
            <v/>
          </cell>
          <cell r="L80" t="str">
            <v/>
          </cell>
          <cell r="N80" t="str">
            <v/>
          </cell>
          <cell r="S80">
            <v>0</v>
          </cell>
          <cell r="T80">
            <v>0</v>
          </cell>
          <cell r="U80">
            <v>219342.18</v>
          </cell>
        </row>
        <row r="81">
          <cell r="J81" t="str">
            <v>31.12.09</v>
          </cell>
          <cell r="L81" t="str">
            <v/>
          </cell>
          <cell r="N81" t="str">
            <v/>
          </cell>
          <cell r="S81">
            <v>0</v>
          </cell>
          <cell r="T81">
            <v>15.8</v>
          </cell>
          <cell r="U81">
            <v>196788</v>
          </cell>
        </row>
        <row r="82">
          <cell r="J82" t="str">
            <v/>
          </cell>
          <cell r="L82" t="str">
            <v/>
          </cell>
          <cell r="N82" t="str">
            <v>08.09.06</v>
          </cell>
          <cell r="S82">
            <v>0</v>
          </cell>
          <cell r="T82">
            <v>1</v>
          </cell>
          <cell r="U82">
            <v>22500</v>
          </cell>
        </row>
        <row r="83">
          <cell r="J83" t="str">
            <v/>
          </cell>
          <cell r="L83" t="str">
            <v/>
          </cell>
          <cell r="N83" t="str">
            <v>30.09.06</v>
          </cell>
          <cell r="S83">
            <v>0</v>
          </cell>
          <cell r="T83">
            <v>3</v>
          </cell>
          <cell r="U83">
            <v>21600</v>
          </cell>
        </row>
        <row r="84">
          <cell r="J84" t="str">
            <v/>
          </cell>
          <cell r="L84" t="str">
            <v/>
          </cell>
          <cell r="N84" t="str">
            <v>31.10.06</v>
          </cell>
          <cell r="S84">
            <v>0</v>
          </cell>
          <cell r="T84">
            <v>2</v>
          </cell>
          <cell r="U84">
            <v>21600</v>
          </cell>
        </row>
        <row r="85">
          <cell r="J85" t="str">
            <v/>
          </cell>
          <cell r="L85" t="str">
            <v/>
          </cell>
          <cell r="N85" t="str">
            <v>07.12.06</v>
          </cell>
          <cell r="S85">
            <v>0</v>
          </cell>
          <cell r="T85">
            <v>1</v>
          </cell>
          <cell r="U85">
            <v>21600</v>
          </cell>
        </row>
        <row r="86">
          <cell r="J86" t="str">
            <v/>
          </cell>
          <cell r="L86" t="str">
            <v/>
          </cell>
          <cell r="N86" t="str">
            <v>27.12.06</v>
          </cell>
          <cell r="S86">
            <v>0</v>
          </cell>
          <cell r="T86">
            <v>1</v>
          </cell>
          <cell r="U86">
            <v>10800</v>
          </cell>
        </row>
        <row r="87">
          <cell r="J87" t="str">
            <v/>
          </cell>
          <cell r="L87" t="str">
            <v/>
          </cell>
          <cell r="N87" t="str">
            <v>31.01.07</v>
          </cell>
          <cell r="S87">
            <v>0</v>
          </cell>
          <cell r="T87">
            <v>1</v>
          </cell>
          <cell r="U87">
            <v>21600</v>
          </cell>
        </row>
        <row r="88">
          <cell r="J88" t="str">
            <v/>
          </cell>
          <cell r="L88" t="str">
            <v/>
          </cell>
          <cell r="N88" t="str">
            <v>02.03.07</v>
          </cell>
          <cell r="S88">
            <v>0</v>
          </cell>
          <cell r="T88">
            <v>1</v>
          </cell>
          <cell r="U88">
            <v>12960</v>
          </cell>
        </row>
        <row r="89">
          <cell r="J89" t="str">
            <v/>
          </cell>
          <cell r="L89" t="str">
            <v/>
          </cell>
          <cell r="N89" t="str">
            <v>02.03.07</v>
          </cell>
          <cell r="S89">
            <v>0</v>
          </cell>
          <cell r="T89">
            <v>0.1</v>
          </cell>
          <cell r="U89">
            <v>1008</v>
          </cell>
        </row>
        <row r="90">
          <cell r="J90" t="str">
            <v/>
          </cell>
          <cell r="L90" t="str">
            <v/>
          </cell>
          <cell r="N90" t="str">
            <v>05.04.07</v>
          </cell>
          <cell r="S90">
            <v>0</v>
          </cell>
          <cell r="T90">
            <v>0.7</v>
          </cell>
          <cell r="U90">
            <v>12960</v>
          </cell>
        </row>
        <row r="91">
          <cell r="J91" t="str">
            <v/>
          </cell>
          <cell r="L91" t="str">
            <v/>
          </cell>
          <cell r="N91" t="str">
            <v>21.05.07</v>
          </cell>
          <cell r="S91">
            <v>0</v>
          </cell>
          <cell r="T91">
            <v>1</v>
          </cell>
          <cell r="U91">
            <v>12960</v>
          </cell>
        </row>
        <row r="92">
          <cell r="J92" t="str">
            <v/>
          </cell>
          <cell r="L92" t="str">
            <v/>
          </cell>
          <cell r="N92" t="str">
            <v>08.06.07</v>
          </cell>
          <cell r="S92">
            <v>0</v>
          </cell>
          <cell r="T92">
            <v>1</v>
          </cell>
          <cell r="U92">
            <v>12960</v>
          </cell>
        </row>
        <row r="93">
          <cell r="J93" t="str">
            <v/>
          </cell>
          <cell r="L93" t="str">
            <v/>
          </cell>
          <cell r="N93" t="str">
            <v>11.07.07</v>
          </cell>
          <cell r="S93">
            <v>0</v>
          </cell>
          <cell r="T93">
            <v>0.5</v>
          </cell>
          <cell r="U93">
            <v>4320</v>
          </cell>
        </row>
        <row r="94">
          <cell r="J94" t="str">
            <v/>
          </cell>
          <cell r="L94" t="str">
            <v/>
          </cell>
          <cell r="N94" t="str">
            <v>06.08.07</v>
          </cell>
          <cell r="S94">
            <v>0</v>
          </cell>
          <cell r="T94">
            <v>1</v>
          </cell>
          <cell r="U94">
            <v>6960</v>
          </cell>
        </row>
        <row r="95">
          <cell r="J95" t="str">
            <v/>
          </cell>
          <cell r="L95" t="str">
            <v/>
          </cell>
          <cell r="N95" t="str">
            <v>30.08.07</v>
          </cell>
          <cell r="S95">
            <v>0</v>
          </cell>
          <cell r="T95">
            <v>0.5</v>
          </cell>
          <cell r="U95">
            <v>4320</v>
          </cell>
        </row>
        <row r="96">
          <cell r="J96" t="str">
            <v/>
          </cell>
          <cell r="L96" t="str">
            <v/>
          </cell>
          <cell r="N96" t="str">
            <v>24.09.07</v>
          </cell>
          <cell r="S96">
            <v>0</v>
          </cell>
          <cell r="T96">
            <v>1</v>
          </cell>
          <cell r="U96">
            <v>8640</v>
          </cell>
        </row>
        <row r="97">
          <cell r="J97" t="str">
            <v>31.12.09</v>
          </cell>
          <cell r="L97" t="str">
            <v/>
          </cell>
          <cell r="N97" t="str">
            <v/>
          </cell>
          <cell r="S97">
            <v>0</v>
          </cell>
          <cell r="T97">
            <v>8</v>
          </cell>
          <cell r="U97">
            <v>22554.18</v>
          </cell>
        </row>
        <row r="98">
          <cell r="J98" t="str">
            <v/>
          </cell>
          <cell r="L98" t="str">
            <v/>
          </cell>
          <cell r="N98" t="str">
            <v>18.08.06</v>
          </cell>
          <cell r="S98">
            <v>0</v>
          </cell>
          <cell r="T98">
            <v>1</v>
          </cell>
          <cell r="U98">
            <v>5832.77</v>
          </cell>
        </row>
        <row r="99">
          <cell r="J99" t="str">
            <v/>
          </cell>
          <cell r="L99" t="str">
            <v/>
          </cell>
          <cell r="N99" t="str">
            <v>22.11.06</v>
          </cell>
          <cell r="S99">
            <v>0</v>
          </cell>
          <cell r="T99">
            <v>1</v>
          </cell>
          <cell r="U99">
            <v>1885.04</v>
          </cell>
        </row>
        <row r="100">
          <cell r="J100" t="str">
            <v/>
          </cell>
          <cell r="L100" t="str">
            <v/>
          </cell>
          <cell r="N100" t="str">
            <v>27.12.06</v>
          </cell>
          <cell r="S100">
            <v>0</v>
          </cell>
          <cell r="T100">
            <v>1</v>
          </cell>
          <cell r="U100">
            <v>1915.5</v>
          </cell>
        </row>
        <row r="101">
          <cell r="J101" t="str">
            <v/>
          </cell>
          <cell r="L101" t="str">
            <v/>
          </cell>
          <cell r="N101" t="str">
            <v>11.01.07</v>
          </cell>
          <cell r="S101">
            <v>0</v>
          </cell>
          <cell r="T101">
            <v>1</v>
          </cell>
          <cell r="U101">
            <v>307</v>
          </cell>
        </row>
        <row r="102">
          <cell r="J102" t="str">
            <v/>
          </cell>
          <cell r="L102" t="str">
            <v/>
          </cell>
          <cell r="N102" t="str">
            <v>11.01.07</v>
          </cell>
          <cell r="S102">
            <v>0</v>
          </cell>
          <cell r="T102">
            <v>1</v>
          </cell>
          <cell r="U102">
            <v>1440</v>
          </cell>
        </row>
        <row r="103">
          <cell r="J103" t="str">
            <v/>
          </cell>
          <cell r="L103" t="str">
            <v/>
          </cell>
          <cell r="N103" t="str">
            <v>11.01.07</v>
          </cell>
          <cell r="S103">
            <v>0</v>
          </cell>
          <cell r="T103">
            <v>1</v>
          </cell>
          <cell r="U103">
            <v>7999.04</v>
          </cell>
        </row>
        <row r="104">
          <cell r="J104" t="str">
            <v/>
          </cell>
          <cell r="L104" t="str">
            <v/>
          </cell>
          <cell r="N104" t="str">
            <v>30.07.07</v>
          </cell>
          <cell r="S104">
            <v>0</v>
          </cell>
          <cell r="T104">
            <v>1</v>
          </cell>
          <cell r="U104">
            <v>1587.5</v>
          </cell>
        </row>
        <row r="105">
          <cell r="J105" t="str">
            <v/>
          </cell>
          <cell r="L105" t="str">
            <v/>
          </cell>
          <cell r="N105" t="str">
            <v>09.08.07</v>
          </cell>
          <cell r="S105">
            <v>0</v>
          </cell>
          <cell r="T105">
            <v>1</v>
          </cell>
          <cell r="U105">
            <v>1587.33</v>
          </cell>
        </row>
        <row r="106">
          <cell r="J106" t="str">
            <v/>
          </cell>
          <cell r="L106" t="str">
            <v/>
          </cell>
          <cell r="N106" t="str">
            <v/>
          </cell>
          <cell r="S106">
            <v>0</v>
          </cell>
          <cell r="T106">
            <v>0</v>
          </cell>
          <cell r="U106">
            <v>0</v>
          </cell>
        </row>
        <row r="107">
          <cell r="J107" t="str">
            <v/>
          </cell>
          <cell r="L107" t="str">
            <v/>
          </cell>
          <cell r="N107" t="str">
            <v/>
          </cell>
          <cell r="S107">
            <v>0</v>
          </cell>
          <cell r="T107">
            <v>0</v>
          </cell>
          <cell r="U107">
            <v>0</v>
          </cell>
        </row>
        <row r="108">
          <cell r="J108" t="str">
            <v/>
          </cell>
          <cell r="L108" t="str">
            <v/>
          </cell>
          <cell r="N108" t="str">
            <v/>
          </cell>
          <cell r="S108">
            <v>0</v>
          </cell>
          <cell r="T108">
            <v>0</v>
          </cell>
          <cell r="U108">
            <v>0</v>
          </cell>
        </row>
        <row r="109">
          <cell r="J109" t="str">
            <v/>
          </cell>
          <cell r="L109" t="str">
            <v/>
          </cell>
          <cell r="N109" t="str">
            <v/>
          </cell>
          <cell r="S109">
            <v>0</v>
          </cell>
          <cell r="T109">
            <v>0</v>
          </cell>
          <cell r="U109">
            <v>1047230.85</v>
          </cell>
        </row>
        <row r="110">
          <cell r="J110" t="str">
            <v>25.10.06</v>
          </cell>
          <cell r="L110" t="str">
            <v/>
          </cell>
          <cell r="N110" t="str">
            <v>31.10.06</v>
          </cell>
          <cell r="S110">
            <v>175</v>
          </cell>
          <cell r="T110">
            <v>175</v>
          </cell>
          <cell r="U110">
            <v>22.68</v>
          </cell>
        </row>
        <row r="111">
          <cell r="J111" t="str">
            <v/>
          </cell>
          <cell r="L111" t="str">
            <v/>
          </cell>
          <cell r="N111" t="str">
            <v/>
          </cell>
          <cell r="S111">
            <v>175</v>
          </cell>
          <cell r="T111">
            <v>0</v>
          </cell>
          <cell r="U111">
            <v>0</v>
          </cell>
        </row>
        <row r="112">
          <cell r="J112" t="str">
            <v/>
          </cell>
          <cell r="L112" t="str">
            <v/>
          </cell>
          <cell r="N112" t="str">
            <v>31.10.06</v>
          </cell>
          <cell r="S112">
            <v>175</v>
          </cell>
          <cell r="T112">
            <v>175</v>
          </cell>
          <cell r="U112">
            <v>22.68</v>
          </cell>
        </row>
        <row r="113">
          <cell r="J113" t="str">
            <v>04.12.06</v>
          </cell>
          <cell r="L113" t="str">
            <v>24.11.06</v>
          </cell>
          <cell r="N113" t="str">
            <v>13.12.06</v>
          </cell>
          <cell r="S113">
            <v>0</v>
          </cell>
          <cell r="T113">
            <v>1</v>
          </cell>
          <cell r="U113">
            <v>4785.21</v>
          </cell>
        </row>
        <row r="114">
          <cell r="J114" t="str">
            <v/>
          </cell>
          <cell r="L114" t="str">
            <v/>
          </cell>
          <cell r="N114" t="str">
            <v>13.12.06</v>
          </cell>
          <cell r="S114">
            <v>0</v>
          </cell>
          <cell r="T114">
            <v>1</v>
          </cell>
          <cell r="U114">
            <v>4785.21</v>
          </cell>
        </row>
        <row r="115">
          <cell r="J115" t="str">
            <v>04.12.06</v>
          </cell>
          <cell r="L115" t="str">
            <v>24.11.06</v>
          </cell>
          <cell r="N115" t="str">
            <v>13.12.06</v>
          </cell>
          <cell r="S115">
            <v>0</v>
          </cell>
          <cell r="T115">
            <v>1</v>
          </cell>
          <cell r="U115">
            <v>102.92</v>
          </cell>
        </row>
        <row r="116">
          <cell r="J116" t="str">
            <v/>
          </cell>
          <cell r="L116" t="str">
            <v/>
          </cell>
          <cell r="N116" t="str">
            <v>13.12.06</v>
          </cell>
          <cell r="S116">
            <v>0</v>
          </cell>
          <cell r="T116">
            <v>1</v>
          </cell>
          <cell r="U116">
            <v>102.92</v>
          </cell>
        </row>
        <row r="117">
          <cell r="J117" t="str">
            <v>04.12.06</v>
          </cell>
          <cell r="L117" t="str">
            <v>24.11.06</v>
          </cell>
          <cell r="N117" t="str">
            <v>13.12.06</v>
          </cell>
          <cell r="S117">
            <v>0</v>
          </cell>
          <cell r="T117">
            <v>1</v>
          </cell>
          <cell r="U117">
            <v>15004</v>
          </cell>
        </row>
        <row r="118">
          <cell r="J118" t="str">
            <v/>
          </cell>
          <cell r="L118" t="str">
            <v/>
          </cell>
          <cell r="N118" t="str">
            <v>13.12.06</v>
          </cell>
          <cell r="S118">
            <v>0</v>
          </cell>
          <cell r="T118">
            <v>1</v>
          </cell>
          <cell r="U118">
            <v>15004</v>
          </cell>
        </row>
        <row r="119">
          <cell r="J119" t="str">
            <v>04.12.06</v>
          </cell>
          <cell r="L119" t="str">
            <v>24.11.06</v>
          </cell>
          <cell r="N119" t="str">
            <v>13.12.06</v>
          </cell>
          <cell r="S119">
            <v>0</v>
          </cell>
          <cell r="T119">
            <v>2</v>
          </cell>
          <cell r="U119">
            <v>3000.8</v>
          </cell>
        </row>
        <row r="120">
          <cell r="J120" t="str">
            <v/>
          </cell>
          <cell r="L120" t="str">
            <v/>
          </cell>
          <cell r="N120" t="str">
            <v>13.12.06</v>
          </cell>
          <cell r="S120">
            <v>0</v>
          </cell>
          <cell r="T120">
            <v>2</v>
          </cell>
          <cell r="U120">
            <v>3000.8</v>
          </cell>
        </row>
        <row r="121">
          <cell r="J121" t="str">
            <v>04.12.06</v>
          </cell>
          <cell r="L121" t="str">
            <v>24.11.06</v>
          </cell>
          <cell r="N121" t="str">
            <v>13.12.06</v>
          </cell>
          <cell r="S121">
            <v>0</v>
          </cell>
          <cell r="T121">
            <v>1</v>
          </cell>
          <cell r="U121">
            <v>1500.4</v>
          </cell>
        </row>
        <row r="122">
          <cell r="J122" t="str">
            <v/>
          </cell>
          <cell r="L122" t="str">
            <v/>
          </cell>
          <cell r="N122" t="str">
            <v>13.12.06</v>
          </cell>
          <cell r="S122">
            <v>0</v>
          </cell>
          <cell r="T122">
            <v>1</v>
          </cell>
          <cell r="U122">
            <v>1500.4</v>
          </cell>
        </row>
        <row r="123">
          <cell r="J123" t="str">
            <v>04.12.06</v>
          </cell>
          <cell r="L123" t="str">
            <v>24.11.06</v>
          </cell>
          <cell r="N123" t="str">
            <v>13.12.06</v>
          </cell>
          <cell r="S123">
            <v>0</v>
          </cell>
          <cell r="T123">
            <v>2</v>
          </cell>
          <cell r="U123">
            <v>1000.68</v>
          </cell>
        </row>
        <row r="124">
          <cell r="J124" t="str">
            <v/>
          </cell>
          <cell r="L124" t="str">
            <v/>
          </cell>
          <cell r="N124" t="str">
            <v>13.12.06</v>
          </cell>
          <cell r="S124">
            <v>0</v>
          </cell>
          <cell r="T124">
            <v>2</v>
          </cell>
          <cell r="U124">
            <v>1000.68</v>
          </cell>
        </row>
        <row r="125">
          <cell r="J125" t="str">
            <v>04.12.06</v>
          </cell>
          <cell r="L125" t="str">
            <v>24.11.06</v>
          </cell>
          <cell r="N125" t="str">
            <v>13.12.06</v>
          </cell>
          <cell r="S125">
            <v>0</v>
          </cell>
          <cell r="T125">
            <v>1</v>
          </cell>
          <cell r="U125">
            <v>1997.64</v>
          </cell>
        </row>
        <row r="126">
          <cell r="J126" t="str">
            <v/>
          </cell>
          <cell r="L126" t="str">
            <v/>
          </cell>
          <cell r="N126" t="str">
            <v>13.12.06</v>
          </cell>
          <cell r="S126">
            <v>0</v>
          </cell>
          <cell r="T126">
            <v>1</v>
          </cell>
          <cell r="U126">
            <v>1997.64</v>
          </cell>
        </row>
        <row r="127">
          <cell r="J127" t="str">
            <v>04.12.06</v>
          </cell>
          <cell r="L127" t="str">
            <v>24.11.06</v>
          </cell>
          <cell r="N127" t="str">
            <v>13.12.06</v>
          </cell>
          <cell r="S127">
            <v>0</v>
          </cell>
          <cell r="T127">
            <v>1</v>
          </cell>
          <cell r="U127">
            <v>1943.7</v>
          </cell>
        </row>
        <row r="128">
          <cell r="J128" t="str">
            <v/>
          </cell>
          <cell r="L128" t="str">
            <v/>
          </cell>
          <cell r="N128" t="str">
            <v>13.12.06</v>
          </cell>
          <cell r="S128">
            <v>0</v>
          </cell>
          <cell r="T128">
            <v>1</v>
          </cell>
          <cell r="U128">
            <v>1943.7</v>
          </cell>
        </row>
        <row r="129">
          <cell r="J129" t="str">
            <v>09.10.06</v>
          </cell>
          <cell r="L129" t="str">
            <v>24.11.06</v>
          </cell>
          <cell r="N129" t="str">
            <v>13.12.06</v>
          </cell>
          <cell r="S129">
            <v>0</v>
          </cell>
          <cell r="T129">
            <v>1</v>
          </cell>
          <cell r="U129">
            <v>4005.2</v>
          </cell>
        </row>
        <row r="130">
          <cell r="J130" t="str">
            <v/>
          </cell>
          <cell r="L130" t="str">
            <v/>
          </cell>
          <cell r="N130" t="str">
            <v>13.12.06</v>
          </cell>
          <cell r="S130">
            <v>0</v>
          </cell>
          <cell r="T130">
            <v>1</v>
          </cell>
          <cell r="U130">
            <v>4005.2</v>
          </cell>
        </row>
        <row r="131">
          <cell r="J131" t="str">
            <v>04.12.06</v>
          </cell>
          <cell r="L131" t="str">
            <v>04.12.06</v>
          </cell>
          <cell r="N131" t="str">
            <v>10.11.06</v>
          </cell>
          <cell r="S131">
            <v>0</v>
          </cell>
          <cell r="T131">
            <v>1</v>
          </cell>
          <cell r="U131">
            <v>431.42</v>
          </cell>
        </row>
        <row r="132">
          <cell r="J132" t="str">
            <v/>
          </cell>
          <cell r="L132" t="str">
            <v/>
          </cell>
          <cell r="N132" t="str">
            <v>10.11.06</v>
          </cell>
          <cell r="S132">
            <v>0</v>
          </cell>
          <cell r="T132">
            <v>1</v>
          </cell>
          <cell r="U132">
            <v>431.42</v>
          </cell>
        </row>
        <row r="133">
          <cell r="J133" t="str">
            <v>04.12.06</v>
          </cell>
          <cell r="L133" t="str">
            <v>04.12.06</v>
          </cell>
          <cell r="N133" t="str">
            <v>10.11.06</v>
          </cell>
          <cell r="S133">
            <v>0</v>
          </cell>
          <cell r="T133">
            <v>4</v>
          </cell>
          <cell r="U133">
            <v>1725.68</v>
          </cell>
        </row>
        <row r="134">
          <cell r="J134" t="str">
            <v/>
          </cell>
          <cell r="L134" t="str">
            <v/>
          </cell>
          <cell r="N134" t="str">
            <v>10.11.06</v>
          </cell>
          <cell r="S134">
            <v>0</v>
          </cell>
          <cell r="T134">
            <v>4</v>
          </cell>
          <cell r="U134">
            <v>1725.68</v>
          </cell>
        </row>
        <row r="135">
          <cell r="J135" t="str">
            <v>04.12.06</v>
          </cell>
          <cell r="L135" t="str">
            <v>04.12.06</v>
          </cell>
          <cell r="N135" t="str">
            <v>10.11.06</v>
          </cell>
          <cell r="S135">
            <v>0</v>
          </cell>
          <cell r="T135">
            <v>4</v>
          </cell>
          <cell r="U135">
            <v>1725.68</v>
          </cell>
        </row>
        <row r="136">
          <cell r="J136" t="str">
            <v/>
          </cell>
          <cell r="L136" t="str">
            <v/>
          </cell>
          <cell r="N136" t="str">
            <v>10.11.06</v>
          </cell>
          <cell r="S136">
            <v>0</v>
          </cell>
          <cell r="T136">
            <v>4</v>
          </cell>
          <cell r="U136">
            <v>1725.68</v>
          </cell>
        </row>
        <row r="137">
          <cell r="J137" t="str">
            <v>04.12.06</v>
          </cell>
          <cell r="L137" t="str">
            <v>04.12.06</v>
          </cell>
          <cell r="N137" t="str">
            <v>10.11.06</v>
          </cell>
          <cell r="S137">
            <v>0</v>
          </cell>
          <cell r="T137">
            <v>1</v>
          </cell>
          <cell r="U137">
            <v>800.3</v>
          </cell>
        </row>
        <row r="138">
          <cell r="J138" t="str">
            <v/>
          </cell>
          <cell r="L138" t="str">
            <v/>
          </cell>
          <cell r="N138" t="str">
            <v>10.11.06</v>
          </cell>
          <cell r="S138">
            <v>0</v>
          </cell>
          <cell r="T138">
            <v>1</v>
          </cell>
          <cell r="U138">
            <v>800.3</v>
          </cell>
        </row>
        <row r="139">
          <cell r="J139" t="str">
            <v>04.12.06</v>
          </cell>
          <cell r="L139" t="str">
            <v>04.12.06</v>
          </cell>
          <cell r="N139" t="str">
            <v>10.11.06</v>
          </cell>
          <cell r="S139">
            <v>0</v>
          </cell>
          <cell r="T139">
            <v>3</v>
          </cell>
          <cell r="U139">
            <v>1294.26</v>
          </cell>
        </row>
        <row r="140">
          <cell r="J140" t="str">
            <v/>
          </cell>
          <cell r="L140" t="str">
            <v/>
          </cell>
          <cell r="N140" t="str">
            <v>10.11.06</v>
          </cell>
          <cell r="S140">
            <v>0</v>
          </cell>
          <cell r="T140">
            <v>3</v>
          </cell>
          <cell r="U140">
            <v>1294.26</v>
          </cell>
        </row>
        <row r="141">
          <cell r="J141" t="str">
            <v>04.12.06</v>
          </cell>
          <cell r="L141" t="str">
            <v>04.12.06</v>
          </cell>
          <cell r="N141" t="str">
            <v>04.12.06</v>
          </cell>
          <cell r="S141">
            <v>0</v>
          </cell>
          <cell r="T141">
            <v>10</v>
          </cell>
          <cell r="U141">
            <v>162.03</v>
          </cell>
        </row>
        <row r="142">
          <cell r="J142" t="str">
            <v/>
          </cell>
          <cell r="L142" t="str">
            <v/>
          </cell>
          <cell r="N142" t="str">
            <v>04.12.06</v>
          </cell>
          <cell r="S142">
            <v>0</v>
          </cell>
          <cell r="T142">
            <v>10</v>
          </cell>
          <cell r="U142">
            <v>162.03</v>
          </cell>
        </row>
        <row r="143">
          <cell r="J143" t="str">
            <v>04.12.06</v>
          </cell>
          <cell r="L143" t="str">
            <v>04.12.06</v>
          </cell>
          <cell r="N143" t="str">
            <v>04.12.06</v>
          </cell>
          <cell r="S143">
            <v>0</v>
          </cell>
          <cell r="T143">
            <v>1</v>
          </cell>
          <cell r="U143">
            <v>663.24</v>
          </cell>
        </row>
        <row r="144">
          <cell r="J144" t="str">
            <v/>
          </cell>
          <cell r="L144" t="str">
            <v/>
          </cell>
          <cell r="N144" t="str">
            <v>04.12.06</v>
          </cell>
          <cell r="S144">
            <v>0</v>
          </cell>
          <cell r="T144">
            <v>1</v>
          </cell>
          <cell r="U144">
            <v>663.24</v>
          </cell>
        </row>
        <row r="145">
          <cell r="J145" t="str">
            <v>04.12.06</v>
          </cell>
          <cell r="L145" t="str">
            <v>04.12.06</v>
          </cell>
          <cell r="N145" t="str">
            <v>04.12.06</v>
          </cell>
          <cell r="S145">
            <v>0</v>
          </cell>
          <cell r="T145">
            <v>1</v>
          </cell>
          <cell r="U145">
            <v>399.72</v>
          </cell>
        </row>
        <row r="146">
          <cell r="J146" t="str">
            <v/>
          </cell>
          <cell r="L146" t="str">
            <v/>
          </cell>
          <cell r="N146" t="str">
            <v>04.12.06</v>
          </cell>
          <cell r="S146">
            <v>0</v>
          </cell>
          <cell r="T146">
            <v>1</v>
          </cell>
          <cell r="U146">
            <v>399.72</v>
          </cell>
        </row>
        <row r="147">
          <cell r="J147" t="str">
            <v>04.12.06</v>
          </cell>
          <cell r="L147" t="str">
            <v>04.12.06</v>
          </cell>
          <cell r="N147" t="str">
            <v>04.12.06</v>
          </cell>
          <cell r="S147">
            <v>0</v>
          </cell>
          <cell r="T147">
            <v>1</v>
          </cell>
          <cell r="U147">
            <v>296.10000000000002</v>
          </cell>
        </row>
        <row r="148">
          <cell r="J148" t="str">
            <v/>
          </cell>
          <cell r="L148" t="str">
            <v/>
          </cell>
          <cell r="N148" t="str">
            <v>04.12.06</v>
          </cell>
          <cell r="S148">
            <v>0</v>
          </cell>
          <cell r="T148">
            <v>1</v>
          </cell>
          <cell r="U148">
            <v>296.10000000000002</v>
          </cell>
        </row>
        <row r="149">
          <cell r="J149" t="str">
            <v>04.12.06</v>
          </cell>
          <cell r="L149" t="str">
            <v>04.12.06</v>
          </cell>
          <cell r="N149" t="str">
            <v>11.12.06</v>
          </cell>
          <cell r="S149">
            <v>3</v>
          </cell>
          <cell r="T149">
            <v>3</v>
          </cell>
          <cell r="U149">
            <v>7428.5</v>
          </cell>
        </row>
        <row r="150">
          <cell r="J150" t="str">
            <v/>
          </cell>
          <cell r="L150" t="str">
            <v/>
          </cell>
          <cell r="N150" t="str">
            <v/>
          </cell>
          <cell r="S150">
            <v>3</v>
          </cell>
          <cell r="T150">
            <v>0</v>
          </cell>
          <cell r="U150">
            <v>0</v>
          </cell>
        </row>
        <row r="151">
          <cell r="J151" t="str">
            <v/>
          </cell>
          <cell r="L151" t="str">
            <v/>
          </cell>
          <cell r="N151" t="str">
            <v>11.12.06</v>
          </cell>
          <cell r="S151">
            <v>3</v>
          </cell>
          <cell r="T151">
            <v>3</v>
          </cell>
          <cell r="U151">
            <v>7428.5</v>
          </cell>
        </row>
        <row r="152">
          <cell r="J152" t="str">
            <v>04.12.06</v>
          </cell>
          <cell r="L152" t="str">
            <v/>
          </cell>
          <cell r="N152" t="str">
            <v/>
          </cell>
          <cell r="S152">
            <v>0</v>
          </cell>
          <cell r="T152">
            <v>0</v>
          </cell>
          <cell r="U152">
            <v>0</v>
          </cell>
        </row>
        <row r="153">
          <cell r="J153" t="str">
            <v>04.12.06</v>
          </cell>
          <cell r="L153" t="str">
            <v>04.12.06</v>
          </cell>
          <cell r="N153" t="str">
            <v>11.12.06</v>
          </cell>
          <cell r="S153">
            <v>3</v>
          </cell>
          <cell r="T153">
            <v>3</v>
          </cell>
          <cell r="U153">
            <v>7288.5</v>
          </cell>
        </row>
        <row r="154">
          <cell r="J154" t="str">
            <v/>
          </cell>
          <cell r="L154" t="str">
            <v/>
          </cell>
          <cell r="N154" t="str">
            <v/>
          </cell>
          <cell r="S154">
            <v>3</v>
          </cell>
          <cell r="T154">
            <v>0</v>
          </cell>
          <cell r="U154">
            <v>0</v>
          </cell>
        </row>
        <row r="155">
          <cell r="J155" t="str">
            <v/>
          </cell>
          <cell r="L155" t="str">
            <v/>
          </cell>
          <cell r="N155" t="str">
            <v>11.12.06</v>
          </cell>
          <cell r="S155">
            <v>3</v>
          </cell>
          <cell r="T155">
            <v>3</v>
          </cell>
          <cell r="U155">
            <v>7288.5</v>
          </cell>
        </row>
        <row r="156">
          <cell r="J156" t="str">
            <v>04.12.06</v>
          </cell>
          <cell r="L156" t="str">
            <v>04.12.06</v>
          </cell>
          <cell r="N156" t="str">
            <v>08.11.06</v>
          </cell>
          <cell r="S156">
            <v>0</v>
          </cell>
          <cell r="T156">
            <v>3</v>
          </cell>
          <cell r="U156">
            <v>1294.26</v>
          </cell>
        </row>
        <row r="157">
          <cell r="J157" t="str">
            <v/>
          </cell>
          <cell r="L157" t="str">
            <v/>
          </cell>
          <cell r="N157" t="str">
            <v>08.11.06</v>
          </cell>
          <cell r="S157">
            <v>0</v>
          </cell>
          <cell r="T157">
            <v>3</v>
          </cell>
          <cell r="U157">
            <v>1294.26</v>
          </cell>
        </row>
        <row r="158">
          <cell r="J158" t="str">
            <v>04.12.06</v>
          </cell>
          <cell r="L158" t="str">
            <v/>
          </cell>
          <cell r="N158" t="str">
            <v/>
          </cell>
          <cell r="S158">
            <v>0</v>
          </cell>
          <cell r="T158">
            <v>0</v>
          </cell>
          <cell r="U158">
            <v>0</v>
          </cell>
        </row>
        <row r="159">
          <cell r="J159" t="str">
            <v>03.04.07</v>
          </cell>
          <cell r="L159" t="str">
            <v>03.04.07</v>
          </cell>
          <cell r="N159" t="str">
            <v>02.04.07</v>
          </cell>
          <cell r="S159">
            <v>0</v>
          </cell>
          <cell r="T159">
            <v>1</v>
          </cell>
          <cell r="U159">
            <v>2881.41</v>
          </cell>
        </row>
        <row r="160">
          <cell r="J160" t="str">
            <v/>
          </cell>
          <cell r="L160" t="str">
            <v/>
          </cell>
          <cell r="N160" t="str">
            <v>02.04.07</v>
          </cell>
          <cell r="S160">
            <v>0</v>
          </cell>
          <cell r="T160">
            <v>1</v>
          </cell>
          <cell r="U160">
            <v>2881.41</v>
          </cell>
        </row>
        <row r="161">
          <cell r="J161" t="str">
            <v>16.08.07</v>
          </cell>
          <cell r="L161" t="str">
            <v/>
          </cell>
          <cell r="N161" t="str">
            <v/>
          </cell>
          <cell r="S161">
            <v>0</v>
          </cell>
          <cell r="T161">
            <v>0</v>
          </cell>
          <cell r="U161">
            <v>0</v>
          </cell>
        </row>
        <row r="162">
          <cell r="J162" t="str">
            <v>17.09.07</v>
          </cell>
          <cell r="L162" t="str">
            <v/>
          </cell>
          <cell r="N162" t="str">
            <v>24.10.07</v>
          </cell>
          <cell r="S162">
            <v>0</v>
          </cell>
          <cell r="T162">
            <v>2</v>
          </cell>
          <cell r="U162">
            <v>1000.68</v>
          </cell>
        </row>
        <row r="163">
          <cell r="J163" t="str">
            <v/>
          </cell>
          <cell r="L163" t="str">
            <v/>
          </cell>
          <cell r="N163" t="str">
            <v>24.10.07</v>
          </cell>
          <cell r="S163">
            <v>0</v>
          </cell>
          <cell r="T163">
            <v>2</v>
          </cell>
          <cell r="U163">
            <v>1000.68</v>
          </cell>
        </row>
        <row r="164">
          <cell r="J164" t="str">
            <v>27.02.08</v>
          </cell>
          <cell r="L164" t="str">
            <v>21.03.08</v>
          </cell>
          <cell r="N164" t="str">
            <v>14.04.08</v>
          </cell>
          <cell r="S164">
            <v>0</v>
          </cell>
          <cell r="T164">
            <v>2</v>
          </cell>
          <cell r="U164">
            <v>367.82</v>
          </cell>
        </row>
        <row r="165">
          <cell r="J165" t="str">
            <v/>
          </cell>
          <cell r="L165" t="str">
            <v/>
          </cell>
          <cell r="N165" t="str">
            <v>14.04.08</v>
          </cell>
          <cell r="S165">
            <v>0</v>
          </cell>
          <cell r="T165">
            <v>2</v>
          </cell>
          <cell r="U165">
            <v>367.82</v>
          </cell>
        </row>
        <row r="166">
          <cell r="J166" t="str">
            <v>27.02.08</v>
          </cell>
          <cell r="L166" t="str">
            <v>27.02.08</v>
          </cell>
          <cell r="N166" t="str">
            <v>26.02.08</v>
          </cell>
          <cell r="S166">
            <v>0</v>
          </cell>
          <cell r="T166">
            <v>3</v>
          </cell>
          <cell r="U166">
            <v>7192.55</v>
          </cell>
        </row>
        <row r="167">
          <cell r="J167" t="str">
            <v/>
          </cell>
          <cell r="L167" t="str">
            <v/>
          </cell>
          <cell r="N167" t="str">
            <v>26.02.08</v>
          </cell>
          <cell r="S167">
            <v>0</v>
          </cell>
          <cell r="T167">
            <v>3</v>
          </cell>
          <cell r="U167">
            <v>7192.55</v>
          </cell>
        </row>
        <row r="168">
          <cell r="J168" t="str">
            <v>15.05.08</v>
          </cell>
          <cell r="L168" t="str">
            <v>16.05.08</v>
          </cell>
          <cell r="N168" t="str">
            <v/>
          </cell>
          <cell r="S168">
            <v>0</v>
          </cell>
          <cell r="T168">
            <v>0</v>
          </cell>
          <cell r="U168">
            <v>0</v>
          </cell>
        </row>
        <row r="169">
          <cell r="J169" t="str">
            <v>14.04.08</v>
          </cell>
          <cell r="L169" t="str">
            <v/>
          </cell>
          <cell r="N169" t="str">
            <v>05.05.08</v>
          </cell>
          <cell r="S169">
            <v>0</v>
          </cell>
          <cell r="T169">
            <v>200</v>
          </cell>
          <cell r="U169">
            <v>300080</v>
          </cell>
        </row>
        <row r="170">
          <cell r="J170" t="str">
            <v/>
          </cell>
          <cell r="L170" t="str">
            <v/>
          </cell>
          <cell r="N170" t="str">
            <v>05.05.08</v>
          </cell>
          <cell r="S170">
            <v>0</v>
          </cell>
          <cell r="T170">
            <v>200</v>
          </cell>
          <cell r="U170">
            <v>300080</v>
          </cell>
        </row>
        <row r="171">
          <cell r="J171" t="str">
            <v/>
          </cell>
          <cell r="L171" t="str">
            <v/>
          </cell>
          <cell r="N171" t="str">
            <v/>
          </cell>
          <cell r="S171">
            <v>0</v>
          </cell>
          <cell r="T171">
            <v>0</v>
          </cell>
          <cell r="U171">
            <v>602564.31999999995</v>
          </cell>
        </row>
        <row r="172">
          <cell r="J172" t="str">
            <v>31.10.06</v>
          </cell>
          <cell r="L172" t="str">
            <v>27.10.06</v>
          </cell>
          <cell r="N172" t="str">
            <v>06.11.06</v>
          </cell>
          <cell r="S172">
            <v>0</v>
          </cell>
          <cell r="T172">
            <v>1</v>
          </cell>
          <cell r="U172">
            <v>26640</v>
          </cell>
        </row>
        <row r="173">
          <cell r="J173" t="str">
            <v/>
          </cell>
          <cell r="L173" t="str">
            <v/>
          </cell>
          <cell r="N173" t="str">
            <v>06.11.06</v>
          </cell>
          <cell r="S173">
            <v>0</v>
          </cell>
          <cell r="T173">
            <v>1</v>
          </cell>
          <cell r="U173">
            <v>26640</v>
          </cell>
        </row>
        <row r="174">
          <cell r="J174" t="str">
            <v>31.10.06</v>
          </cell>
          <cell r="L174" t="str">
            <v>27.10.06</v>
          </cell>
          <cell r="N174" t="str">
            <v>06.11.06</v>
          </cell>
          <cell r="S174">
            <v>0</v>
          </cell>
          <cell r="T174">
            <v>1</v>
          </cell>
          <cell r="U174">
            <v>102.4</v>
          </cell>
        </row>
        <row r="175">
          <cell r="J175" t="str">
            <v/>
          </cell>
          <cell r="L175" t="str">
            <v/>
          </cell>
          <cell r="N175" t="str">
            <v>06.11.06</v>
          </cell>
          <cell r="S175">
            <v>0</v>
          </cell>
          <cell r="T175">
            <v>1</v>
          </cell>
          <cell r="U175">
            <v>102.4</v>
          </cell>
        </row>
        <row r="176">
          <cell r="J176" t="str">
            <v>31.10.06</v>
          </cell>
          <cell r="L176" t="str">
            <v>27.10.06</v>
          </cell>
          <cell r="N176" t="str">
            <v>06.11.06</v>
          </cell>
          <cell r="S176">
            <v>0</v>
          </cell>
          <cell r="T176">
            <v>1</v>
          </cell>
          <cell r="U176">
            <v>71.040000000000006</v>
          </cell>
        </row>
        <row r="177">
          <cell r="J177" t="str">
            <v/>
          </cell>
          <cell r="L177" t="str">
            <v/>
          </cell>
          <cell r="N177" t="str">
            <v>06.11.06</v>
          </cell>
          <cell r="S177">
            <v>0</v>
          </cell>
          <cell r="T177">
            <v>1</v>
          </cell>
          <cell r="U177">
            <v>71.040000000000006</v>
          </cell>
        </row>
        <row r="178">
          <cell r="J178" t="str">
            <v>31.10.06</v>
          </cell>
          <cell r="L178" t="str">
            <v>27.10.06</v>
          </cell>
          <cell r="N178" t="str">
            <v>06.11.06</v>
          </cell>
          <cell r="S178">
            <v>0</v>
          </cell>
          <cell r="T178">
            <v>1</v>
          </cell>
          <cell r="U178">
            <v>267</v>
          </cell>
        </row>
        <row r="179">
          <cell r="J179" t="str">
            <v/>
          </cell>
          <cell r="L179" t="str">
            <v/>
          </cell>
          <cell r="N179" t="str">
            <v>06.11.06</v>
          </cell>
          <cell r="S179">
            <v>0</v>
          </cell>
          <cell r="T179">
            <v>1</v>
          </cell>
          <cell r="U179">
            <v>267</v>
          </cell>
        </row>
        <row r="180">
          <cell r="J180" t="str">
            <v>31.10.06</v>
          </cell>
          <cell r="L180" t="str">
            <v>27.10.06</v>
          </cell>
          <cell r="N180" t="str">
            <v>20.11.06</v>
          </cell>
          <cell r="S180">
            <v>0</v>
          </cell>
          <cell r="T180">
            <v>1</v>
          </cell>
          <cell r="U180">
            <v>26640</v>
          </cell>
        </row>
        <row r="181">
          <cell r="J181" t="str">
            <v/>
          </cell>
          <cell r="L181" t="str">
            <v/>
          </cell>
          <cell r="N181" t="str">
            <v>20.11.06</v>
          </cell>
          <cell r="S181">
            <v>0</v>
          </cell>
          <cell r="T181">
            <v>1</v>
          </cell>
          <cell r="U181">
            <v>26640</v>
          </cell>
        </row>
        <row r="182">
          <cell r="J182" t="str">
            <v>31.10.06</v>
          </cell>
          <cell r="L182" t="str">
            <v>27.10.06</v>
          </cell>
          <cell r="N182" t="str">
            <v>20.11.06</v>
          </cell>
          <cell r="S182">
            <v>0</v>
          </cell>
          <cell r="T182">
            <v>1</v>
          </cell>
          <cell r="U182">
            <v>102.4</v>
          </cell>
        </row>
        <row r="183">
          <cell r="J183" t="str">
            <v/>
          </cell>
          <cell r="L183" t="str">
            <v/>
          </cell>
          <cell r="N183" t="str">
            <v>20.11.06</v>
          </cell>
          <cell r="S183">
            <v>0</v>
          </cell>
          <cell r="T183">
            <v>1</v>
          </cell>
          <cell r="U183">
            <v>102.4</v>
          </cell>
        </row>
        <row r="184">
          <cell r="J184" t="str">
            <v>31.10.06</v>
          </cell>
          <cell r="L184" t="str">
            <v>27.10.06</v>
          </cell>
          <cell r="N184" t="str">
            <v>20.11.06</v>
          </cell>
          <cell r="S184">
            <v>0</v>
          </cell>
          <cell r="T184">
            <v>1</v>
          </cell>
          <cell r="U184">
            <v>71.040000000000006</v>
          </cell>
        </row>
        <row r="185">
          <cell r="J185" t="str">
            <v/>
          </cell>
          <cell r="L185" t="str">
            <v/>
          </cell>
          <cell r="N185" t="str">
            <v>20.11.06</v>
          </cell>
          <cell r="S185">
            <v>0</v>
          </cell>
          <cell r="T185">
            <v>1</v>
          </cell>
          <cell r="U185">
            <v>71.040000000000006</v>
          </cell>
        </row>
        <row r="186">
          <cell r="J186" t="str">
            <v>31.10.06</v>
          </cell>
          <cell r="L186" t="str">
            <v>27.10.06</v>
          </cell>
          <cell r="N186" t="str">
            <v>20.11.06</v>
          </cell>
          <cell r="S186">
            <v>0</v>
          </cell>
          <cell r="T186">
            <v>1</v>
          </cell>
          <cell r="U186">
            <v>249</v>
          </cell>
        </row>
        <row r="187">
          <cell r="J187" t="str">
            <v/>
          </cell>
          <cell r="L187" t="str">
            <v/>
          </cell>
          <cell r="N187" t="str">
            <v>20.11.06</v>
          </cell>
          <cell r="S187">
            <v>0</v>
          </cell>
          <cell r="T187">
            <v>1</v>
          </cell>
          <cell r="U187">
            <v>249</v>
          </cell>
        </row>
        <row r="188">
          <cell r="J188" t="str">
            <v>31.10.06</v>
          </cell>
          <cell r="L188" t="str">
            <v>27.10.06</v>
          </cell>
          <cell r="N188" t="str">
            <v>20.11.06</v>
          </cell>
          <cell r="S188">
            <v>0</v>
          </cell>
          <cell r="T188">
            <v>1</v>
          </cell>
          <cell r="U188">
            <v>26640</v>
          </cell>
        </row>
        <row r="189">
          <cell r="J189" t="str">
            <v/>
          </cell>
          <cell r="L189" t="str">
            <v/>
          </cell>
          <cell r="N189" t="str">
            <v>20.11.06</v>
          </cell>
          <cell r="S189">
            <v>0</v>
          </cell>
          <cell r="T189">
            <v>1</v>
          </cell>
          <cell r="U189">
            <v>26640</v>
          </cell>
        </row>
        <row r="190">
          <cell r="J190" t="str">
            <v>31.10.06</v>
          </cell>
          <cell r="L190" t="str">
            <v>27.10.06</v>
          </cell>
          <cell r="N190" t="str">
            <v>20.11.06</v>
          </cell>
          <cell r="S190">
            <v>0</v>
          </cell>
          <cell r="T190">
            <v>1</v>
          </cell>
          <cell r="U190">
            <v>102.4</v>
          </cell>
        </row>
        <row r="191">
          <cell r="J191" t="str">
            <v/>
          </cell>
          <cell r="L191" t="str">
            <v/>
          </cell>
          <cell r="N191" t="str">
            <v>20.11.06</v>
          </cell>
          <cell r="S191">
            <v>0</v>
          </cell>
          <cell r="T191">
            <v>1</v>
          </cell>
          <cell r="U191">
            <v>102.4</v>
          </cell>
        </row>
        <row r="192">
          <cell r="J192" t="str">
            <v>31.10.06</v>
          </cell>
          <cell r="L192" t="str">
            <v>27.10.06</v>
          </cell>
          <cell r="N192" t="str">
            <v>20.11.06</v>
          </cell>
          <cell r="S192">
            <v>0</v>
          </cell>
          <cell r="T192">
            <v>1</v>
          </cell>
          <cell r="U192">
            <v>71.040000000000006</v>
          </cell>
        </row>
        <row r="193">
          <cell r="J193" t="str">
            <v/>
          </cell>
          <cell r="L193" t="str">
            <v/>
          </cell>
          <cell r="N193" t="str">
            <v>20.11.06</v>
          </cell>
          <cell r="S193">
            <v>0</v>
          </cell>
          <cell r="T193">
            <v>1</v>
          </cell>
          <cell r="U193">
            <v>71.040000000000006</v>
          </cell>
        </row>
        <row r="194">
          <cell r="J194" t="str">
            <v>31.10.06</v>
          </cell>
          <cell r="L194" t="str">
            <v>27.10.06</v>
          </cell>
          <cell r="N194" t="str">
            <v>20.11.06</v>
          </cell>
          <cell r="S194">
            <v>0</v>
          </cell>
          <cell r="T194">
            <v>1</v>
          </cell>
          <cell r="U194">
            <v>249</v>
          </cell>
        </row>
        <row r="195">
          <cell r="J195" t="str">
            <v/>
          </cell>
          <cell r="L195" t="str">
            <v/>
          </cell>
          <cell r="N195" t="str">
            <v>20.11.06</v>
          </cell>
          <cell r="S195">
            <v>0</v>
          </cell>
          <cell r="T195">
            <v>1</v>
          </cell>
          <cell r="U195">
            <v>249</v>
          </cell>
        </row>
        <row r="196">
          <cell r="J196" t="str">
            <v>31.10.06</v>
          </cell>
          <cell r="L196" t="str">
            <v>27.10.06</v>
          </cell>
          <cell r="N196" t="str">
            <v>28.11.06</v>
          </cell>
          <cell r="S196">
            <v>0</v>
          </cell>
          <cell r="T196">
            <v>1</v>
          </cell>
          <cell r="U196">
            <v>26645.4</v>
          </cell>
        </row>
        <row r="197">
          <cell r="J197" t="str">
            <v/>
          </cell>
          <cell r="L197" t="str">
            <v/>
          </cell>
          <cell r="N197" t="str">
            <v>28.11.06</v>
          </cell>
          <cell r="S197">
            <v>0</v>
          </cell>
          <cell r="T197">
            <v>1</v>
          </cell>
          <cell r="U197">
            <v>26645.4</v>
          </cell>
        </row>
        <row r="198">
          <cell r="J198" t="str">
            <v>31.10.06</v>
          </cell>
          <cell r="L198" t="str">
            <v>27.10.06</v>
          </cell>
          <cell r="N198" t="str">
            <v>28.11.06</v>
          </cell>
          <cell r="S198">
            <v>0</v>
          </cell>
          <cell r="T198">
            <v>1</v>
          </cell>
          <cell r="U198">
            <v>102.42</v>
          </cell>
        </row>
        <row r="199">
          <cell r="J199" t="str">
            <v/>
          </cell>
          <cell r="L199" t="str">
            <v/>
          </cell>
          <cell r="N199" t="str">
            <v>28.11.06</v>
          </cell>
          <cell r="S199">
            <v>0</v>
          </cell>
          <cell r="T199">
            <v>1</v>
          </cell>
          <cell r="U199">
            <v>102.42</v>
          </cell>
        </row>
        <row r="200">
          <cell r="J200" t="str">
            <v>31.10.06</v>
          </cell>
          <cell r="L200" t="str">
            <v>27.10.06</v>
          </cell>
          <cell r="N200" t="str">
            <v>28.11.06</v>
          </cell>
          <cell r="S200">
            <v>0</v>
          </cell>
          <cell r="T200">
            <v>1</v>
          </cell>
          <cell r="U200">
            <v>71.05</v>
          </cell>
        </row>
        <row r="201">
          <cell r="J201" t="str">
            <v/>
          </cell>
          <cell r="L201" t="str">
            <v/>
          </cell>
          <cell r="N201" t="str">
            <v>28.11.06</v>
          </cell>
          <cell r="S201">
            <v>0</v>
          </cell>
          <cell r="T201">
            <v>1</v>
          </cell>
          <cell r="U201">
            <v>71.05</v>
          </cell>
        </row>
        <row r="202">
          <cell r="J202" t="str">
            <v>31.10.06</v>
          </cell>
          <cell r="L202" t="str">
            <v>27.10.06</v>
          </cell>
          <cell r="N202" t="str">
            <v>28.11.06</v>
          </cell>
          <cell r="S202">
            <v>0</v>
          </cell>
          <cell r="T202">
            <v>1</v>
          </cell>
          <cell r="U202">
            <v>257.05</v>
          </cell>
        </row>
        <row r="203">
          <cell r="J203" t="str">
            <v/>
          </cell>
          <cell r="L203" t="str">
            <v/>
          </cell>
          <cell r="N203" t="str">
            <v>28.11.06</v>
          </cell>
          <cell r="S203">
            <v>0</v>
          </cell>
          <cell r="T203">
            <v>1</v>
          </cell>
          <cell r="U203">
            <v>257.05</v>
          </cell>
        </row>
        <row r="204">
          <cell r="J204" t="str">
            <v>31.10.06</v>
          </cell>
          <cell r="L204" t="str">
            <v>27.10.06</v>
          </cell>
          <cell r="N204" t="str">
            <v>28.11.06</v>
          </cell>
          <cell r="S204">
            <v>0</v>
          </cell>
          <cell r="T204">
            <v>1</v>
          </cell>
          <cell r="U204">
            <v>26645.38</v>
          </cell>
        </row>
        <row r="205">
          <cell r="J205" t="str">
            <v/>
          </cell>
          <cell r="L205" t="str">
            <v/>
          </cell>
          <cell r="N205" t="str">
            <v>28.11.06</v>
          </cell>
          <cell r="S205">
            <v>0</v>
          </cell>
          <cell r="T205">
            <v>1</v>
          </cell>
          <cell r="U205">
            <v>26645.38</v>
          </cell>
        </row>
        <row r="206">
          <cell r="J206" t="str">
            <v>31.10.06</v>
          </cell>
          <cell r="L206" t="str">
            <v>27.10.06</v>
          </cell>
          <cell r="N206" t="str">
            <v>28.11.06</v>
          </cell>
          <cell r="S206">
            <v>0</v>
          </cell>
          <cell r="T206">
            <v>2</v>
          </cell>
          <cell r="U206">
            <v>204.84</v>
          </cell>
        </row>
        <row r="207">
          <cell r="J207" t="str">
            <v/>
          </cell>
          <cell r="L207" t="str">
            <v/>
          </cell>
          <cell r="N207" t="str">
            <v>28.11.06</v>
          </cell>
          <cell r="S207">
            <v>0</v>
          </cell>
          <cell r="T207">
            <v>2</v>
          </cell>
          <cell r="U207">
            <v>204.84</v>
          </cell>
        </row>
        <row r="208">
          <cell r="J208" t="str">
            <v>31.10.06</v>
          </cell>
          <cell r="L208" t="str">
            <v>27.10.06</v>
          </cell>
          <cell r="N208" t="str">
            <v>28.11.06</v>
          </cell>
          <cell r="S208">
            <v>0</v>
          </cell>
          <cell r="T208">
            <v>1</v>
          </cell>
          <cell r="U208">
            <v>71.05</v>
          </cell>
        </row>
        <row r="209">
          <cell r="J209" t="str">
            <v/>
          </cell>
          <cell r="L209" t="str">
            <v/>
          </cell>
          <cell r="N209" t="str">
            <v>28.11.06</v>
          </cell>
          <cell r="S209">
            <v>0</v>
          </cell>
          <cell r="T209">
            <v>1</v>
          </cell>
          <cell r="U209">
            <v>71.05</v>
          </cell>
        </row>
        <row r="210">
          <cell r="J210" t="str">
            <v>31.10.06</v>
          </cell>
          <cell r="L210" t="str">
            <v>27.10.06</v>
          </cell>
          <cell r="N210" t="str">
            <v>28.11.06</v>
          </cell>
          <cell r="S210">
            <v>0</v>
          </cell>
          <cell r="T210">
            <v>1</v>
          </cell>
          <cell r="U210">
            <v>266.05</v>
          </cell>
        </row>
        <row r="211">
          <cell r="J211" t="str">
            <v/>
          </cell>
          <cell r="L211" t="str">
            <v/>
          </cell>
          <cell r="N211" t="str">
            <v>28.11.06</v>
          </cell>
          <cell r="S211">
            <v>0</v>
          </cell>
          <cell r="T211">
            <v>1</v>
          </cell>
          <cell r="U211">
            <v>266.05</v>
          </cell>
        </row>
        <row r="212">
          <cell r="J212" t="str">
            <v>31.10.06</v>
          </cell>
          <cell r="L212" t="str">
            <v>27.10.06</v>
          </cell>
          <cell r="N212" t="str">
            <v>28.11.06</v>
          </cell>
          <cell r="S212">
            <v>0</v>
          </cell>
          <cell r="T212">
            <v>1</v>
          </cell>
          <cell r="U212">
            <v>26645.38</v>
          </cell>
        </row>
        <row r="213">
          <cell r="J213" t="str">
            <v/>
          </cell>
          <cell r="L213" t="str">
            <v/>
          </cell>
          <cell r="N213" t="str">
            <v>28.11.06</v>
          </cell>
          <cell r="S213">
            <v>0</v>
          </cell>
          <cell r="T213">
            <v>1</v>
          </cell>
          <cell r="U213">
            <v>26645.38</v>
          </cell>
        </row>
        <row r="214">
          <cell r="J214" t="str">
            <v>31.10.06</v>
          </cell>
          <cell r="L214" t="str">
            <v>27.10.06</v>
          </cell>
          <cell r="N214" t="str">
            <v>28.11.06</v>
          </cell>
          <cell r="S214">
            <v>0</v>
          </cell>
          <cell r="T214">
            <v>2</v>
          </cell>
          <cell r="U214">
            <v>204.84</v>
          </cell>
        </row>
        <row r="215">
          <cell r="J215" t="str">
            <v/>
          </cell>
          <cell r="L215" t="str">
            <v/>
          </cell>
          <cell r="N215" t="str">
            <v>28.11.06</v>
          </cell>
          <cell r="S215">
            <v>0</v>
          </cell>
          <cell r="T215">
            <v>2</v>
          </cell>
          <cell r="U215">
            <v>204.84</v>
          </cell>
        </row>
        <row r="216">
          <cell r="J216" t="str">
            <v>31.10.06</v>
          </cell>
          <cell r="L216" t="str">
            <v>27.10.06</v>
          </cell>
          <cell r="N216" t="str">
            <v>28.11.06</v>
          </cell>
          <cell r="S216">
            <v>0</v>
          </cell>
          <cell r="T216">
            <v>1</v>
          </cell>
          <cell r="U216">
            <v>71.05</v>
          </cell>
        </row>
        <row r="217">
          <cell r="J217" t="str">
            <v/>
          </cell>
          <cell r="L217" t="str">
            <v/>
          </cell>
          <cell r="N217" t="str">
            <v>28.11.06</v>
          </cell>
          <cell r="S217">
            <v>0</v>
          </cell>
          <cell r="T217">
            <v>1</v>
          </cell>
          <cell r="U217">
            <v>71.05</v>
          </cell>
        </row>
        <row r="218">
          <cell r="J218" t="str">
            <v>31.10.06</v>
          </cell>
          <cell r="L218" t="str">
            <v>27.10.06</v>
          </cell>
          <cell r="N218" t="str">
            <v>28.11.06</v>
          </cell>
          <cell r="S218">
            <v>0</v>
          </cell>
          <cell r="T218">
            <v>1</v>
          </cell>
          <cell r="U218">
            <v>249.05</v>
          </cell>
        </row>
        <row r="219">
          <cell r="J219" t="str">
            <v/>
          </cell>
          <cell r="L219" t="str">
            <v/>
          </cell>
          <cell r="N219" t="str">
            <v>28.11.06</v>
          </cell>
          <cell r="S219">
            <v>0</v>
          </cell>
          <cell r="T219">
            <v>1</v>
          </cell>
          <cell r="U219">
            <v>249.05</v>
          </cell>
        </row>
        <row r="220">
          <cell r="J220" t="str">
            <v>31.10.06</v>
          </cell>
          <cell r="L220" t="str">
            <v>27.10.06</v>
          </cell>
          <cell r="N220" t="str">
            <v>06.11.06</v>
          </cell>
          <cell r="S220">
            <v>0</v>
          </cell>
          <cell r="T220">
            <v>1</v>
          </cell>
          <cell r="U220">
            <v>26640</v>
          </cell>
        </row>
        <row r="221">
          <cell r="J221" t="str">
            <v/>
          </cell>
          <cell r="L221" t="str">
            <v/>
          </cell>
          <cell r="N221" t="str">
            <v>06.11.06</v>
          </cell>
          <cell r="S221">
            <v>0</v>
          </cell>
          <cell r="T221">
            <v>1</v>
          </cell>
          <cell r="U221">
            <v>26640</v>
          </cell>
        </row>
        <row r="222">
          <cell r="J222" t="str">
            <v>31.10.06</v>
          </cell>
          <cell r="L222" t="str">
            <v>27.10.06</v>
          </cell>
          <cell r="N222" t="str">
            <v>06.11.06</v>
          </cell>
          <cell r="S222">
            <v>0</v>
          </cell>
          <cell r="T222">
            <v>2</v>
          </cell>
          <cell r="U222">
            <v>204.8</v>
          </cell>
        </row>
        <row r="223">
          <cell r="J223" t="str">
            <v/>
          </cell>
          <cell r="L223" t="str">
            <v/>
          </cell>
          <cell r="N223" t="str">
            <v>06.11.06</v>
          </cell>
          <cell r="S223">
            <v>0</v>
          </cell>
          <cell r="T223">
            <v>2</v>
          </cell>
          <cell r="U223">
            <v>204.8</v>
          </cell>
        </row>
        <row r="224">
          <cell r="J224" t="str">
            <v>31.10.06</v>
          </cell>
          <cell r="L224" t="str">
            <v>27.10.06</v>
          </cell>
          <cell r="N224" t="str">
            <v>06.11.06</v>
          </cell>
          <cell r="S224">
            <v>0</v>
          </cell>
          <cell r="T224">
            <v>1</v>
          </cell>
          <cell r="U224">
            <v>71.040000000000006</v>
          </cell>
        </row>
        <row r="225">
          <cell r="J225" t="str">
            <v/>
          </cell>
          <cell r="L225" t="str">
            <v/>
          </cell>
          <cell r="N225" t="str">
            <v>06.11.06</v>
          </cell>
          <cell r="S225">
            <v>0</v>
          </cell>
          <cell r="T225">
            <v>1</v>
          </cell>
          <cell r="U225">
            <v>71.040000000000006</v>
          </cell>
        </row>
        <row r="226">
          <cell r="J226" t="str">
            <v>31.10.06</v>
          </cell>
          <cell r="L226" t="str">
            <v>27.10.06</v>
          </cell>
          <cell r="N226" t="str">
            <v>06.11.06</v>
          </cell>
          <cell r="S226">
            <v>0</v>
          </cell>
          <cell r="T226">
            <v>1</v>
          </cell>
          <cell r="U226">
            <v>267</v>
          </cell>
        </row>
        <row r="227">
          <cell r="J227" t="str">
            <v/>
          </cell>
          <cell r="L227" t="str">
            <v/>
          </cell>
          <cell r="N227" t="str">
            <v>06.11.06</v>
          </cell>
          <cell r="S227">
            <v>0</v>
          </cell>
          <cell r="T227">
            <v>1</v>
          </cell>
          <cell r="U227">
            <v>267</v>
          </cell>
        </row>
        <row r="228">
          <cell r="J228" t="str">
            <v>31.10.06</v>
          </cell>
          <cell r="L228" t="str">
            <v>27.10.06</v>
          </cell>
          <cell r="N228" t="str">
            <v>06.11.06</v>
          </cell>
          <cell r="S228">
            <v>0</v>
          </cell>
          <cell r="T228">
            <v>1</v>
          </cell>
          <cell r="U228">
            <v>26640</v>
          </cell>
        </row>
        <row r="229">
          <cell r="J229" t="str">
            <v/>
          </cell>
          <cell r="L229" t="str">
            <v/>
          </cell>
          <cell r="N229" t="str">
            <v>06.11.06</v>
          </cell>
          <cell r="S229">
            <v>0</v>
          </cell>
          <cell r="T229">
            <v>1</v>
          </cell>
          <cell r="U229">
            <v>26640</v>
          </cell>
        </row>
        <row r="230">
          <cell r="J230" t="str">
            <v>31.10.06</v>
          </cell>
          <cell r="L230" t="str">
            <v>27.10.06</v>
          </cell>
          <cell r="N230" t="str">
            <v>06.11.06</v>
          </cell>
          <cell r="S230">
            <v>0</v>
          </cell>
          <cell r="T230">
            <v>2</v>
          </cell>
          <cell r="U230">
            <v>204.8</v>
          </cell>
        </row>
        <row r="231">
          <cell r="J231" t="str">
            <v/>
          </cell>
          <cell r="L231" t="str">
            <v/>
          </cell>
          <cell r="N231" t="str">
            <v>06.11.06</v>
          </cell>
          <cell r="S231">
            <v>0</v>
          </cell>
          <cell r="T231">
            <v>2</v>
          </cell>
          <cell r="U231">
            <v>204.8</v>
          </cell>
        </row>
        <row r="232">
          <cell r="J232" t="str">
            <v>31.10.06</v>
          </cell>
          <cell r="L232" t="str">
            <v>27.10.06</v>
          </cell>
          <cell r="N232" t="str">
            <v>06.11.06</v>
          </cell>
          <cell r="S232">
            <v>0</v>
          </cell>
          <cell r="T232">
            <v>1</v>
          </cell>
          <cell r="U232">
            <v>71.040000000000006</v>
          </cell>
        </row>
        <row r="233">
          <cell r="J233" t="str">
            <v/>
          </cell>
          <cell r="L233" t="str">
            <v/>
          </cell>
          <cell r="N233" t="str">
            <v>06.11.06</v>
          </cell>
          <cell r="S233">
            <v>0</v>
          </cell>
          <cell r="T233">
            <v>1</v>
          </cell>
          <cell r="U233">
            <v>71.040000000000006</v>
          </cell>
        </row>
        <row r="234">
          <cell r="J234" t="str">
            <v>31.10.06</v>
          </cell>
          <cell r="L234" t="str">
            <v>27.10.06</v>
          </cell>
          <cell r="N234" t="str">
            <v>06.11.06</v>
          </cell>
          <cell r="S234">
            <v>0</v>
          </cell>
          <cell r="T234">
            <v>1</v>
          </cell>
          <cell r="U234">
            <v>267</v>
          </cell>
        </row>
        <row r="235">
          <cell r="J235" t="str">
            <v/>
          </cell>
          <cell r="L235" t="str">
            <v/>
          </cell>
          <cell r="N235" t="str">
            <v>06.11.06</v>
          </cell>
          <cell r="S235">
            <v>0</v>
          </cell>
          <cell r="T235">
            <v>1</v>
          </cell>
          <cell r="U235">
            <v>267</v>
          </cell>
        </row>
        <row r="236">
          <cell r="J236" t="str">
            <v>31.10.06</v>
          </cell>
          <cell r="L236" t="str">
            <v>27.10.06</v>
          </cell>
          <cell r="N236" t="str">
            <v>28.11.06</v>
          </cell>
          <cell r="S236">
            <v>0</v>
          </cell>
          <cell r="T236">
            <v>1</v>
          </cell>
          <cell r="U236">
            <v>26645.09</v>
          </cell>
        </row>
        <row r="237">
          <cell r="J237" t="str">
            <v/>
          </cell>
          <cell r="L237" t="str">
            <v/>
          </cell>
          <cell r="N237" t="str">
            <v>28.11.06</v>
          </cell>
          <cell r="S237">
            <v>0</v>
          </cell>
          <cell r="T237">
            <v>1</v>
          </cell>
          <cell r="U237">
            <v>26645.09</v>
          </cell>
        </row>
        <row r="238">
          <cell r="J238" t="str">
            <v>31.10.06</v>
          </cell>
          <cell r="L238" t="str">
            <v>27.10.06</v>
          </cell>
          <cell r="N238" t="str">
            <v>28.11.06</v>
          </cell>
          <cell r="S238">
            <v>0</v>
          </cell>
          <cell r="T238">
            <v>1</v>
          </cell>
          <cell r="U238">
            <v>102.42</v>
          </cell>
        </row>
        <row r="239">
          <cell r="J239" t="str">
            <v/>
          </cell>
          <cell r="L239" t="str">
            <v/>
          </cell>
          <cell r="N239" t="str">
            <v>28.11.06</v>
          </cell>
          <cell r="S239">
            <v>0</v>
          </cell>
          <cell r="T239">
            <v>1</v>
          </cell>
          <cell r="U239">
            <v>102.42</v>
          </cell>
        </row>
        <row r="240">
          <cell r="J240" t="str">
            <v>31.10.06</v>
          </cell>
          <cell r="L240" t="str">
            <v>27.10.06</v>
          </cell>
          <cell r="N240" t="str">
            <v>28.11.06</v>
          </cell>
          <cell r="S240">
            <v>0</v>
          </cell>
          <cell r="T240">
            <v>2</v>
          </cell>
          <cell r="U240">
            <v>1455.48</v>
          </cell>
        </row>
        <row r="241">
          <cell r="J241" t="str">
            <v/>
          </cell>
          <cell r="L241" t="str">
            <v/>
          </cell>
          <cell r="N241" t="str">
            <v>28.11.06</v>
          </cell>
          <cell r="S241">
            <v>0</v>
          </cell>
          <cell r="T241">
            <v>2</v>
          </cell>
          <cell r="U241">
            <v>1455.48</v>
          </cell>
        </row>
        <row r="242">
          <cell r="J242" t="str">
            <v>31.10.06</v>
          </cell>
          <cell r="L242" t="str">
            <v/>
          </cell>
          <cell r="N242" t="str">
            <v>28.11.06</v>
          </cell>
          <cell r="S242">
            <v>0</v>
          </cell>
          <cell r="T242">
            <v>1</v>
          </cell>
          <cell r="U242">
            <v>26645.119999999999</v>
          </cell>
        </row>
        <row r="243">
          <cell r="J243" t="str">
            <v/>
          </cell>
          <cell r="L243" t="str">
            <v/>
          </cell>
          <cell r="N243" t="str">
            <v>28.11.06</v>
          </cell>
          <cell r="S243">
            <v>0</v>
          </cell>
          <cell r="T243">
            <v>1</v>
          </cell>
          <cell r="U243">
            <v>26645.119999999999</v>
          </cell>
        </row>
        <row r="244">
          <cell r="J244" t="str">
            <v>17.08.06</v>
          </cell>
          <cell r="L244" t="str">
            <v/>
          </cell>
          <cell r="N244" t="str">
            <v>28.11.06</v>
          </cell>
          <cell r="S244">
            <v>0</v>
          </cell>
          <cell r="T244">
            <v>2</v>
          </cell>
          <cell r="U244">
            <v>1455.48</v>
          </cell>
        </row>
        <row r="245">
          <cell r="J245" t="str">
            <v/>
          </cell>
          <cell r="L245" t="str">
            <v/>
          </cell>
          <cell r="N245" t="str">
            <v>28.11.06</v>
          </cell>
          <cell r="S245">
            <v>0</v>
          </cell>
          <cell r="T245">
            <v>2</v>
          </cell>
          <cell r="U245">
            <v>1455.48</v>
          </cell>
        </row>
        <row r="246">
          <cell r="J246" t="str">
            <v>31.10.06</v>
          </cell>
          <cell r="L246" t="str">
            <v>27.10.06</v>
          </cell>
          <cell r="N246" t="str">
            <v>06.12.06</v>
          </cell>
          <cell r="S246">
            <v>0</v>
          </cell>
          <cell r="T246">
            <v>1</v>
          </cell>
          <cell r="U246">
            <v>12534.88</v>
          </cell>
        </row>
        <row r="247">
          <cell r="J247" t="str">
            <v/>
          </cell>
          <cell r="L247" t="str">
            <v/>
          </cell>
          <cell r="N247" t="str">
            <v>06.12.06</v>
          </cell>
          <cell r="S247">
            <v>0</v>
          </cell>
          <cell r="T247">
            <v>1</v>
          </cell>
          <cell r="U247">
            <v>12534.88</v>
          </cell>
        </row>
        <row r="248">
          <cell r="J248" t="str">
            <v>31.10.06</v>
          </cell>
          <cell r="L248" t="str">
            <v>27.10.06</v>
          </cell>
          <cell r="N248" t="str">
            <v>06.12.06</v>
          </cell>
          <cell r="S248">
            <v>0</v>
          </cell>
          <cell r="T248">
            <v>1</v>
          </cell>
          <cell r="U248">
            <v>102.44</v>
          </cell>
        </row>
        <row r="249">
          <cell r="J249" t="str">
            <v/>
          </cell>
          <cell r="L249" t="str">
            <v/>
          </cell>
          <cell r="N249" t="str">
            <v>06.12.06</v>
          </cell>
          <cell r="S249">
            <v>0</v>
          </cell>
          <cell r="T249">
            <v>1</v>
          </cell>
          <cell r="U249">
            <v>102.44</v>
          </cell>
        </row>
        <row r="250">
          <cell r="J250" t="str">
            <v>31.10.06</v>
          </cell>
          <cell r="L250" t="str">
            <v>27.10.06</v>
          </cell>
          <cell r="N250" t="str">
            <v>06.12.06</v>
          </cell>
          <cell r="S250">
            <v>0</v>
          </cell>
          <cell r="T250">
            <v>1</v>
          </cell>
          <cell r="U250">
            <v>12534.91</v>
          </cell>
        </row>
        <row r="251">
          <cell r="J251" t="str">
            <v/>
          </cell>
          <cell r="L251" t="str">
            <v/>
          </cell>
          <cell r="N251" t="str">
            <v>06.12.06</v>
          </cell>
          <cell r="S251">
            <v>0</v>
          </cell>
          <cell r="T251">
            <v>1</v>
          </cell>
          <cell r="U251">
            <v>12534.91</v>
          </cell>
        </row>
        <row r="252">
          <cell r="J252" t="str">
            <v>31.10.06</v>
          </cell>
          <cell r="L252" t="str">
            <v>10.11.06</v>
          </cell>
          <cell r="N252" t="str">
            <v>23.11.06</v>
          </cell>
          <cell r="S252">
            <v>0</v>
          </cell>
          <cell r="T252">
            <v>1</v>
          </cell>
          <cell r="U252">
            <v>7415.07</v>
          </cell>
        </row>
        <row r="253">
          <cell r="J253" t="str">
            <v/>
          </cell>
          <cell r="L253" t="str">
            <v/>
          </cell>
          <cell r="N253" t="str">
            <v>23.11.06</v>
          </cell>
          <cell r="S253">
            <v>0</v>
          </cell>
          <cell r="T253">
            <v>1</v>
          </cell>
          <cell r="U253">
            <v>7415.07</v>
          </cell>
        </row>
        <row r="254">
          <cell r="J254" t="str">
            <v>31.10.06</v>
          </cell>
          <cell r="L254" t="str">
            <v>10.11.06</v>
          </cell>
          <cell r="N254" t="str">
            <v>23.11.06</v>
          </cell>
          <cell r="S254">
            <v>0</v>
          </cell>
          <cell r="T254">
            <v>1</v>
          </cell>
          <cell r="U254">
            <v>47.84</v>
          </cell>
        </row>
        <row r="255">
          <cell r="J255" t="str">
            <v/>
          </cell>
          <cell r="L255" t="str">
            <v/>
          </cell>
          <cell r="N255" t="str">
            <v>23.11.06</v>
          </cell>
          <cell r="S255">
            <v>0</v>
          </cell>
          <cell r="T255">
            <v>1</v>
          </cell>
          <cell r="U255">
            <v>47.84</v>
          </cell>
        </row>
        <row r="256">
          <cell r="J256" t="str">
            <v>26.10.06</v>
          </cell>
          <cell r="L256" t="str">
            <v>26.10.06</v>
          </cell>
          <cell r="N256" t="str">
            <v>25.10.06</v>
          </cell>
          <cell r="S256">
            <v>0</v>
          </cell>
          <cell r="T256">
            <v>4</v>
          </cell>
          <cell r="U256">
            <v>106.29</v>
          </cell>
        </row>
        <row r="257">
          <cell r="J257" t="str">
            <v/>
          </cell>
          <cell r="L257" t="str">
            <v/>
          </cell>
          <cell r="N257" t="str">
            <v>25.10.06</v>
          </cell>
          <cell r="S257">
            <v>0</v>
          </cell>
          <cell r="T257">
            <v>4</v>
          </cell>
          <cell r="U257">
            <v>106.29</v>
          </cell>
        </row>
        <row r="258">
          <cell r="J258" t="str">
            <v>26.10.06</v>
          </cell>
          <cell r="L258" t="str">
            <v>26.10.06</v>
          </cell>
          <cell r="N258" t="str">
            <v>25.10.06</v>
          </cell>
          <cell r="S258">
            <v>0</v>
          </cell>
          <cell r="T258">
            <v>2</v>
          </cell>
          <cell r="U258">
            <v>37.909999999999997</v>
          </cell>
        </row>
        <row r="259">
          <cell r="J259" t="str">
            <v/>
          </cell>
          <cell r="L259" t="str">
            <v/>
          </cell>
          <cell r="N259" t="str">
            <v>25.10.06</v>
          </cell>
          <cell r="S259">
            <v>0</v>
          </cell>
          <cell r="T259">
            <v>2</v>
          </cell>
          <cell r="U259">
            <v>37.909999999999997</v>
          </cell>
        </row>
        <row r="260">
          <cell r="J260" t="str">
            <v>26.10.06</v>
          </cell>
          <cell r="L260" t="str">
            <v>26.10.06</v>
          </cell>
          <cell r="N260" t="str">
            <v>25.10.06</v>
          </cell>
          <cell r="S260">
            <v>0</v>
          </cell>
          <cell r="T260">
            <v>16</v>
          </cell>
          <cell r="U260">
            <v>744.05</v>
          </cell>
        </row>
        <row r="261">
          <cell r="J261" t="str">
            <v/>
          </cell>
          <cell r="L261" t="str">
            <v/>
          </cell>
          <cell r="N261" t="str">
            <v>25.10.06</v>
          </cell>
          <cell r="S261">
            <v>0</v>
          </cell>
          <cell r="T261">
            <v>16</v>
          </cell>
          <cell r="U261">
            <v>744.05</v>
          </cell>
        </row>
        <row r="262">
          <cell r="J262" t="str">
            <v>26.10.06</v>
          </cell>
          <cell r="L262" t="str">
            <v>26.10.06</v>
          </cell>
          <cell r="N262" t="str">
            <v>25.10.06</v>
          </cell>
          <cell r="S262">
            <v>0</v>
          </cell>
          <cell r="T262">
            <v>24</v>
          </cell>
          <cell r="U262">
            <v>467.69</v>
          </cell>
        </row>
        <row r="263">
          <cell r="J263" t="str">
            <v/>
          </cell>
          <cell r="L263" t="str">
            <v/>
          </cell>
          <cell r="N263" t="str">
            <v>25.10.06</v>
          </cell>
          <cell r="S263">
            <v>0</v>
          </cell>
          <cell r="T263">
            <v>24</v>
          </cell>
          <cell r="U263">
            <v>467.69</v>
          </cell>
        </row>
        <row r="264">
          <cell r="J264" t="str">
            <v>26.10.06</v>
          </cell>
          <cell r="L264" t="str">
            <v>26.10.06</v>
          </cell>
          <cell r="N264" t="str">
            <v>25.10.06</v>
          </cell>
          <cell r="S264">
            <v>0</v>
          </cell>
          <cell r="T264">
            <v>24</v>
          </cell>
          <cell r="U264">
            <v>5272.16</v>
          </cell>
        </row>
        <row r="265">
          <cell r="J265" t="str">
            <v/>
          </cell>
          <cell r="L265" t="str">
            <v/>
          </cell>
          <cell r="N265" t="str">
            <v>25.10.06</v>
          </cell>
          <cell r="S265">
            <v>0</v>
          </cell>
          <cell r="T265">
            <v>24</v>
          </cell>
          <cell r="U265">
            <v>5272.16</v>
          </cell>
        </row>
        <row r="266">
          <cell r="J266" t="str">
            <v>26.10.06</v>
          </cell>
          <cell r="L266" t="str">
            <v>26.10.06</v>
          </cell>
          <cell r="N266" t="str">
            <v>25.10.06</v>
          </cell>
          <cell r="S266">
            <v>0</v>
          </cell>
          <cell r="T266">
            <v>4</v>
          </cell>
          <cell r="U266">
            <v>935.38</v>
          </cell>
        </row>
        <row r="267">
          <cell r="J267" t="str">
            <v/>
          </cell>
          <cell r="L267" t="str">
            <v/>
          </cell>
          <cell r="N267" t="str">
            <v>25.10.06</v>
          </cell>
          <cell r="S267">
            <v>0</v>
          </cell>
          <cell r="T267">
            <v>4</v>
          </cell>
          <cell r="U267">
            <v>935.38</v>
          </cell>
        </row>
        <row r="268">
          <cell r="J268" t="str">
            <v>26.10.06</v>
          </cell>
          <cell r="L268" t="str">
            <v>26.10.06</v>
          </cell>
          <cell r="N268" t="str">
            <v>25.10.06</v>
          </cell>
          <cell r="S268">
            <v>0</v>
          </cell>
          <cell r="T268">
            <v>6</v>
          </cell>
          <cell r="U268">
            <v>119.58</v>
          </cell>
        </row>
        <row r="269">
          <cell r="J269" t="str">
            <v/>
          </cell>
          <cell r="L269" t="str">
            <v/>
          </cell>
          <cell r="N269" t="str">
            <v>25.10.06</v>
          </cell>
          <cell r="S269">
            <v>0</v>
          </cell>
          <cell r="T269">
            <v>6</v>
          </cell>
          <cell r="U269">
            <v>119.58</v>
          </cell>
        </row>
        <row r="270">
          <cell r="J270" t="str">
            <v>26.10.06</v>
          </cell>
          <cell r="L270" t="str">
            <v>26.10.06</v>
          </cell>
          <cell r="N270" t="str">
            <v>25.10.06</v>
          </cell>
          <cell r="S270">
            <v>0</v>
          </cell>
          <cell r="T270">
            <v>2</v>
          </cell>
          <cell r="U270">
            <v>5367.82</v>
          </cell>
        </row>
        <row r="271">
          <cell r="J271" t="str">
            <v/>
          </cell>
          <cell r="L271" t="str">
            <v/>
          </cell>
          <cell r="N271" t="str">
            <v>25.10.06</v>
          </cell>
          <cell r="S271">
            <v>0</v>
          </cell>
          <cell r="T271">
            <v>2</v>
          </cell>
          <cell r="U271">
            <v>5367.82</v>
          </cell>
        </row>
        <row r="272">
          <cell r="J272" t="str">
            <v>26.10.06</v>
          </cell>
          <cell r="L272" t="str">
            <v>26.10.06</v>
          </cell>
          <cell r="N272" t="str">
            <v>25.10.06</v>
          </cell>
          <cell r="S272">
            <v>0</v>
          </cell>
          <cell r="T272">
            <v>1</v>
          </cell>
          <cell r="U272">
            <v>268.10000000000002</v>
          </cell>
        </row>
        <row r="273">
          <cell r="J273" t="str">
            <v/>
          </cell>
          <cell r="L273" t="str">
            <v/>
          </cell>
          <cell r="N273" t="str">
            <v>25.10.06</v>
          </cell>
          <cell r="S273">
            <v>0</v>
          </cell>
          <cell r="T273">
            <v>1</v>
          </cell>
          <cell r="U273">
            <v>268.10000000000002</v>
          </cell>
        </row>
        <row r="274">
          <cell r="J274" t="str">
            <v>26.10.06</v>
          </cell>
          <cell r="L274" t="str">
            <v>26.10.06</v>
          </cell>
          <cell r="N274" t="str">
            <v>25.10.06</v>
          </cell>
          <cell r="S274">
            <v>0</v>
          </cell>
          <cell r="T274">
            <v>68</v>
          </cell>
          <cell r="U274">
            <v>1806.99</v>
          </cell>
        </row>
        <row r="275">
          <cell r="J275" t="str">
            <v/>
          </cell>
          <cell r="L275" t="str">
            <v/>
          </cell>
          <cell r="N275" t="str">
            <v>25.10.06</v>
          </cell>
          <cell r="S275">
            <v>0</v>
          </cell>
          <cell r="T275">
            <v>68</v>
          </cell>
          <cell r="U275">
            <v>1806.99</v>
          </cell>
        </row>
        <row r="276">
          <cell r="J276" t="str">
            <v>26.10.06</v>
          </cell>
          <cell r="L276" t="str">
            <v>26.10.06</v>
          </cell>
          <cell r="N276" t="str">
            <v>25.10.06</v>
          </cell>
          <cell r="S276">
            <v>0</v>
          </cell>
          <cell r="T276">
            <v>68</v>
          </cell>
          <cell r="U276">
            <v>28911.84</v>
          </cell>
        </row>
        <row r="277">
          <cell r="J277" t="str">
            <v/>
          </cell>
          <cell r="L277" t="str">
            <v/>
          </cell>
          <cell r="N277" t="str">
            <v>25.10.06</v>
          </cell>
          <cell r="S277">
            <v>0</v>
          </cell>
          <cell r="T277">
            <v>68</v>
          </cell>
          <cell r="U277">
            <v>28911.84</v>
          </cell>
        </row>
        <row r="278">
          <cell r="J278" t="str">
            <v>26.10.06</v>
          </cell>
          <cell r="L278" t="str">
            <v>26.10.06</v>
          </cell>
          <cell r="N278" t="str">
            <v>25.10.06</v>
          </cell>
          <cell r="S278">
            <v>0</v>
          </cell>
          <cell r="T278">
            <v>300</v>
          </cell>
          <cell r="U278">
            <v>13951.03</v>
          </cell>
        </row>
        <row r="279">
          <cell r="J279" t="str">
            <v/>
          </cell>
          <cell r="L279" t="str">
            <v/>
          </cell>
          <cell r="N279" t="str">
            <v>25.10.06</v>
          </cell>
          <cell r="S279">
            <v>0</v>
          </cell>
          <cell r="T279">
            <v>300</v>
          </cell>
          <cell r="U279">
            <v>13951.03</v>
          </cell>
        </row>
        <row r="280">
          <cell r="J280" t="str">
            <v>26.10.06</v>
          </cell>
          <cell r="L280" t="str">
            <v>26.10.06</v>
          </cell>
          <cell r="N280" t="str">
            <v>25.10.06</v>
          </cell>
          <cell r="S280">
            <v>0</v>
          </cell>
          <cell r="T280">
            <v>181</v>
          </cell>
          <cell r="U280">
            <v>30782.61</v>
          </cell>
        </row>
        <row r="281">
          <cell r="J281" t="str">
            <v/>
          </cell>
          <cell r="L281" t="str">
            <v/>
          </cell>
          <cell r="N281" t="str">
            <v>25.10.06</v>
          </cell>
          <cell r="S281">
            <v>0</v>
          </cell>
          <cell r="T281">
            <v>181</v>
          </cell>
          <cell r="U281">
            <v>30782.61</v>
          </cell>
        </row>
        <row r="282">
          <cell r="J282" t="str">
            <v>26.10.06</v>
          </cell>
          <cell r="L282" t="str">
            <v>26.10.06</v>
          </cell>
          <cell r="N282" t="str">
            <v>25.10.06</v>
          </cell>
          <cell r="S282">
            <v>0</v>
          </cell>
          <cell r="T282">
            <v>120</v>
          </cell>
          <cell r="U282">
            <v>28274.080000000002</v>
          </cell>
        </row>
        <row r="283">
          <cell r="J283" t="str">
            <v/>
          </cell>
          <cell r="L283" t="str">
            <v/>
          </cell>
          <cell r="N283" t="str">
            <v>25.10.06</v>
          </cell>
          <cell r="S283">
            <v>0</v>
          </cell>
          <cell r="T283">
            <v>120</v>
          </cell>
          <cell r="U283">
            <v>28274.080000000002</v>
          </cell>
        </row>
        <row r="284">
          <cell r="J284" t="str">
            <v>26.10.06</v>
          </cell>
          <cell r="L284" t="str">
            <v>26.10.06</v>
          </cell>
          <cell r="N284" t="str">
            <v>25.10.06</v>
          </cell>
          <cell r="S284">
            <v>0</v>
          </cell>
          <cell r="T284">
            <v>31</v>
          </cell>
          <cell r="U284">
            <v>8402.5</v>
          </cell>
        </row>
        <row r="285">
          <cell r="J285" t="str">
            <v/>
          </cell>
          <cell r="L285" t="str">
            <v/>
          </cell>
          <cell r="N285" t="str">
            <v>25.10.06</v>
          </cell>
          <cell r="S285">
            <v>0</v>
          </cell>
          <cell r="T285">
            <v>31</v>
          </cell>
          <cell r="U285">
            <v>8402.5</v>
          </cell>
        </row>
        <row r="286">
          <cell r="J286" t="str">
            <v>26.10.06</v>
          </cell>
          <cell r="L286" t="str">
            <v>26.10.06</v>
          </cell>
          <cell r="N286" t="str">
            <v>25.10.06</v>
          </cell>
          <cell r="S286">
            <v>0</v>
          </cell>
          <cell r="T286">
            <v>301</v>
          </cell>
          <cell r="U286">
            <v>3732.67</v>
          </cell>
        </row>
        <row r="287">
          <cell r="J287" t="str">
            <v/>
          </cell>
          <cell r="L287" t="str">
            <v/>
          </cell>
          <cell r="N287" t="str">
            <v>25.10.06</v>
          </cell>
          <cell r="S287">
            <v>0</v>
          </cell>
          <cell r="T287">
            <v>301</v>
          </cell>
          <cell r="U287">
            <v>3732.67</v>
          </cell>
        </row>
        <row r="288">
          <cell r="J288" t="str">
            <v>26.10.06</v>
          </cell>
          <cell r="L288" t="str">
            <v>26.10.06</v>
          </cell>
          <cell r="N288" t="str">
            <v>25.10.06</v>
          </cell>
          <cell r="S288">
            <v>0</v>
          </cell>
          <cell r="T288">
            <v>332</v>
          </cell>
          <cell r="U288">
            <v>6469.73</v>
          </cell>
        </row>
        <row r="289">
          <cell r="J289" t="str">
            <v/>
          </cell>
          <cell r="L289" t="str">
            <v/>
          </cell>
          <cell r="N289" t="str">
            <v>25.10.06</v>
          </cell>
          <cell r="S289">
            <v>0</v>
          </cell>
          <cell r="T289">
            <v>332</v>
          </cell>
          <cell r="U289">
            <v>6469.73</v>
          </cell>
        </row>
        <row r="290">
          <cell r="J290" t="str">
            <v>26.10.06</v>
          </cell>
          <cell r="L290" t="str">
            <v>26.10.06</v>
          </cell>
          <cell r="N290" t="str">
            <v>25.10.06</v>
          </cell>
          <cell r="S290">
            <v>0</v>
          </cell>
          <cell r="T290">
            <v>136</v>
          </cell>
          <cell r="U290">
            <v>2710.49</v>
          </cell>
        </row>
        <row r="291">
          <cell r="J291" t="str">
            <v/>
          </cell>
          <cell r="L291" t="str">
            <v/>
          </cell>
          <cell r="N291" t="str">
            <v>25.10.06</v>
          </cell>
          <cell r="S291">
            <v>0</v>
          </cell>
          <cell r="T291">
            <v>136</v>
          </cell>
          <cell r="U291">
            <v>2710.49</v>
          </cell>
        </row>
        <row r="292">
          <cell r="J292" t="str">
            <v>26.10.06</v>
          </cell>
          <cell r="L292" t="str">
            <v>26.10.06</v>
          </cell>
          <cell r="N292" t="str">
            <v>25.10.06</v>
          </cell>
          <cell r="S292">
            <v>0</v>
          </cell>
          <cell r="T292">
            <v>2</v>
          </cell>
          <cell r="U292">
            <v>37.909999999999997</v>
          </cell>
        </row>
        <row r="293">
          <cell r="J293" t="str">
            <v/>
          </cell>
          <cell r="L293" t="str">
            <v/>
          </cell>
          <cell r="N293" t="str">
            <v>25.10.06</v>
          </cell>
          <cell r="S293">
            <v>0</v>
          </cell>
          <cell r="T293">
            <v>2</v>
          </cell>
          <cell r="U293">
            <v>37.909999999999997</v>
          </cell>
        </row>
        <row r="294">
          <cell r="J294" t="str">
            <v>26.10.06</v>
          </cell>
          <cell r="L294" t="str">
            <v>26.10.06</v>
          </cell>
          <cell r="N294" t="str">
            <v>25.10.06</v>
          </cell>
          <cell r="S294">
            <v>0</v>
          </cell>
          <cell r="T294">
            <v>2</v>
          </cell>
          <cell r="U294">
            <v>614.14</v>
          </cell>
        </row>
        <row r="295">
          <cell r="J295" t="str">
            <v/>
          </cell>
          <cell r="L295" t="str">
            <v/>
          </cell>
          <cell r="N295" t="str">
            <v>25.10.06</v>
          </cell>
          <cell r="S295">
            <v>0</v>
          </cell>
          <cell r="T295">
            <v>2</v>
          </cell>
          <cell r="U295">
            <v>614.14</v>
          </cell>
        </row>
        <row r="296">
          <cell r="J296" t="str">
            <v>26.10.06</v>
          </cell>
          <cell r="L296" t="str">
            <v>26.10.06</v>
          </cell>
          <cell r="N296" t="str">
            <v>25.10.06</v>
          </cell>
          <cell r="S296">
            <v>0</v>
          </cell>
          <cell r="T296">
            <v>1</v>
          </cell>
          <cell r="U296">
            <v>325.38</v>
          </cell>
        </row>
        <row r="297">
          <cell r="J297" t="str">
            <v/>
          </cell>
          <cell r="L297" t="str">
            <v/>
          </cell>
          <cell r="N297" t="str">
            <v>25.10.06</v>
          </cell>
          <cell r="S297">
            <v>0</v>
          </cell>
          <cell r="T297">
            <v>1</v>
          </cell>
          <cell r="U297">
            <v>325.38</v>
          </cell>
        </row>
        <row r="298">
          <cell r="J298" t="str">
            <v>26.10.06</v>
          </cell>
          <cell r="L298" t="str">
            <v>26.10.06</v>
          </cell>
          <cell r="N298" t="str">
            <v>25.10.06</v>
          </cell>
          <cell r="S298">
            <v>0</v>
          </cell>
          <cell r="T298">
            <v>1</v>
          </cell>
          <cell r="U298">
            <v>12.4</v>
          </cell>
        </row>
        <row r="299">
          <cell r="J299" t="str">
            <v/>
          </cell>
          <cell r="L299" t="str">
            <v/>
          </cell>
          <cell r="N299" t="str">
            <v>25.10.06</v>
          </cell>
          <cell r="S299">
            <v>0</v>
          </cell>
          <cell r="T299">
            <v>1</v>
          </cell>
          <cell r="U299">
            <v>12.4</v>
          </cell>
        </row>
        <row r="300">
          <cell r="J300" t="str">
            <v>26.10.06</v>
          </cell>
          <cell r="L300" t="str">
            <v>26.10.06</v>
          </cell>
          <cell r="N300" t="str">
            <v>25.10.06</v>
          </cell>
          <cell r="S300">
            <v>0</v>
          </cell>
          <cell r="T300">
            <v>1</v>
          </cell>
          <cell r="U300">
            <v>2683.91</v>
          </cell>
        </row>
        <row r="301">
          <cell r="J301" t="str">
            <v/>
          </cell>
          <cell r="L301" t="str">
            <v/>
          </cell>
          <cell r="N301" t="str">
            <v>25.10.06</v>
          </cell>
          <cell r="S301">
            <v>0</v>
          </cell>
          <cell r="T301">
            <v>1</v>
          </cell>
          <cell r="U301">
            <v>2683.91</v>
          </cell>
        </row>
        <row r="302">
          <cell r="J302" t="str">
            <v>26.10.06</v>
          </cell>
          <cell r="L302" t="str">
            <v>26.10.06</v>
          </cell>
          <cell r="N302" t="str">
            <v>25.10.06</v>
          </cell>
          <cell r="S302">
            <v>0</v>
          </cell>
          <cell r="T302">
            <v>1</v>
          </cell>
          <cell r="U302">
            <v>268.10000000000002</v>
          </cell>
        </row>
        <row r="303">
          <cell r="J303" t="str">
            <v/>
          </cell>
          <cell r="L303" t="str">
            <v/>
          </cell>
          <cell r="N303" t="str">
            <v>25.10.06</v>
          </cell>
          <cell r="S303">
            <v>0</v>
          </cell>
          <cell r="T303">
            <v>1</v>
          </cell>
          <cell r="U303">
            <v>268.10000000000002</v>
          </cell>
        </row>
        <row r="304">
          <cell r="J304" t="str">
            <v>26.10.06</v>
          </cell>
          <cell r="L304" t="str">
            <v>26.10.06</v>
          </cell>
          <cell r="N304" t="str">
            <v>25.10.06</v>
          </cell>
          <cell r="S304">
            <v>0</v>
          </cell>
          <cell r="T304">
            <v>2</v>
          </cell>
          <cell r="U304">
            <v>37.93</v>
          </cell>
        </row>
        <row r="305">
          <cell r="J305" t="str">
            <v/>
          </cell>
          <cell r="L305" t="str">
            <v/>
          </cell>
          <cell r="N305" t="str">
            <v>25.10.06</v>
          </cell>
          <cell r="S305">
            <v>0</v>
          </cell>
          <cell r="T305">
            <v>2</v>
          </cell>
          <cell r="U305">
            <v>37.93</v>
          </cell>
        </row>
        <row r="306">
          <cell r="J306" t="str">
            <v>26.10.06</v>
          </cell>
          <cell r="L306" t="str">
            <v/>
          </cell>
          <cell r="N306" t="str">
            <v/>
          </cell>
          <cell r="S306">
            <v>0</v>
          </cell>
          <cell r="T306">
            <v>0</v>
          </cell>
          <cell r="U306">
            <v>0</v>
          </cell>
        </row>
        <row r="307">
          <cell r="J307" t="str">
            <v>26.10.06</v>
          </cell>
          <cell r="L307" t="str">
            <v>26.10.06</v>
          </cell>
          <cell r="N307" t="str">
            <v>25.10.06</v>
          </cell>
          <cell r="S307">
            <v>0</v>
          </cell>
          <cell r="T307">
            <v>2</v>
          </cell>
          <cell r="U307">
            <v>1594.56</v>
          </cell>
        </row>
        <row r="308">
          <cell r="J308" t="str">
            <v/>
          </cell>
          <cell r="L308" t="str">
            <v/>
          </cell>
          <cell r="N308" t="str">
            <v>25.10.06</v>
          </cell>
          <cell r="S308">
            <v>0</v>
          </cell>
          <cell r="T308">
            <v>2</v>
          </cell>
          <cell r="U308">
            <v>1594.56</v>
          </cell>
        </row>
        <row r="309">
          <cell r="J309" t="str">
            <v>26.10.06</v>
          </cell>
          <cell r="L309" t="str">
            <v>26.10.06</v>
          </cell>
          <cell r="N309" t="str">
            <v>25.10.06</v>
          </cell>
          <cell r="S309">
            <v>0</v>
          </cell>
          <cell r="T309">
            <v>68</v>
          </cell>
          <cell r="U309">
            <v>10333.299999999999</v>
          </cell>
        </row>
        <row r="310">
          <cell r="J310" t="str">
            <v/>
          </cell>
          <cell r="L310" t="str">
            <v/>
          </cell>
          <cell r="N310" t="str">
            <v>25.10.06</v>
          </cell>
          <cell r="S310">
            <v>0</v>
          </cell>
          <cell r="T310">
            <v>68</v>
          </cell>
          <cell r="U310">
            <v>10333.299999999999</v>
          </cell>
        </row>
        <row r="311">
          <cell r="J311" t="str">
            <v>26.10.06</v>
          </cell>
          <cell r="L311" t="str">
            <v>26.10.06</v>
          </cell>
          <cell r="N311" t="str">
            <v>25.10.06</v>
          </cell>
          <cell r="S311">
            <v>0</v>
          </cell>
          <cell r="T311">
            <v>48</v>
          </cell>
          <cell r="U311">
            <v>19887.03</v>
          </cell>
        </row>
        <row r="312">
          <cell r="J312" t="str">
            <v/>
          </cell>
          <cell r="L312" t="str">
            <v/>
          </cell>
          <cell r="N312" t="str">
            <v>25.10.06</v>
          </cell>
          <cell r="S312">
            <v>0</v>
          </cell>
          <cell r="T312">
            <v>48</v>
          </cell>
          <cell r="U312">
            <v>19887.03</v>
          </cell>
        </row>
        <row r="313">
          <cell r="J313" t="str">
            <v>26.10.06</v>
          </cell>
          <cell r="L313" t="str">
            <v>26.10.06</v>
          </cell>
          <cell r="N313" t="str">
            <v>25.10.06</v>
          </cell>
          <cell r="S313">
            <v>0</v>
          </cell>
          <cell r="T313">
            <v>1</v>
          </cell>
          <cell r="U313">
            <v>797.28</v>
          </cell>
        </row>
        <row r="314">
          <cell r="J314" t="str">
            <v/>
          </cell>
          <cell r="L314" t="str">
            <v/>
          </cell>
          <cell r="N314" t="str">
            <v>25.10.06</v>
          </cell>
          <cell r="S314">
            <v>0</v>
          </cell>
          <cell r="T314">
            <v>1</v>
          </cell>
          <cell r="U314">
            <v>797.28</v>
          </cell>
        </row>
        <row r="315">
          <cell r="J315" t="str">
            <v>26.10.06</v>
          </cell>
          <cell r="L315" t="str">
            <v>26.10.06</v>
          </cell>
          <cell r="N315" t="str">
            <v>25.10.06</v>
          </cell>
          <cell r="S315">
            <v>0</v>
          </cell>
          <cell r="T315">
            <v>2</v>
          </cell>
          <cell r="U315">
            <v>248.04</v>
          </cell>
        </row>
        <row r="316">
          <cell r="J316" t="str">
            <v/>
          </cell>
          <cell r="L316" t="str">
            <v/>
          </cell>
          <cell r="N316" t="str">
            <v>25.10.06</v>
          </cell>
          <cell r="S316">
            <v>0</v>
          </cell>
          <cell r="T316">
            <v>2</v>
          </cell>
          <cell r="U316">
            <v>248.04</v>
          </cell>
        </row>
        <row r="317">
          <cell r="J317" t="str">
            <v>26.10.06</v>
          </cell>
          <cell r="L317" t="str">
            <v>26.10.06</v>
          </cell>
          <cell r="N317" t="str">
            <v>25.10.06</v>
          </cell>
          <cell r="S317">
            <v>0</v>
          </cell>
          <cell r="T317">
            <v>1</v>
          </cell>
          <cell r="U317">
            <v>647.36</v>
          </cell>
        </row>
        <row r="318">
          <cell r="J318" t="str">
            <v/>
          </cell>
          <cell r="L318" t="str">
            <v/>
          </cell>
          <cell r="N318" t="str">
            <v>25.10.06</v>
          </cell>
          <cell r="S318">
            <v>0</v>
          </cell>
          <cell r="T318">
            <v>1</v>
          </cell>
          <cell r="U318">
            <v>647.36</v>
          </cell>
        </row>
        <row r="319">
          <cell r="J319" t="str">
            <v>26.10.06</v>
          </cell>
          <cell r="L319" t="str">
            <v>26.10.06</v>
          </cell>
          <cell r="N319" t="str">
            <v>25.10.06</v>
          </cell>
          <cell r="S319">
            <v>0</v>
          </cell>
          <cell r="T319">
            <v>1</v>
          </cell>
          <cell r="U319">
            <v>436.12</v>
          </cell>
        </row>
        <row r="320">
          <cell r="J320" t="str">
            <v/>
          </cell>
          <cell r="L320" t="str">
            <v/>
          </cell>
          <cell r="N320" t="str">
            <v>25.10.06</v>
          </cell>
          <cell r="S320">
            <v>0</v>
          </cell>
          <cell r="T320">
            <v>1</v>
          </cell>
          <cell r="U320">
            <v>436.12</v>
          </cell>
        </row>
        <row r="321">
          <cell r="J321" t="str">
            <v>26.10.06</v>
          </cell>
          <cell r="L321" t="str">
            <v>26.10.06</v>
          </cell>
          <cell r="N321" t="str">
            <v>25.10.06</v>
          </cell>
          <cell r="S321">
            <v>0</v>
          </cell>
          <cell r="T321">
            <v>1</v>
          </cell>
          <cell r="U321">
            <v>57.92</v>
          </cell>
        </row>
        <row r="322">
          <cell r="J322" t="str">
            <v/>
          </cell>
          <cell r="L322" t="str">
            <v/>
          </cell>
          <cell r="N322" t="str">
            <v>25.10.06</v>
          </cell>
          <cell r="S322">
            <v>0</v>
          </cell>
          <cell r="T322">
            <v>1</v>
          </cell>
          <cell r="U322">
            <v>57.92</v>
          </cell>
        </row>
        <row r="323">
          <cell r="J323" t="str">
            <v>26.10.06</v>
          </cell>
          <cell r="L323" t="str">
            <v>26.10.06</v>
          </cell>
          <cell r="N323" t="str">
            <v>25.10.06</v>
          </cell>
          <cell r="S323">
            <v>0</v>
          </cell>
          <cell r="T323">
            <v>6</v>
          </cell>
          <cell r="U323">
            <v>531.52</v>
          </cell>
        </row>
        <row r="324">
          <cell r="J324" t="str">
            <v/>
          </cell>
          <cell r="L324" t="str">
            <v/>
          </cell>
          <cell r="N324" t="str">
            <v>25.10.06</v>
          </cell>
          <cell r="S324">
            <v>0</v>
          </cell>
          <cell r="T324">
            <v>6</v>
          </cell>
          <cell r="U324">
            <v>531.52</v>
          </cell>
        </row>
        <row r="325">
          <cell r="J325" t="str">
            <v>26.10.06</v>
          </cell>
          <cell r="L325" t="str">
            <v>26.10.06</v>
          </cell>
          <cell r="N325" t="str">
            <v>25.10.06</v>
          </cell>
          <cell r="S325">
            <v>0</v>
          </cell>
          <cell r="T325">
            <v>10</v>
          </cell>
          <cell r="U325">
            <v>7972.81</v>
          </cell>
        </row>
        <row r="326">
          <cell r="J326" t="str">
            <v/>
          </cell>
          <cell r="L326" t="str">
            <v/>
          </cell>
          <cell r="N326" t="str">
            <v>25.10.06</v>
          </cell>
          <cell r="S326">
            <v>0</v>
          </cell>
          <cell r="T326">
            <v>10</v>
          </cell>
          <cell r="U326">
            <v>7972.81</v>
          </cell>
        </row>
        <row r="327">
          <cell r="J327" t="str">
            <v>26.10.06</v>
          </cell>
          <cell r="L327" t="str">
            <v>26.10.06</v>
          </cell>
          <cell r="N327" t="str">
            <v>26.10.06</v>
          </cell>
          <cell r="S327">
            <v>0</v>
          </cell>
          <cell r="T327">
            <v>1</v>
          </cell>
          <cell r="U327">
            <v>45.46</v>
          </cell>
        </row>
        <row r="328">
          <cell r="J328" t="str">
            <v/>
          </cell>
          <cell r="L328" t="str">
            <v/>
          </cell>
          <cell r="N328" t="str">
            <v>26.10.06</v>
          </cell>
          <cell r="S328">
            <v>0</v>
          </cell>
          <cell r="T328">
            <v>1</v>
          </cell>
          <cell r="U328">
            <v>45.46</v>
          </cell>
        </row>
        <row r="329">
          <cell r="J329" t="str">
            <v>26.10.06</v>
          </cell>
          <cell r="L329" t="str">
            <v>26.10.06</v>
          </cell>
          <cell r="N329" t="str">
            <v>26.10.06</v>
          </cell>
          <cell r="S329">
            <v>0</v>
          </cell>
          <cell r="T329">
            <v>3</v>
          </cell>
          <cell r="U329">
            <v>136.38</v>
          </cell>
        </row>
        <row r="330">
          <cell r="J330" t="str">
            <v/>
          </cell>
          <cell r="L330" t="str">
            <v/>
          </cell>
          <cell r="N330" t="str">
            <v>26.10.06</v>
          </cell>
          <cell r="S330">
            <v>0</v>
          </cell>
          <cell r="T330">
            <v>3</v>
          </cell>
          <cell r="U330">
            <v>136.38</v>
          </cell>
        </row>
        <row r="331">
          <cell r="J331" t="str">
            <v>26.10.06</v>
          </cell>
          <cell r="L331" t="str">
            <v>26.10.06</v>
          </cell>
          <cell r="N331" t="str">
            <v>26.10.06</v>
          </cell>
          <cell r="S331">
            <v>0</v>
          </cell>
          <cell r="T331">
            <v>1</v>
          </cell>
          <cell r="U331">
            <v>22.05</v>
          </cell>
        </row>
        <row r="332">
          <cell r="J332" t="str">
            <v/>
          </cell>
          <cell r="L332" t="str">
            <v/>
          </cell>
          <cell r="N332" t="str">
            <v>26.10.06</v>
          </cell>
          <cell r="S332">
            <v>0</v>
          </cell>
          <cell r="T332">
            <v>1</v>
          </cell>
          <cell r="U332">
            <v>22.05</v>
          </cell>
        </row>
        <row r="333">
          <cell r="J333" t="str">
            <v>26.10.06</v>
          </cell>
          <cell r="L333" t="str">
            <v>26.10.06</v>
          </cell>
          <cell r="N333" t="str">
            <v>26.10.06</v>
          </cell>
          <cell r="S333">
            <v>0</v>
          </cell>
          <cell r="T333">
            <v>10</v>
          </cell>
          <cell r="U333">
            <v>234.73</v>
          </cell>
        </row>
        <row r="334">
          <cell r="J334" t="str">
            <v/>
          </cell>
          <cell r="L334" t="str">
            <v/>
          </cell>
          <cell r="N334" t="str">
            <v>26.10.06</v>
          </cell>
          <cell r="S334">
            <v>0</v>
          </cell>
          <cell r="T334">
            <v>10</v>
          </cell>
          <cell r="U334">
            <v>234.73</v>
          </cell>
        </row>
        <row r="335">
          <cell r="J335" t="str">
            <v>26.10.06</v>
          </cell>
          <cell r="L335" t="str">
            <v/>
          </cell>
          <cell r="N335" t="str">
            <v>25.10.06</v>
          </cell>
          <cell r="S335">
            <v>0</v>
          </cell>
          <cell r="T335">
            <v>1</v>
          </cell>
          <cell r="U335">
            <v>337.04</v>
          </cell>
        </row>
        <row r="336">
          <cell r="J336" t="str">
            <v/>
          </cell>
          <cell r="L336" t="str">
            <v/>
          </cell>
          <cell r="N336" t="str">
            <v>25.10.06</v>
          </cell>
          <cell r="S336">
            <v>0</v>
          </cell>
          <cell r="T336">
            <v>1</v>
          </cell>
          <cell r="U336">
            <v>337.04</v>
          </cell>
        </row>
        <row r="337">
          <cell r="J337" t="str">
            <v>26.10.06</v>
          </cell>
          <cell r="L337" t="str">
            <v>26.10.06</v>
          </cell>
          <cell r="N337" t="str">
            <v>25.10.06</v>
          </cell>
          <cell r="S337">
            <v>0</v>
          </cell>
          <cell r="T337">
            <v>1</v>
          </cell>
          <cell r="U337">
            <v>99.43</v>
          </cell>
        </row>
        <row r="338">
          <cell r="J338" t="str">
            <v/>
          </cell>
          <cell r="L338" t="str">
            <v/>
          </cell>
          <cell r="N338" t="str">
            <v>25.10.06</v>
          </cell>
          <cell r="S338">
            <v>0</v>
          </cell>
          <cell r="T338">
            <v>1</v>
          </cell>
          <cell r="U338">
            <v>99.43</v>
          </cell>
        </row>
        <row r="339">
          <cell r="J339" t="str">
            <v>26.10.06</v>
          </cell>
          <cell r="L339" t="str">
            <v/>
          </cell>
          <cell r="N339" t="str">
            <v>25.10.06</v>
          </cell>
          <cell r="S339">
            <v>0</v>
          </cell>
          <cell r="T339">
            <v>1</v>
          </cell>
          <cell r="U339">
            <v>114.02</v>
          </cell>
        </row>
        <row r="340">
          <cell r="J340" t="str">
            <v/>
          </cell>
          <cell r="L340" t="str">
            <v/>
          </cell>
          <cell r="N340" t="str">
            <v>25.10.06</v>
          </cell>
          <cell r="S340">
            <v>0</v>
          </cell>
          <cell r="T340">
            <v>1</v>
          </cell>
          <cell r="U340">
            <v>114.02</v>
          </cell>
        </row>
        <row r="341">
          <cell r="J341" t="str">
            <v>26.10.06</v>
          </cell>
          <cell r="L341" t="str">
            <v/>
          </cell>
          <cell r="N341" t="str">
            <v>25.10.06</v>
          </cell>
          <cell r="S341">
            <v>0</v>
          </cell>
          <cell r="T341">
            <v>1</v>
          </cell>
          <cell r="U341">
            <v>31.9</v>
          </cell>
        </row>
        <row r="342">
          <cell r="J342" t="str">
            <v/>
          </cell>
          <cell r="L342" t="str">
            <v/>
          </cell>
          <cell r="N342" t="str">
            <v>25.10.06</v>
          </cell>
          <cell r="S342">
            <v>0</v>
          </cell>
          <cell r="T342">
            <v>1</v>
          </cell>
          <cell r="U342">
            <v>31.9</v>
          </cell>
        </row>
        <row r="343">
          <cell r="J343" t="str">
            <v>26.10.06</v>
          </cell>
          <cell r="L343" t="str">
            <v/>
          </cell>
          <cell r="N343" t="str">
            <v>25.10.06</v>
          </cell>
          <cell r="S343">
            <v>0</v>
          </cell>
          <cell r="T343">
            <v>1</v>
          </cell>
          <cell r="U343">
            <v>1476.94</v>
          </cell>
        </row>
        <row r="344">
          <cell r="J344" t="str">
            <v/>
          </cell>
          <cell r="L344" t="str">
            <v/>
          </cell>
          <cell r="N344" t="str">
            <v>25.10.06</v>
          </cell>
          <cell r="S344">
            <v>0</v>
          </cell>
          <cell r="T344">
            <v>1</v>
          </cell>
          <cell r="U344">
            <v>1476.94</v>
          </cell>
        </row>
        <row r="345">
          <cell r="J345" t="str">
            <v>26.10.06</v>
          </cell>
          <cell r="L345" t="str">
            <v/>
          </cell>
          <cell r="N345" t="str">
            <v>25.10.06</v>
          </cell>
          <cell r="S345">
            <v>0</v>
          </cell>
          <cell r="T345">
            <v>2</v>
          </cell>
          <cell r="U345">
            <v>1323.34</v>
          </cell>
        </row>
        <row r="346">
          <cell r="J346" t="str">
            <v/>
          </cell>
          <cell r="L346" t="str">
            <v/>
          </cell>
          <cell r="N346" t="str">
            <v>25.10.06</v>
          </cell>
          <cell r="S346">
            <v>0</v>
          </cell>
          <cell r="T346">
            <v>2</v>
          </cell>
          <cell r="U346">
            <v>1323.34</v>
          </cell>
        </row>
        <row r="347">
          <cell r="J347" t="str">
            <v>26.10.06</v>
          </cell>
          <cell r="L347" t="str">
            <v/>
          </cell>
          <cell r="N347" t="str">
            <v>25.10.06</v>
          </cell>
          <cell r="S347">
            <v>0</v>
          </cell>
          <cell r="T347">
            <v>2</v>
          </cell>
          <cell r="U347">
            <v>590.78</v>
          </cell>
        </row>
        <row r="348">
          <cell r="J348" t="str">
            <v/>
          </cell>
          <cell r="L348" t="str">
            <v/>
          </cell>
          <cell r="N348" t="str">
            <v>25.10.06</v>
          </cell>
          <cell r="S348">
            <v>0</v>
          </cell>
          <cell r="T348">
            <v>2</v>
          </cell>
          <cell r="U348">
            <v>590.78</v>
          </cell>
        </row>
        <row r="349">
          <cell r="J349" t="str">
            <v>26.10.06</v>
          </cell>
          <cell r="L349" t="str">
            <v/>
          </cell>
          <cell r="N349" t="str">
            <v>25.10.06</v>
          </cell>
          <cell r="S349">
            <v>0</v>
          </cell>
          <cell r="T349">
            <v>2</v>
          </cell>
          <cell r="U349">
            <v>1990.92</v>
          </cell>
        </row>
        <row r="350">
          <cell r="J350" t="str">
            <v/>
          </cell>
          <cell r="L350" t="str">
            <v/>
          </cell>
          <cell r="N350" t="str">
            <v>25.10.06</v>
          </cell>
          <cell r="S350">
            <v>0</v>
          </cell>
          <cell r="T350">
            <v>2</v>
          </cell>
          <cell r="U350">
            <v>1990.92</v>
          </cell>
        </row>
        <row r="351">
          <cell r="J351" t="str">
            <v>26.10.06</v>
          </cell>
          <cell r="L351" t="str">
            <v/>
          </cell>
          <cell r="N351" t="str">
            <v>25.10.06</v>
          </cell>
          <cell r="S351">
            <v>0</v>
          </cell>
          <cell r="T351">
            <v>2</v>
          </cell>
          <cell r="U351">
            <v>1169.74</v>
          </cell>
        </row>
        <row r="352">
          <cell r="J352" t="str">
            <v/>
          </cell>
          <cell r="L352" t="str">
            <v/>
          </cell>
          <cell r="N352" t="str">
            <v>25.10.06</v>
          </cell>
          <cell r="S352">
            <v>0</v>
          </cell>
          <cell r="T352">
            <v>2</v>
          </cell>
          <cell r="U352">
            <v>1169.74</v>
          </cell>
        </row>
        <row r="353">
          <cell r="J353" t="str">
            <v>26.10.06</v>
          </cell>
          <cell r="L353" t="str">
            <v/>
          </cell>
          <cell r="N353" t="str">
            <v>25.10.06</v>
          </cell>
          <cell r="S353">
            <v>0</v>
          </cell>
          <cell r="T353">
            <v>2</v>
          </cell>
          <cell r="U353">
            <v>797.55</v>
          </cell>
        </row>
        <row r="354">
          <cell r="J354" t="str">
            <v/>
          </cell>
          <cell r="L354" t="str">
            <v/>
          </cell>
          <cell r="N354" t="str">
            <v>25.10.06</v>
          </cell>
          <cell r="S354">
            <v>0</v>
          </cell>
          <cell r="T354">
            <v>2</v>
          </cell>
          <cell r="U354">
            <v>797.55</v>
          </cell>
        </row>
        <row r="355">
          <cell r="J355" t="str">
            <v>26.10.06</v>
          </cell>
          <cell r="L355" t="str">
            <v/>
          </cell>
          <cell r="N355" t="str">
            <v>25.10.06</v>
          </cell>
          <cell r="S355">
            <v>0</v>
          </cell>
          <cell r="T355">
            <v>2</v>
          </cell>
          <cell r="U355">
            <v>519.88</v>
          </cell>
        </row>
        <row r="356">
          <cell r="J356" t="str">
            <v/>
          </cell>
          <cell r="L356" t="str">
            <v/>
          </cell>
          <cell r="N356" t="str">
            <v>25.10.06</v>
          </cell>
          <cell r="S356">
            <v>0</v>
          </cell>
          <cell r="T356">
            <v>2</v>
          </cell>
          <cell r="U356">
            <v>519.88</v>
          </cell>
        </row>
        <row r="357">
          <cell r="J357" t="str">
            <v>26.10.06</v>
          </cell>
          <cell r="L357" t="str">
            <v/>
          </cell>
          <cell r="N357" t="str">
            <v>25.10.06</v>
          </cell>
          <cell r="S357">
            <v>0</v>
          </cell>
          <cell r="T357">
            <v>2</v>
          </cell>
          <cell r="U357">
            <v>295.98</v>
          </cell>
        </row>
        <row r="358">
          <cell r="J358" t="str">
            <v/>
          </cell>
          <cell r="L358" t="str">
            <v/>
          </cell>
          <cell r="N358" t="str">
            <v>25.10.06</v>
          </cell>
          <cell r="S358">
            <v>0</v>
          </cell>
          <cell r="T358">
            <v>2</v>
          </cell>
          <cell r="U358">
            <v>295.98</v>
          </cell>
        </row>
        <row r="359">
          <cell r="J359" t="str">
            <v>26.10.06</v>
          </cell>
          <cell r="L359" t="str">
            <v/>
          </cell>
          <cell r="N359" t="str">
            <v/>
          </cell>
          <cell r="S359">
            <v>0</v>
          </cell>
          <cell r="T359">
            <v>0</v>
          </cell>
          <cell r="U359">
            <v>0</v>
          </cell>
        </row>
        <row r="360">
          <cell r="J360" t="str">
            <v>26.10.06</v>
          </cell>
          <cell r="L360" t="str">
            <v/>
          </cell>
          <cell r="N360" t="str">
            <v>25.10.06</v>
          </cell>
          <cell r="S360">
            <v>0</v>
          </cell>
          <cell r="T360">
            <v>1</v>
          </cell>
          <cell r="U360">
            <v>180.79</v>
          </cell>
        </row>
        <row r="361">
          <cell r="J361" t="str">
            <v/>
          </cell>
          <cell r="L361" t="str">
            <v/>
          </cell>
          <cell r="N361" t="str">
            <v>25.10.06</v>
          </cell>
          <cell r="S361">
            <v>0</v>
          </cell>
          <cell r="T361">
            <v>1</v>
          </cell>
          <cell r="U361">
            <v>180.79</v>
          </cell>
        </row>
        <row r="362">
          <cell r="J362" t="str">
            <v>27.10.06</v>
          </cell>
          <cell r="L362" t="str">
            <v>27.10.06</v>
          </cell>
          <cell r="N362" t="str">
            <v>25.10.06</v>
          </cell>
          <cell r="S362">
            <v>0</v>
          </cell>
          <cell r="T362">
            <v>2</v>
          </cell>
          <cell r="U362">
            <v>201.24</v>
          </cell>
        </row>
        <row r="363">
          <cell r="J363" t="str">
            <v/>
          </cell>
          <cell r="L363" t="str">
            <v/>
          </cell>
          <cell r="N363" t="str">
            <v>25.10.06</v>
          </cell>
          <cell r="S363">
            <v>0</v>
          </cell>
          <cell r="T363">
            <v>2</v>
          </cell>
          <cell r="U363">
            <v>201.24</v>
          </cell>
        </row>
        <row r="364">
          <cell r="J364" t="str">
            <v>26.10.06</v>
          </cell>
          <cell r="L364" t="str">
            <v>26.10.06</v>
          </cell>
          <cell r="N364" t="str">
            <v>25.10.06</v>
          </cell>
          <cell r="S364">
            <v>0</v>
          </cell>
          <cell r="T364">
            <v>301</v>
          </cell>
          <cell r="U364">
            <v>97895.59</v>
          </cell>
        </row>
        <row r="365">
          <cell r="J365" t="str">
            <v/>
          </cell>
          <cell r="L365" t="str">
            <v/>
          </cell>
          <cell r="N365" t="str">
            <v>25.10.06</v>
          </cell>
          <cell r="S365">
            <v>0</v>
          </cell>
          <cell r="T365">
            <v>301</v>
          </cell>
          <cell r="U365">
            <v>97895.59</v>
          </cell>
        </row>
        <row r="366">
          <cell r="J366" t="str">
            <v>26.10.06</v>
          </cell>
          <cell r="L366" t="str">
            <v>26.10.06</v>
          </cell>
          <cell r="N366" t="str">
            <v>26.10.06</v>
          </cell>
          <cell r="S366">
            <v>0</v>
          </cell>
          <cell r="T366">
            <v>20</v>
          </cell>
          <cell r="U366">
            <v>35.39</v>
          </cell>
        </row>
        <row r="367">
          <cell r="J367" t="str">
            <v/>
          </cell>
          <cell r="L367" t="str">
            <v/>
          </cell>
          <cell r="N367" t="str">
            <v>26.10.06</v>
          </cell>
          <cell r="S367">
            <v>0</v>
          </cell>
          <cell r="T367">
            <v>20</v>
          </cell>
          <cell r="U367">
            <v>35.39</v>
          </cell>
        </row>
        <row r="368">
          <cell r="J368" t="str">
            <v>26.10.06</v>
          </cell>
          <cell r="L368" t="str">
            <v>26.10.06</v>
          </cell>
          <cell r="N368" t="str">
            <v>26.10.06</v>
          </cell>
          <cell r="S368">
            <v>0</v>
          </cell>
          <cell r="T368">
            <v>20</v>
          </cell>
          <cell r="U368">
            <v>25.24</v>
          </cell>
        </row>
        <row r="369">
          <cell r="J369" t="str">
            <v/>
          </cell>
          <cell r="L369" t="str">
            <v/>
          </cell>
          <cell r="N369" t="str">
            <v>26.10.06</v>
          </cell>
          <cell r="S369">
            <v>0</v>
          </cell>
          <cell r="T369">
            <v>20</v>
          </cell>
          <cell r="U369">
            <v>25.24</v>
          </cell>
        </row>
        <row r="370">
          <cell r="J370" t="str">
            <v>26.10.06</v>
          </cell>
          <cell r="L370" t="str">
            <v>26.10.06</v>
          </cell>
          <cell r="N370" t="str">
            <v>26.10.06</v>
          </cell>
          <cell r="S370">
            <v>0</v>
          </cell>
          <cell r="T370">
            <v>2</v>
          </cell>
          <cell r="U370">
            <v>403.26</v>
          </cell>
        </row>
        <row r="371">
          <cell r="J371" t="str">
            <v/>
          </cell>
          <cell r="L371" t="str">
            <v/>
          </cell>
          <cell r="N371" t="str">
            <v>26.10.06</v>
          </cell>
          <cell r="S371">
            <v>0</v>
          </cell>
          <cell r="T371">
            <v>2</v>
          </cell>
          <cell r="U371">
            <v>403.26</v>
          </cell>
        </row>
        <row r="372">
          <cell r="J372" t="str">
            <v>27.11.06</v>
          </cell>
          <cell r="L372" t="str">
            <v>27.11.06</v>
          </cell>
          <cell r="N372" t="str">
            <v>24.11.06</v>
          </cell>
          <cell r="S372">
            <v>0</v>
          </cell>
          <cell r="T372">
            <v>1</v>
          </cell>
          <cell r="U372">
            <v>3846.75</v>
          </cell>
        </row>
        <row r="373">
          <cell r="J373" t="str">
            <v/>
          </cell>
          <cell r="L373" t="str">
            <v/>
          </cell>
          <cell r="N373" t="str">
            <v>24.11.06</v>
          </cell>
          <cell r="S373">
            <v>0</v>
          </cell>
          <cell r="T373">
            <v>1</v>
          </cell>
          <cell r="U373">
            <v>3846.75</v>
          </cell>
        </row>
        <row r="374">
          <cell r="J374" t="str">
            <v>29.05.07</v>
          </cell>
          <cell r="L374" t="str">
            <v/>
          </cell>
          <cell r="N374" t="str">
            <v/>
          </cell>
          <cell r="S374">
            <v>0</v>
          </cell>
          <cell r="T374">
            <v>0</v>
          </cell>
          <cell r="U374">
            <v>0</v>
          </cell>
        </row>
        <row r="375">
          <cell r="J375" t="str">
            <v/>
          </cell>
          <cell r="L375" t="str">
            <v/>
          </cell>
          <cell r="N375" t="str">
            <v/>
          </cell>
          <cell r="S375">
            <v>0</v>
          </cell>
          <cell r="T375">
            <v>0</v>
          </cell>
          <cell r="U375">
            <v>76271.149999999994</v>
          </cell>
        </row>
        <row r="376">
          <cell r="J376" t="str">
            <v>31.10.06</v>
          </cell>
          <cell r="L376" t="str">
            <v>26.10.06</v>
          </cell>
          <cell r="N376" t="str">
            <v>06.11.06</v>
          </cell>
          <cell r="S376">
            <v>0</v>
          </cell>
          <cell r="T376">
            <v>144</v>
          </cell>
          <cell r="U376">
            <v>38443.300000000003</v>
          </cell>
        </row>
        <row r="377">
          <cell r="J377" t="str">
            <v/>
          </cell>
          <cell r="L377" t="str">
            <v/>
          </cell>
          <cell r="N377" t="str">
            <v>06.11.06</v>
          </cell>
          <cell r="S377">
            <v>0</v>
          </cell>
          <cell r="T377">
            <v>144</v>
          </cell>
          <cell r="U377">
            <v>38443.300000000003</v>
          </cell>
        </row>
        <row r="378">
          <cell r="J378" t="str">
            <v>31.10.06</v>
          </cell>
          <cell r="L378" t="str">
            <v>26.10.06</v>
          </cell>
          <cell r="N378" t="str">
            <v>06.11.06</v>
          </cell>
          <cell r="S378">
            <v>0</v>
          </cell>
          <cell r="T378">
            <v>60</v>
          </cell>
          <cell r="U378">
            <v>28055.46</v>
          </cell>
        </row>
        <row r="379">
          <cell r="J379" t="str">
            <v/>
          </cell>
          <cell r="L379" t="str">
            <v/>
          </cell>
          <cell r="N379" t="str">
            <v>06.11.06</v>
          </cell>
          <cell r="S379">
            <v>0</v>
          </cell>
          <cell r="T379">
            <v>60</v>
          </cell>
          <cell r="U379">
            <v>28055.46</v>
          </cell>
        </row>
        <row r="380">
          <cell r="J380" t="str">
            <v>25.10.06</v>
          </cell>
          <cell r="L380" t="str">
            <v/>
          </cell>
          <cell r="N380" t="str">
            <v/>
          </cell>
          <cell r="S380">
            <v>2600</v>
          </cell>
          <cell r="T380">
            <v>2800</v>
          </cell>
          <cell r="U380">
            <v>9680.44</v>
          </cell>
        </row>
        <row r="381">
          <cell r="J381" t="str">
            <v/>
          </cell>
          <cell r="L381" t="str">
            <v/>
          </cell>
          <cell r="N381" t="str">
            <v/>
          </cell>
          <cell r="S381">
            <v>2600</v>
          </cell>
          <cell r="T381">
            <v>0</v>
          </cell>
          <cell r="U381">
            <v>0</v>
          </cell>
        </row>
        <row r="382">
          <cell r="J382" t="str">
            <v/>
          </cell>
          <cell r="L382" t="str">
            <v/>
          </cell>
          <cell r="N382" t="str">
            <v>31.10.06</v>
          </cell>
          <cell r="S382">
            <v>2600</v>
          </cell>
          <cell r="T382">
            <v>2600</v>
          </cell>
          <cell r="U382">
            <v>8988.98</v>
          </cell>
        </row>
        <row r="383">
          <cell r="J383" t="str">
            <v/>
          </cell>
          <cell r="L383" t="str">
            <v/>
          </cell>
          <cell r="N383" t="str">
            <v>17.11.06</v>
          </cell>
          <cell r="S383">
            <v>2600</v>
          </cell>
          <cell r="T383">
            <v>200</v>
          </cell>
          <cell r="U383">
            <v>691.46</v>
          </cell>
        </row>
        <row r="384">
          <cell r="J384" t="str">
            <v>25.10.06</v>
          </cell>
          <cell r="L384" t="str">
            <v/>
          </cell>
          <cell r="N384" t="str">
            <v>31.10.06</v>
          </cell>
          <cell r="S384">
            <v>175</v>
          </cell>
          <cell r="T384">
            <v>175</v>
          </cell>
          <cell r="U384">
            <v>91.95</v>
          </cell>
        </row>
        <row r="385">
          <cell r="J385" t="str">
            <v/>
          </cell>
          <cell r="L385" t="str">
            <v/>
          </cell>
          <cell r="N385" t="str">
            <v/>
          </cell>
          <cell r="S385">
            <v>175</v>
          </cell>
          <cell r="T385">
            <v>0</v>
          </cell>
          <cell r="U385">
            <v>0</v>
          </cell>
        </row>
        <row r="386">
          <cell r="J386" t="str">
            <v/>
          </cell>
          <cell r="L386" t="str">
            <v/>
          </cell>
          <cell r="N386" t="str">
            <v>31.10.06</v>
          </cell>
          <cell r="S386">
            <v>175</v>
          </cell>
          <cell r="T386">
            <v>175</v>
          </cell>
          <cell r="U386">
            <v>91.95</v>
          </cell>
        </row>
        <row r="387">
          <cell r="J387" t="str">
            <v/>
          </cell>
          <cell r="L387" t="str">
            <v/>
          </cell>
          <cell r="N387" t="str">
            <v/>
          </cell>
          <cell r="S387">
            <v>0</v>
          </cell>
          <cell r="T387">
            <v>0</v>
          </cell>
          <cell r="U387">
            <v>200342.89</v>
          </cell>
        </row>
        <row r="388">
          <cell r="J388" t="str">
            <v>30.08.06</v>
          </cell>
          <cell r="L388" t="str">
            <v>02.10.06</v>
          </cell>
          <cell r="N388" t="str">
            <v>21.09.06</v>
          </cell>
          <cell r="S388">
            <v>0</v>
          </cell>
          <cell r="T388">
            <v>1</v>
          </cell>
          <cell r="U388">
            <v>31403.03</v>
          </cell>
        </row>
        <row r="389">
          <cell r="J389" t="str">
            <v/>
          </cell>
          <cell r="L389" t="str">
            <v/>
          </cell>
          <cell r="N389" t="str">
            <v>21.09.06</v>
          </cell>
          <cell r="S389">
            <v>0</v>
          </cell>
          <cell r="T389">
            <v>1</v>
          </cell>
          <cell r="U389">
            <v>31403.03</v>
          </cell>
        </row>
        <row r="390">
          <cell r="J390" t="str">
            <v>30.08.06</v>
          </cell>
          <cell r="L390" t="str">
            <v>02.10.06</v>
          </cell>
          <cell r="N390" t="str">
            <v>21.09.06</v>
          </cell>
          <cell r="S390">
            <v>0</v>
          </cell>
          <cell r="T390">
            <v>1</v>
          </cell>
          <cell r="U390">
            <v>431.42</v>
          </cell>
        </row>
        <row r="391">
          <cell r="J391" t="str">
            <v/>
          </cell>
          <cell r="L391" t="str">
            <v/>
          </cell>
          <cell r="N391" t="str">
            <v>21.09.06</v>
          </cell>
          <cell r="S391">
            <v>0</v>
          </cell>
          <cell r="T391">
            <v>1</v>
          </cell>
          <cell r="U391">
            <v>431.42</v>
          </cell>
        </row>
        <row r="392">
          <cell r="J392" t="str">
            <v>30.08.06</v>
          </cell>
          <cell r="L392" t="str">
            <v>02.10.06</v>
          </cell>
          <cell r="N392" t="str">
            <v>21.09.06</v>
          </cell>
          <cell r="S392">
            <v>0</v>
          </cell>
          <cell r="T392">
            <v>50</v>
          </cell>
          <cell r="U392">
            <v>75020</v>
          </cell>
        </row>
        <row r="393">
          <cell r="J393" t="str">
            <v/>
          </cell>
          <cell r="L393" t="str">
            <v/>
          </cell>
          <cell r="N393" t="str">
            <v>21.09.06</v>
          </cell>
          <cell r="S393">
            <v>0</v>
          </cell>
          <cell r="T393">
            <v>50</v>
          </cell>
          <cell r="U393">
            <v>75020</v>
          </cell>
        </row>
        <row r="394">
          <cell r="J394" t="str">
            <v>30.08.06</v>
          </cell>
          <cell r="L394" t="str">
            <v>02.10.06</v>
          </cell>
          <cell r="N394" t="str">
            <v>21.09.06</v>
          </cell>
          <cell r="S394">
            <v>0</v>
          </cell>
          <cell r="T394">
            <v>5</v>
          </cell>
          <cell r="U394">
            <v>7502</v>
          </cell>
        </row>
        <row r="395">
          <cell r="J395" t="str">
            <v/>
          </cell>
          <cell r="L395" t="str">
            <v/>
          </cell>
          <cell r="N395" t="str">
            <v>21.09.06</v>
          </cell>
          <cell r="S395">
            <v>0</v>
          </cell>
          <cell r="T395">
            <v>5</v>
          </cell>
          <cell r="U395">
            <v>7502</v>
          </cell>
        </row>
        <row r="396">
          <cell r="J396" t="str">
            <v>30.08.06</v>
          </cell>
          <cell r="L396" t="str">
            <v>02.10.06</v>
          </cell>
          <cell r="N396" t="str">
            <v>21.09.06</v>
          </cell>
          <cell r="S396">
            <v>0</v>
          </cell>
          <cell r="T396">
            <v>8</v>
          </cell>
          <cell r="U396">
            <v>12003.2</v>
          </cell>
        </row>
        <row r="397">
          <cell r="J397" t="str">
            <v/>
          </cell>
          <cell r="L397" t="str">
            <v/>
          </cell>
          <cell r="N397" t="str">
            <v>21.09.06</v>
          </cell>
          <cell r="S397">
            <v>0</v>
          </cell>
          <cell r="T397">
            <v>8</v>
          </cell>
          <cell r="U397">
            <v>12003.2</v>
          </cell>
        </row>
        <row r="398">
          <cell r="J398" t="str">
            <v>30.08.06</v>
          </cell>
          <cell r="L398" t="str">
            <v>02.10.06</v>
          </cell>
          <cell r="N398" t="str">
            <v>21.09.06</v>
          </cell>
          <cell r="S398">
            <v>0</v>
          </cell>
          <cell r="T398">
            <v>1</v>
          </cell>
          <cell r="U398">
            <v>4005.2</v>
          </cell>
        </row>
        <row r="399">
          <cell r="J399" t="str">
            <v/>
          </cell>
          <cell r="L399" t="str">
            <v/>
          </cell>
          <cell r="N399" t="str">
            <v>21.09.06</v>
          </cell>
          <cell r="S399">
            <v>0</v>
          </cell>
          <cell r="T399">
            <v>1</v>
          </cell>
          <cell r="U399">
            <v>4005.2</v>
          </cell>
        </row>
        <row r="400">
          <cell r="J400" t="str">
            <v>30.08.06</v>
          </cell>
          <cell r="L400" t="str">
            <v>02.10.06</v>
          </cell>
          <cell r="N400" t="str">
            <v>21.09.06</v>
          </cell>
          <cell r="S400">
            <v>0</v>
          </cell>
          <cell r="T400">
            <v>1</v>
          </cell>
          <cell r="U400">
            <v>1500.4</v>
          </cell>
        </row>
        <row r="401">
          <cell r="J401" t="str">
            <v/>
          </cell>
          <cell r="L401" t="str">
            <v/>
          </cell>
          <cell r="N401" t="str">
            <v>21.09.06</v>
          </cell>
          <cell r="S401">
            <v>0</v>
          </cell>
          <cell r="T401">
            <v>1</v>
          </cell>
          <cell r="U401">
            <v>1500.4</v>
          </cell>
        </row>
        <row r="402">
          <cell r="J402" t="str">
            <v>30.08.06</v>
          </cell>
          <cell r="L402" t="str">
            <v>02.10.06</v>
          </cell>
          <cell r="N402" t="str">
            <v>21.09.06</v>
          </cell>
          <cell r="S402">
            <v>0</v>
          </cell>
          <cell r="T402">
            <v>8</v>
          </cell>
          <cell r="U402">
            <v>4002.72</v>
          </cell>
        </row>
        <row r="403">
          <cell r="J403" t="str">
            <v/>
          </cell>
          <cell r="L403" t="str">
            <v/>
          </cell>
          <cell r="N403" t="str">
            <v>21.09.06</v>
          </cell>
          <cell r="S403">
            <v>0</v>
          </cell>
          <cell r="T403">
            <v>8</v>
          </cell>
          <cell r="U403">
            <v>4002.72</v>
          </cell>
        </row>
        <row r="404">
          <cell r="J404" t="str">
            <v>30.08.06</v>
          </cell>
          <cell r="L404" t="str">
            <v>02.10.06</v>
          </cell>
          <cell r="N404" t="str">
            <v>21.09.06</v>
          </cell>
          <cell r="S404">
            <v>0</v>
          </cell>
          <cell r="T404">
            <v>1</v>
          </cell>
          <cell r="U404">
            <v>1967.88</v>
          </cell>
        </row>
        <row r="405">
          <cell r="J405" t="str">
            <v/>
          </cell>
          <cell r="L405" t="str">
            <v/>
          </cell>
          <cell r="N405" t="str">
            <v>21.09.06</v>
          </cell>
          <cell r="S405">
            <v>0</v>
          </cell>
          <cell r="T405">
            <v>1</v>
          </cell>
          <cell r="U405">
            <v>1967.88</v>
          </cell>
        </row>
        <row r="406">
          <cell r="J406" t="str">
            <v>30.08.06</v>
          </cell>
          <cell r="L406" t="str">
            <v>02.10.06</v>
          </cell>
          <cell r="N406" t="str">
            <v>21.09.06</v>
          </cell>
          <cell r="S406">
            <v>0</v>
          </cell>
          <cell r="T406">
            <v>2</v>
          </cell>
          <cell r="U406">
            <v>862.84</v>
          </cell>
        </row>
        <row r="407">
          <cell r="J407" t="str">
            <v/>
          </cell>
          <cell r="L407" t="str">
            <v/>
          </cell>
          <cell r="N407" t="str">
            <v>21.09.06</v>
          </cell>
          <cell r="S407">
            <v>0</v>
          </cell>
          <cell r="T407">
            <v>2</v>
          </cell>
          <cell r="U407">
            <v>862.84</v>
          </cell>
        </row>
        <row r="408">
          <cell r="J408" t="str">
            <v>30.08.06</v>
          </cell>
          <cell r="L408" t="str">
            <v>02.10.06</v>
          </cell>
          <cell r="N408" t="str">
            <v>21.09.06</v>
          </cell>
          <cell r="S408">
            <v>0</v>
          </cell>
          <cell r="T408">
            <v>6</v>
          </cell>
          <cell r="U408">
            <v>12026.76</v>
          </cell>
        </row>
        <row r="409">
          <cell r="J409" t="str">
            <v/>
          </cell>
          <cell r="L409" t="str">
            <v/>
          </cell>
          <cell r="N409" t="str">
            <v>21.09.06</v>
          </cell>
          <cell r="S409">
            <v>0</v>
          </cell>
          <cell r="T409">
            <v>6</v>
          </cell>
          <cell r="U409">
            <v>12026.76</v>
          </cell>
        </row>
        <row r="410">
          <cell r="J410" t="str">
            <v>30.08.06</v>
          </cell>
          <cell r="L410" t="str">
            <v>02.10.06</v>
          </cell>
          <cell r="N410" t="str">
            <v>21.09.06</v>
          </cell>
          <cell r="S410">
            <v>0</v>
          </cell>
          <cell r="T410">
            <v>16</v>
          </cell>
          <cell r="U410">
            <v>6902.72</v>
          </cell>
        </row>
        <row r="411">
          <cell r="J411" t="str">
            <v/>
          </cell>
          <cell r="L411" t="str">
            <v/>
          </cell>
          <cell r="N411" t="str">
            <v>21.09.06</v>
          </cell>
          <cell r="S411">
            <v>0</v>
          </cell>
          <cell r="T411">
            <v>16</v>
          </cell>
          <cell r="U411">
            <v>6902.72</v>
          </cell>
        </row>
        <row r="412">
          <cell r="J412" t="str">
            <v>30.08.06</v>
          </cell>
          <cell r="L412" t="str">
            <v>02.10.06</v>
          </cell>
          <cell r="N412" t="str">
            <v>21.09.06</v>
          </cell>
          <cell r="S412">
            <v>0</v>
          </cell>
          <cell r="T412">
            <v>1</v>
          </cell>
          <cell r="U412">
            <v>800.3</v>
          </cell>
        </row>
        <row r="413">
          <cell r="J413" t="str">
            <v/>
          </cell>
          <cell r="L413" t="str">
            <v/>
          </cell>
          <cell r="N413" t="str">
            <v>21.09.06</v>
          </cell>
          <cell r="S413">
            <v>0</v>
          </cell>
          <cell r="T413">
            <v>1</v>
          </cell>
          <cell r="U413">
            <v>800.3</v>
          </cell>
        </row>
        <row r="414">
          <cell r="J414" t="str">
            <v>30.08.06</v>
          </cell>
          <cell r="L414" t="str">
            <v>02.10.06</v>
          </cell>
          <cell r="N414" t="str">
            <v>21.09.06</v>
          </cell>
          <cell r="S414">
            <v>0</v>
          </cell>
          <cell r="T414">
            <v>1</v>
          </cell>
          <cell r="U414">
            <v>102.92</v>
          </cell>
        </row>
        <row r="415">
          <cell r="J415" t="str">
            <v/>
          </cell>
          <cell r="L415" t="str">
            <v/>
          </cell>
          <cell r="N415" t="str">
            <v>21.09.06</v>
          </cell>
          <cell r="S415">
            <v>0</v>
          </cell>
          <cell r="T415">
            <v>1</v>
          </cell>
          <cell r="U415">
            <v>102.92</v>
          </cell>
        </row>
        <row r="416">
          <cell r="J416" t="str">
            <v>04.10.06</v>
          </cell>
          <cell r="L416" t="str">
            <v>02.10.06</v>
          </cell>
          <cell r="N416" t="str">
            <v>21.09.06</v>
          </cell>
          <cell r="S416">
            <v>0</v>
          </cell>
          <cell r="T416">
            <v>1</v>
          </cell>
          <cell r="U416">
            <v>644.79999999999995</v>
          </cell>
        </row>
        <row r="417">
          <cell r="J417" t="str">
            <v/>
          </cell>
          <cell r="L417" t="str">
            <v/>
          </cell>
          <cell r="N417" t="str">
            <v>21.09.06</v>
          </cell>
          <cell r="S417">
            <v>0</v>
          </cell>
          <cell r="T417">
            <v>1</v>
          </cell>
          <cell r="U417">
            <v>644.79999999999995</v>
          </cell>
        </row>
        <row r="418">
          <cell r="J418" t="str">
            <v>23.11.06</v>
          </cell>
          <cell r="L418" t="str">
            <v/>
          </cell>
          <cell r="N418" t="str">
            <v/>
          </cell>
          <cell r="S418">
            <v>0</v>
          </cell>
          <cell r="T418">
            <v>0</v>
          </cell>
          <cell r="U418">
            <v>0</v>
          </cell>
        </row>
        <row r="419">
          <cell r="J419" t="str">
            <v>13.09.06</v>
          </cell>
          <cell r="L419" t="str">
            <v/>
          </cell>
          <cell r="N419" t="str">
            <v/>
          </cell>
          <cell r="S419">
            <v>0</v>
          </cell>
          <cell r="T419">
            <v>0</v>
          </cell>
          <cell r="U419">
            <v>0</v>
          </cell>
        </row>
        <row r="420">
          <cell r="J420" t="str">
            <v>18.09.06</v>
          </cell>
          <cell r="L420" t="str">
            <v/>
          </cell>
          <cell r="N420" t="str">
            <v/>
          </cell>
          <cell r="S420">
            <v>0</v>
          </cell>
          <cell r="T420">
            <v>0</v>
          </cell>
          <cell r="U420">
            <v>0</v>
          </cell>
        </row>
        <row r="421">
          <cell r="J421" t="str">
            <v>18.09.06</v>
          </cell>
          <cell r="L421" t="str">
            <v/>
          </cell>
          <cell r="N421" t="str">
            <v/>
          </cell>
          <cell r="S421">
            <v>0</v>
          </cell>
          <cell r="T421">
            <v>0</v>
          </cell>
          <cell r="U421">
            <v>0</v>
          </cell>
        </row>
        <row r="422">
          <cell r="J422" t="str">
            <v>18.09.06</v>
          </cell>
          <cell r="L422" t="str">
            <v/>
          </cell>
          <cell r="N422" t="str">
            <v/>
          </cell>
          <cell r="S422">
            <v>0</v>
          </cell>
          <cell r="T422">
            <v>0</v>
          </cell>
          <cell r="U422">
            <v>0</v>
          </cell>
        </row>
        <row r="423">
          <cell r="J423" t="str">
            <v>18.09.06</v>
          </cell>
          <cell r="L423" t="str">
            <v/>
          </cell>
          <cell r="N423" t="str">
            <v/>
          </cell>
          <cell r="S423">
            <v>0</v>
          </cell>
          <cell r="T423">
            <v>0</v>
          </cell>
          <cell r="U423">
            <v>0</v>
          </cell>
        </row>
        <row r="424">
          <cell r="J424" t="str">
            <v>18.09.06</v>
          </cell>
          <cell r="L424" t="str">
            <v/>
          </cell>
          <cell r="N424" t="str">
            <v/>
          </cell>
          <cell r="S424">
            <v>0</v>
          </cell>
          <cell r="T424">
            <v>0</v>
          </cell>
          <cell r="U424">
            <v>0</v>
          </cell>
        </row>
        <row r="425">
          <cell r="J425" t="str">
            <v>18.09.06</v>
          </cell>
          <cell r="L425" t="str">
            <v/>
          </cell>
          <cell r="N425" t="str">
            <v/>
          </cell>
          <cell r="S425">
            <v>0</v>
          </cell>
          <cell r="T425">
            <v>0</v>
          </cell>
          <cell r="U425">
            <v>0</v>
          </cell>
        </row>
        <row r="426">
          <cell r="J426" t="str">
            <v>23.11.06</v>
          </cell>
          <cell r="L426" t="str">
            <v/>
          </cell>
          <cell r="N426" t="str">
            <v/>
          </cell>
          <cell r="S426">
            <v>0</v>
          </cell>
          <cell r="T426">
            <v>0</v>
          </cell>
          <cell r="U426">
            <v>0</v>
          </cell>
        </row>
        <row r="427">
          <cell r="J427" t="str">
            <v>13.09.06</v>
          </cell>
          <cell r="L427" t="str">
            <v/>
          </cell>
          <cell r="N427" t="str">
            <v/>
          </cell>
          <cell r="S427">
            <v>0</v>
          </cell>
          <cell r="T427">
            <v>0</v>
          </cell>
          <cell r="U427">
            <v>0</v>
          </cell>
        </row>
        <row r="428">
          <cell r="J428" t="str">
            <v>23.11.06</v>
          </cell>
          <cell r="L428" t="str">
            <v/>
          </cell>
          <cell r="N428" t="str">
            <v/>
          </cell>
          <cell r="S428">
            <v>0</v>
          </cell>
          <cell r="T428">
            <v>0</v>
          </cell>
          <cell r="U428">
            <v>0</v>
          </cell>
        </row>
        <row r="429">
          <cell r="J429" t="str">
            <v>13.09.06</v>
          </cell>
          <cell r="L429" t="str">
            <v/>
          </cell>
          <cell r="N429" t="str">
            <v/>
          </cell>
          <cell r="S429">
            <v>0</v>
          </cell>
          <cell r="T429">
            <v>0</v>
          </cell>
          <cell r="U429">
            <v>0</v>
          </cell>
        </row>
        <row r="430">
          <cell r="J430" t="str">
            <v>13.09.06</v>
          </cell>
          <cell r="L430" t="str">
            <v/>
          </cell>
          <cell r="N430" t="str">
            <v/>
          </cell>
          <cell r="S430">
            <v>0</v>
          </cell>
          <cell r="T430">
            <v>0</v>
          </cell>
          <cell r="U430">
            <v>0</v>
          </cell>
        </row>
        <row r="431">
          <cell r="J431" t="str">
            <v>23.11.06</v>
          </cell>
          <cell r="L431" t="str">
            <v/>
          </cell>
          <cell r="N431" t="str">
            <v/>
          </cell>
          <cell r="S431">
            <v>0</v>
          </cell>
          <cell r="T431">
            <v>0</v>
          </cell>
          <cell r="U431">
            <v>0</v>
          </cell>
        </row>
        <row r="432">
          <cell r="J432" t="str">
            <v>09.11.06</v>
          </cell>
          <cell r="L432" t="str">
            <v/>
          </cell>
          <cell r="N432" t="str">
            <v/>
          </cell>
          <cell r="S432">
            <v>0</v>
          </cell>
          <cell r="T432">
            <v>0</v>
          </cell>
          <cell r="U432">
            <v>0</v>
          </cell>
        </row>
        <row r="433">
          <cell r="J433" t="str">
            <v>25.10.06</v>
          </cell>
          <cell r="L433" t="str">
            <v>13.10.06</v>
          </cell>
          <cell r="N433" t="str">
            <v/>
          </cell>
          <cell r="S433">
            <v>0</v>
          </cell>
          <cell r="T433">
            <v>2</v>
          </cell>
          <cell r="U433">
            <v>326.77</v>
          </cell>
        </row>
        <row r="434">
          <cell r="J434" t="str">
            <v/>
          </cell>
          <cell r="L434" t="str">
            <v/>
          </cell>
          <cell r="N434" t="str">
            <v>16.10.06</v>
          </cell>
          <cell r="S434">
            <v>0</v>
          </cell>
          <cell r="T434">
            <v>1</v>
          </cell>
          <cell r="U434">
            <v>183.91</v>
          </cell>
        </row>
        <row r="435">
          <cell r="J435" t="str">
            <v/>
          </cell>
          <cell r="L435" t="str">
            <v/>
          </cell>
          <cell r="N435" t="str">
            <v>26.01.07</v>
          </cell>
          <cell r="S435">
            <v>0</v>
          </cell>
          <cell r="T435">
            <v>1</v>
          </cell>
          <cell r="U435">
            <v>142.86000000000001</v>
          </cell>
        </row>
        <row r="436">
          <cell r="J436" t="str">
            <v>25.10.06</v>
          </cell>
          <cell r="L436" t="str">
            <v>11.10.06</v>
          </cell>
          <cell r="N436" t="str">
            <v>10.10.06</v>
          </cell>
          <cell r="S436">
            <v>0</v>
          </cell>
          <cell r="T436">
            <v>12</v>
          </cell>
          <cell r="U436">
            <v>239.21</v>
          </cell>
        </row>
        <row r="437">
          <cell r="J437" t="str">
            <v/>
          </cell>
          <cell r="L437" t="str">
            <v/>
          </cell>
          <cell r="N437" t="str">
            <v>10.10.06</v>
          </cell>
          <cell r="S437">
            <v>0</v>
          </cell>
          <cell r="T437">
            <v>12</v>
          </cell>
          <cell r="U437">
            <v>239.21</v>
          </cell>
        </row>
        <row r="438">
          <cell r="J438" t="str">
            <v>25.10.06</v>
          </cell>
          <cell r="L438" t="str">
            <v>11.10.06</v>
          </cell>
          <cell r="N438" t="str">
            <v>10.10.06</v>
          </cell>
          <cell r="S438">
            <v>0</v>
          </cell>
          <cell r="T438">
            <v>12</v>
          </cell>
          <cell r="U438">
            <v>17563.07</v>
          </cell>
        </row>
        <row r="439">
          <cell r="J439" t="str">
            <v/>
          </cell>
          <cell r="L439" t="str">
            <v/>
          </cell>
          <cell r="N439" t="str">
            <v>10.10.06</v>
          </cell>
          <cell r="S439">
            <v>0</v>
          </cell>
          <cell r="T439">
            <v>12</v>
          </cell>
          <cell r="U439">
            <v>17563.07</v>
          </cell>
        </row>
        <row r="440">
          <cell r="J440" t="str">
            <v>25.10.06</v>
          </cell>
          <cell r="L440" t="str">
            <v>11.10.06</v>
          </cell>
          <cell r="N440" t="str">
            <v>10.10.06</v>
          </cell>
          <cell r="S440">
            <v>0</v>
          </cell>
          <cell r="T440">
            <v>1</v>
          </cell>
          <cell r="U440">
            <v>336.97</v>
          </cell>
        </row>
        <row r="441">
          <cell r="J441" t="str">
            <v/>
          </cell>
          <cell r="L441" t="str">
            <v/>
          </cell>
          <cell r="N441" t="str">
            <v>10.10.06</v>
          </cell>
          <cell r="S441">
            <v>0</v>
          </cell>
          <cell r="T441">
            <v>1</v>
          </cell>
          <cell r="U441">
            <v>336.97</v>
          </cell>
        </row>
        <row r="442">
          <cell r="J442" t="str">
            <v>09.10.06</v>
          </cell>
          <cell r="L442" t="str">
            <v>09.10.06</v>
          </cell>
          <cell r="N442" t="str">
            <v>10.10.06</v>
          </cell>
          <cell r="S442">
            <v>0</v>
          </cell>
          <cell r="T442">
            <v>8</v>
          </cell>
          <cell r="U442">
            <v>575.55999999999995</v>
          </cell>
        </row>
        <row r="443">
          <cell r="J443" t="str">
            <v/>
          </cell>
          <cell r="L443" t="str">
            <v/>
          </cell>
          <cell r="N443" t="str">
            <v>10.10.06</v>
          </cell>
          <cell r="S443">
            <v>0</v>
          </cell>
          <cell r="T443">
            <v>8</v>
          </cell>
          <cell r="U443">
            <v>575.55999999999995</v>
          </cell>
        </row>
        <row r="444">
          <cell r="J444" t="str">
            <v>09.10.06</v>
          </cell>
          <cell r="L444" t="str">
            <v>09.10.06</v>
          </cell>
          <cell r="N444" t="str">
            <v>10.10.06</v>
          </cell>
          <cell r="S444">
            <v>0</v>
          </cell>
          <cell r="T444">
            <v>6</v>
          </cell>
          <cell r="U444">
            <v>572.79999999999995</v>
          </cell>
        </row>
        <row r="445">
          <cell r="J445" t="str">
            <v/>
          </cell>
          <cell r="L445" t="str">
            <v/>
          </cell>
          <cell r="N445" t="str">
            <v>10.10.06</v>
          </cell>
          <cell r="S445">
            <v>0</v>
          </cell>
          <cell r="T445">
            <v>6</v>
          </cell>
          <cell r="U445">
            <v>572.79999999999995</v>
          </cell>
        </row>
        <row r="446">
          <cell r="J446" t="str">
            <v>09.10.06</v>
          </cell>
          <cell r="L446" t="str">
            <v>09.10.06</v>
          </cell>
          <cell r="N446" t="str">
            <v>10.10.06</v>
          </cell>
          <cell r="S446">
            <v>0</v>
          </cell>
          <cell r="T446">
            <v>1</v>
          </cell>
          <cell r="U446">
            <v>121.79</v>
          </cell>
        </row>
        <row r="447">
          <cell r="J447" t="str">
            <v/>
          </cell>
          <cell r="L447" t="str">
            <v/>
          </cell>
          <cell r="N447" t="str">
            <v>10.10.06</v>
          </cell>
          <cell r="S447">
            <v>0</v>
          </cell>
          <cell r="T447">
            <v>1</v>
          </cell>
          <cell r="U447">
            <v>121.79</v>
          </cell>
        </row>
        <row r="448">
          <cell r="J448" t="str">
            <v>09.10.06</v>
          </cell>
          <cell r="L448" t="str">
            <v>09.10.06</v>
          </cell>
          <cell r="N448" t="str">
            <v>10.10.06</v>
          </cell>
          <cell r="S448">
            <v>0</v>
          </cell>
          <cell r="T448">
            <v>7</v>
          </cell>
          <cell r="U448">
            <v>61.05</v>
          </cell>
        </row>
        <row r="449">
          <cell r="J449" t="str">
            <v/>
          </cell>
          <cell r="L449" t="str">
            <v/>
          </cell>
          <cell r="N449" t="str">
            <v>10.10.06</v>
          </cell>
          <cell r="S449">
            <v>0</v>
          </cell>
          <cell r="T449">
            <v>7</v>
          </cell>
          <cell r="U449">
            <v>61.05</v>
          </cell>
        </row>
        <row r="450">
          <cell r="J450" t="str">
            <v>09.10.06</v>
          </cell>
          <cell r="L450" t="str">
            <v>09.10.06</v>
          </cell>
          <cell r="N450" t="str">
            <v>10.10.06</v>
          </cell>
          <cell r="S450">
            <v>0</v>
          </cell>
          <cell r="T450">
            <v>8</v>
          </cell>
          <cell r="U450">
            <v>95.54</v>
          </cell>
        </row>
        <row r="451">
          <cell r="J451" t="str">
            <v/>
          </cell>
          <cell r="L451" t="str">
            <v/>
          </cell>
          <cell r="N451" t="str">
            <v>10.10.06</v>
          </cell>
          <cell r="S451">
            <v>0</v>
          </cell>
          <cell r="T451">
            <v>8</v>
          </cell>
          <cell r="U451">
            <v>95.54</v>
          </cell>
        </row>
        <row r="452">
          <cell r="J452" t="str">
            <v>09.10.06</v>
          </cell>
          <cell r="L452" t="str">
            <v>09.10.06</v>
          </cell>
          <cell r="N452" t="str">
            <v>10.10.06</v>
          </cell>
          <cell r="S452">
            <v>0</v>
          </cell>
          <cell r="T452">
            <v>13</v>
          </cell>
          <cell r="U452">
            <v>197.25</v>
          </cell>
        </row>
        <row r="453">
          <cell r="J453" t="str">
            <v/>
          </cell>
          <cell r="L453" t="str">
            <v/>
          </cell>
          <cell r="N453" t="str">
            <v>10.10.06</v>
          </cell>
          <cell r="S453">
            <v>0</v>
          </cell>
          <cell r="T453">
            <v>13</v>
          </cell>
          <cell r="U453">
            <v>197.25</v>
          </cell>
        </row>
        <row r="454">
          <cell r="J454" t="str">
            <v>25.10.06</v>
          </cell>
          <cell r="L454" t="str">
            <v>09.10.06</v>
          </cell>
          <cell r="N454" t="str">
            <v>10.10.06</v>
          </cell>
          <cell r="S454">
            <v>0</v>
          </cell>
          <cell r="T454">
            <v>2</v>
          </cell>
          <cell r="U454">
            <v>92.63</v>
          </cell>
        </row>
        <row r="455">
          <cell r="J455" t="str">
            <v/>
          </cell>
          <cell r="L455" t="str">
            <v/>
          </cell>
          <cell r="N455" t="str">
            <v>10.10.06</v>
          </cell>
          <cell r="S455">
            <v>0</v>
          </cell>
          <cell r="T455">
            <v>2</v>
          </cell>
          <cell r="U455">
            <v>92.63</v>
          </cell>
        </row>
        <row r="456">
          <cell r="J456" t="str">
            <v>09.10.06</v>
          </cell>
          <cell r="L456" t="str">
            <v>09.10.06</v>
          </cell>
          <cell r="N456" t="str">
            <v>10.10.06</v>
          </cell>
          <cell r="S456">
            <v>0</v>
          </cell>
          <cell r="T456">
            <v>1</v>
          </cell>
          <cell r="U456">
            <v>342.94</v>
          </cell>
        </row>
        <row r="457">
          <cell r="J457" t="str">
            <v/>
          </cell>
          <cell r="L457" t="str">
            <v/>
          </cell>
          <cell r="N457" t="str">
            <v>10.10.06</v>
          </cell>
          <cell r="S457">
            <v>0</v>
          </cell>
          <cell r="T457">
            <v>1</v>
          </cell>
          <cell r="U457">
            <v>342.94</v>
          </cell>
        </row>
        <row r="458">
          <cell r="J458" t="str">
            <v>09.10.06</v>
          </cell>
          <cell r="L458" t="str">
            <v>09.10.06</v>
          </cell>
          <cell r="N458" t="str">
            <v>10.10.06</v>
          </cell>
          <cell r="S458">
            <v>0</v>
          </cell>
          <cell r="T458">
            <v>100</v>
          </cell>
          <cell r="U458">
            <v>353.95</v>
          </cell>
        </row>
        <row r="459">
          <cell r="J459" t="str">
            <v/>
          </cell>
          <cell r="L459" t="str">
            <v/>
          </cell>
          <cell r="N459" t="str">
            <v>10.10.06</v>
          </cell>
          <cell r="S459">
            <v>0</v>
          </cell>
          <cell r="T459">
            <v>100</v>
          </cell>
          <cell r="U459">
            <v>353.95</v>
          </cell>
        </row>
        <row r="460">
          <cell r="J460" t="str">
            <v>09.10.06</v>
          </cell>
          <cell r="L460" t="str">
            <v>09.10.06</v>
          </cell>
          <cell r="N460" t="str">
            <v>10.10.06</v>
          </cell>
          <cell r="S460">
            <v>0</v>
          </cell>
          <cell r="T460">
            <v>500</v>
          </cell>
          <cell r="U460">
            <v>535.65</v>
          </cell>
        </row>
        <row r="461">
          <cell r="J461" t="str">
            <v/>
          </cell>
          <cell r="L461" t="str">
            <v/>
          </cell>
          <cell r="N461" t="str">
            <v>10.10.06</v>
          </cell>
          <cell r="S461">
            <v>0</v>
          </cell>
          <cell r="T461">
            <v>500</v>
          </cell>
          <cell r="U461">
            <v>535.65</v>
          </cell>
        </row>
        <row r="462">
          <cell r="J462" t="str">
            <v>14.08.07</v>
          </cell>
          <cell r="L462" t="str">
            <v>14.08.07</v>
          </cell>
          <cell r="N462" t="str">
            <v>13.08.07</v>
          </cell>
          <cell r="S462">
            <v>0</v>
          </cell>
          <cell r="T462">
            <v>1</v>
          </cell>
          <cell r="U462">
            <v>246.32</v>
          </cell>
        </row>
        <row r="463">
          <cell r="J463" t="str">
            <v/>
          </cell>
          <cell r="L463" t="str">
            <v/>
          </cell>
          <cell r="N463" t="str">
            <v>13.08.07</v>
          </cell>
          <cell r="S463">
            <v>0</v>
          </cell>
          <cell r="T463">
            <v>1</v>
          </cell>
          <cell r="U463">
            <v>246.32</v>
          </cell>
        </row>
        <row r="464">
          <cell r="J464" t="str">
            <v>20.11.07</v>
          </cell>
          <cell r="L464" t="str">
            <v>20.11.07</v>
          </cell>
          <cell r="N464" t="str">
            <v>11.12.07</v>
          </cell>
          <cell r="S464">
            <v>0</v>
          </cell>
          <cell r="T464">
            <v>50</v>
          </cell>
          <cell r="U464">
            <v>15004</v>
          </cell>
        </row>
        <row r="465">
          <cell r="J465" t="str">
            <v/>
          </cell>
          <cell r="L465" t="str">
            <v/>
          </cell>
          <cell r="N465" t="str">
            <v>11.12.07</v>
          </cell>
          <cell r="S465">
            <v>0</v>
          </cell>
          <cell r="T465">
            <v>50</v>
          </cell>
          <cell r="U465">
            <v>15004</v>
          </cell>
        </row>
        <row r="466">
          <cell r="J466" t="str">
            <v>19.02.08</v>
          </cell>
          <cell r="L466" t="str">
            <v/>
          </cell>
          <cell r="N466" t="str">
            <v>28.02.08</v>
          </cell>
          <cell r="S466">
            <v>0</v>
          </cell>
          <cell r="T466">
            <v>3</v>
          </cell>
          <cell r="U466">
            <v>4501.2</v>
          </cell>
        </row>
        <row r="467">
          <cell r="J467" t="str">
            <v/>
          </cell>
          <cell r="L467" t="str">
            <v/>
          </cell>
          <cell r="N467" t="str">
            <v>28.02.08</v>
          </cell>
          <cell r="S467">
            <v>0</v>
          </cell>
          <cell r="T467">
            <v>3</v>
          </cell>
          <cell r="U467">
            <v>4501.2</v>
          </cell>
        </row>
        <row r="468">
          <cell r="J468" t="str">
            <v/>
          </cell>
          <cell r="L468" t="str">
            <v/>
          </cell>
          <cell r="N468" t="str">
            <v/>
          </cell>
          <cell r="S468">
            <v>0</v>
          </cell>
          <cell r="T468">
            <v>0</v>
          </cell>
          <cell r="U468">
            <v>0</v>
          </cell>
        </row>
        <row r="469">
          <cell r="J469" t="str">
            <v/>
          </cell>
          <cell r="L469" t="str">
            <v/>
          </cell>
          <cell r="N469" t="str">
            <v/>
          </cell>
          <cell r="S469">
            <v>0</v>
          </cell>
          <cell r="T469">
            <v>0</v>
          </cell>
          <cell r="U469">
            <v>0</v>
          </cell>
        </row>
        <row r="470">
          <cell r="J470" t="str">
            <v/>
          </cell>
          <cell r="L470" t="str">
            <v/>
          </cell>
          <cell r="N470" t="str">
            <v/>
          </cell>
          <cell r="S470">
            <v>0</v>
          </cell>
          <cell r="T470">
            <v>0</v>
          </cell>
          <cell r="U470">
            <v>0</v>
          </cell>
        </row>
        <row r="471">
          <cell r="J471" t="str">
            <v/>
          </cell>
          <cell r="L471" t="str">
            <v/>
          </cell>
          <cell r="N471" t="str">
            <v/>
          </cell>
          <cell r="S471">
            <v>0</v>
          </cell>
          <cell r="T471">
            <v>0</v>
          </cell>
          <cell r="U471">
            <v>0</v>
          </cell>
        </row>
        <row r="472">
          <cell r="J472" t="str">
            <v/>
          </cell>
          <cell r="L472" t="str">
            <v/>
          </cell>
          <cell r="N472" t="str">
            <v/>
          </cell>
          <cell r="S472">
            <v>0</v>
          </cell>
          <cell r="T472">
            <v>0</v>
          </cell>
          <cell r="U472">
            <v>0</v>
          </cell>
        </row>
        <row r="473">
          <cell r="J473" t="str">
            <v/>
          </cell>
          <cell r="L473" t="str">
            <v/>
          </cell>
          <cell r="N473" t="str">
            <v/>
          </cell>
          <cell r="S473">
            <v>0</v>
          </cell>
          <cell r="T473">
            <v>0</v>
          </cell>
          <cell r="U473">
            <v>0</v>
          </cell>
        </row>
        <row r="474">
          <cell r="J474" t="str">
            <v/>
          </cell>
          <cell r="L474" t="str">
            <v/>
          </cell>
          <cell r="N474" t="str">
            <v/>
          </cell>
          <cell r="S474">
            <v>0</v>
          </cell>
          <cell r="T474">
            <v>0</v>
          </cell>
          <cell r="U474">
            <v>0</v>
          </cell>
        </row>
        <row r="475">
          <cell r="J475" t="str">
            <v/>
          </cell>
          <cell r="L475" t="str">
            <v/>
          </cell>
          <cell r="N475" t="str">
            <v/>
          </cell>
          <cell r="S475">
            <v>0</v>
          </cell>
          <cell r="T475">
            <v>0</v>
          </cell>
          <cell r="U475">
            <v>0</v>
          </cell>
        </row>
        <row r="476">
          <cell r="J476" t="str">
            <v/>
          </cell>
          <cell r="L476" t="str">
            <v/>
          </cell>
          <cell r="N476" t="str">
            <v/>
          </cell>
          <cell r="S476">
            <v>0</v>
          </cell>
          <cell r="T476">
            <v>0</v>
          </cell>
          <cell r="U476">
            <v>0</v>
          </cell>
        </row>
        <row r="477">
          <cell r="J477" t="str">
            <v/>
          </cell>
          <cell r="L477" t="str">
            <v/>
          </cell>
          <cell r="N477" t="str">
            <v/>
          </cell>
          <cell r="S477">
            <v>0</v>
          </cell>
          <cell r="T477">
            <v>0</v>
          </cell>
          <cell r="U477">
            <v>0</v>
          </cell>
        </row>
        <row r="478">
          <cell r="J478" t="str">
            <v/>
          </cell>
          <cell r="L478" t="str">
            <v/>
          </cell>
          <cell r="N478" t="str">
            <v/>
          </cell>
          <cell r="S478">
            <v>0</v>
          </cell>
          <cell r="T478">
            <v>0</v>
          </cell>
          <cell r="U478">
            <v>0</v>
          </cell>
        </row>
        <row r="479">
          <cell r="J479" t="str">
            <v/>
          </cell>
          <cell r="L479" t="str">
            <v/>
          </cell>
          <cell r="N479" t="str">
            <v/>
          </cell>
          <cell r="S479">
            <v>0</v>
          </cell>
          <cell r="T479">
            <v>0</v>
          </cell>
          <cell r="U479">
            <v>0</v>
          </cell>
        </row>
        <row r="480">
          <cell r="J480" t="str">
            <v/>
          </cell>
          <cell r="L480" t="str">
            <v/>
          </cell>
          <cell r="N480" t="str">
            <v/>
          </cell>
          <cell r="S480">
            <v>0</v>
          </cell>
          <cell r="T480">
            <v>0</v>
          </cell>
          <cell r="U480">
            <v>0</v>
          </cell>
        </row>
        <row r="481">
          <cell r="J481" t="str">
            <v/>
          </cell>
          <cell r="L481" t="str">
            <v/>
          </cell>
          <cell r="N481" t="str">
            <v/>
          </cell>
          <cell r="S481">
            <v>0</v>
          </cell>
          <cell r="T481">
            <v>0</v>
          </cell>
          <cell r="U481">
            <v>0</v>
          </cell>
        </row>
        <row r="482">
          <cell r="J482" t="str">
            <v/>
          </cell>
          <cell r="L482" t="str">
            <v/>
          </cell>
          <cell r="N482" t="str">
            <v/>
          </cell>
          <cell r="S482">
            <v>0</v>
          </cell>
          <cell r="T482">
            <v>0</v>
          </cell>
          <cell r="U482">
            <v>0</v>
          </cell>
        </row>
        <row r="483">
          <cell r="J483" t="str">
            <v/>
          </cell>
          <cell r="L483" t="str">
            <v/>
          </cell>
          <cell r="N483" t="str">
            <v/>
          </cell>
          <cell r="S483">
            <v>0</v>
          </cell>
          <cell r="T483">
            <v>0</v>
          </cell>
          <cell r="U483">
            <v>0</v>
          </cell>
        </row>
        <row r="484">
          <cell r="J484" t="str">
            <v/>
          </cell>
          <cell r="L484" t="str">
            <v/>
          </cell>
          <cell r="N484" t="str">
            <v/>
          </cell>
          <cell r="S484">
            <v>0</v>
          </cell>
          <cell r="T484">
            <v>0</v>
          </cell>
          <cell r="U484">
            <v>0</v>
          </cell>
        </row>
        <row r="485">
          <cell r="J485" t="str">
            <v/>
          </cell>
          <cell r="L485" t="str">
            <v/>
          </cell>
          <cell r="N485" t="str">
            <v/>
          </cell>
          <cell r="S485">
            <v>0</v>
          </cell>
          <cell r="T485">
            <v>0</v>
          </cell>
          <cell r="U485">
            <v>9669.0300000000007</v>
          </cell>
        </row>
        <row r="486">
          <cell r="J486" t="str">
            <v>30.06.07</v>
          </cell>
          <cell r="L486" t="str">
            <v>30.06.07</v>
          </cell>
          <cell r="N486" t="str">
            <v/>
          </cell>
          <cell r="S486">
            <v>0</v>
          </cell>
          <cell r="T486">
            <v>4</v>
          </cell>
          <cell r="U486">
            <v>9027.34</v>
          </cell>
        </row>
        <row r="487">
          <cell r="J487" t="str">
            <v/>
          </cell>
          <cell r="L487" t="str">
            <v/>
          </cell>
          <cell r="N487" t="str">
            <v>12.12.07</v>
          </cell>
          <cell r="S487">
            <v>0</v>
          </cell>
          <cell r="T487">
            <v>1</v>
          </cell>
          <cell r="U487">
            <v>523.72</v>
          </cell>
        </row>
        <row r="488">
          <cell r="J488" t="str">
            <v/>
          </cell>
          <cell r="L488" t="str">
            <v/>
          </cell>
          <cell r="N488" t="str">
            <v>12.12.07</v>
          </cell>
          <cell r="S488">
            <v>0</v>
          </cell>
          <cell r="T488">
            <v>1</v>
          </cell>
          <cell r="U488">
            <v>719.12</v>
          </cell>
        </row>
        <row r="489">
          <cell r="J489" t="str">
            <v/>
          </cell>
          <cell r="L489" t="str">
            <v/>
          </cell>
          <cell r="N489" t="str">
            <v>07.02.08</v>
          </cell>
          <cell r="S489">
            <v>0</v>
          </cell>
          <cell r="T489">
            <v>1</v>
          </cell>
          <cell r="U489">
            <v>1825.07</v>
          </cell>
        </row>
        <row r="490">
          <cell r="J490" t="str">
            <v/>
          </cell>
          <cell r="L490" t="str">
            <v/>
          </cell>
          <cell r="N490" t="str">
            <v>13.10.06</v>
          </cell>
          <cell r="S490">
            <v>0</v>
          </cell>
          <cell r="T490">
            <v>6.3E-2</v>
          </cell>
          <cell r="U490">
            <v>314.35000000000002</v>
          </cell>
        </row>
        <row r="491">
          <cell r="J491" t="str">
            <v/>
          </cell>
          <cell r="L491" t="str">
            <v/>
          </cell>
          <cell r="N491" t="str">
            <v>13.10.06</v>
          </cell>
          <cell r="S491">
            <v>0</v>
          </cell>
          <cell r="T491">
            <v>6.3E-2</v>
          </cell>
          <cell r="U491">
            <v>319.08</v>
          </cell>
        </row>
        <row r="492">
          <cell r="J492" t="str">
            <v/>
          </cell>
          <cell r="L492" t="str">
            <v/>
          </cell>
          <cell r="N492" t="str">
            <v>20.12.06</v>
          </cell>
          <cell r="S492">
            <v>0</v>
          </cell>
          <cell r="T492">
            <v>0.38700000000000001</v>
          </cell>
          <cell r="U492">
            <v>1932.75</v>
          </cell>
        </row>
        <row r="493">
          <cell r="J493" t="str">
            <v/>
          </cell>
          <cell r="L493" t="str">
            <v/>
          </cell>
          <cell r="N493" t="str">
            <v>02.02.07</v>
          </cell>
          <cell r="S493">
            <v>0</v>
          </cell>
          <cell r="T493">
            <v>6.9000000000000006E-2</v>
          </cell>
          <cell r="U493">
            <v>347.46</v>
          </cell>
        </row>
        <row r="494">
          <cell r="J494" t="str">
            <v/>
          </cell>
          <cell r="L494" t="str">
            <v/>
          </cell>
          <cell r="N494" t="str">
            <v>22.03.07</v>
          </cell>
          <cell r="S494">
            <v>0</v>
          </cell>
          <cell r="T494">
            <v>5.3999999999999999E-2</v>
          </cell>
          <cell r="U494">
            <v>271.98</v>
          </cell>
        </row>
        <row r="495">
          <cell r="J495" t="str">
            <v/>
          </cell>
          <cell r="L495" t="str">
            <v/>
          </cell>
          <cell r="N495" t="str">
            <v>22.03.07</v>
          </cell>
          <cell r="S495">
            <v>0</v>
          </cell>
          <cell r="T495">
            <v>0.23300000000000001</v>
          </cell>
          <cell r="U495">
            <v>1166.6300000000001</v>
          </cell>
        </row>
        <row r="496">
          <cell r="J496" t="str">
            <v/>
          </cell>
          <cell r="L496" t="str">
            <v/>
          </cell>
          <cell r="N496" t="str">
            <v>22.03.07</v>
          </cell>
          <cell r="S496">
            <v>0</v>
          </cell>
          <cell r="T496">
            <v>0.11600000000000001</v>
          </cell>
          <cell r="U496">
            <v>580.46</v>
          </cell>
        </row>
        <row r="497">
          <cell r="J497" t="str">
            <v/>
          </cell>
          <cell r="L497" t="str">
            <v/>
          </cell>
          <cell r="N497" t="str">
            <v>11.05.07</v>
          </cell>
          <cell r="S497">
            <v>0</v>
          </cell>
          <cell r="T497">
            <v>1.4999999999999999E-2</v>
          </cell>
          <cell r="U497">
            <v>1026.72</v>
          </cell>
        </row>
        <row r="498">
          <cell r="J498" t="str">
            <v/>
          </cell>
          <cell r="L498" t="str">
            <v/>
          </cell>
          <cell r="N498" t="str">
            <v/>
          </cell>
          <cell r="S498">
            <v>0</v>
          </cell>
          <cell r="T498">
            <v>0</v>
          </cell>
          <cell r="U498">
            <v>641.69000000000005</v>
          </cell>
        </row>
        <row r="499">
          <cell r="J499" t="str">
            <v>30.06.07</v>
          </cell>
          <cell r="L499" t="str">
            <v/>
          </cell>
          <cell r="N499" t="str">
            <v>17.04.07</v>
          </cell>
          <cell r="S499">
            <v>0</v>
          </cell>
          <cell r="T499">
            <v>1</v>
          </cell>
          <cell r="U499">
            <v>641.69000000000005</v>
          </cell>
        </row>
        <row r="500">
          <cell r="J500" t="str">
            <v/>
          </cell>
          <cell r="L500" t="str">
            <v/>
          </cell>
          <cell r="N500" t="str">
            <v>17.04.07</v>
          </cell>
          <cell r="S500">
            <v>0</v>
          </cell>
          <cell r="T500">
            <v>1</v>
          </cell>
          <cell r="U500">
            <v>341.83</v>
          </cell>
        </row>
        <row r="501">
          <cell r="J501" t="str">
            <v/>
          </cell>
          <cell r="L501" t="str">
            <v/>
          </cell>
          <cell r="N501" t="str">
            <v/>
          </cell>
          <cell r="S501">
            <v>0</v>
          </cell>
          <cell r="T501">
            <v>0</v>
          </cell>
          <cell r="U501">
            <v>0</v>
          </cell>
        </row>
        <row r="502">
          <cell r="J502" t="str">
            <v/>
          </cell>
          <cell r="L502" t="str">
            <v/>
          </cell>
          <cell r="N502" t="str">
            <v/>
          </cell>
          <cell r="S502">
            <v>0</v>
          </cell>
          <cell r="T502">
            <v>0</v>
          </cell>
          <cell r="U502">
            <v>0</v>
          </cell>
        </row>
        <row r="503">
          <cell r="J503" t="str">
            <v/>
          </cell>
          <cell r="L503" t="str">
            <v/>
          </cell>
          <cell r="N503" t="str">
            <v/>
          </cell>
          <cell r="S503">
            <v>0</v>
          </cell>
          <cell r="T503">
            <v>0</v>
          </cell>
          <cell r="U503">
            <v>0</v>
          </cell>
        </row>
        <row r="504">
          <cell r="J504" t="str">
            <v/>
          </cell>
          <cell r="L504" t="str">
            <v/>
          </cell>
          <cell r="N504" t="str">
            <v/>
          </cell>
          <cell r="S504">
            <v>0</v>
          </cell>
          <cell r="T504">
            <v>0</v>
          </cell>
          <cell r="U504">
            <v>0</v>
          </cell>
        </row>
        <row r="505">
          <cell r="J505" t="str">
            <v/>
          </cell>
          <cell r="L505" t="str">
            <v/>
          </cell>
          <cell r="N505" t="str">
            <v/>
          </cell>
          <cell r="S505">
            <v>0</v>
          </cell>
          <cell r="T505">
            <v>0</v>
          </cell>
          <cell r="U505">
            <v>0</v>
          </cell>
        </row>
        <row r="506">
          <cell r="J506" t="str">
            <v/>
          </cell>
          <cell r="L506" t="str">
            <v/>
          </cell>
          <cell r="N506" t="str">
            <v/>
          </cell>
          <cell r="S506">
            <v>0</v>
          </cell>
          <cell r="T506">
            <v>0</v>
          </cell>
          <cell r="U506">
            <v>0</v>
          </cell>
        </row>
        <row r="507">
          <cell r="J507" t="str">
            <v/>
          </cell>
          <cell r="L507" t="str">
            <v/>
          </cell>
          <cell r="N507" t="str">
            <v/>
          </cell>
          <cell r="S507">
            <v>0</v>
          </cell>
          <cell r="T507">
            <v>0</v>
          </cell>
          <cell r="U507">
            <v>0</v>
          </cell>
        </row>
        <row r="508">
          <cell r="J508" t="str">
            <v/>
          </cell>
          <cell r="L508" t="str">
            <v/>
          </cell>
          <cell r="N508" t="str">
            <v/>
          </cell>
          <cell r="S508">
            <v>0</v>
          </cell>
          <cell r="T508">
            <v>0</v>
          </cell>
          <cell r="U508">
            <v>0</v>
          </cell>
        </row>
        <row r="509">
          <cell r="J509" t="str">
            <v/>
          </cell>
          <cell r="L509" t="str">
            <v/>
          </cell>
          <cell r="N509" t="str">
            <v/>
          </cell>
          <cell r="S509">
            <v>0</v>
          </cell>
          <cell r="T509">
            <v>0</v>
          </cell>
          <cell r="U509">
            <v>0</v>
          </cell>
        </row>
        <row r="510">
          <cell r="J510" t="str">
            <v/>
          </cell>
          <cell r="L510" t="str">
            <v/>
          </cell>
          <cell r="N510" t="str">
            <v/>
          </cell>
          <cell r="S510">
            <v>0</v>
          </cell>
          <cell r="T510">
            <v>0</v>
          </cell>
          <cell r="U510">
            <v>0</v>
          </cell>
        </row>
        <row r="511">
          <cell r="J511" t="str">
            <v/>
          </cell>
          <cell r="L511" t="str">
            <v/>
          </cell>
          <cell r="N511" t="str">
            <v/>
          </cell>
          <cell r="S511">
            <v>0</v>
          </cell>
          <cell r="T511">
            <v>0</v>
          </cell>
          <cell r="U511">
            <v>0</v>
          </cell>
        </row>
        <row r="512">
          <cell r="J512" t="str">
            <v/>
          </cell>
          <cell r="L512" t="str">
            <v/>
          </cell>
          <cell r="N512" t="str">
            <v/>
          </cell>
          <cell r="S512">
            <v>0</v>
          </cell>
          <cell r="T512">
            <v>0</v>
          </cell>
          <cell r="U512">
            <v>0</v>
          </cell>
        </row>
        <row r="513">
          <cell r="J513" t="str">
            <v/>
          </cell>
          <cell r="L513" t="str">
            <v/>
          </cell>
          <cell r="N513" t="str">
            <v/>
          </cell>
          <cell r="S513">
            <v>0</v>
          </cell>
          <cell r="T513">
            <v>0</v>
          </cell>
          <cell r="U513">
            <v>0</v>
          </cell>
        </row>
        <row r="514">
          <cell r="J514" t="str">
            <v/>
          </cell>
          <cell r="L514" t="str">
            <v/>
          </cell>
          <cell r="N514" t="str">
            <v/>
          </cell>
          <cell r="S514">
            <v>0</v>
          </cell>
          <cell r="T514">
            <v>0</v>
          </cell>
          <cell r="U514">
            <v>0</v>
          </cell>
        </row>
        <row r="515">
          <cell r="J515" t="str">
            <v/>
          </cell>
          <cell r="L515" t="str">
            <v/>
          </cell>
          <cell r="N515" t="str">
            <v/>
          </cell>
          <cell r="S515">
            <v>0</v>
          </cell>
          <cell r="T515">
            <v>0</v>
          </cell>
          <cell r="U515">
            <v>0</v>
          </cell>
        </row>
        <row r="516">
          <cell r="J516" t="str">
            <v/>
          </cell>
          <cell r="L516" t="str">
            <v/>
          </cell>
          <cell r="N516" t="str">
            <v/>
          </cell>
          <cell r="S516">
            <v>0</v>
          </cell>
          <cell r="T516">
            <v>0</v>
          </cell>
          <cell r="U516">
            <v>0</v>
          </cell>
        </row>
        <row r="517">
          <cell r="J517" t="str">
            <v/>
          </cell>
          <cell r="L517" t="str">
            <v/>
          </cell>
          <cell r="N517" t="str">
            <v/>
          </cell>
          <cell r="S517">
            <v>0</v>
          </cell>
          <cell r="T517">
            <v>0</v>
          </cell>
          <cell r="U517">
            <v>0</v>
          </cell>
        </row>
        <row r="518">
          <cell r="J518" t="str">
            <v/>
          </cell>
          <cell r="L518" t="str">
            <v/>
          </cell>
          <cell r="N518" t="str">
            <v/>
          </cell>
          <cell r="S518">
            <v>0</v>
          </cell>
          <cell r="T518">
            <v>0</v>
          </cell>
          <cell r="U518">
            <v>0</v>
          </cell>
        </row>
        <row r="519">
          <cell r="J519" t="str">
            <v/>
          </cell>
          <cell r="L519" t="str">
            <v/>
          </cell>
          <cell r="N519" t="str">
            <v/>
          </cell>
          <cell r="S519">
            <v>0</v>
          </cell>
          <cell r="T519">
            <v>0</v>
          </cell>
          <cell r="U519">
            <v>0</v>
          </cell>
        </row>
        <row r="520">
          <cell r="J520" t="str">
            <v/>
          </cell>
          <cell r="L520" t="str">
            <v/>
          </cell>
          <cell r="N520" t="str">
            <v/>
          </cell>
          <cell r="S520">
            <v>0</v>
          </cell>
          <cell r="T520">
            <v>0</v>
          </cell>
          <cell r="U520">
            <v>0</v>
          </cell>
        </row>
        <row r="521">
          <cell r="J521" t="str">
            <v/>
          </cell>
          <cell r="L521" t="str">
            <v/>
          </cell>
          <cell r="N521" t="str">
            <v/>
          </cell>
          <cell r="S521">
            <v>0</v>
          </cell>
          <cell r="T521">
            <v>0</v>
          </cell>
          <cell r="U521">
            <v>0</v>
          </cell>
        </row>
        <row r="522">
          <cell r="J522" t="str">
            <v/>
          </cell>
          <cell r="L522" t="str">
            <v/>
          </cell>
          <cell r="N522" t="str">
            <v/>
          </cell>
          <cell r="S522">
            <v>0</v>
          </cell>
          <cell r="T522">
            <v>0</v>
          </cell>
          <cell r="U522">
            <v>0</v>
          </cell>
        </row>
        <row r="523">
          <cell r="J523" t="str">
            <v/>
          </cell>
          <cell r="L523" t="str">
            <v/>
          </cell>
          <cell r="N523" t="str">
            <v/>
          </cell>
          <cell r="S523">
            <v>0</v>
          </cell>
          <cell r="T523">
            <v>0</v>
          </cell>
          <cell r="U523">
            <v>0</v>
          </cell>
        </row>
        <row r="524">
          <cell r="J524" t="str">
            <v/>
          </cell>
          <cell r="L524" t="str">
            <v/>
          </cell>
          <cell r="N524" t="str">
            <v/>
          </cell>
          <cell r="S524">
            <v>0</v>
          </cell>
          <cell r="T524">
            <v>0</v>
          </cell>
          <cell r="U524">
            <v>0</v>
          </cell>
        </row>
        <row r="525">
          <cell r="J525" t="str">
            <v/>
          </cell>
          <cell r="L525" t="str">
            <v/>
          </cell>
          <cell r="N525" t="str">
            <v/>
          </cell>
          <cell r="S525">
            <v>0</v>
          </cell>
          <cell r="T525">
            <v>0</v>
          </cell>
          <cell r="U525">
            <v>0</v>
          </cell>
        </row>
        <row r="526">
          <cell r="J526" t="str">
            <v/>
          </cell>
          <cell r="L526" t="str">
            <v/>
          </cell>
          <cell r="N526" t="str">
            <v/>
          </cell>
          <cell r="S526">
            <v>0</v>
          </cell>
          <cell r="T526">
            <v>0</v>
          </cell>
          <cell r="U526">
            <v>0</v>
          </cell>
        </row>
        <row r="527">
          <cell r="J527" t="str">
            <v/>
          </cell>
          <cell r="L527" t="str">
            <v/>
          </cell>
          <cell r="N527" t="str">
            <v/>
          </cell>
          <cell r="S527">
            <v>0</v>
          </cell>
          <cell r="T527">
            <v>0</v>
          </cell>
          <cell r="U527">
            <v>0</v>
          </cell>
        </row>
        <row r="528">
          <cell r="J528" t="str">
            <v/>
          </cell>
          <cell r="L528" t="str">
            <v/>
          </cell>
          <cell r="N528" t="str">
            <v/>
          </cell>
          <cell r="S528">
            <v>0</v>
          </cell>
          <cell r="T528">
            <v>0</v>
          </cell>
          <cell r="U528">
            <v>0</v>
          </cell>
        </row>
        <row r="529">
          <cell r="J529" t="str">
            <v/>
          </cell>
          <cell r="L529" t="str">
            <v/>
          </cell>
          <cell r="N529" t="str">
            <v/>
          </cell>
          <cell r="S529">
            <v>0</v>
          </cell>
          <cell r="T529">
            <v>0</v>
          </cell>
          <cell r="U529">
            <v>0</v>
          </cell>
        </row>
        <row r="530">
          <cell r="J530" t="str">
            <v/>
          </cell>
          <cell r="L530" t="str">
            <v/>
          </cell>
          <cell r="N530" t="str">
            <v/>
          </cell>
          <cell r="S530">
            <v>0</v>
          </cell>
          <cell r="T530">
            <v>0</v>
          </cell>
          <cell r="U530">
            <v>0</v>
          </cell>
        </row>
        <row r="531">
          <cell r="J531" t="str">
            <v/>
          </cell>
          <cell r="L531" t="str">
            <v/>
          </cell>
          <cell r="N531" t="str">
            <v/>
          </cell>
          <cell r="S531">
            <v>0</v>
          </cell>
          <cell r="T531">
            <v>0</v>
          </cell>
          <cell r="U531">
            <v>0</v>
          </cell>
        </row>
        <row r="532">
          <cell r="J532" t="str">
            <v/>
          </cell>
          <cell r="L532" t="str">
            <v/>
          </cell>
          <cell r="N532" t="str">
            <v/>
          </cell>
          <cell r="S532">
            <v>0</v>
          </cell>
          <cell r="T532">
            <v>0</v>
          </cell>
          <cell r="U532">
            <v>0</v>
          </cell>
        </row>
        <row r="533">
          <cell r="J533" t="str">
            <v/>
          </cell>
          <cell r="L533" t="str">
            <v/>
          </cell>
          <cell r="N533" t="str">
            <v/>
          </cell>
          <cell r="S533">
            <v>0</v>
          </cell>
          <cell r="T533">
            <v>0</v>
          </cell>
          <cell r="U533">
            <v>0</v>
          </cell>
        </row>
        <row r="534">
          <cell r="J534" t="str">
            <v/>
          </cell>
          <cell r="L534" t="str">
            <v/>
          </cell>
          <cell r="N534" t="str">
            <v/>
          </cell>
          <cell r="S534">
            <v>0</v>
          </cell>
          <cell r="T534">
            <v>0</v>
          </cell>
          <cell r="U534">
            <v>0</v>
          </cell>
        </row>
        <row r="535">
          <cell r="J535" t="str">
            <v/>
          </cell>
          <cell r="L535" t="str">
            <v/>
          </cell>
          <cell r="N535" t="str">
            <v/>
          </cell>
          <cell r="S535">
            <v>0</v>
          </cell>
          <cell r="T535">
            <v>0</v>
          </cell>
          <cell r="U535">
            <v>0</v>
          </cell>
        </row>
        <row r="536">
          <cell r="J536" t="str">
            <v/>
          </cell>
          <cell r="L536" t="str">
            <v/>
          </cell>
          <cell r="N536" t="str">
            <v/>
          </cell>
          <cell r="S536">
            <v>0</v>
          </cell>
          <cell r="T536">
            <v>0</v>
          </cell>
          <cell r="U536">
            <v>0</v>
          </cell>
        </row>
        <row r="537">
          <cell r="J537" t="str">
            <v/>
          </cell>
          <cell r="L537" t="str">
            <v/>
          </cell>
          <cell r="N537" t="str">
            <v/>
          </cell>
          <cell r="S537">
            <v>0</v>
          </cell>
          <cell r="T537">
            <v>0</v>
          </cell>
          <cell r="U537">
            <v>0</v>
          </cell>
        </row>
        <row r="538">
          <cell r="J538" t="str">
            <v/>
          </cell>
          <cell r="L538" t="str">
            <v/>
          </cell>
          <cell r="N538" t="str">
            <v/>
          </cell>
          <cell r="S538">
            <v>0</v>
          </cell>
          <cell r="T538">
            <v>0</v>
          </cell>
          <cell r="U538">
            <v>0</v>
          </cell>
        </row>
        <row r="539">
          <cell r="J539" t="str">
            <v/>
          </cell>
          <cell r="L539" t="str">
            <v/>
          </cell>
          <cell r="N539" t="str">
            <v/>
          </cell>
          <cell r="S539">
            <v>0</v>
          </cell>
          <cell r="T539">
            <v>0</v>
          </cell>
          <cell r="U539">
            <v>0</v>
          </cell>
        </row>
        <row r="540">
          <cell r="J540" t="str">
            <v/>
          </cell>
          <cell r="L540" t="str">
            <v/>
          </cell>
          <cell r="N540" t="str">
            <v/>
          </cell>
          <cell r="S540">
            <v>0</v>
          </cell>
          <cell r="T540">
            <v>0</v>
          </cell>
          <cell r="U540">
            <v>0</v>
          </cell>
        </row>
        <row r="541">
          <cell r="J541" t="str">
            <v/>
          </cell>
          <cell r="L541" t="str">
            <v/>
          </cell>
          <cell r="N541" t="str">
            <v/>
          </cell>
          <cell r="S541">
            <v>0</v>
          </cell>
          <cell r="T541">
            <v>0</v>
          </cell>
          <cell r="U541">
            <v>0</v>
          </cell>
        </row>
        <row r="542">
          <cell r="J542" t="str">
            <v/>
          </cell>
          <cell r="L542" t="str">
            <v/>
          </cell>
          <cell r="N542" t="str">
            <v/>
          </cell>
          <cell r="S542">
            <v>0</v>
          </cell>
          <cell r="T542">
            <v>0</v>
          </cell>
          <cell r="U542">
            <v>0</v>
          </cell>
        </row>
        <row r="543">
          <cell r="J543" t="str">
            <v/>
          </cell>
          <cell r="L543" t="str">
            <v/>
          </cell>
          <cell r="N543" t="str">
            <v/>
          </cell>
          <cell r="S543">
            <v>0</v>
          </cell>
          <cell r="T543">
            <v>0</v>
          </cell>
          <cell r="U543">
            <v>0</v>
          </cell>
        </row>
        <row r="544">
          <cell r="J544" t="str">
            <v/>
          </cell>
          <cell r="L544" t="str">
            <v/>
          </cell>
          <cell r="N544" t="str">
            <v/>
          </cell>
          <cell r="S544">
            <v>0</v>
          </cell>
          <cell r="T544">
            <v>0</v>
          </cell>
          <cell r="U544">
            <v>0</v>
          </cell>
        </row>
        <row r="545">
          <cell r="J545" t="str">
            <v/>
          </cell>
          <cell r="L545" t="str">
            <v/>
          </cell>
          <cell r="N545" t="str">
            <v/>
          </cell>
          <cell r="S545">
            <v>0</v>
          </cell>
          <cell r="T545">
            <v>0</v>
          </cell>
          <cell r="U545">
            <v>0</v>
          </cell>
        </row>
        <row r="546">
          <cell r="J546" t="str">
            <v/>
          </cell>
          <cell r="L546" t="str">
            <v/>
          </cell>
          <cell r="N546" t="str">
            <v/>
          </cell>
          <cell r="S546">
            <v>0</v>
          </cell>
          <cell r="T546">
            <v>0</v>
          </cell>
          <cell r="U546">
            <v>0</v>
          </cell>
        </row>
        <row r="547">
          <cell r="J547" t="str">
            <v/>
          </cell>
          <cell r="L547" t="str">
            <v/>
          </cell>
          <cell r="N547" t="str">
            <v/>
          </cell>
          <cell r="S547">
            <v>0</v>
          </cell>
          <cell r="T547">
            <v>0</v>
          </cell>
          <cell r="U547">
            <v>0</v>
          </cell>
        </row>
        <row r="548">
          <cell r="J548" t="str">
            <v/>
          </cell>
          <cell r="L548" t="str">
            <v/>
          </cell>
          <cell r="N548" t="str">
            <v/>
          </cell>
          <cell r="S548">
            <v>0</v>
          </cell>
          <cell r="T548">
            <v>0</v>
          </cell>
          <cell r="U548">
            <v>0</v>
          </cell>
        </row>
        <row r="549">
          <cell r="J549" t="str">
            <v/>
          </cell>
          <cell r="L549" t="str">
            <v/>
          </cell>
          <cell r="N549" t="str">
            <v/>
          </cell>
          <cell r="S549">
            <v>0</v>
          </cell>
          <cell r="T549">
            <v>0</v>
          </cell>
          <cell r="U549">
            <v>0</v>
          </cell>
        </row>
        <row r="550">
          <cell r="J550" t="str">
            <v/>
          </cell>
          <cell r="L550" t="str">
            <v/>
          </cell>
          <cell r="N550" t="str">
            <v/>
          </cell>
          <cell r="S550">
            <v>0</v>
          </cell>
          <cell r="T550">
            <v>0</v>
          </cell>
          <cell r="U550">
            <v>0</v>
          </cell>
        </row>
        <row r="551">
          <cell r="J551" t="str">
            <v/>
          </cell>
          <cell r="L551" t="str">
            <v/>
          </cell>
          <cell r="N551" t="str">
            <v/>
          </cell>
          <cell r="S551">
            <v>0</v>
          </cell>
          <cell r="T551">
            <v>0</v>
          </cell>
          <cell r="U551">
            <v>0</v>
          </cell>
        </row>
        <row r="552">
          <cell r="J552" t="str">
            <v/>
          </cell>
          <cell r="L552" t="str">
            <v/>
          </cell>
          <cell r="N552" t="str">
            <v/>
          </cell>
          <cell r="S552">
            <v>0</v>
          </cell>
          <cell r="T552">
            <v>0</v>
          </cell>
          <cell r="U552">
            <v>0</v>
          </cell>
        </row>
        <row r="553">
          <cell r="J553" t="str">
            <v/>
          </cell>
          <cell r="L553" t="str">
            <v/>
          </cell>
          <cell r="N553" t="str">
            <v/>
          </cell>
          <cell r="S553">
            <v>0</v>
          </cell>
          <cell r="T553">
            <v>0</v>
          </cell>
          <cell r="U553">
            <v>0</v>
          </cell>
        </row>
        <row r="554">
          <cell r="J554" t="str">
            <v/>
          </cell>
          <cell r="L554" t="str">
            <v/>
          </cell>
          <cell r="N554" t="str">
            <v/>
          </cell>
          <cell r="S554">
            <v>0</v>
          </cell>
          <cell r="T554">
            <v>0</v>
          </cell>
          <cell r="U554">
            <v>0</v>
          </cell>
        </row>
        <row r="555">
          <cell r="J555" t="str">
            <v/>
          </cell>
          <cell r="L555" t="str">
            <v/>
          </cell>
          <cell r="N555" t="str">
            <v/>
          </cell>
          <cell r="S555">
            <v>0</v>
          </cell>
          <cell r="T555">
            <v>0</v>
          </cell>
          <cell r="U555">
            <v>0</v>
          </cell>
        </row>
        <row r="556">
          <cell r="J556" t="str">
            <v/>
          </cell>
          <cell r="L556" t="str">
            <v/>
          </cell>
          <cell r="N556" t="str">
            <v/>
          </cell>
          <cell r="S556">
            <v>0</v>
          </cell>
          <cell r="T556">
            <v>0</v>
          </cell>
          <cell r="U556">
            <v>0</v>
          </cell>
        </row>
        <row r="557">
          <cell r="J557" t="str">
            <v/>
          </cell>
          <cell r="L557" t="str">
            <v/>
          </cell>
          <cell r="N557" t="str">
            <v/>
          </cell>
          <cell r="S557">
            <v>0</v>
          </cell>
          <cell r="T557">
            <v>0</v>
          </cell>
          <cell r="U557">
            <v>0</v>
          </cell>
        </row>
        <row r="558">
          <cell r="J558" t="str">
            <v/>
          </cell>
          <cell r="L558" t="str">
            <v/>
          </cell>
          <cell r="N558" t="str">
            <v/>
          </cell>
          <cell r="S558">
            <v>0</v>
          </cell>
          <cell r="T558">
            <v>0</v>
          </cell>
          <cell r="U558">
            <v>0</v>
          </cell>
        </row>
        <row r="559">
          <cell r="J559" t="str">
            <v/>
          </cell>
          <cell r="L559" t="str">
            <v/>
          </cell>
          <cell r="N559" t="str">
            <v/>
          </cell>
          <cell r="S559">
            <v>0</v>
          </cell>
          <cell r="T559">
            <v>0</v>
          </cell>
          <cell r="U559">
            <v>0</v>
          </cell>
        </row>
        <row r="560">
          <cell r="J560" t="str">
            <v/>
          </cell>
          <cell r="L560" t="str">
            <v/>
          </cell>
          <cell r="N560" t="str">
            <v/>
          </cell>
          <cell r="S560">
            <v>0</v>
          </cell>
          <cell r="T560">
            <v>0</v>
          </cell>
          <cell r="U560">
            <v>0</v>
          </cell>
        </row>
        <row r="561">
          <cell r="J561" t="str">
            <v/>
          </cell>
          <cell r="L561" t="str">
            <v/>
          </cell>
          <cell r="N561" t="str">
            <v/>
          </cell>
          <cell r="S561">
            <v>0</v>
          </cell>
          <cell r="T561">
            <v>0</v>
          </cell>
          <cell r="U561">
            <v>0</v>
          </cell>
        </row>
        <row r="562">
          <cell r="J562" t="str">
            <v/>
          </cell>
          <cell r="L562" t="str">
            <v/>
          </cell>
          <cell r="N562" t="str">
            <v/>
          </cell>
          <cell r="S562">
            <v>0</v>
          </cell>
          <cell r="T562">
            <v>0</v>
          </cell>
          <cell r="U562">
            <v>0</v>
          </cell>
        </row>
        <row r="563">
          <cell r="J563" t="str">
            <v/>
          </cell>
          <cell r="L563" t="str">
            <v/>
          </cell>
          <cell r="N563" t="str">
            <v/>
          </cell>
          <cell r="S563">
            <v>0</v>
          </cell>
          <cell r="T563">
            <v>0</v>
          </cell>
          <cell r="U563">
            <v>0</v>
          </cell>
        </row>
        <row r="564">
          <cell r="J564" t="str">
            <v/>
          </cell>
          <cell r="L564" t="str">
            <v/>
          </cell>
          <cell r="N564" t="str">
            <v/>
          </cell>
          <cell r="S564">
            <v>0</v>
          </cell>
          <cell r="T564">
            <v>0</v>
          </cell>
          <cell r="U564">
            <v>0</v>
          </cell>
        </row>
        <row r="565">
          <cell r="J565" t="str">
            <v/>
          </cell>
          <cell r="L565" t="str">
            <v/>
          </cell>
          <cell r="N565" t="str">
            <v/>
          </cell>
          <cell r="S565">
            <v>0</v>
          </cell>
          <cell r="T565">
            <v>0</v>
          </cell>
          <cell r="U565">
            <v>0</v>
          </cell>
        </row>
        <row r="566">
          <cell r="J566" t="str">
            <v/>
          </cell>
          <cell r="L566" t="str">
            <v/>
          </cell>
          <cell r="N566" t="str">
            <v/>
          </cell>
          <cell r="S566">
            <v>0</v>
          </cell>
          <cell r="T566">
            <v>0</v>
          </cell>
          <cell r="U566">
            <v>0</v>
          </cell>
        </row>
        <row r="567">
          <cell r="J567" t="str">
            <v/>
          </cell>
          <cell r="L567" t="str">
            <v/>
          </cell>
          <cell r="N567" t="str">
            <v/>
          </cell>
          <cell r="S567">
            <v>0</v>
          </cell>
          <cell r="T567">
            <v>0</v>
          </cell>
          <cell r="U567">
            <v>0</v>
          </cell>
        </row>
        <row r="568">
          <cell r="J568" t="str">
            <v/>
          </cell>
          <cell r="L568" t="str">
            <v/>
          </cell>
          <cell r="N568" t="str">
            <v/>
          </cell>
          <cell r="S568">
            <v>0</v>
          </cell>
          <cell r="T568">
            <v>0</v>
          </cell>
          <cell r="U568">
            <v>0</v>
          </cell>
        </row>
        <row r="569">
          <cell r="J569" t="str">
            <v/>
          </cell>
          <cell r="L569" t="str">
            <v/>
          </cell>
          <cell r="N569" t="str">
            <v/>
          </cell>
          <cell r="S569">
            <v>0</v>
          </cell>
          <cell r="T569">
            <v>0</v>
          </cell>
          <cell r="U569">
            <v>0</v>
          </cell>
        </row>
        <row r="570">
          <cell r="J570" t="str">
            <v/>
          </cell>
          <cell r="L570" t="str">
            <v/>
          </cell>
          <cell r="N570" t="str">
            <v/>
          </cell>
          <cell r="S570">
            <v>0</v>
          </cell>
          <cell r="T570">
            <v>0</v>
          </cell>
          <cell r="U570">
            <v>0</v>
          </cell>
        </row>
        <row r="571">
          <cell r="J571" t="str">
            <v/>
          </cell>
          <cell r="L571" t="str">
            <v/>
          </cell>
          <cell r="N571" t="str">
            <v/>
          </cell>
          <cell r="S571">
            <v>0</v>
          </cell>
          <cell r="T571">
            <v>0</v>
          </cell>
          <cell r="U571">
            <v>0</v>
          </cell>
        </row>
        <row r="572">
          <cell r="J572" t="str">
            <v/>
          </cell>
          <cell r="L572" t="str">
            <v/>
          </cell>
          <cell r="N572" t="str">
            <v/>
          </cell>
          <cell r="S572">
            <v>0</v>
          </cell>
          <cell r="T572">
            <v>0</v>
          </cell>
          <cell r="U572">
            <v>0</v>
          </cell>
        </row>
        <row r="573">
          <cell r="J573" t="str">
            <v/>
          </cell>
          <cell r="L573" t="str">
            <v/>
          </cell>
          <cell r="N573" t="str">
            <v/>
          </cell>
          <cell r="S573">
            <v>0</v>
          </cell>
          <cell r="T573">
            <v>0</v>
          </cell>
          <cell r="U573">
            <v>0</v>
          </cell>
        </row>
        <row r="574">
          <cell r="J574" t="str">
            <v/>
          </cell>
          <cell r="L574" t="str">
            <v/>
          </cell>
          <cell r="N574" t="str">
            <v/>
          </cell>
          <cell r="S574">
            <v>0</v>
          </cell>
          <cell r="T574">
            <v>0</v>
          </cell>
          <cell r="U574">
            <v>0</v>
          </cell>
        </row>
        <row r="575">
          <cell r="J575" t="str">
            <v/>
          </cell>
          <cell r="L575" t="str">
            <v/>
          </cell>
          <cell r="N575" t="str">
            <v/>
          </cell>
          <cell r="S575">
            <v>0</v>
          </cell>
          <cell r="T575">
            <v>0</v>
          </cell>
          <cell r="U575">
            <v>0</v>
          </cell>
        </row>
        <row r="576">
          <cell r="J576" t="str">
            <v/>
          </cell>
          <cell r="L576" t="str">
            <v/>
          </cell>
          <cell r="N576" t="str">
            <v/>
          </cell>
          <cell r="S576">
            <v>0</v>
          </cell>
          <cell r="T576">
            <v>0</v>
          </cell>
          <cell r="U576">
            <v>0</v>
          </cell>
        </row>
        <row r="577">
          <cell r="J577" t="str">
            <v/>
          </cell>
          <cell r="L577" t="str">
            <v/>
          </cell>
          <cell r="N577" t="str">
            <v/>
          </cell>
          <cell r="S577">
            <v>0</v>
          </cell>
          <cell r="T577">
            <v>0</v>
          </cell>
          <cell r="U577">
            <v>0</v>
          </cell>
        </row>
        <row r="578">
          <cell r="J578" t="str">
            <v/>
          </cell>
          <cell r="L578" t="str">
            <v/>
          </cell>
          <cell r="N578" t="str">
            <v/>
          </cell>
          <cell r="S578">
            <v>0</v>
          </cell>
          <cell r="T578">
            <v>0</v>
          </cell>
          <cell r="U578">
            <v>0</v>
          </cell>
        </row>
        <row r="579">
          <cell r="J579" t="str">
            <v/>
          </cell>
          <cell r="L579" t="str">
            <v/>
          </cell>
          <cell r="N579" t="str">
            <v/>
          </cell>
          <cell r="S579">
            <v>0</v>
          </cell>
          <cell r="T579">
            <v>0</v>
          </cell>
          <cell r="U579">
            <v>0</v>
          </cell>
        </row>
        <row r="580">
          <cell r="J580" t="str">
            <v/>
          </cell>
          <cell r="L580" t="str">
            <v/>
          </cell>
          <cell r="N580" t="str">
            <v/>
          </cell>
          <cell r="S580">
            <v>0</v>
          </cell>
          <cell r="T580">
            <v>0</v>
          </cell>
          <cell r="U580">
            <v>0</v>
          </cell>
        </row>
        <row r="581">
          <cell r="J581" t="str">
            <v/>
          </cell>
          <cell r="L581" t="str">
            <v/>
          </cell>
          <cell r="N581" t="str">
            <v/>
          </cell>
          <cell r="S581">
            <v>0</v>
          </cell>
          <cell r="T581">
            <v>0</v>
          </cell>
          <cell r="U581">
            <v>0</v>
          </cell>
        </row>
        <row r="582">
          <cell r="J582" t="str">
            <v/>
          </cell>
          <cell r="L582" t="str">
            <v/>
          </cell>
          <cell r="N582" t="str">
            <v/>
          </cell>
          <cell r="S582">
            <v>0</v>
          </cell>
          <cell r="T582">
            <v>0</v>
          </cell>
          <cell r="U582">
            <v>0</v>
          </cell>
        </row>
        <row r="583">
          <cell r="J583" t="str">
            <v/>
          </cell>
          <cell r="L583" t="str">
            <v/>
          </cell>
          <cell r="N583" t="str">
            <v/>
          </cell>
          <cell r="S583">
            <v>0</v>
          </cell>
          <cell r="T583">
            <v>0</v>
          </cell>
          <cell r="U583">
            <v>0</v>
          </cell>
        </row>
        <row r="584">
          <cell r="J584" t="str">
            <v/>
          </cell>
          <cell r="L584" t="str">
            <v/>
          </cell>
          <cell r="N584" t="str">
            <v/>
          </cell>
          <cell r="S584">
            <v>0</v>
          </cell>
          <cell r="T584">
            <v>0</v>
          </cell>
          <cell r="U584">
            <v>0</v>
          </cell>
        </row>
        <row r="585">
          <cell r="J585" t="str">
            <v/>
          </cell>
          <cell r="L585" t="str">
            <v/>
          </cell>
          <cell r="N585" t="str">
            <v/>
          </cell>
          <cell r="S585">
            <v>0</v>
          </cell>
          <cell r="T585">
            <v>0</v>
          </cell>
          <cell r="U585">
            <v>0</v>
          </cell>
        </row>
        <row r="586">
          <cell r="J586" t="str">
            <v/>
          </cell>
          <cell r="L586" t="str">
            <v/>
          </cell>
          <cell r="N586" t="str">
            <v/>
          </cell>
          <cell r="S586">
            <v>0</v>
          </cell>
          <cell r="T586">
            <v>0</v>
          </cell>
          <cell r="U586">
            <v>0</v>
          </cell>
        </row>
        <row r="587">
          <cell r="J587" t="str">
            <v/>
          </cell>
          <cell r="L587" t="str">
            <v/>
          </cell>
          <cell r="N587" t="str">
            <v/>
          </cell>
          <cell r="S587">
            <v>0</v>
          </cell>
          <cell r="T587">
            <v>0</v>
          </cell>
          <cell r="U587">
            <v>0</v>
          </cell>
        </row>
        <row r="588">
          <cell r="J588" t="str">
            <v/>
          </cell>
          <cell r="L588" t="str">
            <v/>
          </cell>
          <cell r="N588" t="str">
            <v/>
          </cell>
          <cell r="S588">
            <v>0</v>
          </cell>
          <cell r="T588">
            <v>0</v>
          </cell>
          <cell r="U588">
            <v>0</v>
          </cell>
        </row>
        <row r="589">
          <cell r="J589" t="str">
            <v/>
          </cell>
          <cell r="L589" t="str">
            <v/>
          </cell>
          <cell r="N589" t="str">
            <v/>
          </cell>
          <cell r="S589">
            <v>0</v>
          </cell>
          <cell r="T589">
            <v>0</v>
          </cell>
          <cell r="U589">
            <v>0</v>
          </cell>
        </row>
        <row r="590">
          <cell r="J590" t="str">
            <v/>
          </cell>
          <cell r="L590" t="str">
            <v/>
          </cell>
          <cell r="N590" t="str">
            <v/>
          </cell>
          <cell r="S590">
            <v>0</v>
          </cell>
          <cell r="T590">
            <v>0</v>
          </cell>
          <cell r="U590">
            <v>0</v>
          </cell>
        </row>
        <row r="591">
          <cell r="J591" t="str">
            <v/>
          </cell>
          <cell r="L591" t="str">
            <v/>
          </cell>
          <cell r="N591" t="str">
            <v/>
          </cell>
          <cell r="S591">
            <v>0</v>
          </cell>
          <cell r="T591">
            <v>0</v>
          </cell>
          <cell r="U591">
            <v>21469.4</v>
          </cell>
        </row>
        <row r="592">
          <cell r="J592" t="str">
            <v/>
          </cell>
          <cell r="L592" t="str">
            <v/>
          </cell>
          <cell r="N592" t="str">
            <v/>
          </cell>
          <cell r="S592">
            <v>0</v>
          </cell>
          <cell r="T592">
            <v>0</v>
          </cell>
          <cell r="U592">
            <v>21469.4</v>
          </cell>
        </row>
        <row r="593">
          <cell r="J593" t="str">
            <v/>
          </cell>
          <cell r="L593" t="str">
            <v/>
          </cell>
          <cell r="N593" t="str">
            <v/>
          </cell>
          <cell r="S593">
            <v>0</v>
          </cell>
          <cell r="T593">
            <v>0</v>
          </cell>
          <cell r="U593">
            <v>0</v>
          </cell>
        </row>
        <row r="594">
          <cell r="J594" t="str">
            <v/>
          </cell>
          <cell r="L594" t="str">
            <v/>
          </cell>
          <cell r="N594" t="str">
            <v/>
          </cell>
          <cell r="S594">
            <v>0</v>
          </cell>
          <cell r="T594">
            <v>0</v>
          </cell>
          <cell r="U594">
            <v>0</v>
          </cell>
        </row>
        <row r="595">
          <cell r="J595" t="str">
            <v/>
          </cell>
          <cell r="L595" t="str">
            <v/>
          </cell>
          <cell r="N595" t="str">
            <v/>
          </cell>
          <cell r="S595">
            <v>0</v>
          </cell>
          <cell r="T595">
            <v>0</v>
          </cell>
          <cell r="U595">
            <v>0</v>
          </cell>
        </row>
        <row r="596">
          <cell r="J596" t="str">
            <v/>
          </cell>
          <cell r="L596" t="str">
            <v/>
          </cell>
          <cell r="N596" t="str">
            <v/>
          </cell>
          <cell r="S596">
            <v>0</v>
          </cell>
          <cell r="T596">
            <v>0</v>
          </cell>
          <cell r="U596">
            <v>0</v>
          </cell>
        </row>
        <row r="597">
          <cell r="J597" t="str">
            <v/>
          </cell>
          <cell r="L597" t="str">
            <v/>
          </cell>
          <cell r="N597" t="str">
            <v/>
          </cell>
          <cell r="S597">
            <v>0</v>
          </cell>
          <cell r="T597">
            <v>0</v>
          </cell>
          <cell r="U597">
            <v>0</v>
          </cell>
        </row>
        <row r="598">
          <cell r="J598" t="str">
            <v/>
          </cell>
          <cell r="L598" t="str">
            <v/>
          </cell>
          <cell r="N598" t="str">
            <v/>
          </cell>
          <cell r="S598">
            <v>0</v>
          </cell>
          <cell r="T598">
            <v>0</v>
          </cell>
          <cell r="U598">
            <v>0</v>
          </cell>
        </row>
        <row r="599">
          <cell r="J599" t="str">
            <v/>
          </cell>
          <cell r="L599" t="str">
            <v/>
          </cell>
          <cell r="N599" t="str">
            <v/>
          </cell>
          <cell r="S599">
            <v>0</v>
          </cell>
          <cell r="T599">
            <v>0</v>
          </cell>
          <cell r="U599">
            <v>4282.1899999999996</v>
          </cell>
        </row>
        <row r="600">
          <cell r="J600" t="str">
            <v>27.02.08</v>
          </cell>
          <cell r="L600" t="str">
            <v>27.02.08</v>
          </cell>
          <cell r="N600" t="str">
            <v>26.02.08</v>
          </cell>
          <cell r="S600">
            <v>0</v>
          </cell>
          <cell r="T600">
            <v>1</v>
          </cell>
          <cell r="U600">
            <v>1468.64</v>
          </cell>
        </row>
        <row r="601">
          <cell r="J601" t="str">
            <v/>
          </cell>
          <cell r="L601" t="str">
            <v/>
          </cell>
          <cell r="N601" t="str">
            <v>26.02.08</v>
          </cell>
          <cell r="S601">
            <v>0</v>
          </cell>
          <cell r="T601">
            <v>1</v>
          </cell>
          <cell r="U601">
            <v>1468.64</v>
          </cell>
        </row>
        <row r="602">
          <cell r="J602" t="str">
            <v>11.04.08</v>
          </cell>
          <cell r="L602" t="str">
            <v>09.05.08</v>
          </cell>
          <cell r="N602" t="str">
            <v>14.05.08</v>
          </cell>
          <cell r="S602">
            <v>0</v>
          </cell>
          <cell r="T602">
            <v>6</v>
          </cell>
          <cell r="U602">
            <v>2813.55</v>
          </cell>
        </row>
        <row r="603">
          <cell r="J603" t="str">
            <v/>
          </cell>
          <cell r="L603" t="str">
            <v/>
          </cell>
          <cell r="N603" t="str">
            <v>14.05.08</v>
          </cell>
          <cell r="S603">
            <v>0</v>
          </cell>
          <cell r="T603">
            <v>6</v>
          </cell>
          <cell r="U603">
            <v>2813.55</v>
          </cell>
        </row>
        <row r="604">
          <cell r="J604" t="str">
            <v>11.04.08</v>
          </cell>
          <cell r="L604" t="str">
            <v>02.06.08</v>
          </cell>
          <cell r="N604" t="str">
            <v/>
          </cell>
          <cell r="S604">
            <v>0</v>
          </cell>
          <cell r="T604">
            <v>0</v>
          </cell>
          <cell r="U604">
            <v>0</v>
          </cell>
        </row>
        <row r="605">
          <cell r="J605" t="str">
            <v/>
          </cell>
          <cell r="L605" t="str">
            <v/>
          </cell>
          <cell r="N605" t="str">
            <v/>
          </cell>
          <cell r="S605">
            <v>0</v>
          </cell>
          <cell r="T605">
            <v>0</v>
          </cell>
          <cell r="U605">
            <v>0</v>
          </cell>
        </row>
        <row r="606">
          <cell r="J606" t="str">
            <v>15.05.08</v>
          </cell>
          <cell r="L606" t="str">
            <v>13.06.08</v>
          </cell>
          <cell r="N606" t="str">
            <v/>
          </cell>
          <cell r="S606">
            <v>0</v>
          </cell>
          <cell r="T606">
            <v>0</v>
          </cell>
          <cell r="U606">
            <v>0</v>
          </cell>
        </row>
        <row r="607">
          <cell r="J607" t="str">
            <v>15.05.08</v>
          </cell>
          <cell r="L607" t="str">
            <v>13.06.08</v>
          </cell>
          <cell r="N607" t="str">
            <v/>
          </cell>
          <cell r="S607">
            <v>0</v>
          </cell>
          <cell r="T607">
            <v>0</v>
          </cell>
          <cell r="U607">
            <v>0</v>
          </cell>
        </row>
        <row r="608">
          <cell r="J608" t="str">
            <v>15.05.08</v>
          </cell>
          <cell r="L608" t="str">
            <v>13.06.08</v>
          </cell>
          <cell r="N608" t="str">
            <v/>
          </cell>
          <cell r="S608">
            <v>0</v>
          </cell>
          <cell r="T608">
            <v>0</v>
          </cell>
          <cell r="U608">
            <v>0</v>
          </cell>
        </row>
        <row r="609">
          <cell r="J609" t="str">
            <v>15.05.08</v>
          </cell>
          <cell r="L609" t="str">
            <v>30.05.08</v>
          </cell>
          <cell r="N609" t="str">
            <v/>
          </cell>
          <cell r="S609">
            <v>0</v>
          </cell>
          <cell r="T609">
            <v>0</v>
          </cell>
          <cell r="U609">
            <v>0</v>
          </cell>
        </row>
        <row r="610">
          <cell r="J610" t="str">
            <v>15.05.08</v>
          </cell>
          <cell r="L610" t="str">
            <v>30.05.08</v>
          </cell>
          <cell r="N610" t="str">
            <v/>
          </cell>
          <cell r="S610">
            <v>0</v>
          </cell>
          <cell r="T610">
            <v>0</v>
          </cell>
          <cell r="U610">
            <v>0</v>
          </cell>
        </row>
        <row r="611">
          <cell r="J611" t="str">
            <v>11.04.08</v>
          </cell>
          <cell r="L611" t="str">
            <v/>
          </cell>
          <cell r="N611" t="str">
            <v/>
          </cell>
          <cell r="S611">
            <v>0</v>
          </cell>
          <cell r="T611">
            <v>0</v>
          </cell>
          <cell r="U611">
            <v>0</v>
          </cell>
        </row>
        <row r="612">
          <cell r="J612" t="str">
            <v>11.04.08</v>
          </cell>
          <cell r="L612" t="str">
            <v/>
          </cell>
          <cell r="N612" t="str">
            <v/>
          </cell>
          <cell r="S612">
            <v>0</v>
          </cell>
          <cell r="T612">
            <v>0</v>
          </cell>
          <cell r="U612">
            <v>0</v>
          </cell>
        </row>
        <row r="613">
          <cell r="J613" t="str">
            <v>11.04.08</v>
          </cell>
          <cell r="L613" t="str">
            <v/>
          </cell>
          <cell r="N613" t="str">
            <v/>
          </cell>
          <cell r="S613">
            <v>0</v>
          </cell>
          <cell r="T613">
            <v>0</v>
          </cell>
          <cell r="U613">
            <v>0</v>
          </cell>
        </row>
        <row r="614">
          <cell r="J614" t="str">
            <v>11.04.08</v>
          </cell>
          <cell r="L614" t="str">
            <v/>
          </cell>
          <cell r="N614" t="str">
            <v/>
          </cell>
          <cell r="S614">
            <v>0</v>
          </cell>
          <cell r="T614">
            <v>0</v>
          </cell>
          <cell r="U614">
            <v>0</v>
          </cell>
        </row>
        <row r="615">
          <cell r="J615" t="str">
            <v>11.04.08</v>
          </cell>
          <cell r="L615" t="str">
            <v/>
          </cell>
          <cell r="N615" t="str">
            <v/>
          </cell>
          <cell r="S615">
            <v>0</v>
          </cell>
          <cell r="T615">
            <v>0</v>
          </cell>
          <cell r="U615">
            <v>0</v>
          </cell>
        </row>
        <row r="616">
          <cell r="J616" t="str">
            <v>11.04.08</v>
          </cell>
          <cell r="L616" t="str">
            <v/>
          </cell>
          <cell r="N616" t="str">
            <v/>
          </cell>
          <cell r="S616">
            <v>0</v>
          </cell>
          <cell r="T616">
            <v>0</v>
          </cell>
          <cell r="U616">
            <v>0</v>
          </cell>
        </row>
        <row r="617">
          <cell r="J617" t="str">
            <v>11.04.08</v>
          </cell>
          <cell r="L617" t="str">
            <v/>
          </cell>
          <cell r="N617" t="str">
            <v/>
          </cell>
          <cell r="S617">
            <v>0</v>
          </cell>
          <cell r="T617">
            <v>0</v>
          </cell>
          <cell r="U617">
            <v>0</v>
          </cell>
        </row>
        <row r="618">
          <cell r="J618" t="str">
            <v>11.04.08</v>
          </cell>
          <cell r="L618" t="str">
            <v/>
          </cell>
          <cell r="N618" t="str">
            <v/>
          </cell>
          <cell r="S618">
            <v>0</v>
          </cell>
          <cell r="T618">
            <v>0</v>
          </cell>
          <cell r="U618">
            <v>0</v>
          </cell>
        </row>
        <row r="619">
          <cell r="J619" t="str">
            <v>11.04.08</v>
          </cell>
          <cell r="L619" t="str">
            <v/>
          </cell>
          <cell r="N619" t="str">
            <v/>
          </cell>
          <cell r="S619">
            <v>0</v>
          </cell>
          <cell r="T619">
            <v>0</v>
          </cell>
          <cell r="U619">
            <v>0</v>
          </cell>
        </row>
        <row r="620">
          <cell r="J620" t="str">
            <v>11.04.08</v>
          </cell>
          <cell r="L620" t="str">
            <v/>
          </cell>
          <cell r="N620" t="str">
            <v/>
          </cell>
          <cell r="S620">
            <v>0</v>
          </cell>
          <cell r="T620">
            <v>0</v>
          </cell>
          <cell r="U620">
            <v>0</v>
          </cell>
        </row>
        <row r="621">
          <cell r="J621" t="str">
            <v>11.04.08</v>
          </cell>
          <cell r="L621" t="str">
            <v/>
          </cell>
          <cell r="N621" t="str">
            <v/>
          </cell>
          <cell r="S621">
            <v>0</v>
          </cell>
          <cell r="T621">
            <v>0</v>
          </cell>
          <cell r="U621">
            <v>0</v>
          </cell>
        </row>
        <row r="622">
          <cell r="J622" t="str">
            <v>11.04.08</v>
          </cell>
          <cell r="L622" t="str">
            <v>13.06.08</v>
          </cell>
          <cell r="N622" t="str">
            <v/>
          </cell>
          <cell r="S622">
            <v>0</v>
          </cell>
          <cell r="T622">
            <v>0</v>
          </cell>
          <cell r="U622">
            <v>0</v>
          </cell>
        </row>
        <row r="623">
          <cell r="J623" t="str">
            <v>11.04.08</v>
          </cell>
          <cell r="L623" t="str">
            <v>13.06.08</v>
          </cell>
          <cell r="N623" t="str">
            <v/>
          </cell>
          <cell r="S623">
            <v>0</v>
          </cell>
          <cell r="T623">
            <v>0</v>
          </cell>
          <cell r="U623">
            <v>0</v>
          </cell>
        </row>
        <row r="624">
          <cell r="J624" t="str">
            <v>21.08.08</v>
          </cell>
          <cell r="L624" t="str">
            <v>13.06.08</v>
          </cell>
          <cell r="N624" t="str">
            <v/>
          </cell>
          <cell r="S624">
            <v>0</v>
          </cell>
          <cell r="T624">
            <v>0</v>
          </cell>
          <cell r="U624">
            <v>0</v>
          </cell>
        </row>
        <row r="625">
          <cell r="J625" t="str">
            <v>10.07.08</v>
          </cell>
          <cell r="L625" t="str">
            <v>13.06.08</v>
          </cell>
          <cell r="N625" t="str">
            <v/>
          </cell>
          <cell r="S625">
            <v>0</v>
          </cell>
          <cell r="T625">
            <v>0</v>
          </cell>
          <cell r="U625">
            <v>0</v>
          </cell>
        </row>
        <row r="626">
          <cell r="J626" t="str">
            <v>11.04.08</v>
          </cell>
          <cell r="L626" t="str">
            <v/>
          </cell>
          <cell r="N626" t="str">
            <v/>
          </cell>
          <cell r="S626">
            <v>0</v>
          </cell>
          <cell r="T626">
            <v>0</v>
          </cell>
          <cell r="U626">
            <v>0</v>
          </cell>
        </row>
        <row r="627">
          <cell r="J627" t="str">
            <v>11.04.08</v>
          </cell>
          <cell r="L627" t="str">
            <v/>
          </cell>
          <cell r="N627" t="str">
            <v/>
          </cell>
          <cell r="S627">
            <v>0</v>
          </cell>
          <cell r="T627">
            <v>0</v>
          </cell>
          <cell r="U627">
            <v>0</v>
          </cell>
        </row>
        <row r="628">
          <cell r="J628" t="str">
            <v>11.04.08</v>
          </cell>
          <cell r="L628" t="str">
            <v/>
          </cell>
          <cell r="N628" t="str">
            <v/>
          </cell>
          <cell r="S628">
            <v>0</v>
          </cell>
          <cell r="T628">
            <v>0</v>
          </cell>
          <cell r="U628">
            <v>0</v>
          </cell>
        </row>
        <row r="629">
          <cell r="J629" t="str">
            <v>11.04.08</v>
          </cell>
          <cell r="L629" t="str">
            <v/>
          </cell>
          <cell r="N629" t="str">
            <v/>
          </cell>
          <cell r="S629">
            <v>0</v>
          </cell>
          <cell r="T629">
            <v>0</v>
          </cell>
          <cell r="U629">
            <v>0</v>
          </cell>
        </row>
        <row r="630">
          <cell r="J630" t="str">
            <v>11.04.08</v>
          </cell>
          <cell r="L630" t="str">
            <v>13.06.08</v>
          </cell>
          <cell r="N630" t="str">
            <v/>
          </cell>
          <cell r="S630">
            <v>0</v>
          </cell>
          <cell r="T630">
            <v>0</v>
          </cell>
          <cell r="U630">
            <v>0</v>
          </cell>
        </row>
        <row r="631">
          <cell r="J631" t="str">
            <v>11.04.08</v>
          </cell>
          <cell r="L631" t="str">
            <v>13.06.08</v>
          </cell>
          <cell r="N631" t="str">
            <v/>
          </cell>
          <cell r="S631">
            <v>0</v>
          </cell>
          <cell r="T631">
            <v>0</v>
          </cell>
          <cell r="U631">
            <v>0</v>
          </cell>
        </row>
        <row r="632">
          <cell r="J632" t="str">
            <v>11.04.08</v>
          </cell>
          <cell r="L632" t="str">
            <v>13.06.08</v>
          </cell>
          <cell r="N632" t="str">
            <v/>
          </cell>
          <cell r="S632">
            <v>0</v>
          </cell>
          <cell r="T632">
            <v>0</v>
          </cell>
          <cell r="U632">
            <v>0</v>
          </cell>
        </row>
        <row r="633">
          <cell r="J633" t="str">
            <v>11.04.08</v>
          </cell>
          <cell r="L633" t="str">
            <v>13.06.08</v>
          </cell>
          <cell r="N633" t="str">
            <v/>
          </cell>
          <cell r="S633">
            <v>0</v>
          </cell>
          <cell r="T633">
            <v>0</v>
          </cell>
          <cell r="U633">
            <v>0</v>
          </cell>
        </row>
        <row r="634">
          <cell r="J634" t="str">
            <v>11.04.08</v>
          </cell>
          <cell r="L634" t="str">
            <v>13.06.08</v>
          </cell>
          <cell r="N634" t="str">
            <v/>
          </cell>
          <cell r="S634">
            <v>0</v>
          </cell>
          <cell r="T634">
            <v>0</v>
          </cell>
          <cell r="U634">
            <v>0</v>
          </cell>
        </row>
        <row r="635">
          <cell r="J635" t="str">
            <v>11.04.08</v>
          </cell>
          <cell r="L635" t="str">
            <v>13.06.08</v>
          </cell>
          <cell r="N635" t="str">
            <v/>
          </cell>
          <cell r="S635">
            <v>0</v>
          </cell>
          <cell r="T635">
            <v>0</v>
          </cell>
          <cell r="U635">
            <v>0</v>
          </cell>
        </row>
        <row r="636">
          <cell r="J636" t="str">
            <v>11.04.08</v>
          </cell>
          <cell r="L636" t="str">
            <v>13.06.08</v>
          </cell>
          <cell r="N636" t="str">
            <v/>
          </cell>
          <cell r="S636">
            <v>0</v>
          </cell>
          <cell r="T636">
            <v>0</v>
          </cell>
          <cell r="U636">
            <v>0</v>
          </cell>
        </row>
        <row r="637">
          <cell r="J637" t="str">
            <v/>
          </cell>
          <cell r="L637" t="str">
            <v/>
          </cell>
          <cell r="N637" t="str">
            <v/>
          </cell>
          <cell r="S637">
            <v>0</v>
          </cell>
          <cell r="T637">
            <v>0</v>
          </cell>
          <cell r="U637">
            <v>0</v>
          </cell>
        </row>
        <row r="638">
          <cell r="J638" t="str">
            <v/>
          </cell>
          <cell r="L638" t="str">
            <v/>
          </cell>
          <cell r="N638" t="str">
            <v/>
          </cell>
          <cell r="S638">
            <v>0</v>
          </cell>
          <cell r="T638">
            <v>0</v>
          </cell>
          <cell r="U638">
            <v>17187.21</v>
          </cell>
        </row>
        <row r="639">
          <cell r="J639" t="str">
            <v>11.04.08</v>
          </cell>
          <cell r="L639" t="str">
            <v>21.03.08</v>
          </cell>
          <cell r="N639" t="str">
            <v>20.03.08</v>
          </cell>
          <cell r="S639">
            <v>0</v>
          </cell>
          <cell r="T639">
            <v>2</v>
          </cell>
          <cell r="U639">
            <v>284.08</v>
          </cell>
        </row>
        <row r="640">
          <cell r="J640" t="str">
            <v/>
          </cell>
          <cell r="L640" t="str">
            <v/>
          </cell>
          <cell r="N640" t="str">
            <v>20.03.08</v>
          </cell>
          <cell r="S640">
            <v>0</v>
          </cell>
          <cell r="T640">
            <v>2</v>
          </cell>
          <cell r="U640">
            <v>284.08</v>
          </cell>
        </row>
        <row r="641">
          <cell r="J641" t="str">
            <v>11.04.08</v>
          </cell>
          <cell r="L641" t="str">
            <v>11.04.08</v>
          </cell>
          <cell r="N641" t="str">
            <v>09.04.08</v>
          </cell>
          <cell r="S641">
            <v>0</v>
          </cell>
          <cell r="T641">
            <v>28</v>
          </cell>
          <cell r="U641">
            <v>558.27</v>
          </cell>
        </row>
        <row r="642">
          <cell r="J642" t="str">
            <v/>
          </cell>
          <cell r="L642" t="str">
            <v/>
          </cell>
          <cell r="N642" t="str">
            <v>09.04.08</v>
          </cell>
          <cell r="S642">
            <v>0</v>
          </cell>
          <cell r="T642">
            <v>28</v>
          </cell>
          <cell r="U642">
            <v>558.27</v>
          </cell>
        </row>
        <row r="643">
          <cell r="J643" t="str">
            <v>11.04.08</v>
          </cell>
          <cell r="L643" t="str">
            <v>11.04.08</v>
          </cell>
          <cell r="N643" t="str">
            <v>09.04.08</v>
          </cell>
          <cell r="S643">
            <v>0</v>
          </cell>
          <cell r="T643">
            <v>9</v>
          </cell>
          <cell r="U643">
            <v>13174.97</v>
          </cell>
        </row>
        <row r="644">
          <cell r="J644" t="str">
            <v/>
          </cell>
          <cell r="L644" t="str">
            <v/>
          </cell>
          <cell r="N644" t="str">
            <v>09.04.08</v>
          </cell>
          <cell r="S644">
            <v>0</v>
          </cell>
          <cell r="T644">
            <v>9</v>
          </cell>
          <cell r="U644">
            <v>13174.97</v>
          </cell>
        </row>
        <row r="645">
          <cell r="J645" t="str">
            <v>11.04.08</v>
          </cell>
          <cell r="L645" t="str">
            <v>11.04.08</v>
          </cell>
          <cell r="N645" t="str">
            <v>09.04.08</v>
          </cell>
          <cell r="S645">
            <v>0</v>
          </cell>
          <cell r="T645">
            <v>2</v>
          </cell>
          <cell r="U645">
            <v>87.72</v>
          </cell>
        </row>
        <row r="646">
          <cell r="J646" t="str">
            <v/>
          </cell>
          <cell r="L646" t="str">
            <v/>
          </cell>
          <cell r="N646" t="str">
            <v>09.04.08</v>
          </cell>
          <cell r="S646">
            <v>0</v>
          </cell>
          <cell r="T646">
            <v>2</v>
          </cell>
          <cell r="U646">
            <v>87.72</v>
          </cell>
        </row>
        <row r="647">
          <cell r="J647" t="str">
            <v>11.04.08</v>
          </cell>
          <cell r="L647" t="str">
            <v>11.04.08</v>
          </cell>
          <cell r="N647" t="str">
            <v>09.04.08</v>
          </cell>
          <cell r="S647">
            <v>0</v>
          </cell>
          <cell r="T647">
            <v>1</v>
          </cell>
          <cell r="U647">
            <v>339.92</v>
          </cell>
        </row>
        <row r="648">
          <cell r="J648" t="str">
            <v/>
          </cell>
          <cell r="L648" t="str">
            <v/>
          </cell>
          <cell r="N648" t="str">
            <v>09.04.08</v>
          </cell>
          <cell r="S648">
            <v>0</v>
          </cell>
          <cell r="T648">
            <v>1</v>
          </cell>
          <cell r="U648">
            <v>339.92</v>
          </cell>
        </row>
        <row r="649">
          <cell r="J649" t="str">
            <v>11.04.08</v>
          </cell>
          <cell r="L649" t="str">
            <v>11.04.08</v>
          </cell>
          <cell r="N649" t="str">
            <v>09.04.08</v>
          </cell>
          <cell r="S649">
            <v>0</v>
          </cell>
          <cell r="T649">
            <v>1</v>
          </cell>
          <cell r="U649">
            <v>339.92</v>
          </cell>
        </row>
        <row r="650">
          <cell r="J650" t="str">
            <v/>
          </cell>
          <cell r="L650" t="str">
            <v/>
          </cell>
          <cell r="N650" t="str">
            <v>09.04.08</v>
          </cell>
          <cell r="S650">
            <v>0</v>
          </cell>
          <cell r="T650">
            <v>1</v>
          </cell>
          <cell r="U650">
            <v>339.92</v>
          </cell>
        </row>
        <row r="651">
          <cell r="J651" t="str">
            <v>11.04.08</v>
          </cell>
          <cell r="L651" t="str">
            <v>11.04.08</v>
          </cell>
          <cell r="N651" t="str">
            <v>11.04.08</v>
          </cell>
          <cell r="S651">
            <v>0</v>
          </cell>
          <cell r="T651">
            <v>5</v>
          </cell>
          <cell r="U651">
            <v>362.77</v>
          </cell>
        </row>
        <row r="652">
          <cell r="J652" t="str">
            <v/>
          </cell>
          <cell r="L652" t="str">
            <v/>
          </cell>
          <cell r="N652" t="str">
            <v>11.04.08</v>
          </cell>
          <cell r="S652">
            <v>0</v>
          </cell>
          <cell r="T652">
            <v>5</v>
          </cell>
          <cell r="U652">
            <v>362.77</v>
          </cell>
        </row>
        <row r="653">
          <cell r="J653" t="str">
            <v>11.04.08</v>
          </cell>
          <cell r="L653" t="str">
            <v>11.04.08</v>
          </cell>
          <cell r="N653" t="str">
            <v>11.04.08</v>
          </cell>
          <cell r="S653">
            <v>0</v>
          </cell>
          <cell r="T653">
            <v>2</v>
          </cell>
          <cell r="U653">
            <v>192.55</v>
          </cell>
        </row>
        <row r="654">
          <cell r="J654" t="str">
            <v/>
          </cell>
          <cell r="L654" t="str">
            <v/>
          </cell>
          <cell r="N654" t="str">
            <v>11.04.08</v>
          </cell>
          <cell r="S654">
            <v>0</v>
          </cell>
          <cell r="T654">
            <v>2</v>
          </cell>
          <cell r="U654">
            <v>192.55</v>
          </cell>
        </row>
        <row r="655">
          <cell r="J655" t="str">
            <v>11.04.08</v>
          </cell>
          <cell r="L655" t="str">
            <v>11.04.08</v>
          </cell>
          <cell r="N655" t="str">
            <v>11.04.08</v>
          </cell>
          <cell r="S655">
            <v>0</v>
          </cell>
          <cell r="T655">
            <v>6</v>
          </cell>
          <cell r="U655">
            <v>52.77</v>
          </cell>
        </row>
        <row r="656">
          <cell r="J656" t="str">
            <v/>
          </cell>
          <cell r="L656" t="str">
            <v/>
          </cell>
          <cell r="N656" t="str">
            <v>11.04.08</v>
          </cell>
          <cell r="S656">
            <v>0</v>
          </cell>
          <cell r="T656">
            <v>6</v>
          </cell>
          <cell r="U656">
            <v>52.77</v>
          </cell>
        </row>
        <row r="657">
          <cell r="J657" t="str">
            <v>11.04.08</v>
          </cell>
          <cell r="L657" t="str">
            <v>11.04.08</v>
          </cell>
          <cell r="N657" t="str">
            <v>11.04.08</v>
          </cell>
          <cell r="S657">
            <v>0</v>
          </cell>
          <cell r="T657">
            <v>2</v>
          </cell>
          <cell r="U657">
            <v>24.09</v>
          </cell>
        </row>
        <row r="658">
          <cell r="J658" t="str">
            <v/>
          </cell>
          <cell r="L658" t="str">
            <v/>
          </cell>
          <cell r="N658" t="str">
            <v>11.04.08</v>
          </cell>
          <cell r="S658">
            <v>0</v>
          </cell>
          <cell r="T658">
            <v>2</v>
          </cell>
          <cell r="U658">
            <v>24.09</v>
          </cell>
        </row>
        <row r="659">
          <cell r="J659" t="str">
            <v>11.04.08</v>
          </cell>
          <cell r="L659" t="str">
            <v>11.04.08</v>
          </cell>
          <cell r="N659" t="str">
            <v>11.04.08</v>
          </cell>
          <cell r="S659">
            <v>0</v>
          </cell>
          <cell r="T659">
            <v>15</v>
          </cell>
          <cell r="U659">
            <v>229.51</v>
          </cell>
        </row>
        <row r="660">
          <cell r="J660" t="str">
            <v/>
          </cell>
          <cell r="L660" t="str">
            <v/>
          </cell>
          <cell r="N660" t="str">
            <v>11.04.08</v>
          </cell>
          <cell r="S660">
            <v>0</v>
          </cell>
          <cell r="T660">
            <v>15</v>
          </cell>
          <cell r="U660">
            <v>229.51</v>
          </cell>
        </row>
        <row r="661">
          <cell r="J661" t="str">
            <v>11.04.08</v>
          </cell>
          <cell r="L661" t="str">
            <v>11.04.08</v>
          </cell>
          <cell r="N661" t="str">
            <v>11.04.08</v>
          </cell>
          <cell r="S661">
            <v>0</v>
          </cell>
          <cell r="T661">
            <v>8</v>
          </cell>
          <cell r="U661">
            <v>600.03</v>
          </cell>
        </row>
        <row r="662">
          <cell r="J662" t="str">
            <v/>
          </cell>
          <cell r="L662" t="str">
            <v/>
          </cell>
          <cell r="N662" t="str">
            <v>11.04.08</v>
          </cell>
          <cell r="S662">
            <v>0</v>
          </cell>
          <cell r="T662">
            <v>8</v>
          </cell>
          <cell r="U662">
            <v>600.03</v>
          </cell>
        </row>
        <row r="663">
          <cell r="J663" t="str">
            <v>11.04.08</v>
          </cell>
          <cell r="L663" t="str">
            <v>11.04.08</v>
          </cell>
          <cell r="N663" t="str">
            <v>09.04.08</v>
          </cell>
          <cell r="S663">
            <v>0</v>
          </cell>
          <cell r="T663">
            <v>1</v>
          </cell>
          <cell r="U663">
            <v>39.03</v>
          </cell>
        </row>
        <row r="664">
          <cell r="J664" t="str">
            <v/>
          </cell>
          <cell r="L664" t="str">
            <v/>
          </cell>
          <cell r="N664" t="str">
            <v>09.04.08</v>
          </cell>
          <cell r="S664">
            <v>0</v>
          </cell>
          <cell r="T664">
            <v>1</v>
          </cell>
          <cell r="U664">
            <v>39.03</v>
          </cell>
        </row>
        <row r="665">
          <cell r="J665" t="str">
            <v>11.04.08</v>
          </cell>
          <cell r="L665" t="str">
            <v>11.04.08</v>
          </cell>
          <cell r="N665" t="str">
            <v>09.04.08</v>
          </cell>
          <cell r="S665">
            <v>0</v>
          </cell>
          <cell r="T665">
            <v>1</v>
          </cell>
          <cell r="U665">
            <v>42.52</v>
          </cell>
        </row>
        <row r="666">
          <cell r="J666" t="str">
            <v/>
          </cell>
          <cell r="L666" t="str">
            <v/>
          </cell>
          <cell r="N666" t="str">
            <v>09.04.08</v>
          </cell>
          <cell r="S666">
            <v>0</v>
          </cell>
          <cell r="T666">
            <v>1</v>
          </cell>
          <cell r="U666">
            <v>42.52</v>
          </cell>
        </row>
        <row r="667">
          <cell r="J667" t="str">
            <v>11.04.08</v>
          </cell>
          <cell r="L667" t="str">
            <v>11.04.08</v>
          </cell>
          <cell r="N667" t="str">
            <v>09.04.08</v>
          </cell>
          <cell r="S667">
            <v>0</v>
          </cell>
          <cell r="T667">
            <v>1</v>
          </cell>
          <cell r="U667">
            <v>39.03</v>
          </cell>
        </row>
        <row r="668">
          <cell r="J668" t="str">
            <v/>
          </cell>
          <cell r="L668" t="str">
            <v/>
          </cell>
          <cell r="N668" t="str">
            <v>09.04.08</v>
          </cell>
          <cell r="S668">
            <v>0</v>
          </cell>
          <cell r="T668">
            <v>1</v>
          </cell>
          <cell r="U668">
            <v>39.03</v>
          </cell>
        </row>
        <row r="669">
          <cell r="J669" t="str">
            <v>11.04.08</v>
          </cell>
          <cell r="L669" t="str">
            <v>11.04.08</v>
          </cell>
          <cell r="N669" t="str">
            <v>09.04.08</v>
          </cell>
          <cell r="S669">
            <v>0</v>
          </cell>
          <cell r="T669">
            <v>1</v>
          </cell>
          <cell r="U669">
            <v>42.52</v>
          </cell>
        </row>
        <row r="670">
          <cell r="J670" t="str">
            <v/>
          </cell>
          <cell r="L670" t="str">
            <v/>
          </cell>
          <cell r="N670" t="str">
            <v>09.04.08</v>
          </cell>
          <cell r="S670">
            <v>0</v>
          </cell>
          <cell r="T670">
            <v>1</v>
          </cell>
          <cell r="U670">
            <v>42.52</v>
          </cell>
        </row>
        <row r="671">
          <cell r="J671" t="str">
            <v>11.04.08</v>
          </cell>
          <cell r="L671" t="str">
            <v>11.04.08</v>
          </cell>
          <cell r="N671" t="str">
            <v>09.04.08</v>
          </cell>
          <cell r="S671">
            <v>0</v>
          </cell>
          <cell r="T671">
            <v>1</v>
          </cell>
          <cell r="U671">
            <v>42.51</v>
          </cell>
        </row>
        <row r="672">
          <cell r="J672" t="str">
            <v/>
          </cell>
          <cell r="L672" t="str">
            <v/>
          </cell>
          <cell r="N672" t="str">
            <v>09.04.08</v>
          </cell>
          <cell r="S672">
            <v>0</v>
          </cell>
          <cell r="T672">
            <v>1</v>
          </cell>
          <cell r="U672">
            <v>42.51</v>
          </cell>
        </row>
        <row r="673">
          <cell r="J673" t="str">
            <v>11.04.08</v>
          </cell>
          <cell r="L673" t="str">
            <v>11.04.08</v>
          </cell>
          <cell r="N673" t="str">
            <v>11.04.08</v>
          </cell>
          <cell r="S673">
            <v>0</v>
          </cell>
          <cell r="T673">
            <v>100</v>
          </cell>
          <cell r="U673">
            <v>356.91</v>
          </cell>
        </row>
        <row r="674">
          <cell r="J674" t="str">
            <v/>
          </cell>
          <cell r="L674" t="str">
            <v/>
          </cell>
          <cell r="N674" t="str">
            <v>11.04.08</v>
          </cell>
          <cell r="S674">
            <v>0</v>
          </cell>
          <cell r="T674">
            <v>100</v>
          </cell>
          <cell r="U674">
            <v>356.91</v>
          </cell>
        </row>
        <row r="675">
          <cell r="J675" t="str">
            <v>11.04.08</v>
          </cell>
          <cell r="L675" t="str">
            <v>11.04.08</v>
          </cell>
          <cell r="N675" t="str">
            <v>11.04.08</v>
          </cell>
          <cell r="S675">
            <v>0</v>
          </cell>
          <cell r="T675">
            <v>350</v>
          </cell>
          <cell r="U675">
            <v>378.09</v>
          </cell>
        </row>
        <row r="676">
          <cell r="J676" t="str">
            <v/>
          </cell>
          <cell r="L676" t="str">
            <v/>
          </cell>
          <cell r="N676" t="str">
            <v>11.04.08</v>
          </cell>
          <cell r="S676">
            <v>0</v>
          </cell>
          <cell r="T676">
            <v>350</v>
          </cell>
          <cell r="U676">
            <v>378.09</v>
          </cell>
        </row>
        <row r="677">
          <cell r="J677" t="str">
            <v/>
          </cell>
          <cell r="L677" t="str">
            <v/>
          </cell>
          <cell r="N677" t="str">
            <v/>
          </cell>
          <cell r="S677">
            <v>0</v>
          </cell>
          <cell r="T677">
            <v>0</v>
          </cell>
          <cell r="U677">
            <v>0</v>
          </cell>
        </row>
        <row r="678">
          <cell r="J678" t="str">
            <v/>
          </cell>
          <cell r="L678" t="str">
            <v/>
          </cell>
          <cell r="N678" t="str">
            <v/>
          </cell>
          <cell r="S678">
            <v>0</v>
          </cell>
          <cell r="T678">
            <v>0</v>
          </cell>
          <cell r="U678">
            <v>0</v>
          </cell>
        </row>
        <row r="679">
          <cell r="J679" t="str">
            <v/>
          </cell>
          <cell r="L679" t="str">
            <v/>
          </cell>
          <cell r="N679" t="str">
            <v/>
          </cell>
          <cell r="S679">
            <v>0</v>
          </cell>
          <cell r="T679">
            <v>0</v>
          </cell>
          <cell r="U679">
            <v>0</v>
          </cell>
        </row>
        <row r="680">
          <cell r="J680" t="str">
            <v/>
          </cell>
          <cell r="L680" t="str">
            <v/>
          </cell>
          <cell r="N680" t="str">
            <v/>
          </cell>
          <cell r="S680">
            <v>0</v>
          </cell>
          <cell r="T680">
            <v>0</v>
          </cell>
          <cell r="U680">
            <v>0</v>
          </cell>
        </row>
        <row r="681">
          <cell r="J681" t="str">
            <v/>
          </cell>
          <cell r="L681" t="str">
            <v/>
          </cell>
          <cell r="N681" t="str">
            <v/>
          </cell>
          <cell r="S681">
            <v>0</v>
          </cell>
          <cell r="T681">
            <v>0</v>
          </cell>
          <cell r="U681">
            <v>0</v>
          </cell>
        </row>
        <row r="682">
          <cell r="J682" t="str">
            <v/>
          </cell>
          <cell r="L682" t="str">
            <v/>
          </cell>
          <cell r="N682" t="str">
            <v/>
          </cell>
          <cell r="S682">
            <v>0</v>
          </cell>
          <cell r="T682">
            <v>0</v>
          </cell>
          <cell r="U682">
            <v>0</v>
          </cell>
        </row>
        <row r="683">
          <cell r="J683" t="str">
            <v/>
          </cell>
          <cell r="L683" t="str">
            <v/>
          </cell>
          <cell r="N683" t="str">
            <v/>
          </cell>
          <cell r="S683">
            <v>0</v>
          </cell>
          <cell r="T683">
            <v>0</v>
          </cell>
          <cell r="U683">
            <v>0</v>
          </cell>
        </row>
        <row r="684">
          <cell r="J684" t="str">
            <v>22.10.08</v>
          </cell>
          <cell r="L684" t="str">
            <v/>
          </cell>
          <cell r="N684" t="str">
            <v/>
          </cell>
          <cell r="S684">
            <v>0</v>
          </cell>
          <cell r="T684">
            <v>0</v>
          </cell>
          <cell r="U684">
            <v>0</v>
          </cell>
        </row>
        <row r="685">
          <cell r="J685" t="str">
            <v/>
          </cell>
          <cell r="L685" t="str">
            <v/>
          </cell>
          <cell r="N685" t="str">
            <v/>
          </cell>
          <cell r="S685">
            <v>0</v>
          </cell>
          <cell r="T685">
            <v>0</v>
          </cell>
          <cell r="U685">
            <v>0</v>
          </cell>
        </row>
        <row r="686">
          <cell r="J686" t="str">
            <v/>
          </cell>
          <cell r="L686" t="str">
            <v/>
          </cell>
          <cell r="N686" t="str">
            <v/>
          </cell>
          <cell r="S686">
            <v>0</v>
          </cell>
          <cell r="T686">
            <v>0</v>
          </cell>
          <cell r="U686">
            <v>0</v>
          </cell>
        </row>
        <row r="687">
          <cell r="J687" t="str">
            <v/>
          </cell>
          <cell r="L687" t="str">
            <v/>
          </cell>
          <cell r="N687" t="str">
            <v/>
          </cell>
          <cell r="S687">
            <v>0</v>
          </cell>
          <cell r="T687">
            <v>0</v>
          </cell>
          <cell r="U687">
            <v>0</v>
          </cell>
        </row>
        <row r="688">
          <cell r="J688" t="str">
            <v/>
          </cell>
          <cell r="L688" t="str">
            <v/>
          </cell>
          <cell r="N688" t="str">
            <v/>
          </cell>
          <cell r="S688">
            <v>0</v>
          </cell>
          <cell r="T688">
            <v>0</v>
          </cell>
          <cell r="U688">
            <v>0</v>
          </cell>
        </row>
        <row r="689">
          <cell r="J689" t="str">
            <v/>
          </cell>
          <cell r="L689" t="str">
            <v/>
          </cell>
          <cell r="N689" t="str">
            <v/>
          </cell>
          <cell r="S689">
            <v>0</v>
          </cell>
          <cell r="T689">
            <v>0</v>
          </cell>
          <cell r="U689">
            <v>0</v>
          </cell>
        </row>
        <row r="690">
          <cell r="J690" t="str">
            <v/>
          </cell>
          <cell r="L690" t="str">
            <v/>
          </cell>
          <cell r="N690" t="str">
            <v/>
          </cell>
          <cell r="S690">
            <v>0</v>
          </cell>
          <cell r="T690">
            <v>0</v>
          </cell>
          <cell r="U690">
            <v>0</v>
          </cell>
        </row>
        <row r="691">
          <cell r="J691" t="str">
            <v/>
          </cell>
          <cell r="L691" t="str">
            <v/>
          </cell>
          <cell r="N691" t="str">
            <v/>
          </cell>
          <cell r="S691">
            <v>0</v>
          </cell>
          <cell r="T691">
            <v>0</v>
          </cell>
          <cell r="U691">
            <v>0</v>
          </cell>
        </row>
        <row r="692">
          <cell r="J692" t="str">
            <v/>
          </cell>
          <cell r="L692" t="str">
            <v/>
          </cell>
          <cell r="N692" t="str">
            <v/>
          </cell>
          <cell r="S692">
            <v>0</v>
          </cell>
          <cell r="T692">
            <v>0</v>
          </cell>
          <cell r="U692">
            <v>0</v>
          </cell>
        </row>
        <row r="693">
          <cell r="J693" t="str">
            <v/>
          </cell>
          <cell r="L693" t="str">
            <v/>
          </cell>
          <cell r="N693" t="str">
            <v/>
          </cell>
          <cell r="S693">
            <v>0</v>
          </cell>
          <cell r="T693">
            <v>0</v>
          </cell>
          <cell r="U693">
            <v>0</v>
          </cell>
        </row>
        <row r="694">
          <cell r="J694" t="str">
            <v/>
          </cell>
          <cell r="L694" t="str">
            <v/>
          </cell>
          <cell r="N694" t="str">
            <v/>
          </cell>
          <cell r="S694">
            <v>0</v>
          </cell>
          <cell r="T694">
            <v>0</v>
          </cell>
          <cell r="U694">
            <v>0</v>
          </cell>
        </row>
        <row r="695">
          <cell r="J695" t="str">
            <v/>
          </cell>
          <cell r="L695" t="str">
            <v/>
          </cell>
          <cell r="N695" t="str">
            <v/>
          </cell>
          <cell r="S695">
            <v>0</v>
          </cell>
          <cell r="T695">
            <v>0</v>
          </cell>
          <cell r="U695">
            <v>0</v>
          </cell>
        </row>
        <row r="696">
          <cell r="J696" t="str">
            <v/>
          </cell>
          <cell r="L696" t="str">
            <v/>
          </cell>
          <cell r="N696" t="str">
            <v/>
          </cell>
          <cell r="S696">
            <v>0</v>
          </cell>
          <cell r="T696">
            <v>0</v>
          </cell>
          <cell r="U696">
            <v>0</v>
          </cell>
        </row>
        <row r="697">
          <cell r="J697" t="str">
            <v/>
          </cell>
          <cell r="L697" t="str">
            <v/>
          </cell>
          <cell r="N697" t="str">
            <v/>
          </cell>
          <cell r="S697">
            <v>0</v>
          </cell>
          <cell r="T697">
            <v>0</v>
          </cell>
          <cell r="U697">
            <v>0</v>
          </cell>
        </row>
        <row r="698">
          <cell r="J698" t="str">
            <v/>
          </cell>
          <cell r="L698" t="str">
            <v/>
          </cell>
          <cell r="N698" t="str">
            <v/>
          </cell>
          <cell r="S698">
            <v>0</v>
          </cell>
          <cell r="T698">
            <v>0</v>
          </cell>
          <cell r="U698">
            <v>0</v>
          </cell>
        </row>
        <row r="699">
          <cell r="J699" t="str">
            <v/>
          </cell>
          <cell r="L699" t="str">
            <v/>
          </cell>
          <cell r="N699" t="str">
            <v/>
          </cell>
          <cell r="S699">
            <v>0</v>
          </cell>
          <cell r="T699">
            <v>0</v>
          </cell>
          <cell r="U699">
            <v>0</v>
          </cell>
        </row>
        <row r="700">
          <cell r="J700" t="str">
            <v/>
          </cell>
          <cell r="L700" t="str">
            <v/>
          </cell>
          <cell r="N700" t="str">
            <v/>
          </cell>
          <cell r="S700">
            <v>0</v>
          </cell>
          <cell r="T700">
            <v>0</v>
          </cell>
          <cell r="U700">
            <v>0</v>
          </cell>
        </row>
        <row r="701">
          <cell r="J701" t="str">
            <v/>
          </cell>
          <cell r="L701" t="str">
            <v/>
          </cell>
          <cell r="N701" t="str">
            <v/>
          </cell>
          <cell r="S701">
            <v>0</v>
          </cell>
          <cell r="T701">
            <v>0</v>
          </cell>
          <cell r="U701">
            <v>0</v>
          </cell>
        </row>
        <row r="702">
          <cell r="J702" t="str">
            <v/>
          </cell>
          <cell r="L702" t="str">
            <v/>
          </cell>
          <cell r="N702" t="str">
            <v/>
          </cell>
          <cell r="S702">
            <v>0</v>
          </cell>
          <cell r="T702">
            <v>0</v>
          </cell>
          <cell r="U702">
            <v>0</v>
          </cell>
        </row>
        <row r="703">
          <cell r="J703" t="str">
            <v/>
          </cell>
          <cell r="L703" t="str">
            <v/>
          </cell>
          <cell r="N703" t="str">
            <v/>
          </cell>
          <cell r="S703">
            <v>0</v>
          </cell>
          <cell r="T703">
            <v>0</v>
          </cell>
          <cell r="U703">
            <v>0</v>
          </cell>
        </row>
        <row r="704">
          <cell r="J704" t="str">
            <v/>
          </cell>
          <cell r="L704" t="str">
            <v/>
          </cell>
          <cell r="N704" t="str">
            <v/>
          </cell>
          <cell r="S704">
            <v>0</v>
          </cell>
          <cell r="T704">
            <v>0</v>
          </cell>
          <cell r="U704">
            <v>0</v>
          </cell>
        </row>
        <row r="705">
          <cell r="J705" t="str">
            <v/>
          </cell>
          <cell r="L705" t="str">
            <v/>
          </cell>
          <cell r="N705" t="str">
            <v/>
          </cell>
          <cell r="S705">
            <v>0</v>
          </cell>
          <cell r="T705">
            <v>0</v>
          </cell>
          <cell r="U705">
            <v>0</v>
          </cell>
        </row>
        <row r="706">
          <cell r="J706" t="str">
            <v/>
          </cell>
          <cell r="L706" t="str">
            <v/>
          </cell>
          <cell r="N706" t="str">
            <v/>
          </cell>
          <cell r="S706">
            <v>0</v>
          </cell>
          <cell r="T706">
            <v>0</v>
          </cell>
          <cell r="U706">
            <v>0</v>
          </cell>
        </row>
        <row r="707">
          <cell r="J707" t="str">
            <v>19.06.08</v>
          </cell>
          <cell r="L707" t="str">
            <v/>
          </cell>
          <cell r="N707" t="str">
            <v/>
          </cell>
          <cell r="S707">
            <v>0</v>
          </cell>
          <cell r="T707">
            <v>0</v>
          </cell>
          <cell r="U707">
            <v>0</v>
          </cell>
        </row>
        <row r="708">
          <cell r="J708" t="str">
            <v/>
          </cell>
          <cell r="L708" t="str">
            <v/>
          </cell>
          <cell r="N708" t="str">
            <v/>
          </cell>
          <cell r="S708">
            <v>0</v>
          </cell>
          <cell r="T708">
            <v>0</v>
          </cell>
          <cell r="U708">
            <v>0</v>
          </cell>
        </row>
        <row r="709">
          <cell r="J709" t="str">
            <v/>
          </cell>
          <cell r="L709" t="str">
            <v/>
          </cell>
          <cell r="N709" t="str">
            <v/>
          </cell>
          <cell r="S709">
            <v>0</v>
          </cell>
          <cell r="T709">
            <v>0</v>
          </cell>
          <cell r="U709">
            <v>0</v>
          </cell>
        </row>
        <row r="710">
          <cell r="J710" t="str">
            <v/>
          </cell>
          <cell r="L710" t="str">
            <v/>
          </cell>
          <cell r="N710" t="str">
            <v/>
          </cell>
          <cell r="S710">
            <v>0</v>
          </cell>
          <cell r="T710">
            <v>0</v>
          </cell>
          <cell r="U710">
            <v>0</v>
          </cell>
        </row>
        <row r="711">
          <cell r="J711" t="str">
            <v/>
          </cell>
          <cell r="L711" t="str">
            <v/>
          </cell>
          <cell r="N711" t="str">
            <v/>
          </cell>
          <cell r="S711">
            <v>0</v>
          </cell>
          <cell r="T711">
            <v>0</v>
          </cell>
          <cell r="U711">
            <v>612213.43000000005</v>
          </cell>
        </row>
        <row r="712">
          <cell r="J712" t="str">
            <v/>
          </cell>
          <cell r="L712" t="str">
            <v/>
          </cell>
          <cell r="N712" t="str">
            <v/>
          </cell>
          <cell r="S712">
            <v>0</v>
          </cell>
          <cell r="T712">
            <v>0</v>
          </cell>
          <cell r="U712">
            <v>612213.43000000005</v>
          </cell>
        </row>
        <row r="713">
          <cell r="J713" t="str">
            <v/>
          </cell>
          <cell r="L713" t="str">
            <v/>
          </cell>
          <cell r="N713" t="str">
            <v/>
          </cell>
          <cell r="S713">
            <v>0</v>
          </cell>
          <cell r="T713">
            <v>0</v>
          </cell>
          <cell r="U713">
            <v>0</v>
          </cell>
        </row>
        <row r="714">
          <cell r="J714" t="str">
            <v/>
          </cell>
          <cell r="L714" t="str">
            <v/>
          </cell>
          <cell r="N714" t="str">
            <v/>
          </cell>
          <cell r="S714">
            <v>0</v>
          </cell>
          <cell r="T714">
            <v>0</v>
          </cell>
          <cell r="U714">
            <v>0</v>
          </cell>
        </row>
        <row r="715">
          <cell r="J715" t="str">
            <v/>
          </cell>
          <cell r="L715" t="str">
            <v/>
          </cell>
          <cell r="N715" t="str">
            <v/>
          </cell>
          <cell r="S715">
            <v>0</v>
          </cell>
          <cell r="T715">
            <v>0</v>
          </cell>
          <cell r="U715">
            <v>0</v>
          </cell>
        </row>
        <row r="716">
          <cell r="J716" t="str">
            <v/>
          </cell>
          <cell r="L716" t="str">
            <v/>
          </cell>
          <cell r="N716" t="str">
            <v/>
          </cell>
          <cell r="S716">
            <v>0</v>
          </cell>
          <cell r="T716">
            <v>0</v>
          </cell>
          <cell r="U716">
            <v>0</v>
          </cell>
        </row>
        <row r="717">
          <cell r="J717" t="str">
            <v/>
          </cell>
          <cell r="L717" t="str">
            <v/>
          </cell>
          <cell r="N717" t="str">
            <v/>
          </cell>
          <cell r="S717">
            <v>0</v>
          </cell>
          <cell r="T717">
            <v>0</v>
          </cell>
          <cell r="U717">
            <v>0</v>
          </cell>
        </row>
        <row r="718">
          <cell r="J718" t="str">
            <v/>
          </cell>
          <cell r="L718" t="str">
            <v/>
          </cell>
          <cell r="N718" t="str">
            <v/>
          </cell>
          <cell r="S718">
            <v>0</v>
          </cell>
          <cell r="T718">
            <v>0</v>
          </cell>
          <cell r="U718">
            <v>0</v>
          </cell>
        </row>
        <row r="719">
          <cell r="J719" t="str">
            <v/>
          </cell>
          <cell r="L719" t="str">
            <v/>
          </cell>
          <cell r="N719" t="str">
            <v/>
          </cell>
          <cell r="S719">
            <v>0</v>
          </cell>
          <cell r="T719">
            <v>0</v>
          </cell>
          <cell r="U719">
            <v>373399.57</v>
          </cell>
        </row>
        <row r="720">
          <cell r="J720" t="str">
            <v>27.02.08</v>
          </cell>
          <cell r="L720" t="str">
            <v>27.02.08</v>
          </cell>
          <cell r="N720" t="str">
            <v>26.02.08</v>
          </cell>
          <cell r="S720">
            <v>0</v>
          </cell>
          <cell r="T720">
            <v>1</v>
          </cell>
          <cell r="U720">
            <v>1468.64</v>
          </cell>
        </row>
        <row r="721">
          <cell r="J721" t="str">
            <v/>
          </cell>
          <cell r="L721" t="str">
            <v/>
          </cell>
          <cell r="N721" t="str">
            <v>26.02.08</v>
          </cell>
          <cell r="S721">
            <v>0</v>
          </cell>
          <cell r="T721">
            <v>1</v>
          </cell>
          <cell r="U721">
            <v>1468.64</v>
          </cell>
        </row>
        <row r="722">
          <cell r="J722" t="str">
            <v>11.04.08</v>
          </cell>
          <cell r="L722" t="str">
            <v>09.05.08</v>
          </cell>
          <cell r="N722" t="str">
            <v>14.05.08</v>
          </cell>
          <cell r="S722">
            <v>0</v>
          </cell>
          <cell r="T722">
            <v>6</v>
          </cell>
          <cell r="U722">
            <v>2813.55</v>
          </cell>
        </row>
        <row r="723">
          <cell r="J723" t="str">
            <v/>
          </cell>
          <cell r="L723" t="str">
            <v/>
          </cell>
          <cell r="N723" t="str">
            <v>14.05.08</v>
          </cell>
          <cell r="S723">
            <v>0</v>
          </cell>
          <cell r="T723">
            <v>6</v>
          </cell>
          <cell r="U723">
            <v>2813.55</v>
          </cell>
        </row>
        <row r="724">
          <cell r="J724" t="str">
            <v>11.04.08</v>
          </cell>
          <cell r="L724" t="str">
            <v>02.06.08</v>
          </cell>
          <cell r="N724" t="str">
            <v/>
          </cell>
          <cell r="S724">
            <v>0</v>
          </cell>
          <cell r="T724">
            <v>0</v>
          </cell>
          <cell r="U724">
            <v>0</v>
          </cell>
        </row>
        <row r="725">
          <cell r="J725" t="str">
            <v/>
          </cell>
          <cell r="L725" t="str">
            <v/>
          </cell>
          <cell r="N725" t="str">
            <v/>
          </cell>
          <cell r="S725">
            <v>0</v>
          </cell>
          <cell r="T725">
            <v>0</v>
          </cell>
          <cell r="U725">
            <v>369117.38</v>
          </cell>
        </row>
        <row r="726">
          <cell r="J726" t="str">
            <v>16.11.07</v>
          </cell>
          <cell r="L726" t="str">
            <v>21.12.07</v>
          </cell>
          <cell r="N726" t="str">
            <v>10.01.08</v>
          </cell>
          <cell r="S726">
            <v>0</v>
          </cell>
          <cell r="T726">
            <v>1</v>
          </cell>
          <cell r="U726">
            <v>26965.91</v>
          </cell>
        </row>
        <row r="727">
          <cell r="J727" t="str">
            <v/>
          </cell>
          <cell r="L727" t="str">
            <v/>
          </cell>
          <cell r="N727" t="str">
            <v>10.01.08</v>
          </cell>
          <cell r="S727">
            <v>0</v>
          </cell>
          <cell r="T727">
            <v>1</v>
          </cell>
          <cell r="U727">
            <v>26965.91</v>
          </cell>
        </row>
        <row r="728">
          <cell r="J728" t="str">
            <v>16.11.07</v>
          </cell>
          <cell r="L728" t="str">
            <v>21.12.07</v>
          </cell>
          <cell r="N728" t="str">
            <v>10.01.08</v>
          </cell>
          <cell r="S728">
            <v>0</v>
          </cell>
          <cell r="T728">
            <v>2</v>
          </cell>
          <cell r="U728">
            <v>204.84</v>
          </cell>
        </row>
        <row r="729">
          <cell r="J729" t="str">
            <v/>
          </cell>
          <cell r="L729" t="str">
            <v/>
          </cell>
          <cell r="N729" t="str">
            <v>10.01.08</v>
          </cell>
          <cell r="S729">
            <v>0</v>
          </cell>
          <cell r="T729">
            <v>2</v>
          </cell>
          <cell r="U729">
            <v>204.84</v>
          </cell>
        </row>
        <row r="730">
          <cell r="J730" t="str">
            <v>16.11.07</v>
          </cell>
          <cell r="L730" t="str">
            <v>21.12.07</v>
          </cell>
          <cell r="N730" t="str">
            <v>10.01.08</v>
          </cell>
          <cell r="S730">
            <v>0</v>
          </cell>
          <cell r="T730">
            <v>1</v>
          </cell>
          <cell r="U730">
            <v>196.05</v>
          </cell>
        </row>
        <row r="731">
          <cell r="J731" t="str">
            <v/>
          </cell>
          <cell r="L731" t="str">
            <v/>
          </cell>
          <cell r="N731" t="str">
            <v>10.01.08</v>
          </cell>
          <cell r="S731">
            <v>0</v>
          </cell>
          <cell r="T731">
            <v>1</v>
          </cell>
          <cell r="U731">
            <v>196.05</v>
          </cell>
        </row>
        <row r="732">
          <cell r="J732" t="str">
            <v>16.11.07</v>
          </cell>
          <cell r="L732" t="str">
            <v>06.12.07</v>
          </cell>
          <cell r="N732" t="str">
            <v>29.11.07</v>
          </cell>
          <cell r="S732">
            <v>0</v>
          </cell>
          <cell r="T732">
            <v>1</v>
          </cell>
          <cell r="U732">
            <v>19136</v>
          </cell>
        </row>
        <row r="733">
          <cell r="J733" t="str">
            <v/>
          </cell>
          <cell r="L733" t="str">
            <v/>
          </cell>
          <cell r="N733" t="str">
            <v>29.11.07</v>
          </cell>
          <cell r="S733">
            <v>0</v>
          </cell>
          <cell r="T733">
            <v>1</v>
          </cell>
          <cell r="U733">
            <v>19136</v>
          </cell>
        </row>
        <row r="734">
          <cell r="J734" t="str">
            <v>16.11.07</v>
          </cell>
          <cell r="L734" t="str">
            <v>30.11.07</v>
          </cell>
          <cell r="N734" t="str">
            <v>10.01.08</v>
          </cell>
          <cell r="S734">
            <v>0</v>
          </cell>
          <cell r="T734">
            <v>1</v>
          </cell>
          <cell r="U734">
            <v>26965.55</v>
          </cell>
        </row>
        <row r="735">
          <cell r="J735" t="str">
            <v/>
          </cell>
          <cell r="L735" t="str">
            <v/>
          </cell>
          <cell r="N735" t="str">
            <v>10.01.08</v>
          </cell>
          <cell r="S735">
            <v>0</v>
          </cell>
          <cell r="T735">
            <v>1</v>
          </cell>
          <cell r="U735">
            <v>26965.55</v>
          </cell>
        </row>
        <row r="736">
          <cell r="J736" t="str">
            <v>16.11.07</v>
          </cell>
          <cell r="L736" t="str">
            <v>30.11.07</v>
          </cell>
          <cell r="N736" t="str">
            <v>10.01.08</v>
          </cell>
          <cell r="S736">
            <v>0</v>
          </cell>
          <cell r="T736">
            <v>1</v>
          </cell>
          <cell r="U736">
            <v>102.42</v>
          </cell>
        </row>
        <row r="737">
          <cell r="J737" t="str">
            <v/>
          </cell>
          <cell r="L737" t="str">
            <v/>
          </cell>
          <cell r="N737" t="str">
            <v>10.01.08</v>
          </cell>
          <cell r="S737">
            <v>0</v>
          </cell>
          <cell r="T737">
            <v>1</v>
          </cell>
          <cell r="U737">
            <v>102.42</v>
          </cell>
        </row>
        <row r="738">
          <cell r="J738" t="str">
            <v>16.11.07</v>
          </cell>
          <cell r="L738" t="str">
            <v>30.11.07</v>
          </cell>
          <cell r="N738" t="str">
            <v>10.01.08</v>
          </cell>
          <cell r="S738">
            <v>0</v>
          </cell>
          <cell r="T738">
            <v>2</v>
          </cell>
          <cell r="U738">
            <v>1455.5</v>
          </cell>
        </row>
        <row r="739">
          <cell r="J739" t="str">
            <v/>
          </cell>
          <cell r="L739" t="str">
            <v/>
          </cell>
          <cell r="N739" t="str">
            <v>10.01.08</v>
          </cell>
          <cell r="S739">
            <v>0</v>
          </cell>
          <cell r="T739">
            <v>2</v>
          </cell>
          <cell r="U739">
            <v>1455.5</v>
          </cell>
        </row>
        <row r="740">
          <cell r="J740" t="str">
            <v>16.11.07</v>
          </cell>
          <cell r="L740" t="str">
            <v>30.11.07</v>
          </cell>
          <cell r="N740" t="str">
            <v>25.01.08</v>
          </cell>
          <cell r="S740">
            <v>0</v>
          </cell>
          <cell r="T740">
            <v>1</v>
          </cell>
          <cell r="U740">
            <v>10090</v>
          </cell>
        </row>
        <row r="741">
          <cell r="J741" t="str">
            <v/>
          </cell>
          <cell r="L741" t="str">
            <v/>
          </cell>
          <cell r="N741" t="str">
            <v>25.01.08</v>
          </cell>
          <cell r="S741">
            <v>0</v>
          </cell>
          <cell r="T741">
            <v>1</v>
          </cell>
          <cell r="U741">
            <v>10090</v>
          </cell>
        </row>
        <row r="742">
          <cell r="J742" t="str">
            <v>16.11.07</v>
          </cell>
          <cell r="L742" t="str">
            <v>30.11.07</v>
          </cell>
          <cell r="N742" t="str">
            <v>25.01.08</v>
          </cell>
          <cell r="S742">
            <v>0</v>
          </cell>
          <cell r="T742">
            <v>1</v>
          </cell>
          <cell r="U742">
            <v>26960</v>
          </cell>
        </row>
        <row r="743">
          <cell r="J743" t="str">
            <v/>
          </cell>
          <cell r="L743" t="str">
            <v/>
          </cell>
          <cell r="N743" t="str">
            <v>25.01.08</v>
          </cell>
          <cell r="S743">
            <v>0</v>
          </cell>
          <cell r="T743">
            <v>1</v>
          </cell>
          <cell r="U743">
            <v>26960</v>
          </cell>
        </row>
        <row r="744">
          <cell r="J744" t="str">
            <v>16.11.07</v>
          </cell>
          <cell r="L744" t="str">
            <v>30.11.07</v>
          </cell>
          <cell r="N744" t="str">
            <v>25.01.08</v>
          </cell>
          <cell r="S744">
            <v>0</v>
          </cell>
          <cell r="T744">
            <v>2</v>
          </cell>
          <cell r="U744">
            <v>1455.2</v>
          </cell>
        </row>
        <row r="745">
          <cell r="J745" t="str">
            <v/>
          </cell>
          <cell r="L745" t="str">
            <v/>
          </cell>
          <cell r="N745" t="str">
            <v>25.01.08</v>
          </cell>
          <cell r="S745">
            <v>0</v>
          </cell>
          <cell r="T745">
            <v>2</v>
          </cell>
          <cell r="U745">
            <v>1455.2</v>
          </cell>
        </row>
        <row r="746">
          <cell r="J746" t="str">
            <v>16.11.07</v>
          </cell>
          <cell r="L746" t="str">
            <v>30.11.07</v>
          </cell>
          <cell r="N746" t="str">
            <v>25.01.08</v>
          </cell>
          <cell r="S746">
            <v>0</v>
          </cell>
          <cell r="T746">
            <v>1</v>
          </cell>
          <cell r="U746">
            <v>12580</v>
          </cell>
        </row>
        <row r="747">
          <cell r="J747" t="str">
            <v/>
          </cell>
          <cell r="L747" t="str">
            <v/>
          </cell>
          <cell r="N747" t="str">
            <v>25.01.08</v>
          </cell>
          <cell r="S747">
            <v>0</v>
          </cell>
          <cell r="T747">
            <v>1</v>
          </cell>
          <cell r="U747">
            <v>12580</v>
          </cell>
        </row>
        <row r="748">
          <cell r="J748" t="str">
            <v>16.11.07</v>
          </cell>
          <cell r="L748" t="str">
            <v>30.11.07</v>
          </cell>
          <cell r="N748" t="str">
            <v>25.01.08</v>
          </cell>
          <cell r="S748">
            <v>0</v>
          </cell>
          <cell r="T748">
            <v>1</v>
          </cell>
          <cell r="U748">
            <v>26960</v>
          </cell>
        </row>
        <row r="749">
          <cell r="J749" t="str">
            <v/>
          </cell>
          <cell r="L749" t="str">
            <v/>
          </cell>
          <cell r="N749" t="str">
            <v>25.01.08</v>
          </cell>
          <cell r="S749">
            <v>0</v>
          </cell>
          <cell r="T749">
            <v>1</v>
          </cell>
          <cell r="U749">
            <v>26960</v>
          </cell>
        </row>
        <row r="750">
          <cell r="J750" t="str">
            <v>16.11.07</v>
          </cell>
          <cell r="L750" t="str">
            <v>30.11.07</v>
          </cell>
          <cell r="N750" t="str">
            <v>25.01.08</v>
          </cell>
          <cell r="S750">
            <v>0</v>
          </cell>
          <cell r="T750">
            <v>2</v>
          </cell>
          <cell r="U750">
            <v>1455.2</v>
          </cell>
        </row>
        <row r="751">
          <cell r="J751" t="str">
            <v/>
          </cell>
          <cell r="L751" t="str">
            <v/>
          </cell>
          <cell r="N751" t="str">
            <v>25.01.08</v>
          </cell>
          <cell r="S751">
            <v>0</v>
          </cell>
          <cell r="T751">
            <v>2</v>
          </cell>
          <cell r="U751">
            <v>1455.2</v>
          </cell>
        </row>
        <row r="752">
          <cell r="J752" t="str">
            <v>16.11.07</v>
          </cell>
          <cell r="L752" t="str">
            <v>30.11.07</v>
          </cell>
          <cell r="N752" t="str">
            <v>10.01.08</v>
          </cell>
          <cell r="S752">
            <v>0</v>
          </cell>
          <cell r="T752">
            <v>1</v>
          </cell>
          <cell r="U752">
            <v>10094.83</v>
          </cell>
        </row>
        <row r="753">
          <cell r="J753" t="str">
            <v/>
          </cell>
          <cell r="L753" t="str">
            <v/>
          </cell>
          <cell r="N753" t="str">
            <v>10.01.08</v>
          </cell>
          <cell r="S753">
            <v>0</v>
          </cell>
          <cell r="T753">
            <v>1</v>
          </cell>
          <cell r="U753">
            <v>10094.83</v>
          </cell>
        </row>
        <row r="754">
          <cell r="J754" t="str">
            <v>16.11.07</v>
          </cell>
          <cell r="L754" t="str">
            <v>30.11.07</v>
          </cell>
          <cell r="N754" t="str">
            <v>10.01.08</v>
          </cell>
          <cell r="S754">
            <v>0</v>
          </cell>
          <cell r="T754">
            <v>1</v>
          </cell>
          <cell r="U754">
            <v>102.45</v>
          </cell>
        </row>
        <row r="755">
          <cell r="J755" t="str">
            <v/>
          </cell>
          <cell r="L755" t="str">
            <v/>
          </cell>
          <cell r="N755" t="str">
            <v>10.01.08</v>
          </cell>
          <cell r="S755">
            <v>0</v>
          </cell>
          <cell r="T755">
            <v>1</v>
          </cell>
          <cell r="U755">
            <v>102.45</v>
          </cell>
        </row>
        <row r="756">
          <cell r="J756" t="str">
            <v>16.11.07</v>
          </cell>
          <cell r="L756" t="str">
            <v>30.11.07</v>
          </cell>
          <cell r="N756" t="str">
            <v/>
          </cell>
          <cell r="S756">
            <v>0</v>
          </cell>
          <cell r="T756">
            <v>1</v>
          </cell>
          <cell r="U756">
            <v>26965.96</v>
          </cell>
        </row>
        <row r="757">
          <cell r="J757" t="str">
            <v/>
          </cell>
          <cell r="L757" t="str">
            <v/>
          </cell>
          <cell r="N757" t="str">
            <v>10.01.08</v>
          </cell>
          <cell r="S757">
            <v>0</v>
          </cell>
          <cell r="T757">
            <v>1</v>
          </cell>
          <cell r="U757">
            <v>26965.96</v>
          </cell>
        </row>
        <row r="758">
          <cell r="J758" t="str">
            <v/>
          </cell>
          <cell r="L758" t="str">
            <v/>
          </cell>
          <cell r="N758" t="str">
            <v>31.01.08</v>
          </cell>
          <cell r="S758">
            <v>0</v>
          </cell>
          <cell r="T758">
            <v>1</v>
          </cell>
          <cell r="U758">
            <v>26965.97</v>
          </cell>
        </row>
        <row r="759">
          <cell r="J759" t="str">
            <v/>
          </cell>
          <cell r="L759" t="str">
            <v/>
          </cell>
          <cell r="N759" t="str">
            <v>31.01.08</v>
          </cell>
          <cell r="S759">
            <v>0</v>
          </cell>
          <cell r="T759">
            <v>1</v>
          </cell>
          <cell r="U759">
            <v>-26965.97</v>
          </cell>
        </row>
        <row r="760">
          <cell r="J760" t="str">
            <v>16.11.07</v>
          </cell>
          <cell r="L760" t="str">
            <v>30.11.07</v>
          </cell>
          <cell r="N760" t="str">
            <v/>
          </cell>
          <cell r="S760">
            <v>0</v>
          </cell>
          <cell r="T760">
            <v>1</v>
          </cell>
          <cell r="U760">
            <v>102.42</v>
          </cell>
        </row>
        <row r="761">
          <cell r="J761" t="str">
            <v/>
          </cell>
          <cell r="L761" t="str">
            <v/>
          </cell>
          <cell r="N761" t="str">
            <v>10.01.08</v>
          </cell>
          <cell r="S761">
            <v>0</v>
          </cell>
          <cell r="T761">
            <v>1</v>
          </cell>
          <cell r="U761">
            <v>102.42</v>
          </cell>
        </row>
        <row r="762">
          <cell r="J762" t="str">
            <v/>
          </cell>
          <cell r="L762" t="str">
            <v/>
          </cell>
          <cell r="N762" t="str">
            <v>31.01.08</v>
          </cell>
          <cell r="S762">
            <v>0</v>
          </cell>
          <cell r="T762">
            <v>1</v>
          </cell>
          <cell r="U762">
            <v>102.42</v>
          </cell>
        </row>
        <row r="763">
          <cell r="J763" t="str">
            <v/>
          </cell>
          <cell r="L763" t="str">
            <v/>
          </cell>
          <cell r="N763" t="str">
            <v>31.01.08</v>
          </cell>
          <cell r="S763">
            <v>0</v>
          </cell>
          <cell r="T763">
            <v>1</v>
          </cell>
          <cell r="U763">
            <v>-102.42</v>
          </cell>
        </row>
        <row r="764">
          <cell r="J764" t="str">
            <v>16.11.07</v>
          </cell>
          <cell r="L764" t="str">
            <v>30.11.07</v>
          </cell>
          <cell r="N764" t="str">
            <v>10.01.08</v>
          </cell>
          <cell r="S764">
            <v>0</v>
          </cell>
          <cell r="T764">
            <v>1</v>
          </cell>
          <cell r="U764">
            <v>7465.42</v>
          </cell>
        </row>
        <row r="765">
          <cell r="J765" t="str">
            <v/>
          </cell>
          <cell r="L765" t="str">
            <v/>
          </cell>
          <cell r="N765" t="str">
            <v>10.01.08</v>
          </cell>
          <cell r="S765">
            <v>0</v>
          </cell>
          <cell r="T765">
            <v>1</v>
          </cell>
          <cell r="U765">
            <v>7465.42</v>
          </cell>
        </row>
        <row r="766">
          <cell r="J766" t="str">
            <v>16.11.07</v>
          </cell>
          <cell r="L766" t="str">
            <v>30.11.07</v>
          </cell>
          <cell r="N766" t="str">
            <v>10.01.08</v>
          </cell>
          <cell r="S766">
            <v>0</v>
          </cell>
          <cell r="T766">
            <v>1</v>
          </cell>
          <cell r="U766">
            <v>29485.49</v>
          </cell>
        </row>
        <row r="767">
          <cell r="J767" t="str">
            <v/>
          </cell>
          <cell r="L767" t="str">
            <v/>
          </cell>
          <cell r="N767" t="str">
            <v>10.01.08</v>
          </cell>
          <cell r="S767">
            <v>0</v>
          </cell>
          <cell r="T767">
            <v>1</v>
          </cell>
          <cell r="U767">
            <v>29485.49</v>
          </cell>
        </row>
        <row r="768">
          <cell r="J768" t="str">
            <v>16.11.07</v>
          </cell>
          <cell r="L768" t="str">
            <v>30.11.07</v>
          </cell>
          <cell r="N768" t="str">
            <v>10.01.08</v>
          </cell>
          <cell r="S768">
            <v>0</v>
          </cell>
          <cell r="T768">
            <v>2</v>
          </cell>
          <cell r="U768">
            <v>1455.47</v>
          </cell>
        </row>
        <row r="769">
          <cell r="J769" t="str">
            <v/>
          </cell>
          <cell r="L769" t="str">
            <v/>
          </cell>
          <cell r="N769" t="str">
            <v>10.01.08</v>
          </cell>
          <cell r="S769">
            <v>0</v>
          </cell>
          <cell r="T769">
            <v>2</v>
          </cell>
          <cell r="U769">
            <v>1455.47</v>
          </cell>
        </row>
        <row r="770">
          <cell r="J770" t="str">
            <v>16.11.07</v>
          </cell>
          <cell r="L770" t="str">
            <v>30.11.07</v>
          </cell>
          <cell r="N770" t="str">
            <v>25.01.08</v>
          </cell>
          <cell r="S770">
            <v>0</v>
          </cell>
          <cell r="T770">
            <v>1</v>
          </cell>
          <cell r="U770">
            <v>10090</v>
          </cell>
        </row>
        <row r="771">
          <cell r="J771" t="str">
            <v/>
          </cell>
          <cell r="L771" t="str">
            <v/>
          </cell>
          <cell r="N771" t="str">
            <v>25.01.08</v>
          </cell>
          <cell r="S771">
            <v>0</v>
          </cell>
          <cell r="T771">
            <v>1</v>
          </cell>
          <cell r="U771">
            <v>10090</v>
          </cell>
        </row>
        <row r="772">
          <cell r="J772" t="str">
            <v>16.11.07</v>
          </cell>
          <cell r="L772" t="str">
            <v>27.12.07</v>
          </cell>
          <cell r="N772" t="str">
            <v>10.01.08</v>
          </cell>
          <cell r="S772">
            <v>0</v>
          </cell>
          <cell r="T772">
            <v>1</v>
          </cell>
          <cell r="U772">
            <v>26965.93</v>
          </cell>
        </row>
        <row r="773">
          <cell r="J773" t="str">
            <v/>
          </cell>
          <cell r="L773" t="str">
            <v/>
          </cell>
          <cell r="N773" t="str">
            <v>10.01.08</v>
          </cell>
          <cell r="S773">
            <v>0</v>
          </cell>
          <cell r="T773">
            <v>1</v>
          </cell>
          <cell r="U773">
            <v>26965.93</v>
          </cell>
        </row>
        <row r="774">
          <cell r="J774" t="str">
            <v>16.11.07</v>
          </cell>
          <cell r="L774" t="str">
            <v>27.12.07</v>
          </cell>
          <cell r="N774" t="str">
            <v>10.01.08</v>
          </cell>
          <cell r="S774">
            <v>0</v>
          </cell>
          <cell r="T774">
            <v>1</v>
          </cell>
          <cell r="U774">
            <v>102.42</v>
          </cell>
        </row>
        <row r="775">
          <cell r="J775" t="str">
            <v/>
          </cell>
          <cell r="L775" t="str">
            <v/>
          </cell>
          <cell r="N775" t="str">
            <v>10.01.08</v>
          </cell>
          <cell r="S775">
            <v>0</v>
          </cell>
          <cell r="T775">
            <v>1</v>
          </cell>
          <cell r="U775">
            <v>102.42</v>
          </cell>
        </row>
        <row r="776">
          <cell r="J776" t="str">
            <v>16.11.07</v>
          </cell>
          <cell r="L776" t="str">
            <v>27.12.07</v>
          </cell>
          <cell r="N776" t="str">
            <v>10.01.08</v>
          </cell>
          <cell r="S776">
            <v>0</v>
          </cell>
          <cell r="T776">
            <v>1</v>
          </cell>
          <cell r="U776">
            <v>71.06</v>
          </cell>
        </row>
        <row r="777">
          <cell r="J777" t="str">
            <v/>
          </cell>
          <cell r="L777" t="str">
            <v/>
          </cell>
          <cell r="N777" t="str">
            <v>10.01.08</v>
          </cell>
          <cell r="S777">
            <v>0</v>
          </cell>
          <cell r="T777">
            <v>1</v>
          </cell>
          <cell r="U777">
            <v>71.06</v>
          </cell>
        </row>
        <row r="778">
          <cell r="J778" t="str">
            <v>16.11.07</v>
          </cell>
          <cell r="L778" t="str">
            <v>27.12.07</v>
          </cell>
          <cell r="N778" t="str">
            <v>10.01.08</v>
          </cell>
          <cell r="S778">
            <v>0</v>
          </cell>
          <cell r="T778">
            <v>1</v>
          </cell>
          <cell r="U778">
            <v>146.03</v>
          </cell>
        </row>
        <row r="779">
          <cell r="J779" t="str">
            <v/>
          </cell>
          <cell r="L779" t="str">
            <v/>
          </cell>
          <cell r="N779" t="str">
            <v>10.01.08</v>
          </cell>
          <cell r="S779">
            <v>0</v>
          </cell>
          <cell r="T779">
            <v>1</v>
          </cell>
          <cell r="U779">
            <v>146.03</v>
          </cell>
        </row>
        <row r="780">
          <cell r="J780" t="str">
            <v>16.11.07</v>
          </cell>
          <cell r="L780" t="str">
            <v>25.01.08</v>
          </cell>
          <cell r="N780" t="str">
            <v>25.01.08</v>
          </cell>
          <cell r="S780">
            <v>0</v>
          </cell>
          <cell r="T780">
            <v>207</v>
          </cell>
          <cell r="U780">
            <v>55184.13</v>
          </cell>
        </row>
        <row r="781">
          <cell r="J781" t="str">
            <v/>
          </cell>
          <cell r="L781" t="str">
            <v/>
          </cell>
          <cell r="N781" t="str">
            <v>25.01.08</v>
          </cell>
          <cell r="S781">
            <v>0</v>
          </cell>
          <cell r="T781">
            <v>207</v>
          </cell>
          <cell r="U781">
            <v>55184.13</v>
          </cell>
        </row>
        <row r="782">
          <cell r="J782" t="str">
            <v>16.11.07</v>
          </cell>
          <cell r="L782" t="str">
            <v>25.01.08</v>
          </cell>
          <cell r="N782" t="str">
            <v>25.01.08</v>
          </cell>
          <cell r="S782">
            <v>0</v>
          </cell>
          <cell r="T782">
            <v>70</v>
          </cell>
          <cell r="U782">
            <v>32685.1</v>
          </cell>
        </row>
        <row r="783">
          <cell r="J783" t="str">
            <v/>
          </cell>
          <cell r="L783" t="str">
            <v/>
          </cell>
          <cell r="N783" t="str">
            <v>25.01.08</v>
          </cell>
          <cell r="S783">
            <v>0</v>
          </cell>
          <cell r="T783">
            <v>70</v>
          </cell>
          <cell r="U783">
            <v>32685.1</v>
          </cell>
        </row>
        <row r="784">
          <cell r="J784" t="str">
            <v>16.11.07</v>
          </cell>
          <cell r="L784" t="str">
            <v>25.01.08</v>
          </cell>
          <cell r="N784" t="str">
            <v>25.01.08</v>
          </cell>
          <cell r="S784">
            <v>0</v>
          </cell>
          <cell r="T784">
            <v>20</v>
          </cell>
          <cell r="U784">
            <v>13674</v>
          </cell>
        </row>
        <row r="785">
          <cell r="J785" t="str">
            <v/>
          </cell>
          <cell r="L785" t="str">
            <v/>
          </cell>
          <cell r="N785" t="str">
            <v>25.01.08</v>
          </cell>
          <cell r="S785">
            <v>0</v>
          </cell>
          <cell r="T785">
            <v>20</v>
          </cell>
          <cell r="U785">
            <v>13674</v>
          </cell>
        </row>
        <row r="786">
          <cell r="J786" t="str">
            <v/>
          </cell>
          <cell r="L786" t="str">
            <v/>
          </cell>
          <cell r="N786" t="str">
            <v/>
          </cell>
          <cell r="S786">
            <v>0</v>
          </cell>
          <cell r="T786">
            <v>0</v>
          </cell>
          <cell r="U786">
            <v>0</v>
          </cell>
        </row>
        <row r="787">
          <cell r="J787" t="str">
            <v/>
          </cell>
          <cell r="L787" t="str">
            <v/>
          </cell>
          <cell r="N787" t="str">
            <v/>
          </cell>
          <cell r="S787">
            <v>0</v>
          </cell>
          <cell r="T787">
            <v>0</v>
          </cell>
          <cell r="U787">
            <v>170530.76</v>
          </cell>
        </row>
        <row r="788">
          <cell r="J788" t="str">
            <v>16.11.07</v>
          </cell>
          <cell r="L788" t="str">
            <v>16.11.07</v>
          </cell>
          <cell r="N788" t="str">
            <v/>
          </cell>
          <cell r="S788">
            <v>0</v>
          </cell>
          <cell r="T788">
            <v>2</v>
          </cell>
          <cell r="U788">
            <v>34275.26</v>
          </cell>
        </row>
        <row r="789">
          <cell r="J789" t="str">
            <v/>
          </cell>
          <cell r="L789" t="str">
            <v/>
          </cell>
          <cell r="N789" t="str">
            <v>11.12.07</v>
          </cell>
          <cell r="S789">
            <v>0</v>
          </cell>
          <cell r="T789">
            <v>1</v>
          </cell>
          <cell r="U789">
            <v>33159.46</v>
          </cell>
        </row>
        <row r="790">
          <cell r="J790" t="str">
            <v/>
          </cell>
          <cell r="L790" t="str">
            <v/>
          </cell>
          <cell r="N790" t="str">
            <v>06.03.08</v>
          </cell>
          <cell r="S790">
            <v>0</v>
          </cell>
          <cell r="T790">
            <v>1</v>
          </cell>
          <cell r="U790">
            <v>1115.8</v>
          </cell>
        </row>
        <row r="791">
          <cell r="J791" t="str">
            <v>16.11.07</v>
          </cell>
          <cell r="L791" t="str">
            <v>16.11.07</v>
          </cell>
          <cell r="N791" t="str">
            <v>11.12.07</v>
          </cell>
          <cell r="S791">
            <v>0</v>
          </cell>
          <cell r="T791">
            <v>1</v>
          </cell>
          <cell r="U791">
            <v>360.93</v>
          </cell>
        </row>
        <row r="792">
          <cell r="J792" t="str">
            <v/>
          </cell>
          <cell r="L792" t="str">
            <v/>
          </cell>
          <cell r="N792" t="str">
            <v>11.12.07</v>
          </cell>
          <cell r="S792">
            <v>0</v>
          </cell>
          <cell r="T792">
            <v>1</v>
          </cell>
          <cell r="U792">
            <v>360.93</v>
          </cell>
        </row>
        <row r="793">
          <cell r="J793" t="str">
            <v>16.11.07</v>
          </cell>
          <cell r="L793" t="str">
            <v>16.11.07</v>
          </cell>
          <cell r="N793" t="str">
            <v>11.12.07</v>
          </cell>
          <cell r="S793">
            <v>0</v>
          </cell>
          <cell r="T793">
            <v>50</v>
          </cell>
          <cell r="U793">
            <v>75020</v>
          </cell>
        </row>
        <row r="794">
          <cell r="J794" t="str">
            <v/>
          </cell>
          <cell r="L794" t="str">
            <v/>
          </cell>
          <cell r="N794" t="str">
            <v>11.12.07</v>
          </cell>
          <cell r="S794">
            <v>0</v>
          </cell>
          <cell r="T794">
            <v>50</v>
          </cell>
          <cell r="U794">
            <v>75020</v>
          </cell>
        </row>
        <row r="795">
          <cell r="J795" t="str">
            <v>16.11.07</v>
          </cell>
          <cell r="L795" t="str">
            <v>16.11.07</v>
          </cell>
          <cell r="N795" t="str">
            <v>11.12.07</v>
          </cell>
          <cell r="S795">
            <v>0</v>
          </cell>
          <cell r="T795">
            <v>10</v>
          </cell>
          <cell r="U795">
            <v>15004</v>
          </cell>
        </row>
        <row r="796">
          <cell r="J796" t="str">
            <v/>
          </cell>
          <cell r="L796" t="str">
            <v/>
          </cell>
          <cell r="N796" t="str">
            <v>11.12.07</v>
          </cell>
          <cell r="S796">
            <v>0</v>
          </cell>
          <cell r="T796">
            <v>10</v>
          </cell>
          <cell r="U796">
            <v>15004</v>
          </cell>
        </row>
        <row r="797">
          <cell r="J797" t="str">
            <v>16.11.07</v>
          </cell>
          <cell r="L797" t="str">
            <v>16.11.07</v>
          </cell>
          <cell r="N797" t="str">
            <v>11.12.07</v>
          </cell>
          <cell r="S797">
            <v>0</v>
          </cell>
          <cell r="T797">
            <v>6</v>
          </cell>
          <cell r="U797">
            <v>9002.4</v>
          </cell>
        </row>
        <row r="798">
          <cell r="J798" t="str">
            <v/>
          </cell>
          <cell r="L798" t="str">
            <v/>
          </cell>
          <cell r="N798" t="str">
            <v>11.12.07</v>
          </cell>
          <cell r="S798">
            <v>0</v>
          </cell>
          <cell r="T798">
            <v>6</v>
          </cell>
          <cell r="U798">
            <v>9002.4</v>
          </cell>
        </row>
        <row r="799">
          <cell r="J799" t="str">
            <v>16.11.07</v>
          </cell>
          <cell r="L799" t="str">
            <v>16.11.07</v>
          </cell>
          <cell r="N799" t="str">
            <v>11.12.07</v>
          </cell>
          <cell r="S799">
            <v>0</v>
          </cell>
          <cell r="T799">
            <v>1</v>
          </cell>
          <cell r="U799">
            <v>4005.2</v>
          </cell>
        </row>
        <row r="800">
          <cell r="J800" t="str">
            <v/>
          </cell>
          <cell r="L800" t="str">
            <v/>
          </cell>
          <cell r="N800" t="str">
            <v>11.12.07</v>
          </cell>
          <cell r="S800">
            <v>0</v>
          </cell>
          <cell r="T800">
            <v>1</v>
          </cell>
          <cell r="U800">
            <v>4005.2</v>
          </cell>
        </row>
        <row r="801">
          <cell r="J801" t="str">
            <v>16.11.07</v>
          </cell>
          <cell r="L801" t="str">
            <v>16.11.07</v>
          </cell>
          <cell r="N801" t="str">
            <v>11.12.07</v>
          </cell>
          <cell r="S801">
            <v>0</v>
          </cell>
          <cell r="T801">
            <v>1</v>
          </cell>
          <cell r="U801">
            <v>1500.4</v>
          </cell>
        </row>
        <row r="802">
          <cell r="J802" t="str">
            <v/>
          </cell>
          <cell r="L802" t="str">
            <v/>
          </cell>
          <cell r="N802" t="str">
            <v>11.12.07</v>
          </cell>
          <cell r="S802">
            <v>0</v>
          </cell>
          <cell r="T802">
            <v>1</v>
          </cell>
          <cell r="U802">
            <v>1500.4</v>
          </cell>
        </row>
        <row r="803">
          <cell r="J803" t="str">
            <v>16.11.07</v>
          </cell>
          <cell r="L803" t="str">
            <v>16.11.07</v>
          </cell>
          <cell r="N803" t="str">
            <v>11.12.07</v>
          </cell>
          <cell r="S803">
            <v>0</v>
          </cell>
          <cell r="T803">
            <v>6</v>
          </cell>
          <cell r="U803">
            <v>3002.04</v>
          </cell>
        </row>
        <row r="804">
          <cell r="J804" t="str">
            <v/>
          </cell>
          <cell r="L804" t="str">
            <v/>
          </cell>
          <cell r="N804" t="str">
            <v>11.12.07</v>
          </cell>
          <cell r="S804">
            <v>0</v>
          </cell>
          <cell r="T804">
            <v>6</v>
          </cell>
          <cell r="U804">
            <v>3002.04</v>
          </cell>
        </row>
        <row r="805">
          <cell r="J805" t="str">
            <v>16.11.07</v>
          </cell>
          <cell r="L805" t="str">
            <v>16.11.07</v>
          </cell>
          <cell r="N805" t="str">
            <v>11.12.07</v>
          </cell>
          <cell r="S805">
            <v>0</v>
          </cell>
          <cell r="T805">
            <v>1</v>
          </cell>
          <cell r="U805">
            <v>1749.21</v>
          </cell>
        </row>
        <row r="806">
          <cell r="J806" t="str">
            <v/>
          </cell>
          <cell r="L806" t="str">
            <v/>
          </cell>
          <cell r="N806" t="str">
            <v>11.12.07</v>
          </cell>
          <cell r="S806">
            <v>0</v>
          </cell>
          <cell r="T806">
            <v>1</v>
          </cell>
          <cell r="U806">
            <v>1749.21</v>
          </cell>
        </row>
        <row r="807">
          <cell r="J807" t="str">
            <v>16.11.07</v>
          </cell>
          <cell r="L807" t="str">
            <v>16.11.07</v>
          </cell>
          <cell r="N807" t="str">
            <v>11.12.07</v>
          </cell>
          <cell r="S807">
            <v>0</v>
          </cell>
          <cell r="T807">
            <v>2</v>
          </cell>
          <cell r="U807">
            <v>721.86</v>
          </cell>
        </row>
        <row r="808">
          <cell r="J808" t="str">
            <v/>
          </cell>
          <cell r="L808" t="str">
            <v/>
          </cell>
          <cell r="N808" t="str">
            <v>11.12.07</v>
          </cell>
          <cell r="S808">
            <v>0</v>
          </cell>
          <cell r="T808">
            <v>2</v>
          </cell>
          <cell r="U808">
            <v>721.86</v>
          </cell>
        </row>
        <row r="809">
          <cell r="J809" t="str">
            <v>16.11.07</v>
          </cell>
          <cell r="L809" t="str">
            <v>16.11.07</v>
          </cell>
          <cell r="N809" t="str">
            <v>11.12.07</v>
          </cell>
          <cell r="S809">
            <v>0</v>
          </cell>
          <cell r="T809">
            <v>2</v>
          </cell>
          <cell r="U809">
            <v>3622.42</v>
          </cell>
        </row>
        <row r="810">
          <cell r="J810" t="str">
            <v/>
          </cell>
          <cell r="L810" t="str">
            <v/>
          </cell>
          <cell r="N810" t="str">
            <v>11.12.07</v>
          </cell>
          <cell r="S810">
            <v>0</v>
          </cell>
          <cell r="T810">
            <v>2</v>
          </cell>
          <cell r="U810">
            <v>3622.42</v>
          </cell>
        </row>
        <row r="811">
          <cell r="J811" t="str">
            <v>16.11.07</v>
          </cell>
          <cell r="L811" t="str">
            <v>16.11.07</v>
          </cell>
          <cell r="N811" t="str">
            <v>11.12.07</v>
          </cell>
          <cell r="S811">
            <v>0</v>
          </cell>
          <cell r="T811">
            <v>8</v>
          </cell>
          <cell r="U811">
            <v>2887.44</v>
          </cell>
        </row>
        <row r="812">
          <cell r="J812" t="str">
            <v/>
          </cell>
          <cell r="L812" t="str">
            <v/>
          </cell>
          <cell r="N812" t="str">
            <v>11.12.07</v>
          </cell>
          <cell r="S812">
            <v>0</v>
          </cell>
          <cell r="T812">
            <v>8</v>
          </cell>
          <cell r="U812">
            <v>2887.44</v>
          </cell>
        </row>
        <row r="813">
          <cell r="J813" t="str">
            <v>16.11.07</v>
          </cell>
          <cell r="L813" t="str">
            <v>16.11.07</v>
          </cell>
          <cell r="N813" t="str">
            <v>11.12.07</v>
          </cell>
          <cell r="S813">
            <v>0</v>
          </cell>
          <cell r="T813">
            <v>1</v>
          </cell>
          <cell r="U813">
            <v>725.4</v>
          </cell>
        </row>
        <row r="814">
          <cell r="J814" t="str">
            <v/>
          </cell>
          <cell r="L814" t="str">
            <v/>
          </cell>
          <cell r="N814" t="str">
            <v>11.12.07</v>
          </cell>
          <cell r="S814">
            <v>0</v>
          </cell>
          <cell r="T814">
            <v>1</v>
          </cell>
          <cell r="U814">
            <v>725.4</v>
          </cell>
        </row>
        <row r="815">
          <cell r="J815" t="str">
            <v>16.11.07</v>
          </cell>
          <cell r="L815" t="str">
            <v>16.11.07</v>
          </cell>
          <cell r="N815" t="str">
            <v>11.12.07</v>
          </cell>
          <cell r="S815">
            <v>0</v>
          </cell>
          <cell r="T815">
            <v>1</v>
          </cell>
          <cell r="U815">
            <v>102.92</v>
          </cell>
        </row>
        <row r="816">
          <cell r="J816" t="str">
            <v/>
          </cell>
          <cell r="L816" t="str">
            <v/>
          </cell>
          <cell r="N816" t="str">
            <v>11.12.07</v>
          </cell>
          <cell r="S816">
            <v>0</v>
          </cell>
          <cell r="T816">
            <v>1</v>
          </cell>
          <cell r="U816">
            <v>102.92</v>
          </cell>
        </row>
        <row r="817">
          <cell r="J817" t="str">
            <v>15.10.07</v>
          </cell>
          <cell r="L817" t="str">
            <v>15.10.07</v>
          </cell>
          <cell r="N817" t="str">
            <v>16.10.07</v>
          </cell>
          <cell r="S817">
            <v>0</v>
          </cell>
          <cell r="T817">
            <v>1</v>
          </cell>
          <cell r="U817">
            <v>663.24</v>
          </cell>
        </row>
        <row r="818">
          <cell r="J818" t="str">
            <v/>
          </cell>
          <cell r="L818" t="str">
            <v/>
          </cell>
          <cell r="N818" t="str">
            <v>16.10.07</v>
          </cell>
          <cell r="S818">
            <v>0</v>
          </cell>
          <cell r="T818">
            <v>1</v>
          </cell>
          <cell r="U818">
            <v>663.24</v>
          </cell>
        </row>
        <row r="819">
          <cell r="J819" t="str">
            <v>15.10.07</v>
          </cell>
          <cell r="L819" t="str">
            <v>15.10.07</v>
          </cell>
          <cell r="N819" t="str">
            <v>16.10.07</v>
          </cell>
          <cell r="S819">
            <v>0</v>
          </cell>
          <cell r="T819">
            <v>1</v>
          </cell>
          <cell r="U819">
            <v>399.72</v>
          </cell>
        </row>
        <row r="820">
          <cell r="J820" t="str">
            <v/>
          </cell>
          <cell r="L820" t="str">
            <v/>
          </cell>
          <cell r="N820" t="str">
            <v>16.10.07</v>
          </cell>
          <cell r="S820">
            <v>0</v>
          </cell>
          <cell r="T820">
            <v>1</v>
          </cell>
          <cell r="U820">
            <v>399.72</v>
          </cell>
        </row>
        <row r="821">
          <cell r="J821" t="str">
            <v>15.10.07</v>
          </cell>
          <cell r="L821" t="str">
            <v>15.10.07</v>
          </cell>
          <cell r="N821" t="str">
            <v>16.10.07</v>
          </cell>
          <cell r="S821">
            <v>0</v>
          </cell>
          <cell r="T821">
            <v>1</v>
          </cell>
          <cell r="U821">
            <v>296.10000000000002</v>
          </cell>
        </row>
        <row r="822">
          <cell r="J822" t="str">
            <v/>
          </cell>
          <cell r="L822" t="str">
            <v/>
          </cell>
          <cell r="N822" t="str">
            <v>16.10.07</v>
          </cell>
          <cell r="S822">
            <v>0</v>
          </cell>
          <cell r="T822">
            <v>1</v>
          </cell>
          <cell r="U822">
            <v>296.10000000000002</v>
          </cell>
        </row>
        <row r="823">
          <cell r="J823" t="str">
            <v>16.11.07</v>
          </cell>
          <cell r="L823" t="str">
            <v>20.11.07</v>
          </cell>
          <cell r="N823" t="str">
            <v>30.10.07</v>
          </cell>
          <cell r="S823">
            <v>0</v>
          </cell>
          <cell r="T823">
            <v>2</v>
          </cell>
          <cell r="U823">
            <v>284.08</v>
          </cell>
        </row>
        <row r="824">
          <cell r="J824" t="str">
            <v/>
          </cell>
          <cell r="L824" t="str">
            <v/>
          </cell>
          <cell r="N824" t="str">
            <v>30.10.07</v>
          </cell>
          <cell r="S824">
            <v>0</v>
          </cell>
          <cell r="T824">
            <v>2</v>
          </cell>
          <cell r="U824">
            <v>284.08</v>
          </cell>
        </row>
        <row r="825">
          <cell r="J825" t="str">
            <v>16.11.07</v>
          </cell>
          <cell r="L825" t="str">
            <v>16.11.07</v>
          </cell>
          <cell r="N825" t="str">
            <v>16.11.07</v>
          </cell>
          <cell r="S825">
            <v>0</v>
          </cell>
          <cell r="T825">
            <v>28</v>
          </cell>
          <cell r="U825">
            <v>558.27</v>
          </cell>
        </row>
        <row r="826">
          <cell r="J826" t="str">
            <v/>
          </cell>
          <cell r="L826" t="str">
            <v/>
          </cell>
          <cell r="N826" t="str">
            <v>16.11.07</v>
          </cell>
          <cell r="S826">
            <v>0</v>
          </cell>
          <cell r="T826">
            <v>28</v>
          </cell>
          <cell r="U826">
            <v>558.27</v>
          </cell>
        </row>
        <row r="827">
          <cell r="J827" t="str">
            <v>16.11.07</v>
          </cell>
          <cell r="L827" t="str">
            <v>16.11.07</v>
          </cell>
          <cell r="N827" t="str">
            <v>16.11.07</v>
          </cell>
          <cell r="S827">
            <v>0</v>
          </cell>
          <cell r="T827">
            <v>9</v>
          </cell>
          <cell r="U827">
            <v>13174.97</v>
          </cell>
        </row>
        <row r="828">
          <cell r="J828" t="str">
            <v/>
          </cell>
          <cell r="L828" t="str">
            <v/>
          </cell>
          <cell r="N828" t="str">
            <v>16.11.07</v>
          </cell>
          <cell r="S828">
            <v>0</v>
          </cell>
          <cell r="T828">
            <v>9</v>
          </cell>
          <cell r="U828">
            <v>13174.97</v>
          </cell>
        </row>
        <row r="829">
          <cell r="J829" t="str">
            <v>16.11.07</v>
          </cell>
          <cell r="L829" t="str">
            <v>16.11.07</v>
          </cell>
          <cell r="N829" t="str">
            <v>16.11.07</v>
          </cell>
          <cell r="S829">
            <v>0</v>
          </cell>
          <cell r="T829">
            <v>2</v>
          </cell>
          <cell r="U829">
            <v>87.72</v>
          </cell>
        </row>
        <row r="830">
          <cell r="J830" t="str">
            <v/>
          </cell>
          <cell r="L830" t="str">
            <v/>
          </cell>
          <cell r="N830" t="str">
            <v>16.11.07</v>
          </cell>
          <cell r="S830">
            <v>0</v>
          </cell>
          <cell r="T830">
            <v>2</v>
          </cell>
          <cell r="U830">
            <v>87.72</v>
          </cell>
        </row>
        <row r="831">
          <cell r="J831" t="str">
            <v>21.08.07</v>
          </cell>
          <cell r="L831" t="str">
            <v>23.08.07</v>
          </cell>
          <cell r="N831" t="str">
            <v>22.08.07</v>
          </cell>
          <cell r="S831">
            <v>0</v>
          </cell>
          <cell r="T831">
            <v>1</v>
          </cell>
          <cell r="U831">
            <v>339.92</v>
          </cell>
        </row>
        <row r="832">
          <cell r="J832" t="str">
            <v/>
          </cell>
          <cell r="L832" t="str">
            <v/>
          </cell>
          <cell r="N832" t="str">
            <v>22.08.07</v>
          </cell>
          <cell r="S832">
            <v>0</v>
          </cell>
          <cell r="T832">
            <v>1</v>
          </cell>
          <cell r="U832">
            <v>339.92</v>
          </cell>
        </row>
        <row r="833">
          <cell r="J833" t="str">
            <v>21.08.07</v>
          </cell>
          <cell r="L833" t="str">
            <v>23.08.07</v>
          </cell>
          <cell r="N833" t="str">
            <v>22.08.07</v>
          </cell>
          <cell r="S833">
            <v>0</v>
          </cell>
          <cell r="T833">
            <v>1</v>
          </cell>
          <cell r="U833">
            <v>339.92</v>
          </cell>
        </row>
        <row r="834">
          <cell r="J834" t="str">
            <v/>
          </cell>
          <cell r="L834" t="str">
            <v/>
          </cell>
          <cell r="N834" t="str">
            <v>22.08.07</v>
          </cell>
          <cell r="S834">
            <v>0</v>
          </cell>
          <cell r="T834">
            <v>1</v>
          </cell>
          <cell r="U834">
            <v>339.92</v>
          </cell>
        </row>
        <row r="835">
          <cell r="J835" t="str">
            <v>16.11.07</v>
          </cell>
          <cell r="L835" t="str">
            <v>16.11.07</v>
          </cell>
          <cell r="N835" t="str">
            <v>16.11.07</v>
          </cell>
          <cell r="S835">
            <v>0</v>
          </cell>
          <cell r="T835">
            <v>5</v>
          </cell>
          <cell r="U835">
            <v>362.77</v>
          </cell>
        </row>
        <row r="836">
          <cell r="J836" t="str">
            <v/>
          </cell>
          <cell r="L836" t="str">
            <v/>
          </cell>
          <cell r="N836" t="str">
            <v>16.11.07</v>
          </cell>
          <cell r="S836">
            <v>0</v>
          </cell>
          <cell r="T836">
            <v>5</v>
          </cell>
          <cell r="U836">
            <v>362.77</v>
          </cell>
        </row>
        <row r="837">
          <cell r="J837" t="str">
            <v>16.11.07</v>
          </cell>
          <cell r="L837" t="str">
            <v>16.11.07</v>
          </cell>
          <cell r="N837" t="str">
            <v>16.11.07</v>
          </cell>
          <cell r="S837">
            <v>0</v>
          </cell>
          <cell r="T837">
            <v>2</v>
          </cell>
          <cell r="U837">
            <v>192.55</v>
          </cell>
        </row>
        <row r="838">
          <cell r="J838" t="str">
            <v/>
          </cell>
          <cell r="L838" t="str">
            <v/>
          </cell>
          <cell r="N838" t="str">
            <v>16.11.07</v>
          </cell>
          <cell r="S838">
            <v>0</v>
          </cell>
          <cell r="T838">
            <v>2</v>
          </cell>
          <cell r="U838">
            <v>192.55</v>
          </cell>
        </row>
        <row r="839">
          <cell r="J839" t="str">
            <v>16.11.07</v>
          </cell>
          <cell r="L839" t="str">
            <v>16.11.07</v>
          </cell>
          <cell r="N839" t="str">
            <v>16.11.07</v>
          </cell>
          <cell r="S839">
            <v>0</v>
          </cell>
          <cell r="T839">
            <v>6</v>
          </cell>
          <cell r="U839">
            <v>52.77</v>
          </cell>
        </row>
        <row r="840">
          <cell r="J840" t="str">
            <v/>
          </cell>
          <cell r="L840" t="str">
            <v/>
          </cell>
          <cell r="N840" t="str">
            <v>16.11.07</v>
          </cell>
          <cell r="S840">
            <v>0</v>
          </cell>
          <cell r="T840">
            <v>6</v>
          </cell>
          <cell r="U840">
            <v>52.77</v>
          </cell>
        </row>
        <row r="841">
          <cell r="J841" t="str">
            <v>16.11.07</v>
          </cell>
          <cell r="L841" t="str">
            <v>16.11.07</v>
          </cell>
          <cell r="N841" t="str">
            <v>16.11.07</v>
          </cell>
          <cell r="S841">
            <v>0</v>
          </cell>
          <cell r="T841">
            <v>2</v>
          </cell>
          <cell r="U841">
            <v>24.09</v>
          </cell>
        </row>
        <row r="842">
          <cell r="J842" t="str">
            <v/>
          </cell>
          <cell r="L842" t="str">
            <v/>
          </cell>
          <cell r="N842" t="str">
            <v>16.11.07</v>
          </cell>
          <cell r="S842">
            <v>0</v>
          </cell>
          <cell r="T842">
            <v>2</v>
          </cell>
          <cell r="U842">
            <v>24.09</v>
          </cell>
        </row>
        <row r="843">
          <cell r="J843" t="str">
            <v>16.11.07</v>
          </cell>
          <cell r="L843" t="str">
            <v>16.11.07</v>
          </cell>
          <cell r="N843" t="str">
            <v>16.11.07</v>
          </cell>
          <cell r="S843">
            <v>0</v>
          </cell>
          <cell r="T843">
            <v>15</v>
          </cell>
          <cell r="U843">
            <v>229.51</v>
          </cell>
        </row>
        <row r="844">
          <cell r="J844" t="str">
            <v/>
          </cell>
          <cell r="L844" t="str">
            <v/>
          </cell>
          <cell r="N844" t="str">
            <v>16.11.07</v>
          </cell>
          <cell r="S844">
            <v>0</v>
          </cell>
          <cell r="T844">
            <v>15</v>
          </cell>
          <cell r="U844">
            <v>229.51</v>
          </cell>
        </row>
        <row r="845">
          <cell r="J845" t="str">
            <v>16.11.07</v>
          </cell>
          <cell r="L845" t="str">
            <v>16.11.07</v>
          </cell>
          <cell r="N845" t="str">
            <v>16.11.07</v>
          </cell>
          <cell r="S845">
            <v>0</v>
          </cell>
          <cell r="T845">
            <v>8</v>
          </cell>
          <cell r="U845">
            <v>600.03</v>
          </cell>
        </row>
        <row r="846">
          <cell r="J846" t="str">
            <v/>
          </cell>
          <cell r="L846" t="str">
            <v/>
          </cell>
          <cell r="N846" t="str">
            <v>16.11.07</v>
          </cell>
          <cell r="S846">
            <v>0</v>
          </cell>
          <cell r="T846">
            <v>8</v>
          </cell>
          <cell r="U846">
            <v>600.03</v>
          </cell>
        </row>
        <row r="847">
          <cell r="J847" t="str">
            <v>16.11.07</v>
          </cell>
          <cell r="L847" t="str">
            <v>16.11.07</v>
          </cell>
          <cell r="N847" t="str">
            <v>16.11.07</v>
          </cell>
          <cell r="S847">
            <v>0</v>
          </cell>
          <cell r="T847">
            <v>100</v>
          </cell>
          <cell r="U847">
            <v>356.91</v>
          </cell>
        </row>
        <row r="848">
          <cell r="J848" t="str">
            <v/>
          </cell>
          <cell r="L848" t="str">
            <v/>
          </cell>
          <cell r="N848" t="str">
            <v>16.11.07</v>
          </cell>
          <cell r="S848">
            <v>0</v>
          </cell>
          <cell r="T848">
            <v>100</v>
          </cell>
          <cell r="U848">
            <v>356.91</v>
          </cell>
        </row>
        <row r="849">
          <cell r="J849" t="str">
            <v>16.11.07</v>
          </cell>
          <cell r="L849" t="str">
            <v>16.11.07</v>
          </cell>
          <cell r="N849" t="str">
            <v>16.11.07</v>
          </cell>
          <cell r="S849">
            <v>0</v>
          </cell>
          <cell r="T849">
            <v>350</v>
          </cell>
          <cell r="U849">
            <v>378.09</v>
          </cell>
        </row>
        <row r="850">
          <cell r="J850" t="str">
            <v/>
          </cell>
          <cell r="L850" t="str">
            <v/>
          </cell>
          <cell r="N850" t="str">
            <v>16.11.07</v>
          </cell>
          <cell r="S850">
            <v>0</v>
          </cell>
          <cell r="T850">
            <v>350</v>
          </cell>
          <cell r="U850">
            <v>378.09</v>
          </cell>
        </row>
        <row r="851">
          <cell r="J851" t="str">
            <v>16.11.07</v>
          </cell>
          <cell r="L851" t="str">
            <v>16.11.07</v>
          </cell>
          <cell r="N851" t="str">
            <v>16.11.07</v>
          </cell>
          <cell r="S851">
            <v>0</v>
          </cell>
          <cell r="T851">
            <v>1</v>
          </cell>
          <cell r="U851">
            <v>40.479999999999997</v>
          </cell>
        </row>
        <row r="852">
          <cell r="J852" t="str">
            <v/>
          </cell>
          <cell r="L852" t="str">
            <v/>
          </cell>
          <cell r="N852" t="str">
            <v>16.11.07</v>
          </cell>
          <cell r="S852">
            <v>0</v>
          </cell>
          <cell r="T852">
            <v>1</v>
          </cell>
          <cell r="U852">
            <v>40.479999999999997</v>
          </cell>
        </row>
        <row r="853">
          <cell r="J853" t="str">
            <v>16.11.07</v>
          </cell>
          <cell r="L853" t="str">
            <v>16.11.07</v>
          </cell>
          <cell r="N853" t="str">
            <v>16.11.07</v>
          </cell>
          <cell r="S853">
            <v>0</v>
          </cell>
          <cell r="T853">
            <v>1</v>
          </cell>
          <cell r="U853">
            <v>44.09</v>
          </cell>
        </row>
        <row r="854">
          <cell r="J854" t="str">
            <v/>
          </cell>
          <cell r="L854" t="str">
            <v/>
          </cell>
          <cell r="N854" t="str">
            <v>16.11.07</v>
          </cell>
          <cell r="S854">
            <v>0</v>
          </cell>
          <cell r="T854">
            <v>1</v>
          </cell>
          <cell r="U854">
            <v>44.09</v>
          </cell>
        </row>
        <row r="855">
          <cell r="J855" t="str">
            <v>16.11.07</v>
          </cell>
          <cell r="L855" t="str">
            <v>16.11.07</v>
          </cell>
          <cell r="N855" t="str">
            <v>16.11.07</v>
          </cell>
          <cell r="S855">
            <v>0</v>
          </cell>
          <cell r="T855">
            <v>1</v>
          </cell>
          <cell r="U855">
            <v>39.659999999999997</v>
          </cell>
        </row>
        <row r="856">
          <cell r="J856" t="str">
            <v/>
          </cell>
          <cell r="L856" t="str">
            <v/>
          </cell>
          <cell r="N856" t="str">
            <v>16.11.07</v>
          </cell>
          <cell r="S856">
            <v>0</v>
          </cell>
          <cell r="T856">
            <v>1</v>
          </cell>
          <cell r="U856">
            <v>39.659999999999997</v>
          </cell>
        </row>
        <row r="857">
          <cell r="J857" t="str">
            <v>16.11.07</v>
          </cell>
          <cell r="L857" t="str">
            <v>16.11.07</v>
          </cell>
          <cell r="N857" t="str">
            <v>16.11.07</v>
          </cell>
          <cell r="S857">
            <v>0</v>
          </cell>
          <cell r="T857">
            <v>1</v>
          </cell>
          <cell r="U857">
            <v>43.2</v>
          </cell>
        </row>
        <row r="858">
          <cell r="J858" t="str">
            <v/>
          </cell>
          <cell r="L858" t="str">
            <v/>
          </cell>
          <cell r="N858" t="str">
            <v>16.11.07</v>
          </cell>
          <cell r="S858">
            <v>0</v>
          </cell>
          <cell r="T858">
            <v>1</v>
          </cell>
          <cell r="U858">
            <v>43.2</v>
          </cell>
        </row>
        <row r="859">
          <cell r="J859" t="str">
            <v>16.11.07</v>
          </cell>
          <cell r="L859" t="str">
            <v>16.11.07</v>
          </cell>
          <cell r="N859" t="str">
            <v>16.11.07</v>
          </cell>
          <cell r="S859">
            <v>0</v>
          </cell>
          <cell r="T859">
            <v>1</v>
          </cell>
          <cell r="U859">
            <v>43.19</v>
          </cell>
        </row>
        <row r="860">
          <cell r="J860" t="str">
            <v/>
          </cell>
          <cell r="L860" t="str">
            <v/>
          </cell>
          <cell r="N860" t="str">
            <v>16.11.07</v>
          </cell>
          <cell r="S860">
            <v>0</v>
          </cell>
          <cell r="T860">
            <v>1</v>
          </cell>
          <cell r="U860">
            <v>43.19</v>
          </cell>
        </row>
        <row r="861">
          <cell r="J861" t="str">
            <v/>
          </cell>
          <cell r="L861" t="str">
            <v/>
          </cell>
          <cell r="N861" t="str">
            <v/>
          </cell>
          <cell r="S861">
            <v>0</v>
          </cell>
          <cell r="T861">
            <v>0</v>
          </cell>
          <cell r="U861">
            <v>0</v>
          </cell>
        </row>
        <row r="862">
          <cell r="J862" t="str">
            <v/>
          </cell>
          <cell r="L862" t="str">
            <v/>
          </cell>
          <cell r="N862" t="str">
            <v/>
          </cell>
          <cell r="S862">
            <v>0</v>
          </cell>
          <cell r="T862">
            <v>0</v>
          </cell>
          <cell r="U862">
            <v>68283.100000000006</v>
          </cell>
        </row>
        <row r="863">
          <cell r="J863" t="str">
            <v/>
          </cell>
          <cell r="L863" t="str">
            <v/>
          </cell>
          <cell r="N863" t="str">
            <v/>
          </cell>
          <cell r="S863">
            <v>0</v>
          </cell>
          <cell r="T863">
            <v>0</v>
          </cell>
          <cell r="U863">
            <v>68283.100000000006</v>
          </cell>
        </row>
        <row r="864">
          <cell r="J864" t="str">
            <v>16.11.07</v>
          </cell>
          <cell r="L864" t="str">
            <v>06.12.07</v>
          </cell>
          <cell r="N864" t="str">
            <v/>
          </cell>
          <cell r="S864">
            <v>0</v>
          </cell>
          <cell r="T864">
            <v>2</v>
          </cell>
          <cell r="U864">
            <v>20600.14</v>
          </cell>
        </row>
        <row r="865">
          <cell r="J865" t="str">
            <v/>
          </cell>
          <cell r="L865" t="str">
            <v/>
          </cell>
          <cell r="N865" t="str">
            <v>29.11.07</v>
          </cell>
          <cell r="S865">
            <v>0</v>
          </cell>
          <cell r="T865">
            <v>1</v>
          </cell>
          <cell r="U865">
            <v>19136</v>
          </cell>
        </row>
        <row r="866">
          <cell r="J866" t="str">
            <v/>
          </cell>
          <cell r="L866" t="str">
            <v/>
          </cell>
          <cell r="N866" t="str">
            <v>19.03.08</v>
          </cell>
          <cell r="S866">
            <v>0</v>
          </cell>
          <cell r="T866">
            <v>1</v>
          </cell>
          <cell r="U866">
            <v>1464.14</v>
          </cell>
        </row>
        <row r="867">
          <cell r="J867" t="str">
            <v>07.12.07</v>
          </cell>
          <cell r="L867" t="str">
            <v>30.01.08</v>
          </cell>
          <cell r="N867" t="str">
            <v>31.01.08</v>
          </cell>
          <cell r="S867">
            <v>0</v>
          </cell>
          <cell r="T867">
            <v>1</v>
          </cell>
          <cell r="U867">
            <v>40307</v>
          </cell>
        </row>
        <row r="868">
          <cell r="J868" t="str">
            <v/>
          </cell>
          <cell r="L868" t="str">
            <v/>
          </cell>
          <cell r="N868" t="str">
            <v>31.01.08</v>
          </cell>
          <cell r="S868">
            <v>0</v>
          </cell>
          <cell r="T868">
            <v>1</v>
          </cell>
          <cell r="U868">
            <v>40307</v>
          </cell>
        </row>
        <row r="869">
          <cell r="J869" t="str">
            <v>30.11.07</v>
          </cell>
          <cell r="L869" t="str">
            <v>29.11.07</v>
          </cell>
          <cell r="N869" t="str">
            <v>29.11.07</v>
          </cell>
          <cell r="S869">
            <v>0</v>
          </cell>
          <cell r="T869">
            <v>1</v>
          </cell>
          <cell r="U869">
            <v>6740.16</v>
          </cell>
        </row>
        <row r="870">
          <cell r="J870" t="str">
            <v/>
          </cell>
          <cell r="L870" t="str">
            <v/>
          </cell>
          <cell r="N870" t="str">
            <v>29.11.07</v>
          </cell>
          <cell r="S870">
            <v>0</v>
          </cell>
          <cell r="T870">
            <v>1</v>
          </cell>
          <cell r="U870">
            <v>6740.16</v>
          </cell>
        </row>
        <row r="871">
          <cell r="J871" t="str">
            <v>30.11.07</v>
          </cell>
          <cell r="L871" t="str">
            <v>29.11.07</v>
          </cell>
          <cell r="N871" t="str">
            <v>29.11.07</v>
          </cell>
          <cell r="S871">
            <v>0</v>
          </cell>
          <cell r="T871">
            <v>2</v>
          </cell>
          <cell r="U871">
            <v>635.79999999999995</v>
          </cell>
        </row>
        <row r="872">
          <cell r="J872" t="str">
            <v/>
          </cell>
          <cell r="L872" t="str">
            <v/>
          </cell>
          <cell r="N872" t="str">
            <v>29.11.07</v>
          </cell>
          <cell r="S872">
            <v>0</v>
          </cell>
          <cell r="T872">
            <v>2</v>
          </cell>
          <cell r="U872">
            <v>635.79999999999995</v>
          </cell>
        </row>
        <row r="873">
          <cell r="J873" t="str">
            <v/>
          </cell>
          <cell r="L873" t="str">
            <v/>
          </cell>
          <cell r="N873" t="str">
            <v/>
          </cell>
          <cell r="S873">
            <v>0</v>
          </cell>
          <cell r="T873">
            <v>0</v>
          </cell>
          <cell r="U873">
            <v>0</v>
          </cell>
        </row>
        <row r="874">
          <cell r="J874" t="str">
            <v/>
          </cell>
          <cell r="L874" t="str">
            <v/>
          </cell>
          <cell r="N874" t="str">
            <v/>
          </cell>
          <cell r="S874">
            <v>0</v>
          </cell>
          <cell r="T874">
            <v>0</v>
          </cell>
          <cell r="U874">
            <v>0</v>
          </cell>
        </row>
        <row r="875">
          <cell r="J875" t="str">
            <v/>
          </cell>
          <cell r="L875" t="str">
            <v/>
          </cell>
          <cell r="N875" t="str">
            <v/>
          </cell>
          <cell r="S875">
            <v>0</v>
          </cell>
          <cell r="T875">
            <v>0</v>
          </cell>
          <cell r="U875">
            <v>0</v>
          </cell>
        </row>
        <row r="876">
          <cell r="J876" t="str">
            <v/>
          </cell>
          <cell r="L876" t="str">
            <v/>
          </cell>
          <cell r="N876" t="str">
            <v/>
          </cell>
          <cell r="S876">
            <v>0</v>
          </cell>
          <cell r="T876">
            <v>0</v>
          </cell>
          <cell r="U876">
            <v>0</v>
          </cell>
        </row>
        <row r="877">
          <cell r="J877" t="str">
            <v>19.02.08</v>
          </cell>
          <cell r="L877" t="str">
            <v>19.02.08</v>
          </cell>
          <cell r="N877" t="str">
            <v/>
          </cell>
          <cell r="S877">
            <v>0</v>
          </cell>
          <cell r="T877">
            <v>0</v>
          </cell>
          <cell r="U877">
            <v>0</v>
          </cell>
        </row>
        <row r="878">
          <cell r="J878" t="str">
            <v/>
          </cell>
          <cell r="L878" t="str">
            <v/>
          </cell>
          <cell r="N878" t="str">
            <v/>
          </cell>
          <cell r="S878">
            <v>0</v>
          </cell>
          <cell r="T878">
            <v>0</v>
          </cell>
          <cell r="U878">
            <v>0</v>
          </cell>
        </row>
        <row r="879">
          <cell r="J879" t="str">
            <v/>
          </cell>
          <cell r="L879" t="str">
            <v/>
          </cell>
          <cell r="N879" t="str">
            <v/>
          </cell>
          <cell r="S879">
            <v>0</v>
          </cell>
          <cell r="T879">
            <v>0</v>
          </cell>
          <cell r="U879">
            <v>0</v>
          </cell>
        </row>
        <row r="880">
          <cell r="J880" t="str">
            <v/>
          </cell>
          <cell r="L880" t="str">
            <v/>
          </cell>
          <cell r="N880" t="str">
            <v/>
          </cell>
          <cell r="S880">
            <v>0</v>
          </cell>
          <cell r="T880">
            <v>0</v>
          </cell>
          <cell r="U880">
            <v>0</v>
          </cell>
        </row>
        <row r="881">
          <cell r="J881" t="str">
            <v/>
          </cell>
          <cell r="L881" t="str">
            <v/>
          </cell>
          <cell r="N881" t="str">
            <v/>
          </cell>
          <cell r="S881">
            <v>0</v>
          </cell>
          <cell r="T881">
            <v>0</v>
          </cell>
          <cell r="U881">
            <v>616986.75</v>
          </cell>
        </row>
        <row r="882">
          <cell r="J882" t="str">
            <v/>
          </cell>
          <cell r="L882" t="str">
            <v/>
          </cell>
          <cell r="N882" t="str">
            <v/>
          </cell>
          <cell r="S882">
            <v>0</v>
          </cell>
          <cell r="T882">
            <v>0</v>
          </cell>
          <cell r="U882">
            <v>616986.75</v>
          </cell>
        </row>
        <row r="883">
          <cell r="J883" t="str">
            <v/>
          </cell>
          <cell r="L883" t="str">
            <v/>
          </cell>
          <cell r="N883" t="str">
            <v/>
          </cell>
          <cell r="S883">
            <v>0</v>
          </cell>
          <cell r="T883">
            <v>0</v>
          </cell>
          <cell r="U883">
            <v>0</v>
          </cell>
        </row>
        <row r="884">
          <cell r="J884" t="str">
            <v/>
          </cell>
          <cell r="L884" t="str">
            <v/>
          </cell>
          <cell r="N884" t="str">
            <v/>
          </cell>
          <cell r="S884">
            <v>0</v>
          </cell>
          <cell r="T884">
            <v>0</v>
          </cell>
          <cell r="U884">
            <v>0</v>
          </cell>
        </row>
        <row r="885">
          <cell r="J885" t="str">
            <v/>
          </cell>
          <cell r="L885" t="str">
            <v/>
          </cell>
          <cell r="N885" t="str">
            <v/>
          </cell>
          <cell r="S885">
            <v>0</v>
          </cell>
          <cell r="T885">
            <v>0</v>
          </cell>
          <cell r="U885">
            <v>0</v>
          </cell>
        </row>
        <row r="886">
          <cell r="J886" t="str">
            <v/>
          </cell>
          <cell r="L886" t="str">
            <v/>
          </cell>
          <cell r="N886" t="str">
            <v/>
          </cell>
          <cell r="S886">
            <v>0</v>
          </cell>
          <cell r="T886">
            <v>0</v>
          </cell>
          <cell r="U886">
            <v>0</v>
          </cell>
        </row>
        <row r="887">
          <cell r="J887" t="str">
            <v/>
          </cell>
          <cell r="L887" t="str">
            <v/>
          </cell>
          <cell r="N887" t="str">
            <v/>
          </cell>
          <cell r="S887">
            <v>0</v>
          </cell>
          <cell r="T887">
            <v>0</v>
          </cell>
          <cell r="U887">
            <v>0</v>
          </cell>
        </row>
        <row r="888">
          <cell r="J888" t="str">
            <v/>
          </cell>
          <cell r="L888" t="str">
            <v/>
          </cell>
          <cell r="N888" t="str">
            <v/>
          </cell>
          <cell r="S888">
            <v>0</v>
          </cell>
          <cell r="T888">
            <v>0</v>
          </cell>
          <cell r="U888">
            <v>0</v>
          </cell>
        </row>
        <row r="889">
          <cell r="J889" t="str">
            <v/>
          </cell>
          <cell r="L889" t="str">
            <v/>
          </cell>
          <cell r="N889" t="str">
            <v/>
          </cell>
          <cell r="S889">
            <v>0</v>
          </cell>
          <cell r="T889">
            <v>0</v>
          </cell>
          <cell r="U889">
            <v>0</v>
          </cell>
        </row>
        <row r="890">
          <cell r="J890" t="str">
            <v/>
          </cell>
          <cell r="L890" t="str">
            <v/>
          </cell>
          <cell r="N890" t="str">
            <v/>
          </cell>
          <cell r="S890">
            <v>0</v>
          </cell>
          <cell r="T890">
            <v>0</v>
          </cell>
          <cell r="U890">
            <v>367797.28</v>
          </cell>
        </row>
        <row r="891">
          <cell r="J891" t="str">
            <v>27.02.08</v>
          </cell>
          <cell r="L891" t="str">
            <v>27.02.08</v>
          </cell>
          <cell r="N891" t="str">
            <v>26.02.08</v>
          </cell>
          <cell r="S891">
            <v>0</v>
          </cell>
          <cell r="T891">
            <v>1</v>
          </cell>
          <cell r="U891">
            <v>1468.64</v>
          </cell>
        </row>
        <row r="892">
          <cell r="J892" t="str">
            <v/>
          </cell>
          <cell r="L892" t="str">
            <v/>
          </cell>
          <cell r="N892" t="str">
            <v>26.02.08</v>
          </cell>
          <cell r="S892">
            <v>0</v>
          </cell>
          <cell r="T892">
            <v>1</v>
          </cell>
          <cell r="U892">
            <v>1468.64</v>
          </cell>
        </row>
        <row r="893">
          <cell r="J893" t="str">
            <v>11.04.08</v>
          </cell>
          <cell r="L893" t="str">
            <v>09.05.08</v>
          </cell>
          <cell r="N893" t="str">
            <v>14.05.08</v>
          </cell>
          <cell r="S893">
            <v>0</v>
          </cell>
          <cell r="T893">
            <v>5</v>
          </cell>
          <cell r="U893">
            <v>2346.62</v>
          </cell>
        </row>
        <row r="894">
          <cell r="J894" t="str">
            <v/>
          </cell>
          <cell r="L894" t="str">
            <v/>
          </cell>
          <cell r="N894" t="str">
            <v>14.05.08</v>
          </cell>
          <cell r="S894">
            <v>0</v>
          </cell>
          <cell r="T894">
            <v>5</v>
          </cell>
          <cell r="U894">
            <v>2346.62</v>
          </cell>
        </row>
        <row r="895">
          <cell r="J895" t="str">
            <v/>
          </cell>
          <cell r="L895" t="str">
            <v/>
          </cell>
          <cell r="N895" t="str">
            <v/>
          </cell>
          <cell r="S895">
            <v>0</v>
          </cell>
          <cell r="T895">
            <v>0</v>
          </cell>
          <cell r="U895">
            <v>267137.77</v>
          </cell>
        </row>
        <row r="896">
          <cell r="J896" t="str">
            <v>01.05.07</v>
          </cell>
          <cell r="L896" t="str">
            <v/>
          </cell>
          <cell r="N896" t="str">
            <v>25.06.07</v>
          </cell>
          <cell r="S896">
            <v>0</v>
          </cell>
          <cell r="T896">
            <v>1</v>
          </cell>
          <cell r="U896">
            <v>21199.53</v>
          </cell>
        </row>
        <row r="897">
          <cell r="J897" t="str">
            <v/>
          </cell>
          <cell r="L897" t="str">
            <v/>
          </cell>
          <cell r="N897" t="str">
            <v>25.06.07</v>
          </cell>
          <cell r="S897">
            <v>0</v>
          </cell>
          <cell r="T897">
            <v>1</v>
          </cell>
          <cell r="U897">
            <v>21199.53</v>
          </cell>
        </row>
        <row r="898">
          <cell r="J898" t="str">
            <v>30.05.07</v>
          </cell>
          <cell r="L898" t="str">
            <v>04.07.07</v>
          </cell>
          <cell r="N898" t="str">
            <v>04.07.07</v>
          </cell>
          <cell r="S898">
            <v>0</v>
          </cell>
          <cell r="T898">
            <v>1</v>
          </cell>
          <cell r="U898">
            <v>26640</v>
          </cell>
        </row>
        <row r="899">
          <cell r="J899" t="str">
            <v/>
          </cell>
          <cell r="L899" t="str">
            <v/>
          </cell>
          <cell r="N899" t="str">
            <v>04.07.07</v>
          </cell>
          <cell r="S899">
            <v>0</v>
          </cell>
          <cell r="T899">
            <v>1</v>
          </cell>
          <cell r="U899">
            <v>26640</v>
          </cell>
        </row>
        <row r="900">
          <cell r="J900" t="str">
            <v>30.05.07</v>
          </cell>
          <cell r="L900" t="str">
            <v>04.07.07</v>
          </cell>
          <cell r="N900" t="str">
            <v>04.07.07</v>
          </cell>
          <cell r="S900">
            <v>0</v>
          </cell>
          <cell r="T900">
            <v>1</v>
          </cell>
          <cell r="U900">
            <v>102.4</v>
          </cell>
        </row>
        <row r="901">
          <cell r="J901" t="str">
            <v/>
          </cell>
          <cell r="L901" t="str">
            <v/>
          </cell>
          <cell r="N901" t="str">
            <v>04.07.07</v>
          </cell>
          <cell r="S901">
            <v>0</v>
          </cell>
          <cell r="T901">
            <v>1</v>
          </cell>
          <cell r="U901">
            <v>102.4</v>
          </cell>
        </row>
        <row r="902">
          <cell r="J902" t="str">
            <v>30.05.07</v>
          </cell>
          <cell r="L902" t="str">
            <v>04.07.07</v>
          </cell>
          <cell r="N902" t="str">
            <v>04.07.07</v>
          </cell>
          <cell r="S902">
            <v>0</v>
          </cell>
          <cell r="T902">
            <v>2</v>
          </cell>
          <cell r="U902">
            <v>1455.2</v>
          </cell>
        </row>
        <row r="903">
          <cell r="J903" t="str">
            <v/>
          </cell>
          <cell r="L903" t="str">
            <v/>
          </cell>
          <cell r="N903" t="str">
            <v>04.07.07</v>
          </cell>
          <cell r="S903">
            <v>0</v>
          </cell>
          <cell r="T903">
            <v>2</v>
          </cell>
          <cell r="U903">
            <v>1455.2</v>
          </cell>
        </row>
        <row r="904">
          <cell r="J904" t="str">
            <v>30.05.07</v>
          </cell>
          <cell r="L904" t="str">
            <v>04.07.07</v>
          </cell>
          <cell r="N904" t="str">
            <v>04.07.07</v>
          </cell>
          <cell r="S904">
            <v>0</v>
          </cell>
          <cell r="T904">
            <v>1</v>
          </cell>
          <cell r="U904">
            <v>10040</v>
          </cell>
        </row>
        <row r="905">
          <cell r="J905" t="str">
            <v/>
          </cell>
          <cell r="L905" t="str">
            <v/>
          </cell>
          <cell r="N905" t="str">
            <v>04.07.07</v>
          </cell>
          <cell r="S905">
            <v>0</v>
          </cell>
          <cell r="T905">
            <v>1</v>
          </cell>
          <cell r="U905">
            <v>10040</v>
          </cell>
        </row>
        <row r="906">
          <cell r="J906" t="str">
            <v>30.05.07</v>
          </cell>
          <cell r="L906" t="str">
            <v>02.07.07</v>
          </cell>
          <cell r="N906" t="str">
            <v>04.07.07</v>
          </cell>
          <cell r="S906">
            <v>0</v>
          </cell>
          <cell r="T906">
            <v>1</v>
          </cell>
          <cell r="U906">
            <v>26640</v>
          </cell>
        </row>
        <row r="907">
          <cell r="J907" t="str">
            <v/>
          </cell>
          <cell r="L907" t="str">
            <v/>
          </cell>
          <cell r="N907" t="str">
            <v>04.07.07</v>
          </cell>
          <cell r="S907">
            <v>0</v>
          </cell>
          <cell r="T907">
            <v>1</v>
          </cell>
          <cell r="U907">
            <v>26640</v>
          </cell>
        </row>
        <row r="908">
          <cell r="J908" t="str">
            <v>30.05.07</v>
          </cell>
          <cell r="L908" t="str">
            <v>02.07.07</v>
          </cell>
          <cell r="N908" t="str">
            <v>04.07.07</v>
          </cell>
          <cell r="S908">
            <v>0</v>
          </cell>
          <cell r="T908">
            <v>2</v>
          </cell>
          <cell r="U908">
            <v>1455.2</v>
          </cell>
        </row>
        <row r="909">
          <cell r="J909" t="str">
            <v/>
          </cell>
          <cell r="L909" t="str">
            <v/>
          </cell>
          <cell r="N909" t="str">
            <v>04.07.07</v>
          </cell>
          <cell r="S909">
            <v>0</v>
          </cell>
          <cell r="T909">
            <v>2</v>
          </cell>
          <cell r="U909">
            <v>1455.2</v>
          </cell>
        </row>
        <row r="910">
          <cell r="J910" t="str">
            <v>30.05.07</v>
          </cell>
          <cell r="L910" t="str">
            <v>02.07.07</v>
          </cell>
          <cell r="N910" t="str">
            <v>04.07.07</v>
          </cell>
          <cell r="S910">
            <v>0</v>
          </cell>
          <cell r="T910">
            <v>1</v>
          </cell>
          <cell r="U910">
            <v>12530</v>
          </cell>
        </row>
        <row r="911">
          <cell r="J911" t="str">
            <v/>
          </cell>
          <cell r="L911" t="str">
            <v/>
          </cell>
          <cell r="N911" t="str">
            <v>04.07.07</v>
          </cell>
          <cell r="S911">
            <v>0</v>
          </cell>
          <cell r="T911">
            <v>1</v>
          </cell>
          <cell r="U911">
            <v>12530</v>
          </cell>
        </row>
        <row r="912">
          <cell r="J912" t="str">
            <v>30.05.07</v>
          </cell>
          <cell r="L912" t="str">
            <v>05.07.07</v>
          </cell>
          <cell r="N912" t="str">
            <v>05.07.07</v>
          </cell>
          <cell r="S912">
            <v>0</v>
          </cell>
          <cell r="T912">
            <v>1</v>
          </cell>
          <cell r="U912">
            <v>10040</v>
          </cell>
        </row>
        <row r="913">
          <cell r="J913" t="str">
            <v/>
          </cell>
          <cell r="L913" t="str">
            <v/>
          </cell>
          <cell r="N913" t="str">
            <v>05.07.07</v>
          </cell>
          <cell r="S913">
            <v>0</v>
          </cell>
          <cell r="T913">
            <v>1</v>
          </cell>
          <cell r="U913">
            <v>10040</v>
          </cell>
        </row>
        <row r="914">
          <cell r="J914" t="str">
            <v>30.05.07</v>
          </cell>
          <cell r="L914" t="str">
            <v>05.07.07</v>
          </cell>
          <cell r="N914" t="str">
            <v>05.07.07</v>
          </cell>
          <cell r="S914">
            <v>0</v>
          </cell>
          <cell r="T914">
            <v>1</v>
          </cell>
          <cell r="U914">
            <v>102.4</v>
          </cell>
        </row>
        <row r="915">
          <cell r="J915" t="str">
            <v/>
          </cell>
          <cell r="L915" t="str">
            <v/>
          </cell>
          <cell r="N915" t="str">
            <v>05.07.07</v>
          </cell>
          <cell r="S915">
            <v>0</v>
          </cell>
          <cell r="T915">
            <v>1</v>
          </cell>
          <cell r="U915">
            <v>102.4</v>
          </cell>
        </row>
        <row r="916">
          <cell r="J916" t="str">
            <v>30.05.07</v>
          </cell>
          <cell r="L916" t="str">
            <v>02.07.07</v>
          </cell>
          <cell r="N916" t="str">
            <v>04.07.07</v>
          </cell>
          <cell r="S916">
            <v>0</v>
          </cell>
          <cell r="T916">
            <v>1</v>
          </cell>
          <cell r="U916">
            <v>26640</v>
          </cell>
        </row>
        <row r="917">
          <cell r="J917" t="str">
            <v/>
          </cell>
          <cell r="L917" t="str">
            <v/>
          </cell>
          <cell r="N917" t="str">
            <v>04.07.07</v>
          </cell>
          <cell r="S917">
            <v>0</v>
          </cell>
          <cell r="T917">
            <v>1</v>
          </cell>
          <cell r="U917">
            <v>26640</v>
          </cell>
        </row>
        <row r="918">
          <cell r="J918" t="str">
            <v>30.05.07</v>
          </cell>
          <cell r="L918" t="str">
            <v>02.07.07</v>
          </cell>
          <cell r="N918" t="str">
            <v>04.07.07</v>
          </cell>
          <cell r="S918">
            <v>0</v>
          </cell>
          <cell r="T918">
            <v>1</v>
          </cell>
          <cell r="U918">
            <v>102.4</v>
          </cell>
        </row>
        <row r="919">
          <cell r="J919" t="str">
            <v/>
          </cell>
          <cell r="L919" t="str">
            <v/>
          </cell>
          <cell r="N919" t="str">
            <v>04.07.07</v>
          </cell>
          <cell r="S919">
            <v>0</v>
          </cell>
          <cell r="T919">
            <v>1</v>
          </cell>
          <cell r="U919">
            <v>102.4</v>
          </cell>
        </row>
        <row r="920">
          <cell r="J920" t="str">
            <v>30.05.07</v>
          </cell>
          <cell r="L920" t="str">
            <v>12.07.07</v>
          </cell>
          <cell r="N920" t="str">
            <v>13.07.07</v>
          </cell>
          <cell r="S920">
            <v>0</v>
          </cell>
          <cell r="T920">
            <v>1</v>
          </cell>
          <cell r="U920">
            <v>29160</v>
          </cell>
        </row>
        <row r="921">
          <cell r="J921" t="str">
            <v/>
          </cell>
          <cell r="L921" t="str">
            <v/>
          </cell>
          <cell r="N921" t="str">
            <v>13.07.07</v>
          </cell>
          <cell r="S921">
            <v>0</v>
          </cell>
          <cell r="T921">
            <v>1</v>
          </cell>
          <cell r="U921">
            <v>29160</v>
          </cell>
        </row>
        <row r="922">
          <cell r="J922" t="str">
            <v>30.05.07</v>
          </cell>
          <cell r="L922" t="str">
            <v>12.07.07</v>
          </cell>
          <cell r="N922" t="str">
            <v>13.07.07</v>
          </cell>
          <cell r="S922">
            <v>0</v>
          </cell>
          <cell r="T922">
            <v>2</v>
          </cell>
          <cell r="U922">
            <v>1455.2</v>
          </cell>
        </row>
        <row r="923">
          <cell r="J923" t="str">
            <v/>
          </cell>
          <cell r="L923" t="str">
            <v/>
          </cell>
          <cell r="N923" t="str">
            <v>13.07.07</v>
          </cell>
          <cell r="S923">
            <v>0</v>
          </cell>
          <cell r="T923">
            <v>2</v>
          </cell>
          <cell r="U923">
            <v>1455.2</v>
          </cell>
        </row>
        <row r="924">
          <cell r="J924" t="str">
            <v>30.05.07</v>
          </cell>
          <cell r="L924" t="str">
            <v>13.07.07</v>
          </cell>
          <cell r="N924" t="str">
            <v>13.07.07</v>
          </cell>
          <cell r="S924">
            <v>0</v>
          </cell>
          <cell r="T924">
            <v>1</v>
          </cell>
          <cell r="U924">
            <v>10040</v>
          </cell>
        </row>
        <row r="925">
          <cell r="J925" t="str">
            <v/>
          </cell>
          <cell r="L925" t="str">
            <v/>
          </cell>
          <cell r="N925" t="str">
            <v>13.07.07</v>
          </cell>
          <cell r="S925">
            <v>0</v>
          </cell>
          <cell r="T925">
            <v>1</v>
          </cell>
          <cell r="U925">
            <v>10040</v>
          </cell>
        </row>
        <row r="926">
          <cell r="J926" t="str">
            <v>30.05.07</v>
          </cell>
          <cell r="L926" t="str">
            <v>02.07.07</v>
          </cell>
          <cell r="N926" t="str">
            <v>04.07.07</v>
          </cell>
          <cell r="S926">
            <v>0</v>
          </cell>
          <cell r="T926">
            <v>1</v>
          </cell>
          <cell r="U926">
            <v>26640</v>
          </cell>
        </row>
        <row r="927">
          <cell r="J927" t="str">
            <v/>
          </cell>
          <cell r="L927" t="str">
            <v/>
          </cell>
          <cell r="N927" t="str">
            <v>04.07.07</v>
          </cell>
          <cell r="S927">
            <v>0</v>
          </cell>
          <cell r="T927">
            <v>1</v>
          </cell>
          <cell r="U927">
            <v>26640</v>
          </cell>
        </row>
        <row r="928">
          <cell r="J928" t="str">
            <v>30.05.07</v>
          </cell>
          <cell r="L928" t="str">
            <v>02.07.07</v>
          </cell>
          <cell r="N928" t="str">
            <v>04.07.07</v>
          </cell>
          <cell r="S928">
            <v>0</v>
          </cell>
          <cell r="T928">
            <v>1</v>
          </cell>
          <cell r="U928">
            <v>102.4</v>
          </cell>
        </row>
        <row r="929">
          <cell r="J929" t="str">
            <v/>
          </cell>
          <cell r="L929" t="str">
            <v/>
          </cell>
          <cell r="N929" t="str">
            <v>04.07.07</v>
          </cell>
          <cell r="S929">
            <v>0</v>
          </cell>
          <cell r="T929">
            <v>1</v>
          </cell>
          <cell r="U929">
            <v>102.4</v>
          </cell>
        </row>
        <row r="930">
          <cell r="J930" t="str">
            <v>30.05.07</v>
          </cell>
          <cell r="L930" t="str">
            <v>02.07.07</v>
          </cell>
          <cell r="N930" t="str">
            <v>04.07.07</v>
          </cell>
          <cell r="S930">
            <v>0</v>
          </cell>
          <cell r="T930">
            <v>1</v>
          </cell>
          <cell r="U930">
            <v>71.040000000000006</v>
          </cell>
        </row>
        <row r="931">
          <cell r="J931" t="str">
            <v/>
          </cell>
          <cell r="L931" t="str">
            <v/>
          </cell>
          <cell r="N931" t="str">
            <v>04.07.07</v>
          </cell>
          <cell r="S931">
            <v>0</v>
          </cell>
          <cell r="T931">
            <v>1</v>
          </cell>
          <cell r="U931">
            <v>71.040000000000006</v>
          </cell>
        </row>
        <row r="932">
          <cell r="J932" t="str">
            <v>30.05.07</v>
          </cell>
          <cell r="L932" t="str">
            <v>02.07.07</v>
          </cell>
          <cell r="N932" t="str">
            <v>04.07.07</v>
          </cell>
          <cell r="S932">
            <v>0</v>
          </cell>
          <cell r="T932">
            <v>1</v>
          </cell>
          <cell r="U932">
            <v>186</v>
          </cell>
        </row>
        <row r="933">
          <cell r="J933" t="str">
            <v/>
          </cell>
          <cell r="L933" t="str">
            <v/>
          </cell>
          <cell r="N933" t="str">
            <v>04.07.07</v>
          </cell>
          <cell r="S933">
            <v>0</v>
          </cell>
          <cell r="T933">
            <v>1</v>
          </cell>
          <cell r="U933">
            <v>186</v>
          </cell>
        </row>
        <row r="934">
          <cell r="J934" t="str">
            <v>30.05.07</v>
          </cell>
          <cell r="L934" t="str">
            <v>02.07.07</v>
          </cell>
          <cell r="N934" t="str">
            <v>04.07.07</v>
          </cell>
          <cell r="S934">
            <v>0</v>
          </cell>
          <cell r="T934">
            <v>1</v>
          </cell>
          <cell r="U934">
            <v>26640</v>
          </cell>
        </row>
        <row r="935">
          <cell r="J935" t="str">
            <v/>
          </cell>
          <cell r="L935" t="str">
            <v/>
          </cell>
          <cell r="N935" t="str">
            <v>04.07.07</v>
          </cell>
          <cell r="S935">
            <v>0</v>
          </cell>
          <cell r="T935">
            <v>1</v>
          </cell>
          <cell r="U935">
            <v>26640</v>
          </cell>
        </row>
        <row r="936">
          <cell r="J936" t="str">
            <v>30.05.07</v>
          </cell>
          <cell r="L936" t="str">
            <v>02.07.07</v>
          </cell>
          <cell r="N936" t="str">
            <v>04.07.07</v>
          </cell>
          <cell r="S936">
            <v>0</v>
          </cell>
          <cell r="T936">
            <v>2</v>
          </cell>
          <cell r="U936">
            <v>204.8</v>
          </cell>
        </row>
        <row r="937">
          <cell r="J937" t="str">
            <v/>
          </cell>
          <cell r="L937" t="str">
            <v/>
          </cell>
          <cell r="N937" t="str">
            <v>04.07.07</v>
          </cell>
          <cell r="S937">
            <v>0</v>
          </cell>
          <cell r="T937">
            <v>2</v>
          </cell>
          <cell r="U937">
            <v>204.8</v>
          </cell>
        </row>
        <row r="938">
          <cell r="J938" t="str">
            <v>30.05.07</v>
          </cell>
          <cell r="L938" t="str">
            <v>02.07.07</v>
          </cell>
          <cell r="N938" t="str">
            <v>04.07.07</v>
          </cell>
          <cell r="S938">
            <v>0</v>
          </cell>
          <cell r="T938">
            <v>1</v>
          </cell>
          <cell r="U938">
            <v>186</v>
          </cell>
        </row>
        <row r="939">
          <cell r="J939" t="str">
            <v/>
          </cell>
          <cell r="L939" t="str">
            <v/>
          </cell>
          <cell r="N939" t="str">
            <v>04.07.07</v>
          </cell>
          <cell r="S939">
            <v>0</v>
          </cell>
          <cell r="T939">
            <v>1</v>
          </cell>
          <cell r="U939">
            <v>186</v>
          </cell>
        </row>
        <row r="940">
          <cell r="J940" t="str">
            <v>30.05.07</v>
          </cell>
          <cell r="L940" t="str">
            <v>05.07.07</v>
          </cell>
          <cell r="N940" t="str">
            <v>05.07.07</v>
          </cell>
          <cell r="S940">
            <v>0</v>
          </cell>
          <cell r="T940">
            <v>1</v>
          </cell>
          <cell r="U940">
            <v>26640</v>
          </cell>
        </row>
        <row r="941">
          <cell r="J941" t="str">
            <v/>
          </cell>
          <cell r="L941" t="str">
            <v/>
          </cell>
          <cell r="N941" t="str">
            <v>05.07.07</v>
          </cell>
          <cell r="S941">
            <v>0</v>
          </cell>
          <cell r="T941">
            <v>1</v>
          </cell>
          <cell r="U941">
            <v>26640</v>
          </cell>
        </row>
        <row r="942">
          <cell r="J942" t="str">
            <v>30.05.07</v>
          </cell>
          <cell r="L942" t="str">
            <v>05.07.07</v>
          </cell>
          <cell r="N942" t="str">
            <v>05.07.07</v>
          </cell>
          <cell r="S942">
            <v>0</v>
          </cell>
          <cell r="T942">
            <v>2</v>
          </cell>
          <cell r="U942">
            <v>1455.2</v>
          </cell>
        </row>
        <row r="943">
          <cell r="J943" t="str">
            <v/>
          </cell>
          <cell r="L943" t="str">
            <v/>
          </cell>
          <cell r="N943" t="str">
            <v>05.07.07</v>
          </cell>
          <cell r="S943">
            <v>0</v>
          </cell>
          <cell r="T943">
            <v>2</v>
          </cell>
          <cell r="U943">
            <v>1455.2</v>
          </cell>
        </row>
        <row r="944">
          <cell r="J944" t="str">
            <v>31.10.06</v>
          </cell>
          <cell r="L944" t="str">
            <v>02.07.07</v>
          </cell>
          <cell r="N944" t="str">
            <v>04.07.07</v>
          </cell>
          <cell r="S944">
            <v>0</v>
          </cell>
          <cell r="T944">
            <v>1</v>
          </cell>
          <cell r="U944">
            <v>7410</v>
          </cell>
        </row>
        <row r="945">
          <cell r="J945" t="str">
            <v/>
          </cell>
          <cell r="L945" t="str">
            <v/>
          </cell>
          <cell r="N945" t="str">
            <v>04.07.07</v>
          </cell>
          <cell r="S945">
            <v>0</v>
          </cell>
          <cell r="T945">
            <v>1</v>
          </cell>
          <cell r="U945">
            <v>7410</v>
          </cell>
        </row>
        <row r="946">
          <cell r="J946" t="str">
            <v/>
          </cell>
          <cell r="L946" t="str">
            <v/>
          </cell>
          <cell r="N946" t="str">
            <v/>
          </cell>
          <cell r="S946">
            <v>0</v>
          </cell>
          <cell r="T946">
            <v>0</v>
          </cell>
          <cell r="U946">
            <v>96844.25</v>
          </cell>
        </row>
        <row r="947">
          <cell r="J947" t="str">
            <v>30.05.07</v>
          </cell>
          <cell r="L947" t="str">
            <v>11.07.07</v>
          </cell>
          <cell r="N947" t="str">
            <v>10.07.07</v>
          </cell>
          <cell r="S947">
            <v>0</v>
          </cell>
          <cell r="T947">
            <v>191</v>
          </cell>
          <cell r="U947">
            <v>50918.69</v>
          </cell>
        </row>
        <row r="948">
          <cell r="J948" t="str">
            <v/>
          </cell>
          <cell r="L948" t="str">
            <v/>
          </cell>
          <cell r="N948" t="str">
            <v>10.07.07</v>
          </cell>
          <cell r="S948">
            <v>0</v>
          </cell>
          <cell r="T948">
            <v>191</v>
          </cell>
          <cell r="U948">
            <v>50918.69</v>
          </cell>
        </row>
        <row r="949">
          <cell r="J949" t="str">
            <v>30.05.07</v>
          </cell>
          <cell r="L949" t="str">
            <v>11.07.07</v>
          </cell>
          <cell r="N949" t="str">
            <v>10.07.07</v>
          </cell>
          <cell r="S949">
            <v>0</v>
          </cell>
          <cell r="T949">
            <v>72</v>
          </cell>
          <cell r="U949">
            <v>33618.959999999999</v>
          </cell>
        </row>
        <row r="950">
          <cell r="J950" t="str">
            <v/>
          </cell>
          <cell r="L950" t="str">
            <v/>
          </cell>
          <cell r="N950" t="str">
            <v>10.07.07</v>
          </cell>
          <cell r="S950">
            <v>0</v>
          </cell>
          <cell r="T950">
            <v>72</v>
          </cell>
          <cell r="U950">
            <v>33618.959999999999</v>
          </cell>
        </row>
        <row r="951">
          <cell r="J951" t="str">
            <v>30.05.07</v>
          </cell>
          <cell r="L951" t="str">
            <v>11.07.07</v>
          </cell>
          <cell r="N951" t="str">
            <v>10.07.07</v>
          </cell>
          <cell r="S951">
            <v>0</v>
          </cell>
          <cell r="T951">
            <v>18</v>
          </cell>
          <cell r="U951">
            <v>12306.6</v>
          </cell>
        </row>
        <row r="952">
          <cell r="J952" t="str">
            <v/>
          </cell>
          <cell r="L952" t="str">
            <v/>
          </cell>
          <cell r="N952" t="str">
            <v>10.07.07</v>
          </cell>
          <cell r="S952">
            <v>0</v>
          </cell>
          <cell r="T952">
            <v>18</v>
          </cell>
          <cell r="U952">
            <v>12306.6</v>
          </cell>
        </row>
        <row r="953">
          <cell r="J953" t="str">
            <v/>
          </cell>
          <cell r="L953" t="str">
            <v/>
          </cell>
          <cell r="N953" t="str">
            <v/>
          </cell>
          <cell r="S953">
            <v>0</v>
          </cell>
          <cell r="T953">
            <v>0</v>
          </cell>
          <cell r="U953">
            <v>183061.93</v>
          </cell>
        </row>
        <row r="954">
          <cell r="J954" t="str">
            <v>02.02.07</v>
          </cell>
          <cell r="L954" t="str">
            <v>02.02.07</v>
          </cell>
          <cell r="N954" t="str">
            <v/>
          </cell>
          <cell r="S954">
            <v>0</v>
          </cell>
          <cell r="T954">
            <v>2</v>
          </cell>
          <cell r="U954">
            <v>31202.44</v>
          </cell>
        </row>
        <row r="955">
          <cell r="J955" t="str">
            <v/>
          </cell>
          <cell r="L955" t="str">
            <v/>
          </cell>
          <cell r="N955" t="str">
            <v>19.02.07</v>
          </cell>
          <cell r="S955">
            <v>0</v>
          </cell>
          <cell r="T955">
            <v>1</v>
          </cell>
          <cell r="U955">
            <v>30977.07</v>
          </cell>
        </row>
        <row r="956">
          <cell r="J956" t="str">
            <v/>
          </cell>
          <cell r="L956" t="str">
            <v/>
          </cell>
          <cell r="N956" t="str">
            <v>11.04.07</v>
          </cell>
          <cell r="S956">
            <v>0</v>
          </cell>
          <cell r="T956">
            <v>1</v>
          </cell>
          <cell r="U956">
            <v>225.37</v>
          </cell>
        </row>
        <row r="957">
          <cell r="J957" t="str">
            <v>02.02.07</v>
          </cell>
          <cell r="L957" t="str">
            <v>02.02.07</v>
          </cell>
          <cell r="N957" t="str">
            <v>19.02.07</v>
          </cell>
          <cell r="S957">
            <v>0</v>
          </cell>
          <cell r="T957">
            <v>1</v>
          </cell>
          <cell r="U957">
            <v>431.42</v>
          </cell>
        </row>
        <row r="958">
          <cell r="J958" t="str">
            <v/>
          </cell>
          <cell r="L958" t="str">
            <v/>
          </cell>
          <cell r="N958" t="str">
            <v>19.02.07</v>
          </cell>
          <cell r="S958">
            <v>0</v>
          </cell>
          <cell r="T958">
            <v>1</v>
          </cell>
          <cell r="U958">
            <v>431.42</v>
          </cell>
        </row>
        <row r="959">
          <cell r="J959" t="str">
            <v>02.02.07</v>
          </cell>
          <cell r="L959" t="str">
            <v>02.02.07</v>
          </cell>
          <cell r="N959" t="str">
            <v>19.02.07</v>
          </cell>
          <cell r="S959">
            <v>0</v>
          </cell>
          <cell r="T959">
            <v>50</v>
          </cell>
          <cell r="U959">
            <v>75020</v>
          </cell>
        </row>
        <row r="960">
          <cell r="J960" t="str">
            <v/>
          </cell>
          <cell r="L960" t="str">
            <v/>
          </cell>
          <cell r="N960" t="str">
            <v>19.02.07</v>
          </cell>
          <cell r="S960">
            <v>0</v>
          </cell>
          <cell r="T960">
            <v>50</v>
          </cell>
          <cell r="U960">
            <v>75020</v>
          </cell>
        </row>
        <row r="961">
          <cell r="J961" t="str">
            <v>02.02.07</v>
          </cell>
          <cell r="L961" t="str">
            <v>02.02.07</v>
          </cell>
          <cell r="N961" t="str">
            <v>19.02.07</v>
          </cell>
          <cell r="S961">
            <v>0</v>
          </cell>
          <cell r="T961">
            <v>10</v>
          </cell>
          <cell r="U961">
            <v>15004</v>
          </cell>
        </row>
        <row r="962">
          <cell r="J962" t="str">
            <v/>
          </cell>
          <cell r="L962" t="str">
            <v/>
          </cell>
          <cell r="N962" t="str">
            <v>19.02.07</v>
          </cell>
          <cell r="S962">
            <v>0</v>
          </cell>
          <cell r="T962">
            <v>10</v>
          </cell>
          <cell r="U962">
            <v>15004</v>
          </cell>
        </row>
        <row r="963">
          <cell r="J963" t="str">
            <v>02.02.07</v>
          </cell>
          <cell r="L963" t="str">
            <v>02.02.07</v>
          </cell>
          <cell r="N963" t="str">
            <v>19.02.07</v>
          </cell>
          <cell r="S963">
            <v>0</v>
          </cell>
          <cell r="T963">
            <v>6</v>
          </cell>
          <cell r="U963">
            <v>9002.4</v>
          </cell>
        </row>
        <row r="964">
          <cell r="J964" t="str">
            <v/>
          </cell>
          <cell r="L964" t="str">
            <v/>
          </cell>
          <cell r="N964" t="str">
            <v>19.02.07</v>
          </cell>
          <cell r="S964">
            <v>0</v>
          </cell>
          <cell r="T964">
            <v>6</v>
          </cell>
          <cell r="U964">
            <v>9002.4</v>
          </cell>
        </row>
        <row r="965">
          <cell r="J965" t="str">
            <v>02.02.07</v>
          </cell>
          <cell r="L965" t="str">
            <v>02.02.07</v>
          </cell>
          <cell r="N965" t="str">
            <v>19.02.07</v>
          </cell>
          <cell r="S965">
            <v>0</v>
          </cell>
          <cell r="T965">
            <v>1</v>
          </cell>
          <cell r="U965">
            <v>4005.2</v>
          </cell>
        </row>
        <row r="966">
          <cell r="J966" t="str">
            <v/>
          </cell>
          <cell r="L966" t="str">
            <v/>
          </cell>
          <cell r="N966" t="str">
            <v>19.02.07</v>
          </cell>
          <cell r="S966">
            <v>0</v>
          </cell>
          <cell r="T966">
            <v>1</v>
          </cell>
          <cell r="U966">
            <v>4005.2</v>
          </cell>
        </row>
        <row r="967">
          <cell r="J967" t="str">
            <v>02.02.07</v>
          </cell>
          <cell r="L967" t="str">
            <v>02.02.07</v>
          </cell>
          <cell r="N967" t="str">
            <v>19.02.07</v>
          </cell>
          <cell r="S967">
            <v>0</v>
          </cell>
          <cell r="T967">
            <v>1</v>
          </cell>
          <cell r="U967">
            <v>1500.4</v>
          </cell>
        </row>
        <row r="968">
          <cell r="J968" t="str">
            <v/>
          </cell>
          <cell r="L968" t="str">
            <v/>
          </cell>
          <cell r="N968" t="str">
            <v>19.02.07</v>
          </cell>
          <cell r="S968">
            <v>0</v>
          </cell>
          <cell r="T968">
            <v>1</v>
          </cell>
          <cell r="U968">
            <v>1500.4</v>
          </cell>
        </row>
        <row r="969">
          <cell r="J969" t="str">
            <v>02.02.07</v>
          </cell>
          <cell r="L969" t="str">
            <v>02.02.07</v>
          </cell>
          <cell r="N969" t="str">
            <v>19.02.07</v>
          </cell>
          <cell r="S969">
            <v>0</v>
          </cell>
          <cell r="T969">
            <v>6</v>
          </cell>
          <cell r="U969">
            <v>3002.04</v>
          </cell>
        </row>
        <row r="970">
          <cell r="J970" t="str">
            <v/>
          </cell>
          <cell r="L970" t="str">
            <v/>
          </cell>
          <cell r="N970" t="str">
            <v>19.02.07</v>
          </cell>
          <cell r="S970">
            <v>0</v>
          </cell>
          <cell r="T970">
            <v>6</v>
          </cell>
          <cell r="U970">
            <v>3002.04</v>
          </cell>
        </row>
        <row r="971">
          <cell r="J971" t="str">
            <v>02.02.07</v>
          </cell>
          <cell r="L971" t="str">
            <v>02.02.07</v>
          </cell>
          <cell r="N971" t="str">
            <v>19.02.07</v>
          </cell>
          <cell r="S971">
            <v>0</v>
          </cell>
          <cell r="T971">
            <v>1</v>
          </cell>
          <cell r="U971">
            <v>1748.59</v>
          </cell>
        </row>
        <row r="972">
          <cell r="J972" t="str">
            <v/>
          </cell>
          <cell r="L972" t="str">
            <v/>
          </cell>
          <cell r="N972" t="str">
            <v>19.02.07</v>
          </cell>
          <cell r="S972">
            <v>0</v>
          </cell>
          <cell r="T972">
            <v>1</v>
          </cell>
          <cell r="U972">
            <v>1748.59</v>
          </cell>
        </row>
        <row r="973">
          <cell r="J973" t="str">
            <v>02.02.07</v>
          </cell>
          <cell r="L973" t="str">
            <v>02.02.07</v>
          </cell>
          <cell r="N973" t="str">
            <v>19.02.07</v>
          </cell>
          <cell r="S973">
            <v>0</v>
          </cell>
          <cell r="T973">
            <v>2</v>
          </cell>
          <cell r="U973">
            <v>862.84</v>
          </cell>
        </row>
        <row r="974">
          <cell r="J974" t="str">
            <v/>
          </cell>
          <cell r="L974" t="str">
            <v/>
          </cell>
          <cell r="N974" t="str">
            <v>19.02.07</v>
          </cell>
          <cell r="S974">
            <v>0</v>
          </cell>
          <cell r="T974">
            <v>2</v>
          </cell>
          <cell r="U974">
            <v>862.84</v>
          </cell>
        </row>
        <row r="975">
          <cell r="J975" t="str">
            <v>02.02.07</v>
          </cell>
          <cell r="L975" t="str">
            <v>02.02.07</v>
          </cell>
          <cell r="N975" t="str">
            <v>19.02.07</v>
          </cell>
          <cell r="S975">
            <v>0</v>
          </cell>
          <cell r="T975">
            <v>2</v>
          </cell>
          <cell r="U975">
            <v>3621.18</v>
          </cell>
        </row>
        <row r="976">
          <cell r="J976" t="str">
            <v/>
          </cell>
          <cell r="L976" t="str">
            <v/>
          </cell>
          <cell r="N976" t="str">
            <v>19.02.07</v>
          </cell>
          <cell r="S976">
            <v>0</v>
          </cell>
          <cell r="T976">
            <v>2</v>
          </cell>
          <cell r="U976">
            <v>3621.18</v>
          </cell>
        </row>
        <row r="977">
          <cell r="J977" t="str">
            <v>02.02.07</v>
          </cell>
          <cell r="L977" t="str">
            <v>02.02.07</v>
          </cell>
          <cell r="N977" t="str">
            <v>19.02.07</v>
          </cell>
          <cell r="S977">
            <v>0</v>
          </cell>
          <cell r="T977">
            <v>8</v>
          </cell>
          <cell r="U977">
            <v>3451.36</v>
          </cell>
        </row>
        <row r="978">
          <cell r="J978" t="str">
            <v/>
          </cell>
          <cell r="L978" t="str">
            <v/>
          </cell>
          <cell r="N978" t="str">
            <v>19.02.07</v>
          </cell>
          <cell r="S978">
            <v>0</v>
          </cell>
          <cell r="T978">
            <v>8</v>
          </cell>
          <cell r="U978">
            <v>3451.36</v>
          </cell>
        </row>
        <row r="979">
          <cell r="J979" t="str">
            <v>02.02.07</v>
          </cell>
          <cell r="L979" t="str">
            <v>02.02.07</v>
          </cell>
          <cell r="N979" t="str">
            <v>19.02.07</v>
          </cell>
          <cell r="S979">
            <v>0</v>
          </cell>
          <cell r="T979">
            <v>1</v>
          </cell>
          <cell r="U979">
            <v>682</v>
          </cell>
        </row>
        <row r="980">
          <cell r="J980" t="str">
            <v/>
          </cell>
          <cell r="L980" t="str">
            <v/>
          </cell>
          <cell r="N980" t="str">
            <v>19.02.07</v>
          </cell>
          <cell r="S980">
            <v>0</v>
          </cell>
          <cell r="T980">
            <v>1</v>
          </cell>
          <cell r="U980">
            <v>682</v>
          </cell>
        </row>
        <row r="981">
          <cell r="J981" t="str">
            <v>01.02.07</v>
          </cell>
          <cell r="L981" t="str">
            <v>01.02.07</v>
          </cell>
          <cell r="N981" t="str">
            <v>30.01.07</v>
          </cell>
          <cell r="S981">
            <v>0</v>
          </cell>
          <cell r="T981">
            <v>1</v>
          </cell>
          <cell r="U981">
            <v>663.24</v>
          </cell>
        </row>
        <row r="982">
          <cell r="J982" t="str">
            <v/>
          </cell>
          <cell r="L982" t="str">
            <v/>
          </cell>
          <cell r="N982" t="str">
            <v>30.01.07</v>
          </cell>
          <cell r="S982">
            <v>0</v>
          </cell>
          <cell r="T982">
            <v>1</v>
          </cell>
          <cell r="U982">
            <v>663.24</v>
          </cell>
        </row>
        <row r="983">
          <cell r="J983" t="str">
            <v>01.02.07</v>
          </cell>
          <cell r="L983" t="str">
            <v>01.02.07</v>
          </cell>
          <cell r="N983" t="str">
            <v>30.01.07</v>
          </cell>
          <cell r="S983">
            <v>0</v>
          </cell>
          <cell r="T983">
            <v>1</v>
          </cell>
          <cell r="U983">
            <v>399.72</v>
          </cell>
        </row>
        <row r="984">
          <cell r="J984" t="str">
            <v/>
          </cell>
          <cell r="L984" t="str">
            <v/>
          </cell>
          <cell r="N984" t="str">
            <v>30.01.07</v>
          </cell>
          <cell r="S984">
            <v>0</v>
          </cell>
          <cell r="T984">
            <v>1</v>
          </cell>
          <cell r="U984">
            <v>399.72</v>
          </cell>
        </row>
        <row r="985">
          <cell r="J985" t="str">
            <v>01.02.07</v>
          </cell>
          <cell r="L985" t="str">
            <v>01.02.07</v>
          </cell>
          <cell r="N985" t="str">
            <v>30.01.07</v>
          </cell>
          <cell r="S985">
            <v>0</v>
          </cell>
          <cell r="T985">
            <v>1</v>
          </cell>
          <cell r="U985">
            <v>296.10000000000002</v>
          </cell>
        </row>
        <row r="986">
          <cell r="J986" t="str">
            <v/>
          </cell>
          <cell r="L986" t="str">
            <v/>
          </cell>
          <cell r="N986" t="str">
            <v>30.01.07</v>
          </cell>
          <cell r="S986">
            <v>0</v>
          </cell>
          <cell r="T986">
            <v>1</v>
          </cell>
          <cell r="U986">
            <v>296.10000000000002</v>
          </cell>
        </row>
        <row r="987">
          <cell r="J987" t="str">
            <v>02.02.07</v>
          </cell>
          <cell r="L987" t="str">
            <v>02.02.07</v>
          </cell>
          <cell r="N987" t="str">
            <v/>
          </cell>
          <cell r="S987">
            <v>0</v>
          </cell>
          <cell r="T987">
            <v>2</v>
          </cell>
          <cell r="U987">
            <v>127.12</v>
          </cell>
        </row>
        <row r="988">
          <cell r="J988" t="str">
            <v/>
          </cell>
          <cell r="L988" t="str">
            <v/>
          </cell>
          <cell r="N988" t="str">
            <v>19.02.07</v>
          </cell>
          <cell r="S988">
            <v>0</v>
          </cell>
          <cell r="T988">
            <v>1</v>
          </cell>
          <cell r="U988">
            <v>102.92</v>
          </cell>
        </row>
        <row r="989">
          <cell r="J989" t="str">
            <v/>
          </cell>
          <cell r="L989" t="str">
            <v/>
          </cell>
          <cell r="N989" t="str">
            <v>11.04.07</v>
          </cell>
          <cell r="S989">
            <v>0</v>
          </cell>
          <cell r="T989">
            <v>1</v>
          </cell>
          <cell r="U989">
            <v>24.2</v>
          </cell>
        </row>
        <row r="990">
          <cell r="J990" t="str">
            <v>24.08.07</v>
          </cell>
          <cell r="L990" t="str">
            <v>24.08.07</v>
          </cell>
          <cell r="N990" t="str">
            <v>23.08.07</v>
          </cell>
          <cell r="S990">
            <v>0</v>
          </cell>
          <cell r="T990">
            <v>28</v>
          </cell>
          <cell r="U990">
            <v>558.27</v>
          </cell>
        </row>
        <row r="991">
          <cell r="J991" t="str">
            <v/>
          </cell>
          <cell r="L991" t="str">
            <v/>
          </cell>
          <cell r="N991" t="str">
            <v>23.08.07</v>
          </cell>
          <cell r="S991">
            <v>0</v>
          </cell>
          <cell r="T991">
            <v>28</v>
          </cell>
          <cell r="U991">
            <v>558.27</v>
          </cell>
        </row>
        <row r="992">
          <cell r="J992" t="str">
            <v>24.08.07</v>
          </cell>
          <cell r="L992" t="str">
            <v>24.08.07</v>
          </cell>
          <cell r="N992" t="str">
            <v>23.08.07</v>
          </cell>
          <cell r="S992">
            <v>0</v>
          </cell>
          <cell r="T992">
            <v>9</v>
          </cell>
          <cell r="U992">
            <v>13174.97</v>
          </cell>
        </row>
        <row r="993">
          <cell r="J993" t="str">
            <v/>
          </cell>
          <cell r="L993" t="str">
            <v/>
          </cell>
          <cell r="N993" t="str">
            <v>23.08.07</v>
          </cell>
          <cell r="S993">
            <v>0</v>
          </cell>
          <cell r="T993">
            <v>9</v>
          </cell>
          <cell r="U993">
            <v>13174.97</v>
          </cell>
        </row>
        <row r="994">
          <cell r="J994" t="str">
            <v>24.08.07</v>
          </cell>
          <cell r="L994" t="str">
            <v>24.08.07</v>
          </cell>
          <cell r="N994" t="str">
            <v>23.08.07</v>
          </cell>
          <cell r="S994">
            <v>0</v>
          </cell>
          <cell r="T994">
            <v>2</v>
          </cell>
          <cell r="U994">
            <v>87.72</v>
          </cell>
        </row>
        <row r="995">
          <cell r="J995" t="str">
            <v/>
          </cell>
          <cell r="L995" t="str">
            <v/>
          </cell>
          <cell r="N995" t="str">
            <v>23.08.07</v>
          </cell>
          <cell r="S995">
            <v>0</v>
          </cell>
          <cell r="T995">
            <v>2</v>
          </cell>
          <cell r="U995">
            <v>87.72</v>
          </cell>
        </row>
        <row r="996">
          <cell r="J996" t="str">
            <v>24.08.07</v>
          </cell>
          <cell r="L996" t="str">
            <v>24.08.07</v>
          </cell>
          <cell r="N996" t="str">
            <v>23.08.07</v>
          </cell>
          <cell r="S996">
            <v>0</v>
          </cell>
          <cell r="T996">
            <v>1</v>
          </cell>
          <cell r="U996">
            <v>339.92</v>
          </cell>
        </row>
        <row r="997">
          <cell r="J997" t="str">
            <v/>
          </cell>
          <cell r="L997" t="str">
            <v/>
          </cell>
          <cell r="N997" t="str">
            <v>23.08.07</v>
          </cell>
          <cell r="S997">
            <v>0</v>
          </cell>
          <cell r="T997">
            <v>1</v>
          </cell>
          <cell r="U997">
            <v>339.92</v>
          </cell>
        </row>
        <row r="998">
          <cell r="J998" t="str">
            <v>24.08.07</v>
          </cell>
          <cell r="L998" t="str">
            <v>24.08.07</v>
          </cell>
          <cell r="N998" t="str">
            <v>23.08.07</v>
          </cell>
          <cell r="S998">
            <v>0</v>
          </cell>
          <cell r="T998">
            <v>1</v>
          </cell>
          <cell r="U998">
            <v>339.92</v>
          </cell>
        </row>
        <row r="999">
          <cell r="J999" t="str">
            <v/>
          </cell>
          <cell r="L999" t="str">
            <v/>
          </cell>
          <cell r="N999" t="str">
            <v>23.08.07</v>
          </cell>
          <cell r="S999">
            <v>0</v>
          </cell>
          <cell r="T999">
            <v>1</v>
          </cell>
          <cell r="U999">
            <v>339.92</v>
          </cell>
        </row>
        <row r="1000">
          <cell r="J1000" t="str">
            <v>24.08.07</v>
          </cell>
          <cell r="L1000" t="str">
            <v>24.08.07</v>
          </cell>
          <cell r="N1000" t="str">
            <v>24.08.07</v>
          </cell>
          <cell r="S1000">
            <v>0</v>
          </cell>
          <cell r="T1000">
            <v>5</v>
          </cell>
          <cell r="U1000">
            <v>362.77</v>
          </cell>
        </row>
        <row r="1001">
          <cell r="J1001" t="str">
            <v/>
          </cell>
          <cell r="L1001" t="str">
            <v/>
          </cell>
          <cell r="N1001" t="str">
            <v>24.08.07</v>
          </cell>
          <cell r="S1001">
            <v>0</v>
          </cell>
          <cell r="T1001">
            <v>5</v>
          </cell>
          <cell r="U1001">
            <v>362.77</v>
          </cell>
        </row>
        <row r="1002">
          <cell r="J1002" t="str">
            <v>24.08.07</v>
          </cell>
          <cell r="L1002" t="str">
            <v>24.08.07</v>
          </cell>
          <cell r="N1002" t="str">
            <v>24.08.07</v>
          </cell>
          <cell r="S1002">
            <v>0</v>
          </cell>
          <cell r="T1002">
            <v>2</v>
          </cell>
          <cell r="U1002">
            <v>192.55</v>
          </cell>
        </row>
        <row r="1003">
          <cell r="J1003" t="str">
            <v/>
          </cell>
          <cell r="L1003" t="str">
            <v/>
          </cell>
          <cell r="N1003" t="str">
            <v>24.08.07</v>
          </cell>
          <cell r="S1003">
            <v>0</v>
          </cell>
          <cell r="T1003">
            <v>2</v>
          </cell>
          <cell r="U1003">
            <v>192.55</v>
          </cell>
        </row>
        <row r="1004">
          <cell r="J1004" t="str">
            <v>24.08.07</v>
          </cell>
          <cell r="L1004" t="str">
            <v>24.08.07</v>
          </cell>
          <cell r="N1004" t="str">
            <v>24.08.07</v>
          </cell>
          <cell r="S1004">
            <v>0</v>
          </cell>
          <cell r="T1004">
            <v>6</v>
          </cell>
          <cell r="U1004">
            <v>52.77</v>
          </cell>
        </row>
        <row r="1005">
          <cell r="J1005" t="str">
            <v/>
          </cell>
          <cell r="L1005" t="str">
            <v/>
          </cell>
          <cell r="N1005" t="str">
            <v>24.08.07</v>
          </cell>
          <cell r="S1005">
            <v>0</v>
          </cell>
          <cell r="T1005">
            <v>6</v>
          </cell>
          <cell r="U1005">
            <v>52.77</v>
          </cell>
        </row>
        <row r="1006">
          <cell r="J1006" t="str">
            <v>24.08.07</v>
          </cell>
          <cell r="L1006" t="str">
            <v>24.08.07</v>
          </cell>
          <cell r="N1006" t="str">
            <v>24.08.07</v>
          </cell>
          <cell r="S1006">
            <v>0</v>
          </cell>
          <cell r="T1006">
            <v>2</v>
          </cell>
          <cell r="U1006">
            <v>24.09</v>
          </cell>
        </row>
        <row r="1007">
          <cell r="J1007" t="str">
            <v/>
          </cell>
          <cell r="L1007" t="str">
            <v/>
          </cell>
          <cell r="N1007" t="str">
            <v>24.08.07</v>
          </cell>
          <cell r="S1007">
            <v>0</v>
          </cell>
          <cell r="T1007">
            <v>2</v>
          </cell>
          <cell r="U1007">
            <v>24.09</v>
          </cell>
        </row>
        <row r="1008">
          <cell r="J1008" t="str">
            <v>24.08.07</v>
          </cell>
          <cell r="L1008" t="str">
            <v>24.08.07</v>
          </cell>
          <cell r="N1008" t="str">
            <v>24.08.07</v>
          </cell>
          <cell r="S1008">
            <v>0</v>
          </cell>
          <cell r="T1008">
            <v>15</v>
          </cell>
          <cell r="U1008">
            <v>229.51</v>
          </cell>
        </row>
        <row r="1009">
          <cell r="J1009" t="str">
            <v/>
          </cell>
          <cell r="L1009" t="str">
            <v/>
          </cell>
          <cell r="N1009" t="str">
            <v>24.08.07</v>
          </cell>
          <cell r="S1009">
            <v>0</v>
          </cell>
          <cell r="T1009">
            <v>15</v>
          </cell>
          <cell r="U1009">
            <v>229.51</v>
          </cell>
        </row>
        <row r="1010">
          <cell r="J1010" t="str">
            <v>24.08.07</v>
          </cell>
          <cell r="L1010" t="str">
            <v>24.08.07</v>
          </cell>
          <cell r="N1010" t="str">
            <v>24.08.07</v>
          </cell>
          <cell r="S1010">
            <v>0</v>
          </cell>
          <cell r="T1010">
            <v>8</v>
          </cell>
          <cell r="U1010">
            <v>600.03</v>
          </cell>
        </row>
        <row r="1011">
          <cell r="J1011" t="str">
            <v/>
          </cell>
          <cell r="L1011" t="str">
            <v/>
          </cell>
          <cell r="N1011" t="str">
            <v>24.08.07</v>
          </cell>
          <cell r="S1011">
            <v>0</v>
          </cell>
          <cell r="T1011">
            <v>8</v>
          </cell>
          <cell r="U1011">
            <v>600.03</v>
          </cell>
        </row>
        <row r="1012">
          <cell r="J1012" t="str">
            <v>24.08.07</v>
          </cell>
          <cell r="L1012" t="str">
            <v>24.08.07</v>
          </cell>
          <cell r="N1012" t="str">
            <v>24.08.07</v>
          </cell>
          <cell r="S1012">
            <v>0</v>
          </cell>
          <cell r="T1012">
            <v>100</v>
          </cell>
          <cell r="U1012">
            <v>356.91</v>
          </cell>
        </row>
        <row r="1013">
          <cell r="J1013" t="str">
            <v/>
          </cell>
          <cell r="L1013" t="str">
            <v/>
          </cell>
          <cell r="N1013" t="str">
            <v>24.08.07</v>
          </cell>
          <cell r="S1013">
            <v>0</v>
          </cell>
          <cell r="T1013">
            <v>100</v>
          </cell>
          <cell r="U1013">
            <v>356.91</v>
          </cell>
        </row>
        <row r="1014">
          <cell r="J1014" t="str">
            <v>24.08.07</v>
          </cell>
          <cell r="L1014" t="str">
            <v>24.08.07</v>
          </cell>
          <cell r="N1014" t="str">
            <v>24.08.07</v>
          </cell>
          <cell r="S1014">
            <v>0</v>
          </cell>
          <cell r="T1014">
            <v>350</v>
          </cell>
          <cell r="U1014">
            <v>378.09</v>
          </cell>
        </row>
        <row r="1015">
          <cell r="J1015" t="str">
            <v/>
          </cell>
          <cell r="L1015" t="str">
            <v/>
          </cell>
          <cell r="N1015" t="str">
            <v>24.08.07</v>
          </cell>
          <cell r="S1015">
            <v>0</v>
          </cell>
          <cell r="T1015">
            <v>350</v>
          </cell>
          <cell r="U1015">
            <v>378.09</v>
          </cell>
        </row>
        <row r="1016">
          <cell r="J1016" t="str">
            <v>28.08.07</v>
          </cell>
          <cell r="L1016" t="str">
            <v>28.08.07</v>
          </cell>
          <cell r="N1016" t="str">
            <v>29.08.07</v>
          </cell>
          <cell r="S1016">
            <v>0</v>
          </cell>
          <cell r="T1016">
            <v>2</v>
          </cell>
          <cell r="U1016">
            <v>340.36</v>
          </cell>
        </row>
        <row r="1017">
          <cell r="J1017" t="str">
            <v/>
          </cell>
          <cell r="L1017" t="str">
            <v/>
          </cell>
          <cell r="N1017" t="str">
            <v>29.08.07</v>
          </cell>
          <cell r="S1017">
            <v>0</v>
          </cell>
          <cell r="T1017">
            <v>2</v>
          </cell>
          <cell r="U1017">
            <v>340.36</v>
          </cell>
        </row>
        <row r="1018">
          <cell r="J1018" t="str">
            <v>20.11.07</v>
          </cell>
          <cell r="L1018" t="str">
            <v>20.11.07</v>
          </cell>
          <cell r="N1018" t="str">
            <v>11.12.07</v>
          </cell>
          <cell r="S1018">
            <v>0</v>
          </cell>
          <cell r="T1018">
            <v>50</v>
          </cell>
          <cell r="U1018">
            <v>15004</v>
          </cell>
        </row>
        <row r="1019">
          <cell r="J1019" t="str">
            <v/>
          </cell>
          <cell r="L1019" t="str">
            <v/>
          </cell>
          <cell r="N1019" t="str">
            <v>11.12.07</v>
          </cell>
          <cell r="S1019">
            <v>0</v>
          </cell>
          <cell r="T1019">
            <v>50</v>
          </cell>
          <cell r="U1019">
            <v>15004</v>
          </cell>
        </row>
        <row r="1020">
          <cell r="J1020" t="str">
            <v/>
          </cell>
          <cell r="L1020" t="str">
            <v/>
          </cell>
          <cell r="N1020" t="str">
            <v/>
          </cell>
          <cell r="S1020">
            <v>0</v>
          </cell>
          <cell r="T1020">
            <v>0</v>
          </cell>
          <cell r="U1020">
            <v>0</v>
          </cell>
        </row>
        <row r="1021">
          <cell r="J1021" t="str">
            <v/>
          </cell>
          <cell r="L1021" t="str">
            <v/>
          </cell>
          <cell r="N1021" t="str">
            <v/>
          </cell>
          <cell r="S1021">
            <v>0</v>
          </cell>
          <cell r="T1021">
            <v>0</v>
          </cell>
          <cell r="U1021">
            <v>66127.539999999994</v>
          </cell>
        </row>
        <row r="1022">
          <cell r="J1022" t="str">
            <v/>
          </cell>
          <cell r="L1022" t="str">
            <v/>
          </cell>
          <cell r="N1022" t="str">
            <v/>
          </cell>
          <cell r="S1022">
            <v>0</v>
          </cell>
          <cell r="T1022">
            <v>0</v>
          </cell>
          <cell r="U1022">
            <v>66127.539999999994</v>
          </cell>
        </row>
        <row r="1023">
          <cell r="J1023" t="str">
            <v>01.05.07</v>
          </cell>
          <cell r="L1023" t="str">
            <v/>
          </cell>
          <cell r="N1023" t="str">
            <v>25.06.07</v>
          </cell>
          <cell r="S1023">
            <v>0</v>
          </cell>
          <cell r="T1023">
            <v>1</v>
          </cell>
          <cell r="U1023">
            <v>18270.95</v>
          </cell>
        </row>
        <row r="1024">
          <cell r="J1024" t="str">
            <v/>
          </cell>
          <cell r="L1024" t="str">
            <v/>
          </cell>
          <cell r="N1024" t="str">
            <v>25.06.07</v>
          </cell>
          <cell r="S1024">
            <v>0</v>
          </cell>
          <cell r="T1024">
            <v>1</v>
          </cell>
          <cell r="U1024">
            <v>18270.95</v>
          </cell>
        </row>
        <row r="1025">
          <cell r="J1025" t="str">
            <v>20.07.07</v>
          </cell>
          <cell r="L1025" t="str">
            <v>16.08.07</v>
          </cell>
          <cell r="N1025" t="str">
            <v>16.08.07</v>
          </cell>
          <cell r="S1025">
            <v>0</v>
          </cell>
          <cell r="T1025">
            <v>1</v>
          </cell>
          <cell r="U1025">
            <v>40275</v>
          </cell>
        </row>
        <row r="1026">
          <cell r="J1026" t="str">
            <v/>
          </cell>
          <cell r="L1026" t="str">
            <v/>
          </cell>
          <cell r="N1026" t="str">
            <v>16.08.07</v>
          </cell>
          <cell r="S1026">
            <v>0</v>
          </cell>
          <cell r="T1026">
            <v>1</v>
          </cell>
          <cell r="U1026">
            <v>40275</v>
          </cell>
        </row>
        <row r="1027">
          <cell r="J1027" t="str">
            <v>12.07.07</v>
          </cell>
          <cell r="L1027" t="str">
            <v>26.07.07</v>
          </cell>
          <cell r="N1027" t="str">
            <v>26.07.07</v>
          </cell>
          <cell r="S1027">
            <v>0</v>
          </cell>
          <cell r="T1027">
            <v>1</v>
          </cell>
          <cell r="U1027">
            <v>6740.16</v>
          </cell>
        </row>
        <row r="1028">
          <cell r="J1028" t="str">
            <v/>
          </cell>
          <cell r="L1028" t="str">
            <v/>
          </cell>
          <cell r="N1028" t="str">
            <v>26.07.07</v>
          </cell>
          <cell r="S1028">
            <v>0</v>
          </cell>
          <cell r="T1028">
            <v>1</v>
          </cell>
          <cell r="U1028">
            <v>6740.16</v>
          </cell>
        </row>
        <row r="1029">
          <cell r="J1029" t="str">
            <v>12.07.07</v>
          </cell>
          <cell r="L1029" t="str">
            <v>26.07.07</v>
          </cell>
          <cell r="N1029" t="str">
            <v>26.07.07</v>
          </cell>
          <cell r="S1029">
            <v>0</v>
          </cell>
          <cell r="T1029">
            <v>2</v>
          </cell>
          <cell r="U1029">
            <v>635.79999999999995</v>
          </cell>
        </row>
        <row r="1030">
          <cell r="J1030" t="str">
            <v/>
          </cell>
          <cell r="L1030" t="str">
            <v/>
          </cell>
          <cell r="N1030" t="str">
            <v>26.07.07</v>
          </cell>
          <cell r="S1030">
            <v>0</v>
          </cell>
          <cell r="T1030">
            <v>2</v>
          </cell>
          <cell r="U1030">
            <v>635.79999999999995</v>
          </cell>
        </row>
        <row r="1031">
          <cell r="J1031" t="str">
            <v>15.08.07</v>
          </cell>
          <cell r="L1031" t="str">
            <v>15.08.07</v>
          </cell>
          <cell r="N1031" t="str">
            <v>15.08.07</v>
          </cell>
          <cell r="S1031">
            <v>0</v>
          </cell>
          <cell r="T1031">
            <v>10</v>
          </cell>
          <cell r="U1031">
            <v>45.5</v>
          </cell>
        </row>
        <row r="1032">
          <cell r="J1032" t="str">
            <v/>
          </cell>
          <cell r="L1032" t="str">
            <v/>
          </cell>
          <cell r="N1032" t="str">
            <v>15.08.07</v>
          </cell>
          <cell r="S1032">
            <v>0</v>
          </cell>
          <cell r="T1032">
            <v>10</v>
          </cell>
          <cell r="U1032">
            <v>45.5</v>
          </cell>
        </row>
        <row r="1033">
          <cell r="J1033" t="str">
            <v>16.08.07</v>
          </cell>
          <cell r="L1033" t="str">
            <v>16.08.07</v>
          </cell>
          <cell r="N1033" t="str">
            <v>20.09.07</v>
          </cell>
          <cell r="S1033">
            <v>0</v>
          </cell>
          <cell r="T1033">
            <v>1</v>
          </cell>
          <cell r="U1033">
            <v>160.13</v>
          </cell>
        </row>
        <row r="1034">
          <cell r="J1034" t="str">
            <v/>
          </cell>
          <cell r="L1034" t="str">
            <v/>
          </cell>
          <cell r="N1034" t="str">
            <v>20.09.07</v>
          </cell>
          <cell r="S1034">
            <v>0</v>
          </cell>
          <cell r="T1034">
            <v>1</v>
          </cell>
          <cell r="U1034">
            <v>160.13</v>
          </cell>
        </row>
        <row r="1035">
          <cell r="J1035" t="str">
            <v/>
          </cell>
          <cell r="L1035" t="str">
            <v/>
          </cell>
          <cell r="N1035" t="str">
            <v/>
          </cell>
          <cell r="S1035">
            <v>0</v>
          </cell>
          <cell r="T1035">
            <v>0</v>
          </cell>
          <cell r="U1035">
            <v>0</v>
          </cell>
        </row>
        <row r="1036">
          <cell r="J1036" t="str">
            <v/>
          </cell>
          <cell r="L1036" t="str">
            <v/>
          </cell>
          <cell r="N1036" t="str">
            <v/>
          </cell>
          <cell r="S1036">
            <v>0</v>
          </cell>
          <cell r="T1036">
            <v>0</v>
          </cell>
          <cell r="U1036">
            <v>0</v>
          </cell>
        </row>
        <row r="1037">
          <cell r="J1037" t="str">
            <v/>
          </cell>
          <cell r="L1037" t="str">
            <v/>
          </cell>
          <cell r="N1037" t="str">
            <v/>
          </cell>
          <cell r="S1037">
            <v>0</v>
          </cell>
          <cell r="T1037">
            <v>0</v>
          </cell>
          <cell r="U1037">
            <v>0</v>
          </cell>
        </row>
        <row r="1038">
          <cell r="J1038" t="str">
            <v/>
          </cell>
          <cell r="L1038" t="str">
            <v/>
          </cell>
          <cell r="N1038" t="str">
            <v/>
          </cell>
          <cell r="S1038">
            <v>0</v>
          </cell>
          <cell r="T1038">
            <v>0</v>
          </cell>
          <cell r="U1038">
            <v>0</v>
          </cell>
        </row>
        <row r="1039">
          <cell r="J1039" t="str">
            <v>21.11.07</v>
          </cell>
          <cell r="L1039" t="str">
            <v/>
          </cell>
          <cell r="N1039" t="str">
            <v/>
          </cell>
          <cell r="S1039">
            <v>0</v>
          </cell>
          <cell r="T1039">
            <v>0</v>
          </cell>
          <cell r="U1039">
            <v>0</v>
          </cell>
        </row>
        <row r="1040">
          <cell r="J1040" t="str">
            <v/>
          </cell>
          <cell r="L1040" t="str">
            <v/>
          </cell>
          <cell r="N1040" t="str">
            <v/>
          </cell>
          <cell r="S1040">
            <v>0</v>
          </cell>
          <cell r="T1040">
            <v>0</v>
          </cell>
          <cell r="U1040">
            <v>0</v>
          </cell>
        </row>
        <row r="1041">
          <cell r="J1041" t="str">
            <v/>
          </cell>
          <cell r="L1041" t="str">
            <v/>
          </cell>
          <cell r="N1041" t="str">
            <v/>
          </cell>
          <cell r="S1041">
            <v>0</v>
          </cell>
          <cell r="T1041">
            <v>0</v>
          </cell>
          <cell r="U1041">
            <v>0</v>
          </cell>
        </row>
        <row r="1042">
          <cell r="J1042" t="str">
            <v/>
          </cell>
          <cell r="L1042" t="str">
            <v/>
          </cell>
          <cell r="N1042" t="str">
            <v/>
          </cell>
          <cell r="S1042">
            <v>0</v>
          </cell>
          <cell r="T1042">
            <v>0</v>
          </cell>
          <cell r="U1042">
            <v>0</v>
          </cell>
        </row>
        <row r="1043">
          <cell r="J1043" t="str">
            <v/>
          </cell>
          <cell r="L1043" t="str">
            <v/>
          </cell>
          <cell r="N1043" t="str">
            <v/>
          </cell>
          <cell r="S1043">
            <v>0</v>
          </cell>
          <cell r="T1043">
            <v>0</v>
          </cell>
          <cell r="U1043">
            <v>811026.63</v>
          </cell>
        </row>
        <row r="1044">
          <cell r="J1044" t="str">
            <v/>
          </cell>
          <cell r="L1044" t="str">
            <v/>
          </cell>
          <cell r="N1044" t="str">
            <v/>
          </cell>
          <cell r="S1044">
            <v>0</v>
          </cell>
          <cell r="T1044">
            <v>0</v>
          </cell>
          <cell r="U1044">
            <v>811026.63</v>
          </cell>
        </row>
        <row r="1045">
          <cell r="J1045" t="str">
            <v/>
          </cell>
          <cell r="L1045" t="str">
            <v/>
          </cell>
          <cell r="N1045" t="str">
            <v/>
          </cell>
          <cell r="S1045">
            <v>0</v>
          </cell>
          <cell r="T1045">
            <v>0</v>
          </cell>
          <cell r="U1045">
            <v>0</v>
          </cell>
        </row>
        <row r="1046">
          <cell r="J1046" t="str">
            <v/>
          </cell>
          <cell r="L1046" t="str">
            <v/>
          </cell>
          <cell r="N1046" t="str">
            <v/>
          </cell>
          <cell r="S1046">
            <v>0</v>
          </cell>
          <cell r="T1046">
            <v>0</v>
          </cell>
          <cell r="U1046">
            <v>0</v>
          </cell>
        </row>
        <row r="1047">
          <cell r="J1047" t="str">
            <v/>
          </cell>
          <cell r="L1047" t="str">
            <v/>
          </cell>
          <cell r="N1047" t="str">
            <v/>
          </cell>
          <cell r="S1047">
            <v>0</v>
          </cell>
          <cell r="T1047">
            <v>0</v>
          </cell>
          <cell r="U1047">
            <v>0</v>
          </cell>
        </row>
        <row r="1048">
          <cell r="J1048" t="str">
            <v/>
          </cell>
          <cell r="L1048" t="str">
            <v/>
          </cell>
          <cell r="N1048" t="str">
            <v/>
          </cell>
          <cell r="S1048">
            <v>0</v>
          </cell>
          <cell r="T1048">
            <v>0</v>
          </cell>
          <cell r="U1048">
            <v>0</v>
          </cell>
        </row>
        <row r="1049">
          <cell r="J1049" t="str">
            <v/>
          </cell>
          <cell r="L1049" t="str">
            <v/>
          </cell>
          <cell r="N1049" t="str">
            <v/>
          </cell>
          <cell r="S1049">
            <v>0</v>
          </cell>
          <cell r="T1049">
            <v>0</v>
          </cell>
          <cell r="U1049">
            <v>0</v>
          </cell>
        </row>
        <row r="1050">
          <cell r="J1050" t="str">
            <v/>
          </cell>
          <cell r="L1050" t="str">
            <v/>
          </cell>
          <cell r="N1050" t="str">
            <v/>
          </cell>
          <cell r="S1050">
            <v>0</v>
          </cell>
          <cell r="T1050">
            <v>0</v>
          </cell>
          <cell r="U1050">
            <v>0</v>
          </cell>
        </row>
        <row r="1051">
          <cell r="J1051" t="str">
            <v/>
          </cell>
          <cell r="L1051" t="str">
            <v/>
          </cell>
          <cell r="N1051" t="str">
            <v/>
          </cell>
          <cell r="S1051">
            <v>0</v>
          </cell>
          <cell r="T1051">
            <v>0</v>
          </cell>
          <cell r="U1051">
            <v>420118.15</v>
          </cell>
        </row>
        <row r="1052">
          <cell r="J1052" t="str">
            <v>27.10.06</v>
          </cell>
          <cell r="L1052" t="str">
            <v>27.10.06</v>
          </cell>
          <cell r="N1052" t="str">
            <v>26.10.06</v>
          </cell>
          <cell r="S1052">
            <v>0</v>
          </cell>
          <cell r="T1052">
            <v>2</v>
          </cell>
          <cell r="U1052">
            <v>78.56</v>
          </cell>
        </row>
        <row r="1053">
          <cell r="J1053" t="str">
            <v/>
          </cell>
          <cell r="L1053" t="str">
            <v/>
          </cell>
          <cell r="N1053" t="str">
            <v>26.10.06</v>
          </cell>
          <cell r="S1053">
            <v>0</v>
          </cell>
          <cell r="T1053">
            <v>2</v>
          </cell>
          <cell r="U1053">
            <v>78.56</v>
          </cell>
        </row>
        <row r="1054">
          <cell r="J1054" t="str">
            <v>27.10.06</v>
          </cell>
          <cell r="L1054" t="str">
            <v>27.10.06</v>
          </cell>
          <cell r="N1054" t="str">
            <v>26.10.06</v>
          </cell>
          <cell r="S1054">
            <v>0</v>
          </cell>
          <cell r="T1054">
            <v>1</v>
          </cell>
          <cell r="U1054">
            <v>42.79</v>
          </cell>
        </row>
        <row r="1055">
          <cell r="J1055" t="str">
            <v/>
          </cell>
          <cell r="L1055" t="str">
            <v/>
          </cell>
          <cell r="N1055" t="str">
            <v>26.10.06</v>
          </cell>
          <cell r="S1055">
            <v>0</v>
          </cell>
          <cell r="T1055">
            <v>1</v>
          </cell>
          <cell r="U1055">
            <v>42.79</v>
          </cell>
        </row>
        <row r="1056">
          <cell r="J1056" t="str">
            <v>27.10.06</v>
          </cell>
          <cell r="L1056" t="str">
            <v>27.10.06</v>
          </cell>
          <cell r="N1056" t="str">
            <v>26.10.06</v>
          </cell>
          <cell r="S1056">
            <v>0</v>
          </cell>
          <cell r="T1056">
            <v>1</v>
          </cell>
          <cell r="U1056">
            <v>42.78</v>
          </cell>
        </row>
        <row r="1057">
          <cell r="J1057" t="str">
            <v/>
          </cell>
          <cell r="L1057" t="str">
            <v/>
          </cell>
          <cell r="N1057" t="str">
            <v>26.10.06</v>
          </cell>
          <cell r="S1057">
            <v>0</v>
          </cell>
          <cell r="T1057">
            <v>1</v>
          </cell>
          <cell r="U1057">
            <v>42.78</v>
          </cell>
        </row>
        <row r="1058">
          <cell r="J1058" t="str">
            <v>27.02.08</v>
          </cell>
          <cell r="L1058" t="str">
            <v>27.02.08</v>
          </cell>
          <cell r="N1058" t="str">
            <v>26.02.08</v>
          </cell>
          <cell r="S1058">
            <v>0</v>
          </cell>
          <cell r="T1058">
            <v>1</v>
          </cell>
          <cell r="U1058">
            <v>1468.64</v>
          </cell>
        </row>
        <row r="1059">
          <cell r="J1059" t="str">
            <v/>
          </cell>
          <cell r="L1059" t="str">
            <v/>
          </cell>
          <cell r="N1059" t="str">
            <v>26.02.08</v>
          </cell>
          <cell r="S1059">
            <v>0</v>
          </cell>
          <cell r="T1059">
            <v>1</v>
          </cell>
          <cell r="U1059">
            <v>1468.64</v>
          </cell>
        </row>
        <row r="1060">
          <cell r="J1060" t="str">
            <v>01.04.08</v>
          </cell>
          <cell r="L1060" t="str">
            <v>14.05.08</v>
          </cell>
          <cell r="N1060" t="str">
            <v/>
          </cell>
          <cell r="S1060">
            <v>0</v>
          </cell>
          <cell r="T1060">
            <v>0</v>
          </cell>
          <cell r="U1060">
            <v>0</v>
          </cell>
        </row>
        <row r="1061">
          <cell r="J1061" t="str">
            <v>14.04.08</v>
          </cell>
          <cell r="L1061" t="str">
            <v/>
          </cell>
          <cell r="N1061" t="str">
            <v>05.05.08</v>
          </cell>
          <cell r="S1061">
            <v>0</v>
          </cell>
          <cell r="T1061">
            <v>30</v>
          </cell>
          <cell r="U1061">
            <v>45012</v>
          </cell>
        </row>
        <row r="1062">
          <cell r="J1062" t="str">
            <v/>
          </cell>
          <cell r="L1062" t="str">
            <v/>
          </cell>
          <cell r="N1062" t="str">
            <v>05.05.08</v>
          </cell>
          <cell r="S1062">
            <v>0</v>
          </cell>
          <cell r="T1062">
            <v>30</v>
          </cell>
          <cell r="U1062">
            <v>45012</v>
          </cell>
        </row>
        <row r="1063">
          <cell r="J1063" t="str">
            <v>14.04.08</v>
          </cell>
          <cell r="L1063" t="str">
            <v/>
          </cell>
          <cell r="N1063" t="str">
            <v>05.05.08</v>
          </cell>
          <cell r="S1063">
            <v>0</v>
          </cell>
          <cell r="T1063">
            <v>1</v>
          </cell>
          <cell r="U1063">
            <v>200.26</v>
          </cell>
        </row>
        <row r="1064">
          <cell r="J1064" t="str">
            <v/>
          </cell>
          <cell r="L1064" t="str">
            <v/>
          </cell>
          <cell r="N1064" t="str">
            <v>05.05.08</v>
          </cell>
          <cell r="S1064">
            <v>0</v>
          </cell>
          <cell r="T1064">
            <v>1</v>
          </cell>
          <cell r="U1064">
            <v>200.26</v>
          </cell>
        </row>
        <row r="1065">
          <cell r="J1065" t="str">
            <v>11.04.08</v>
          </cell>
          <cell r="L1065" t="str">
            <v>09.05.08</v>
          </cell>
          <cell r="N1065" t="str">
            <v>14.05.08</v>
          </cell>
          <cell r="S1065">
            <v>0</v>
          </cell>
          <cell r="T1065">
            <v>5</v>
          </cell>
          <cell r="U1065">
            <v>2346.62</v>
          </cell>
        </row>
        <row r="1066">
          <cell r="J1066" t="str">
            <v/>
          </cell>
          <cell r="L1066" t="str">
            <v/>
          </cell>
          <cell r="N1066" t="str">
            <v>14.05.08</v>
          </cell>
          <cell r="S1066">
            <v>0</v>
          </cell>
          <cell r="T1066">
            <v>5</v>
          </cell>
          <cell r="U1066">
            <v>2346.62</v>
          </cell>
        </row>
        <row r="1067">
          <cell r="J1067" t="str">
            <v/>
          </cell>
          <cell r="L1067" t="str">
            <v/>
          </cell>
          <cell r="N1067" t="str">
            <v/>
          </cell>
          <cell r="S1067">
            <v>0</v>
          </cell>
          <cell r="T1067">
            <v>0</v>
          </cell>
          <cell r="U1067">
            <v>272782.14</v>
          </cell>
        </row>
        <row r="1068">
          <cell r="J1068" t="str">
            <v>31.10.06</v>
          </cell>
          <cell r="L1068" t="str">
            <v>02.11.06</v>
          </cell>
          <cell r="N1068" t="str">
            <v>06.11.06</v>
          </cell>
          <cell r="S1068">
            <v>0</v>
          </cell>
          <cell r="T1068">
            <v>1</v>
          </cell>
          <cell r="U1068">
            <v>26640</v>
          </cell>
        </row>
        <row r="1069">
          <cell r="J1069" t="str">
            <v/>
          </cell>
          <cell r="L1069" t="str">
            <v/>
          </cell>
          <cell r="N1069" t="str">
            <v>06.11.06</v>
          </cell>
          <cell r="S1069">
            <v>0</v>
          </cell>
          <cell r="T1069">
            <v>1</v>
          </cell>
          <cell r="U1069">
            <v>26640</v>
          </cell>
        </row>
        <row r="1070">
          <cell r="J1070" t="str">
            <v>31.10.06</v>
          </cell>
          <cell r="L1070" t="str">
            <v>02.11.06</v>
          </cell>
          <cell r="N1070" t="str">
            <v>06.11.06</v>
          </cell>
          <cell r="S1070">
            <v>0</v>
          </cell>
          <cell r="T1070">
            <v>2</v>
          </cell>
          <cell r="U1070">
            <v>204.8</v>
          </cell>
        </row>
        <row r="1071">
          <cell r="J1071" t="str">
            <v/>
          </cell>
          <cell r="L1071" t="str">
            <v/>
          </cell>
          <cell r="N1071" t="str">
            <v>06.11.06</v>
          </cell>
          <cell r="S1071">
            <v>0</v>
          </cell>
          <cell r="T1071">
            <v>2</v>
          </cell>
          <cell r="U1071">
            <v>204.8</v>
          </cell>
        </row>
        <row r="1072">
          <cell r="J1072" t="str">
            <v>31.10.06</v>
          </cell>
          <cell r="L1072" t="str">
            <v>02.11.06</v>
          </cell>
          <cell r="N1072" t="str">
            <v>06.11.06</v>
          </cell>
          <cell r="S1072">
            <v>0</v>
          </cell>
          <cell r="T1072">
            <v>1</v>
          </cell>
          <cell r="U1072">
            <v>71.040000000000006</v>
          </cell>
        </row>
        <row r="1073">
          <cell r="J1073" t="str">
            <v/>
          </cell>
          <cell r="L1073" t="str">
            <v/>
          </cell>
          <cell r="N1073" t="str">
            <v>06.11.06</v>
          </cell>
          <cell r="S1073">
            <v>0</v>
          </cell>
          <cell r="T1073">
            <v>1</v>
          </cell>
          <cell r="U1073">
            <v>71.040000000000006</v>
          </cell>
        </row>
        <row r="1074">
          <cell r="J1074" t="str">
            <v>31.10.06</v>
          </cell>
          <cell r="L1074" t="str">
            <v>02.11.06</v>
          </cell>
          <cell r="N1074" t="str">
            <v>06.11.06</v>
          </cell>
          <cell r="S1074">
            <v>0</v>
          </cell>
          <cell r="T1074">
            <v>1</v>
          </cell>
          <cell r="U1074">
            <v>267</v>
          </cell>
        </row>
        <row r="1075">
          <cell r="J1075" t="str">
            <v/>
          </cell>
          <cell r="L1075" t="str">
            <v/>
          </cell>
          <cell r="N1075" t="str">
            <v>06.11.06</v>
          </cell>
          <cell r="S1075">
            <v>0</v>
          </cell>
          <cell r="T1075">
            <v>1</v>
          </cell>
          <cell r="U1075">
            <v>267</v>
          </cell>
        </row>
        <row r="1076">
          <cell r="J1076" t="str">
            <v>31.10.06</v>
          </cell>
          <cell r="L1076" t="str">
            <v>10.11.06</v>
          </cell>
          <cell r="N1076" t="str">
            <v>06.11.06</v>
          </cell>
          <cell r="S1076">
            <v>0</v>
          </cell>
          <cell r="T1076">
            <v>1</v>
          </cell>
          <cell r="U1076">
            <v>26640</v>
          </cell>
        </row>
        <row r="1077">
          <cell r="J1077" t="str">
            <v/>
          </cell>
          <cell r="L1077" t="str">
            <v/>
          </cell>
          <cell r="N1077" t="str">
            <v>06.11.06</v>
          </cell>
          <cell r="S1077">
            <v>0</v>
          </cell>
          <cell r="T1077">
            <v>1</v>
          </cell>
          <cell r="U1077">
            <v>26640</v>
          </cell>
        </row>
        <row r="1078">
          <cell r="J1078" t="str">
            <v>31.10.06</v>
          </cell>
          <cell r="L1078" t="str">
            <v>10.11.06</v>
          </cell>
          <cell r="N1078" t="str">
            <v>06.11.06</v>
          </cell>
          <cell r="S1078">
            <v>0</v>
          </cell>
          <cell r="T1078">
            <v>1</v>
          </cell>
          <cell r="U1078">
            <v>102.4</v>
          </cell>
        </row>
        <row r="1079">
          <cell r="J1079" t="str">
            <v/>
          </cell>
          <cell r="L1079" t="str">
            <v/>
          </cell>
          <cell r="N1079" t="str">
            <v>06.11.06</v>
          </cell>
          <cell r="S1079">
            <v>0</v>
          </cell>
          <cell r="T1079">
            <v>1</v>
          </cell>
          <cell r="U1079">
            <v>102.4</v>
          </cell>
        </row>
        <row r="1080">
          <cell r="J1080" t="str">
            <v>31.10.06</v>
          </cell>
          <cell r="L1080" t="str">
            <v>10.11.06</v>
          </cell>
          <cell r="N1080" t="str">
            <v>06.11.06</v>
          </cell>
          <cell r="S1080">
            <v>0</v>
          </cell>
          <cell r="T1080">
            <v>2</v>
          </cell>
          <cell r="U1080">
            <v>1455.2</v>
          </cell>
        </row>
        <row r="1081">
          <cell r="J1081" t="str">
            <v/>
          </cell>
          <cell r="L1081" t="str">
            <v/>
          </cell>
          <cell r="N1081" t="str">
            <v>06.11.06</v>
          </cell>
          <cell r="S1081">
            <v>0</v>
          </cell>
          <cell r="T1081">
            <v>2</v>
          </cell>
          <cell r="U1081">
            <v>1455.2</v>
          </cell>
        </row>
        <row r="1082">
          <cell r="J1082" t="str">
            <v>31.10.06</v>
          </cell>
          <cell r="L1082" t="str">
            <v>10.11.06</v>
          </cell>
          <cell r="N1082" t="str">
            <v>06.11.06</v>
          </cell>
          <cell r="S1082">
            <v>0</v>
          </cell>
          <cell r="T1082">
            <v>1</v>
          </cell>
          <cell r="U1082">
            <v>10040</v>
          </cell>
        </row>
        <row r="1083">
          <cell r="J1083" t="str">
            <v/>
          </cell>
          <cell r="L1083" t="str">
            <v/>
          </cell>
          <cell r="N1083" t="str">
            <v>06.11.06</v>
          </cell>
          <cell r="S1083">
            <v>0</v>
          </cell>
          <cell r="T1083">
            <v>1</v>
          </cell>
          <cell r="U1083">
            <v>10040</v>
          </cell>
        </row>
        <row r="1084">
          <cell r="J1084" t="str">
            <v>31.10.06</v>
          </cell>
          <cell r="L1084" t="str">
            <v>10.11.06</v>
          </cell>
          <cell r="N1084" t="str">
            <v>06.11.06</v>
          </cell>
          <cell r="S1084">
            <v>0</v>
          </cell>
          <cell r="T1084">
            <v>1</v>
          </cell>
          <cell r="U1084">
            <v>26640</v>
          </cell>
        </row>
        <row r="1085">
          <cell r="J1085" t="str">
            <v/>
          </cell>
          <cell r="L1085" t="str">
            <v/>
          </cell>
          <cell r="N1085" t="str">
            <v>06.11.06</v>
          </cell>
          <cell r="S1085">
            <v>0</v>
          </cell>
          <cell r="T1085">
            <v>1</v>
          </cell>
          <cell r="U1085">
            <v>26640</v>
          </cell>
        </row>
        <row r="1086">
          <cell r="J1086" t="str">
            <v>23.08.06</v>
          </cell>
          <cell r="L1086" t="str">
            <v>10.11.06</v>
          </cell>
          <cell r="N1086" t="str">
            <v/>
          </cell>
          <cell r="S1086">
            <v>0</v>
          </cell>
          <cell r="T1086">
            <v>1065</v>
          </cell>
          <cell r="U1086">
            <v>2539.46</v>
          </cell>
        </row>
        <row r="1087">
          <cell r="J1087" t="str">
            <v/>
          </cell>
          <cell r="L1087" t="str">
            <v/>
          </cell>
          <cell r="N1087" t="str">
            <v>06.11.06</v>
          </cell>
          <cell r="S1087">
            <v>0</v>
          </cell>
          <cell r="T1087">
            <v>1063</v>
          </cell>
          <cell r="U1087">
            <v>1084.26</v>
          </cell>
        </row>
        <row r="1088">
          <cell r="J1088" t="str">
            <v/>
          </cell>
          <cell r="L1088" t="str">
            <v/>
          </cell>
          <cell r="N1088" t="str">
            <v>12.01.07</v>
          </cell>
          <cell r="S1088">
            <v>0</v>
          </cell>
          <cell r="T1088">
            <v>2</v>
          </cell>
          <cell r="U1088">
            <v>1455.2</v>
          </cell>
        </row>
        <row r="1089">
          <cell r="J1089" t="str">
            <v>31.10.06</v>
          </cell>
          <cell r="L1089" t="str">
            <v>10.11.06</v>
          </cell>
          <cell r="N1089" t="str">
            <v>06.11.06</v>
          </cell>
          <cell r="S1089">
            <v>0</v>
          </cell>
          <cell r="T1089">
            <v>1</v>
          </cell>
          <cell r="U1089">
            <v>13371.5</v>
          </cell>
        </row>
        <row r="1090">
          <cell r="J1090" t="str">
            <v/>
          </cell>
          <cell r="L1090" t="str">
            <v/>
          </cell>
          <cell r="N1090" t="str">
            <v>06.11.06</v>
          </cell>
          <cell r="S1090">
            <v>0</v>
          </cell>
          <cell r="T1090">
            <v>1</v>
          </cell>
          <cell r="U1090">
            <v>13371.5</v>
          </cell>
        </row>
        <row r="1091">
          <cell r="J1091" t="str">
            <v>31.10.06</v>
          </cell>
          <cell r="L1091" t="str">
            <v>10.11.06</v>
          </cell>
          <cell r="N1091" t="str">
            <v>06.11.06</v>
          </cell>
          <cell r="S1091">
            <v>0</v>
          </cell>
          <cell r="T1091">
            <v>1</v>
          </cell>
          <cell r="U1091">
            <v>26640</v>
          </cell>
        </row>
        <row r="1092">
          <cell r="J1092" t="str">
            <v/>
          </cell>
          <cell r="L1092" t="str">
            <v/>
          </cell>
          <cell r="N1092" t="str">
            <v>06.11.06</v>
          </cell>
          <cell r="S1092">
            <v>0</v>
          </cell>
          <cell r="T1092">
            <v>1</v>
          </cell>
          <cell r="U1092">
            <v>26640</v>
          </cell>
        </row>
        <row r="1093">
          <cell r="J1093" t="str">
            <v>31.10.06</v>
          </cell>
          <cell r="L1093" t="str">
            <v>10.11.06</v>
          </cell>
          <cell r="N1093" t="str">
            <v>06.11.06</v>
          </cell>
          <cell r="S1093">
            <v>0</v>
          </cell>
          <cell r="T1093">
            <v>2</v>
          </cell>
          <cell r="U1093">
            <v>1455.2</v>
          </cell>
        </row>
        <row r="1094">
          <cell r="J1094" t="str">
            <v/>
          </cell>
          <cell r="L1094" t="str">
            <v/>
          </cell>
          <cell r="N1094" t="str">
            <v>06.11.06</v>
          </cell>
          <cell r="S1094">
            <v>0</v>
          </cell>
          <cell r="T1094">
            <v>2</v>
          </cell>
          <cell r="U1094">
            <v>1455.2</v>
          </cell>
        </row>
        <row r="1095">
          <cell r="J1095" t="str">
            <v>31.10.06</v>
          </cell>
          <cell r="L1095" t="str">
            <v>10.11.06</v>
          </cell>
          <cell r="N1095" t="str">
            <v>06.11.06</v>
          </cell>
          <cell r="S1095">
            <v>0</v>
          </cell>
          <cell r="T1095">
            <v>1</v>
          </cell>
          <cell r="U1095">
            <v>10040</v>
          </cell>
        </row>
        <row r="1096">
          <cell r="J1096" t="str">
            <v/>
          </cell>
          <cell r="L1096" t="str">
            <v/>
          </cell>
          <cell r="N1096" t="str">
            <v>06.11.06</v>
          </cell>
          <cell r="S1096">
            <v>0</v>
          </cell>
          <cell r="T1096">
            <v>1</v>
          </cell>
          <cell r="U1096">
            <v>10040</v>
          </cell>
        </row>
        <row r="1097">
          <cell r="J1097" t="str">
            <v>31.10.06</v>
          </cell>
          <cell r="L1097" t="str">
            <v>10.11.06</v>
          </cell>
          <cell r="N1097" t="str">
            <v>06.11.06</v>
          </cell>
          <cell r="S1097">
            <v>0</v>
          </cell>
          <cell r="T1097">
            <v>1</v>
          </cell>
          <cell r="U1097">
            <v>102.4</v>
          </cell>
        </row>
        <row r="1098">
          <cell r="J1098" t="str">
            <v/>
          </cell>
          <cell r="L1098" t="str">
            <v/>
          </cell>
          <cell r="N1098" t="str">
            <v>06.11.06</v>
          </cell>
          <cell r="S1098">
            <v>0</v>
          </cell>
          <cell r="T1098">
            <v>1</v>
          </cell>
          <cell r="U1098">
            <v>102.4</v>
          </cell>
        </row>
        <row r="1099">
          <cell r="J1099" t="str">
            <v>31.10.06</v>
          </cell>
          <cell r="L1099" t="str">
            <v>10.11.06</v>
          </cell>
          <cell r="N1099" t="str">
            <v>20.11.06</v>
          </cell>
          <cell r="S1099">
            <v>0</v>
          </cell>
          <cell r="T1099">
            <v>1</v>
          </cell>
          <cell r="U1099">
            <v>26640</v>
          </cell>
        </row>
        <row r="1100">
          <cell r="J1100" t="str">
            <v/>
          </cell>
          <cell r="L1100" t="str">
            <v/>
          </cell>
          <cell r="N1100" t="str">
            <v>20.11.06</v>
          </cell>
          <cell r="S1100">
            <v>0</v>
          </cell>
          <cell r="T1100">
            <v>1</v>
          </cell>
          <cell r="U1100">
            <v>26640</v>
          </cell>
        </row>
        <row r="1101">
          <cell r="J1101" t="str">
            <v>31.10.06</v>
          </cell>
          <cell r="L1101" t="str">
            <v>10.11.06</v>
          </cell>
          <cell r="N1101" t="str">
            <v>20.11.06</v>
          </cell>
          <cell r="S1101">
            <v>0</v>
          </cell>
          <cell r="T1101">
            <v>1</v>
          </cell>
          <cell r="U1101">
            <v>102.4</v>
          </cell>
        </row>
        <row r="1102">
          <cell r="J1102" t="str">
            <v/>
          </cell>
          <cell r="L1102" t="str">
            <v/>
          </cell>
          <cell r="N1102" t="str">
            <v>20.11.06</v>
          </cell>
          <cell r="S1102">
            <v>0</v>
          </cell>
          <cell r="T1102">
            <v>1</v>
          </cell>
          <cell r="U1102">
            <v>102.4</v>
          </cell>
        </row>
        <row r="1103">
          <cell r="J1103" t="str">
            <v>31.10.06</v>
          </cell>
          <cell r="L1103" t="str">
            <v>10.11.06</v>
          </cell>
          <cell r="N1103" t="str">
            <v>20.11.06</v>
          </cell>
          <cell r="S1103">
            <v>0</v>
          </cell>
          <cell r="T1103">
            <v>1</v>
          </cell>
          <cell r="U1103">
            <v>7410</v>
          </cell>
        </row>
        <row r="1104">
          <cell r="J1104" t="str">
            <v/>
          </cell>
          <cell r="L1104" t="str">
            <v/>
          </cell>
          <cell r="N1104" t="str">
            <v>20.11.06</v>
          </cell>
          <cell r="S1104">
            <v>0</v>
          </cell>
          <cell r="T1104">
            <v>1</v>
          </cell>
          <cell r="U1104">
            <v>7410</v>
          </cell>
        </row>
        <row r="1105">
          <cell r="J1105" t="str">
            <v>31.10.06</v>
          </cell>
          <cell r="L1105" t="str">
            <v>10.11.06</v>
          </cell>
          <cell r="N1105" t="str">
            <v>20.11.06</v>
          </cell>
          <cell r="S1105">
            <v>0</v>
          </cell>
          <cell r="T1105">
            <v>1</v>
          </cell>
          <cell r="U1105">
            <v>29160</v>
          </cell>
        </row>
        <row r="1106">
          <cell r="J1106" t="str">
            <v/>
          </cell>
          <cell r="L1106" t="str">
            <v/>
          </cell>
          <cell r="N1106" t="str">
            <v>20.11.06</v>
          </cell>
          <cell r="S1106">
            <v>0</v>
          </cell>
          <cell r="T1106">
            <v>1</v>
          </cell>
          <cell r="U1106">
            <v>29160</v>
          </cell>
        </row>
        <row r="1107">
          <cell r="J1107" t="str">
            <v>23.08.06</v>
          </cell>
          <cell r="L1107" t="str">
            <v>10.11.06</v>
          </cell>
          <cell r="N1107" t="str">
            <v>20.11.06</v>
          </cell>
          <cell r="S1107">
            <v>0</v>
          </cell>
          <cell r="T1107">
            <v>999</v>
          </cell>
          <cell r="U1107">
            <v>1018.98</v>
          </cell>
        </row>
        <row r="1108">
          <cell r="J1108" t="str">
            <v/>
          </cell>
          <cell r="L1108" t="str">
            <v/>
          </cell>
          <cell r="N1108" t="str">
            <v>20.11.06</v>
          </cell>
          <cell r="S1108">
            <v>0</v>
          </cell>
          <cell r="T1108">
            <v>999</v>
          </cell>
          <cell r="U1108">
            <v>1018.98</v>
          </cell>
        </row>
        <row r="1109">
          <cell r="J1109" t="str">
            <v>31.10.06</v>
          </cell>
          <cell r="L1109" t="str">
            <v>02.11.06</v>
          </cell>
          <cell r="N1109" t="str">
            <v>06.11.06</v>
          </cell>
          <cell r="S1109">
            <v>0</v>
          </cell>
          <cell r="T1109">
            <v>1</v>
          </cell>
          <cell r="U1109">
            <v>26640</v>
          </cell>
        </row>
        <row r="1110">
          <cell r="J1110" t="str">
            <v/>
          </cell>
          <cell r="L1110" t="str">
            <v/>
          </cell>
          <cell r="N1110" t="str">
            <v>06.11.06</v>
          </cell>
          <cell r="S1110">
            <v>0</v>
          </cell>
          <cell r="T1110">
            <v>1</v>
          </cell>
          <cell r="U1110">
            <v>26640</v>
          </cell>
        </row>
        <row r="1111">
          <cell r="J1111" t="str">
            <v>31.10.06</v>
          </cell>
          <cell r="L1111" t="str">
            <v>02.11.06</v>
          </cell>
          <cell r="N1111" t="str">
            <v>06.11.06</v>
          </cell>
          <cell r="S1111">
            <v>0</v>
          </cell>
          <cell r="T1111">
            <v>1</v>
          </cell>
          <cell r="U1111">
            <v>102.4</v>
          </cell>
        </row>
        <row r="1112">
          <cell r="J1112" t="str">
            <v/>
          </cell>
          <cell r="L1112" t="str">
            <v/>
          </cell>
          <cell r="N1112" t="str">
            <v>06.11.06</v>
          </cell>
          <cell r="S1112">
            <v>0</v>
          </cell>
          <cell r="T1112">
            <v>1</v>
          </cell>
          <cell r="U1112">
            <v>102.4</v>
          </cell>
        </row>
        <row r="1113">
          <cell r="J1113" t="str">
            <v>31.10.06</v>
          </cell>
          <cell r="L1113" t="str">
            <v>02.11.06</v>
          </cell>
          <cell r="N1113" t="str">
            <v>06.11.06</v>
          </cell>
          <cell r="S1113">
            <v>0</v>
          </cell>
          <cell r="T1113">
            <v>1</v>
          </cell>
          <cell r="U1113">
            <v>71.040000000000006</v>
          </cell>
        </row>
        <row r="1114">
          <cell r="J1114" t="str">
            <v/>
          </cell>
          <cell r="L1114" t="str">
            <v/>
          </cell>
          <cell r="N1114" t="str">
            <v>06.11.06</v>
          </cell>
          <cell r="S1114">
            <v>0</v>
          </cell>
          <cell r="T1114">
            <v>1</v>
          </cell>
          <cell r="U1114">
            <v>71.040000000000006</v>
          </cell>
        </row>
        <row r="1115">
          <cell r="J1115" t="str">
            <v>31.10.06</v>
          </cell>
          <cell r="L1115" t="str">
            <v>02.11.06</v>
          </cell>
          <cell r="N1115" t="str">
            <v>06.11.06</v>
          </cell>
          <cell r="S1115">
            <v>0</v>
          </cell>
          <cell r="T1115">
            <v>1</v>
          </cell>
          <cell r="U1115">
            <v>267</v>
          </cell>
        </row>
        <row r="1116">
          <cell r="J1116" t="str">
            <v/>
          </cell>
          <cell r="L1116" t="str">
            <v/>
          </cell>
          <cell r="N1116" t="str">
            <v>06.11.06</v>
          </cell>
          <cell r="S1116">
            <v>0</v>
          </cell>
          <cell r="T1116">
            <v>1</v>
          </cell>
          <cell r="U1116">
            <v>267</v>
          </cell>
        </row>
        <row r="1117">
          <cell r="J1117" t="str">
            <v>31.10.06</v>
          </cell>
          <cell r="L1117" t="str">
            <v/>
          </cell>
          <cell r="N1117" t="str">
            <v>21.11.06</v>
          </cell>
          <cell r="S1117">
            <v>0</v>
          </cell>
          <cell r="T1117">
            <v>1</v>
          </cell>
          <cell r="U1117">
            <v>10040</v>
          </cell>
        </row>
        <row r="1118">
          <cell r="J1118" t="str">
            <v/>
          </cell>
          <cell r="L1118" t="str">
            <v/>
          </cell>
          <cell r="N1118" t="str">
            <v>21.11.06</v>
          </cell>
          <cell r="S1118">
            <v>0</v>
          </cell>
          <cell r="T1118">
            <v>1</v>
          </cell>
          <cell r="U1118">
            <v>10040</v>
          </cell>
        </row>
        <row r="1119">
          <cell r="J1119" t="str">
            <v>25.10.06</v>
          </cell>
          <cell r="L1119" t="str">
            <v/>
          </cell>
          <cell r="N1119" t="str">
            <v>29.11.06</v>
          </cell>
          <cell r="S1119">
            <v>0</v>
          </cell>
          <cell r="T1119">
            <v>1</v>
          </cell>
          <cell r="U1119">
            <v>23920</v>
          </cell>
        </row>
        <row r="1120">
          <cell r="J1120" t="str">
            <v/>
          </cell>
          <cell r="L1120" t="str">
            <v/>
          </cell>
          <cell r="N1120" t="str">
            <v>29.11.06</v>
          </cell>
          <cell r="S1120">
            <v>0</v>
          </cell>
          <cell r="T1120">
            <v>1</v>
          </cell>
          <cell r="U1120">
            <v>23920</v>
          </cell>
        </row>
        <row r="1121">
          <cell r="J1121" t="str">
            <v>06.11.06</v>
          </cell>
          <cell r="L1121" t="str">
            <v>15.11.06</v>
          </cell>
          <cell r="N1121" t="str">
            <v>21.11.06</v>
          </cell>
          <cell r="S1121">
            <v>0</v>
          </cell>
          <cell r="T1121">
            <v>284</v>
          </cell>
          <cell r="U1121">
            <v>1201.32</v>
          </cell>
        </row>
        <row r="1122">
          <cell r="J1122" t="str">
            <v/>
          </cell>
          <cell r="L1122" t="str">
            <v/>
          </cell>
          <cell r="N1122" t="str">
            <v>21.11.06</v>
          </cell>
          <cell r="S1122">
            <v>0</v>
          </cell>
          <cell r="T1122">
            <v>284</v>
          </cell>
          <cell r="U1122">
            <v>1201.32</v>
          </cell>
        </row>
        <row r="1123">
          <cell r="J1123" t="str">
            <v/>
          </cell>
          <cell r="L1123" t="str">
            <v/>
          </cell>
          <cell r="N1123" t="str">
            <v/>
          </cell>
          <cell r="S1123">
            <v>0</v>
          </cell>
          <cell r="T1123">
            <v>0</v>
          </cell>
          <cell r="U1123">
            <v>98144.36</v>
          </cell>
        </row>
        <row r="1124">
          <cell r="J1124" t="str">
            <v>31.10.06</v>
          </cell>
          <cell r="L1124" t="str">
            <v>26.10.06</v>
          </cell>
          <cell r="N1124" t="str">
            <v>30.10.06</v>
          </cell>
          <cell r="S1124">
            <v>0</v>
          </cell>
          <cell r="T1124">
            <v>207</v>
          </cell>
          <cell r="U1124">
            <v>55184.13</v>
          </cell>
        </row>
        <row r="1125">
          <cell r="J1125" t="str">
            <v/>
          </cell>
          <cell r="L1125" t="str">
            <v/>
          </cell>
          <cell r="N1125" t="str">
            <v>30.10.06</v>
          </cell>
          <cell r="S1125">
            <v>0</v>
          </cell>
          <cell r="T1125">
            <v>207</v>
          </cell>
          <cell r="U1125">
            <v>55184.13</v>
          </cell>
        </row>
        <row r="1126">
          <cell r="J1126" t="str">
            <v>31.10.06</v>
          </cell>
          <cell r="L1126" t="str">
            <v>26.10.06</v>
          </cell>
          <cell r="N1126" t="str">
            <v>30.10.06</v>
          </cell>
          <cell r="S1126">
            <v>0</v>
          </cell>
          <cell r="T1126">
            <v>70</v>
          </cell>
          <cell r="U1126">
            <v>32685.1</v>
          </cell>
        </row>
        <row r="1127">
          <cell r="J1127" t="str">
            <v/>
          </cell>
          <cell r="L1127" t="str">
            <v/>
          </cell>
          <cell r="N1127" t="str">
            <v>30.10.06</v>
          </cell>
          <cell r="S1127">
            <v>0</v>
          </cell>
          <cell r="T1127">
            <v>70</v>
          </cell>
          <cell r="U1127">
            <v>32685.1</v>
          </cell>
        </row>
        <row r="1128">
          <cell r="J1128" t="str">
            <v>31.10.06</v>
          </cell>
          <cell r="L1128" t="str">
            <v>26.10.06</v>
          </cell>
          <cell r="N1128" t="str">
            <v>30.10.06</v>
          </cell>
          <cell r="S1128">
            <v>0</v>
          </cell>
          <cell r="T1128">
            <v>7</v>
          </cell>
          <cell r="U1128">
            <v>4785.8999999999996</v>
          </cell>
        </row>
        <row r="1129">
          <cell r="J1129" t="str">
            <v/>
          </cell>
          <cell r="L1129" t="str">
            <v/>
          </cell>
          <cell r="N1129" t="str">
            <v>30.10.06</v>
          </cell>
          <cell r="S1129">
            <v>0</v>
          </cell>
          <cell r="T1129">
            <v>7</v>
          </cell>
          <cell r="U1129">
            <v>4785.8999999999996</v>
          </cell>
        </row>
        <row r="1130">
          <cell r="J1130" t="str">
            <v>11.12.06</v>
          </cell>
          <cell r="L1130" t="str">
            <v>11.12.06</v>
          </cell>
          <cell r="N1130" t="str">
            <v>12.12.06</v>
          </cell>
          <cell r="S1130">
            <v>0</v>
          </cell>
          <cell r="T1130">
            <v>8</v>
          </cell>
          <cell r="U1130">
            <v>5489.23</v>
          </cell>
        </row>
        <row r="1131">
          <cell r="J1131" t="str">
            <v/>
          </cell>
          <cell r="L1131" t="str">
            <v/>
          </cell>
          <cell r="N1131" t="str">
            <v>12.12.06</v>
          </cell>
          <cell r="S1131">
            <v>0</v>
          </cell>
          <cell r="T1131">
            <v>8</v>
          </cell>
          <cell r="U1131">
            <v>5489.23</v>
          </cell>
        </row>
        <row r="1132">
          <cell r="J1132" t="str">
            <v/>
          </cell>
          <cell r="L1132" t="str">
            <v/>
          </cell>
          <cell r="N1132" t="str">
            <v/>
          </cell>
          <cell r="S1132">
            <v>0</v>
          </cell>
          <cell r="T1132">
            <v>0</v>
          </cell>
          <cell r="U1132">
            <v>225932.71</v>
          </cell>
        </row>
        <row r="1133">
          <cell r="J1133" t="str">
            <v>30.08.06</v>
          </cell>
          <cell r="L1133" t="str">
            <v>31.10.06</v>
          </cell>
          <cell r="N1133" t="str">
            <v/>
          </cell>
          <cell r="S1133">
            <v>0</v>
          </cell>
          <cell r="T1133">
            <v>2</v>
          </cell>
          <cell r="U1133">
            <v>32239.88</v>
          </cell>
        </row>
        <row r="1134">
          <cell r="J1134" t="str">
            <v/>
          </cell>
          <cell r="L1134" t="str">
            <v/>
          </cell>
          <cell r="N1134" t="str">
            <v>10.11.06</v>
          </cell>
          <cell r="S1134">
            <v>0</v>
          </cell>
          <cell r="T1134">
            <v>1</v>
          </cell>
          <cell r="U1134">
            <v>31403.03</v>
          </cell>
        </row>
        <row r="1135">
          <cell r="J1135" t="str">
            <v/>
          </cell>
          <cell r="L1135" t="str">
            <v/>
          </cell>
          <cell r="N1135" t="str">
            <v>26.01.07</v>
          </cell>
          <cell r="S1135">
            <v>0</v>
          </cell>
          <cell r="T1135">
            <v>1</v>
          </cell>
          <cell r="U1135">
            <v>836.85</v>
          </cell>
        </row>
        <row r="1136">
          <cell r="J1136" t="str">
            <v>30.08.06</v>
          </cell>
          <cell r="L1136" t="str">
            <v>31.10.06</v>
          </cell>
          <cell r="N1136" t="str">
            <v>10.11.06</v>
          </cell>
          <cell r="S1136">
            <v>0</v>
          </cell>
          <cell r="T1136">
            <v>1</v>
          </cell>
          <cell r="U1136">
            <v>431.42</v>
          </cell>
        </row>
        <row r="1137">
          <cell r="J1137" t="str">
            <v/>
          </cell>
          <cell r="L1137" t="str">
            <v/>
          </cell>
          <cell r="N1137" t="str">
            <v>10.11.06</v>
          </cell>
          <cell r="S1137">
            <v>0</v>
          </cell>
          <cell r="T1137">
            <v>1</v>
          </cell>
          <cell r="U1137">
            <v>431.42</v>
          </cell>
        </row>
        <row r="1138">
          <cell r="J1138" t="str">
            <v>30.08.06</v>
          </cell>
          <cell r="L1138" t="str">
            <v>31.10.06</v>
          </cell>
          <cell r="N1138" t="str">
            <v>10.11.06</v>
          </cell>
          <cell r="S1138">
            <v>0</v>
          </cell>
          <cell r="T1138">
            <v>50</v>
          </cell>
          <cell r="U1138">
            <v>75020</v>
          </cell>
        </row>
        <row r="1139">
          <cell r="J1139" t="str">
            <v/>
          </cell>
          <cell r="L1139" t="str">
            <v/>
          </cell>
          <cell r="N1139" t="str">
            <v>10.11.06</v>
          </cell>
          <cell r="S1139">
            <v>0</v>
          </cell>
          <cell r="T1139">
            <v>50</v>
          </cell>
          <cell r="U1139">
            <v>75020</v>
          </cell>
        </row>
        <row r="1140">
          <cell r="J1140" t="str">
            <v>30.08.06</v>
          </cell>
          <cell r="L1140" t="str">
            <v>31.10.06</v>
          </cell>
          <cell r="N1140" t="str">
            <v>10.11.06</v>
          </cell>
          <cell r="S1140">
            <v>0</v>
          </cell>
          <cell r="T1140">
            <v>10</v>
          </cell>
          <cell r="U1140">
            <v>15004</v>
          </cell>
        </row>
        <row r="1141">
          <cell r="J1141" t="str">
            <v/>
          </cell>
          <cell r="L1141" t="str">
            <v/>
          </cell>
          <cell r="N1141" t="str">
            <v>10.11.06</v>
          </cell>
          <cell r="S1141">
            <v>0</v>
          </cell>
          <cell r="T1141">
            <v>10</v>
          </cell>
          <cell r="U1141">
            <v>15004</v>
          </cell>
        </row>
        <row r="1142">
          <cell r="J1142" t="str">
            <v>30.08.06</v>
          </cell>
          <cell r="L1142" t="str">
            <v>31.10.06</v>
          </cell>
          <cell r="N1142" t="str">
            <v>10.11.06</v>
          </cell>
          <cell r="S1142">
            <v>0</v>
          </cell>
          <cell r="T1142">
            <v>8</v>
          </cell>
          <cell r="U1142">
            <v>12003.2</v>
          </cell>
        </row>
        <row r="1143">
          <cell r="J1143" t="str">
            <v/>
          </cell>
          <cell r="L1143" t="str">
            <v/>
          </cell>
          <cell r="N1143" t="str">
            <v>10.11.06</v>
          </cell>
          <cell r="S1143">
            <v>0</v>
          </cell>
          <cell r="T1143">
            <v>8</v>
          </cell>
          <cell r="U1143">
            <v>12003.2</v>
          </cell>
        </row>
        <row r="1144">
          <cell r="J1144" t="str">
            <v>30.08.06</v>
          </cell>
          <cell r="L1144" t="str">
            <v>31.10.06</v>
          </cell>
          <cell r="N1144" t="str">
            <v>10.11.06</v>
          </cell>
          <cell r="S1144">
            <v>0</v>
          </cell>
          <cell r="T1144">
            <v>1</v>
          </cell>
          <cell r="U1144">
            <v>4005.2</v>
          </cell>
        </row>
        <row r="1145">
          <cell r="J1145" t="str">
            <v/>
          </cell>
          <cell r="L1145" t="str">
            <v/>
          </cell>
          <cell r="N1145" t="str">
            <v>10.11.06</v>
          </cell>
          <cell r="S1145">
            <v>0</v>
          </cell>
          <cell r="T1145">
            <v>1</v>
          </cell>
          <cell r="U1145">
            <v>4005.2</v>
          </cell>
        </row>
        <row r="1146">
          <cell r="J1146" t="str">
            <v>30.08.06</v>
          </cell>
          <cell r="L1146" t="str">
            <v>31.10.06</v>
          </cell>
          <cell r="N1146" t="str">
            <v>10.11.06</v>
          </cell>
          <cell r="S1146">
            <v>0</v>
          </cell>
          <cell r="T1146">
            <v>1</v>
          </cell>
          <cell r="U1146">
            <v>1500.4</v>
          </cell>
        </row>
        <row r="1147">
          <cell r="J1147" t="str">
            <v/>
          </cell>
          <cell r="L1147" t="str">
            <v/>
          </cell>
          <cell r="N1147" t="str">
            <v>10.11.06</v>
          </cell>
          <cell r="S1147">
            <v>0</v>
          </cell>
          <cell r="T1147">
            <v>1</v>
          </cell>
          <cell r="U1147">
            <v>1500.4</v>
          </cell>
        </row>
        <row r="1148">
          <cell r="J1148" t="str">
            <v>30.08.06</v>
          </cell>
          <cell r="L1148" t="str">
            <v>31.10.06</v>
          </cell>
          <cell r="N1148" t="str">
            <v>10.11.06</v>
          </cell>
          <cell r="S1148">
            <v>0</v>
          </cell>
          <cell r="T1148">
            <v>6</v>
          </cell>
          <cell r="U1148">
            <v>3002.04</v>
          </cell>
        </row>
        <row r="1149">
          <cell r="J1149" t="str">
            <v/>
          </cell>
          <cell r="L1149" t="str">
            <v/>
          </cell>
          <cell r="N1149" t="str">
            <v>10.11.06</v>
          </cell>
          <cell r="S1149">
            <v>0</v>
          </cell>
          <cell r="T1149">
            <v>6</v>
          </cell>
          <cell r="U1149">
            <v>3002.04</v>
          </cell>
        </row>
        <row r="1150">
          <cell r="J1150" t="str">
            <v>30.08.06</v>
          </cell>
          <cell r="L1150" t="str">
            <v>31.10.06</v>
          </cell>
          <cell r="N1150" t="str">
            <v>10.11.06</v>
          </cell>
          <cell r="S1150">
            <v>0</v>
          </cell>
          <cell r="T1150">
            <v>1</v>
          </cell>
          <cell r="U1150">
            <v>1905.88</v>
          </cell>
        </row>
        <row r="1151">
          <cell r="J1151" t="str">
            <v/>
          </cell>
          <cell r="L1151" t="str">
            <v/>
          </cell>
          <cell r="N1151" t="str">
            <v>10.11.06</v>
          </cell>
          <cell r="S1151">
            <v>0</v>
          </cell>
          <cell r="T1151">
            <v>1</v>
          </cell>
          <cell r="U1151">
            <v>1905.88</v>
          </cell>
        </row>
        <row r="1152">
          <cell r="J1152" t="str">
            <v>30.08.06</v>
          </cell>
          <cell r="L1152" t="str">
            <v>31.10.06</v>
          </cell>
          <cell r="N1152" t="str">
            <v>10.11.06</v>
          </cell>
          <cell r="S1152">
            <v>0</v>
          </cell>
          <cell r="T1152">
            <v>2</v>
          </cell>
          <cell r="U1152">
            <v>862.84</v>
          </cell>
        </row>
        <row r="1153">
          <cell r="J1153" t="str">
            <v/>
          </cell>
          <cell r="L1153" t="str">
            <v/>
          </cell>
          <cell r="N1153" t="str">
            <v>10.11.06</v>
          </cell>
          <cell r="S1153">
            <v>0</v>
          </cell>
          <cell r="T1153">
            <v>2</v>
          </cell>
          <cell r="U1153">
            <v>862.84</v>
          </cell>
        </row>
        <row r="1154">
          <cell r="J1154" t="str">
            <v>30.08.06</v>
          </cell>
          <cell r="L1154" t="str">
            <v>31.10.06</v>
          </cell>
          <cell r="N1154" t="str">
            <v>10.11.06</v>
          </cell>
          <cell r="S1154">
            <v>0</v>
          </cell>
          <cell r="T1154">
            <v>3</v>
          </cell>
          <cell r="U1154">
            <v>5831.1</v>
          </cell>
        </row>
        <row r="1155">
          <cell r="J1155" t="str">
            <v/>
          </cell>
          <cell r="L1155" t="str">
            <v/>
          </cell>
          <cell r="N1155" t="str">
            <v>10.11.06</v>
          </cell>
          <cell r="S1155">
            <v>0</v>
          </cell>
          <cell r="T1155">
            <v>3</v>
          </cell>
          <cell r="U1155">
            <v>5831.1</v>
          </cell>
        </row>
        <row r="1156">
          <cell r="J1156" t="str">
            <v>30.08.06</v>
          </cell>
          <cell r="L1156" t="str">
            <v>31.10.06</v>
          </cell>
          <cell r="N1156" t="str">
            <v>10.11.06</v>
          </cell>
          <cell r="S1156">
            <v>0</v>
          </cell>
          <cell r="T1156">
            <v>9</v>
          </cell>
          <cell r="U1156">
            <v>3882.78</v>
          </cell>
        </row>
        <row r="1157">
          <cell r="J1157" t="str">
            <v/>
          </cell>
          <cell r="L1157" t="str">
            <v/>
          </cell>
          <cell r="N1157" t="str">
            <v>10.11.06</v>
          </cell>
          <cell r="S1157">
            <v>0</v>
          </cell>
          <cell r="T1157">
            <v>9</v>
          </cell>
          <cell r="U1157">
            <v>3882.78</v>
          </cell>
        </row>
        <row r="1158">
          <cell r="J1158" t="str">
            <v>30.08.06</v>
          </cell>
          <cell r="L1158" t="str">
            <v>31.10.06</v>
          </cell>
          <cell r="N1158" t="str">
            <v>10.11.06</v>
          </cell>
          <cell r="S1158">
            <v>0</v>
          </cell>
          <cell r="T1158">
            <v>1</v>
          </cell>
          <cell r="U1158">
            <v>682</v>
          </cell>
        </row>
        <row r="1159">
          <cell r="J1159" t="str">
            <v/>
          </cell>
          <cell r="L1159" t="str">
            <v/>
          </cell>
          <cell r="N1159" t="str">
            <v>10.11.06</v>
          </cell>
          <cell r="S1159">
            <v>0</v>
          </cell>
          <cell r="T1159">
            <v>1</v>
          </cell>
          <cell r="U1159">
            <v>682</v>
          </cell>
        </row>
        <row r="1160">
          <cell r="J1160" t="str">
            <v>30.08.06</v>
          </cell>
          <cell r="L1160" t="str">
            <v>31.10.06</v>
          </cell>
          <cell r="N1160" t="str">
            <v/>
          </cell>
          <cell r="S1160">
            <v>0</v>
          </cell>
          <cell r="T1160">
            <v>2</v>
          </cell>
          <cell r="U1160">
            <v>919.86</v>
          </cell>
        </row>
        <row r="1161">
          <cell r="J1161" t="str">
            <v/>
          </cell>
          <cell r="L1161" t="str">
            <v/>
          </cell>
          <cell r="N1161" t="str">
            <v>08.11.06</v>
          </cell>
          <cell r="S1161">
            <v>0</v>
          </cell>
          <cell r="T1161">
            <v>1</v>
          </cell>
          <cell r="U1161">
            <v>800.3</v>
          </cell>
        </row>
        <row r="1162">
          <cell r="J1162" t="str">
            <v/>
          </cell>
          <cell r="L1162" t="str">
            <v/>
          </cell>
          <cell r="N1162" t="str">
            <v>26.01.07</v>
          </cell>
          <cell r="S1162">
            <v>0</v>
          </cell>
          <cell r="T1162">
            <v>1</v>
          </cell>
          <cell r="U1162">
            <v>119.56</v>
          </cell>
        </row>
        <row r="1163">
          <cell r="J1163" t="str">
            <v>30.08.06</v>
          </cell>
          <cell r="L1163" t="str">
            <v>31.10.06</v>
          </cell>
          <cell r="N1163" t="str">
            <v/>
          </cell>
          <cell r="S1163">
            <v>0</v>
          </cell>
          <cell r="T1163">
            <v>2</v>
          </cell>
          <cell r="U1163">
            <v>222.48</v>
          </cell>
        </row>
        <row r="1164">
          <cell r="J1164" t="str">
            <v/>
          </cell>
          <cell r="L1164" t="str">
            <v/>
          </cell>
          <cell r="N1164" t="str">
            <v>08.11.06</v>
          </cell>
          <cell r="S1164">
            <v>0</v>
          </cell>
          <cell r="T1164">
            <v>1</v>
          </cell>
          <cell r="U1164">
            <v>102.92</v>
          </cell>
        </row>
        <row r="1165">
          <cell r="J1165" t="str">
            <v/>
          </cell>
          <cell r="L1165" t="str">
            <v/>
          </cell>
          <cell r="N1165" t="str">
            <v>26.01.07</v>
          </cell>
          <cell r="S1165">
            <v>0</v>
          </cell>
          <cell r="T1165">
            <v>1</v>
          </cell>
          <cell r="U1165">
            <v>119.56</v>
          </cell>
        </row>
        <row r="1166">
          <cell r="J1166" t="str">
            <v>05.09.06</v>
          </cell>
          <cell r="L1166" t="str">
            <v>05.09.06</v>
          </cell>
          <cell r="N1166" t="str">
            <v>01.09.06</v>
          </cell>
          <cell r="S1166">
            <v>0</v>
          </cell>
          <cell r="T1166">
            <v>1</v>
          </cell>
          <cell r="U1166">
            <v>663.24</v>
          </cell>
        </row>
        <row r="1167">
          <cell r="J1167" t="str">
            <v/>
          </cell>
          <cell r="L1167" t="str">
            <v/>
          </cell>
          <cell r="N1167" t="str">
            <v>01.09.06</v>
          </cell>
          <cell r="S1167">
            <v>0</v>
          </cell>
          <cell r="T1167">
            <v>1</v>
          </cell>
          <cell r="U1167">
            <v>663.24</v>
          </cell>
        </row>
        <row r="1168">
          <cell r="J1168" t="str">
            <v>05.09.06</v>
          </cell>
          <cell r="L1168" t="str">
            <v>05.09.06</v>
          </cell>
          <cell r="N1168" t="str">
            <v>01.09.06</v>
          </cell>
          <cell r="S1168">
            <v>0</v>
          </cell>
          <cell r="T1168">
            <v>1</v>
          </cell>
          <cell r="U1168">
            <v>399.72</v>
          </cell>
        </row>
        <row r="1169">
          <cell r="J1169" t="str">
            <v/>
          </cell>
          <cell r="L1169" t="str">
            <v/>
          </cell>
          <cell r="N1169" t="str">
            <v>01.09.06</v>
          </cell>
          <cell r="S1169">
            <v>0</v>
          </cell>
          <cell r="T1169">
            <v>1</v>
          </cell>
          <cell r="U1169">
            <v>399.72</v>
          </cell>
        </row>
        <row r="1170">
          <cell r="J1170" t="str">
            <v>05.09.06</v>
          </cell>
          <cell r="L1170" t="str">
            <v>05.09.06</v>
          </cell>
          <cell r="N1170" t="str">
            <v>01.09.06</v>
          </cell>
          <cell r="S1170">
            <v>0</v>
          </cell>
          <cell r="T1170">
            <v>1</v>
          </cell>
          <cell r="U1170">
            <v>296.10000000000002</v>
          </cell>
        </row>
        <row r="1171">
          <cell r="J1171" t="str">
            <v/>
          </cell>
          <cell r="L1171" t="str">
            <v/>
          </cell>
          <cell r="N1171" t="str">
            <v>01.09.06</v>
          </cell>
          <cell r="S1171">
            <v>0</v>
          </cell>
          <cell r="T1171">
            <v>1</v>
          </cell>
          <cell r="U1171">
            <v>296.10000000000002</v>
          </cell>
        </row>
        <row r="1172">
          <cell r="J1172" t="str">
            <v>25.10.06</v>
          </cell>
          <cell r="L1172" t="str">
            <v>13.10.06</v>
          </cell>
          <cell r="N1172" t="str">
            <v/>
          </cell>
          <cell r="S1172">
            <v>0</v>
          </cell>
          <cell r="T1172">
            <v>4</v>
          </cell>
          <cell r="U1172">
            <v>610.54999999999995</v>
          </cell>
        </row>
        <row r="1173">
          <cell r="J1173" t="str">
            <v/>
          </cell>
          <cell r="L1173" t="str">
            <v/>
          </cell>
          <cell r="N1173" t="str">
            <v>08.11.06</v>
          </cell>
          <cell r="S1173">
            <v>0</v>
          </cell>
          <cell r="T1173">
            <v>2</v>
          </cell>
          <cell r="U1173">
            <v>367.82</v>
          </cell>
        </row>
        <row r="1174">
          <cell r="J1174" t="str">
            <v/>
          </cell>
          <cell r="L1174" t="str">
            <v/>
          </cell>
          <cell r="N1174" t="str">
            <v>26.01.07</v>
          </cell>
          <cell r="S1174">
            <v>0</v>
          </cell>
          <cell r="T1174">
            <v>2</v>
          </cell>
          <cell r="U1174">
            <v>242.73</v>
          </cell>
        </row>
        <row r="1175">
          <cell r="J1175" t="str">
            <v>25.10.06</v>
          </cell>
          <cell r="L1175" t="str">
            <v>09.10.06</v>
          </cell>
          <cell r="N1175" t="str">
            <v>10.10.06</v>
          </cell>
          <cell r="S1175">
            <v>0</v>
          </cell>
          <cell r="T1175">
            <v>28</v>
          </cell>
          <cell r="U1175">
            <v>558.25</v>
          </cell>
        </row>
        <row r="1176">
          <cell r="J1176" t="str">
            <v/>
          </cell>
          <cell r="L1176" t="str">
            <v/>
          </cell>
          <cell r="N1176" t="str">
            <v>10.10.06</v>
          </cell>
          <cell r="S1176">
            <v>0</v>
          </cell>
          <cell r="T1176">
            <v>28</v>
          </cell>
          <cell r="U1176">
            <v>558.25</v>
          </cell>
        </row>
        <row r="1177">
          <cell r="J1177" t="str">
            <v>25.10.06</v>
          </cell>
          <cell r="L1177" t="str">
            <v>09.10.06</v>
          </cell>
          <cell r="N1177" t="str">
            <v>10.10.06</v>
          </cell>
          <cell r="S1177">
            <v>0</v>
          </cell>
          <cell r="T1177">
            <v>9</v>
          </cell>
          <cell r="U1177">
            <v>13174.56</v>
          </cell>
        </row>
        <row r="1178">
          <cell r="J1178" t="str">
            <v/>
          </cell>
          <cell r="L1178" t="str">
            <v/>
          </cell>
          <cell r="N1178" t="str">
            <v>10.10.06</v>
          </cell>
          <cell r="S1178">
            <v>0</v>
          </cell>
          <cell r="T1178">
            <v>9</v>
          </cell>
          <cell r="U1178">
            <v>13174.56</v>
          </cell>
        </row>
        <row r="1179">
          <cell r="J1179" t="str">
            <v>25.10.06</v>
          </cell>
          <cell r="L1179" t="str">
            <v>09.10.06</v>
          </cell>
          <cell r="N1179" t="str">
            <v>10.10.06</v>
          </cell>
          <cell r="S1179">
            <v>0</v>
          </cell>
          <cell r="T1179">
            <v>2</v>
          </cell>
          <cell r="U1179">
            <v>87.73</v>
          </cell>
        </row>
        <row r="1180">
          <cell r="J1180" t="str">
            <v/>
          </cell>
          <cell r="L1180" t="str">
            <v/>
          </cell>
          <cell r="N1180" t="str">
            <v>10.10.06</v>
          </cell>
          <cell r="S1180">
            <v>0</v>
          </cell>
          <cell r="T1180">
            <v>2</v>
          </cell>
          <cell r="U1180">
            <v>87.73</v>
          </cell>
        </row>
        <row r="1181">
          <cell r="J1181" t="str">
            <v>15.09.06</v>
          </cell>
          <cell r="L1181" t="str">
            <v>09.10.06</v>
          </cell>
          <cell r="N1181" t="str">
            <v>10.10.06</v>
          </cell>
          <cell r="S1181">
            <v>0</v>
          </cell>
          <cell r="T1181">
            <v>1</v>
          </cell>
          <cell r="U1181">
            <v>337.03</v>
          </cell>
        </row>
        <row r="1182">
          <cell r="J1182" t="str">
            <v/>
          </cell>
          <cell r="L1182" t="str">
            <v/>
          </cell>
          <cell r="N1182" t="str">
            <v>10.10.06</v>
          </cell>
          <cell r="S1182">
            <v>0</v>
          </cell>
          <cell r="T1182">
            <v>1</v>
          </cell>
          <cell r="U1182">
            <v>337.03</v>
          </cell>
        </row>
        <row r="1183">
          <cell r="J1183" t="str">
            <v>25.10.06</v>
          </cell>
          <cell r="L1183" t="str">
            <v>09.10.06</v>
          </cell>
          <cell r="N1183" t="str">
            <v>10.10.06</v>
          </cell>
          <cell r="S1183">
            <v>0</v>
          </cell>
          <cell r="T1183">
            <v>5</v>
          </cell>
          <cell r="U1183">
            <v>360.19</v>
          </cell>
        </row>
        <row r="1184">
          <cell r="J1184" t="str">
            <v/>
          </cell>
          <cell r="L1184" t="str">
            <v/>
          </cell>
          <cell r="N1184" t="str">
            <v>10.10.06</v>
          </cell>
          <cell r="S1184">
            <v>0</v>
          </cell>
          <cell r="T1184">
            <v>5</v>
          </cell>
          <cell r="U1184">
            <v>360.19</v>
          </cell>
        </row>
        <row r="1185">
          <cell r="J1185" t="str">
            <v>25.10.06</v>
          </cell>
          <cell r="L1185" t="str">
            <v>09.10.06</v>
          </cell>
          <cell r="N1185" t="str">
            <v>10.10.06</v>
          </cell>
          <cell r="S1185">
            <v>0</v>
          </cell>
          <cell r="T1185">
            <v>2</v>
          </cell>
          <cell r="U1185">
            <v>191.18</v>
          </cell>
        </row>
        <row r="1186">
          <cell r="J1186" t="str">
            <v/>
          </cell>
          <cell r="L1186" t="str">
            <v/>
          </cell>
          <cell r="N1186" t="str">
            <v>10.10.06</v>
          </cell>
          <cell r="S1186">
            <v>0</v>
          </cell>
          <cell r="T1186">
            <v>2</v>
          </cell>
          <cell r="U1186">
            <v>191.18</v>
          </cell>
        </row>
        <row r="1187">
          <cell r="J1187" t="str">
            <v>25.10.06</v>
          </cell>
          <cell r="L1187" t="str">
            <v>09.10.06</v>
          </cell>
          <cell r="N1187" t="str">
            <v>10.10.06</v>
          </cell>
          <cell r="S1187">
            <v>0</v>
          </cell>
          <cell r="T1187">
            <v>6</v>
          </cell>
          <cell r="U1187">
            <v>52.4</v>
          </cell>
        </row>
        <row r="1188">
          <cell r="J1188" t="str">
            <v/>
          </cell>
          <cell r="L1188" t="str">
            <v/>
          </cell>
          <cell r="N1188" t="str">
            <v>10.10.06</v>
          </cell>
          <cell r="S1188">
            <v>0</v>
          </cell>
          <cell r="T1188">
            <v>6</v>
          </cell>
          <cell r="U1188">
            <v>52.4</v>
          </cell>
        </row>
        <row r="1189">
          <cell r="J1189" t="str">
            <v>25.10.06</v>
          </cell>
          <cell r="L1189" t="str">
            <v>09.10.06</v>
          </cell>
          <cell r="N1189" t="str">
            <v>10.10.06</v>
          </cell>
          <cell r="S1189">
            <v>0</v>
          </cell>
          <cell r="T1189">
            <v>2</v>
          </cell>
          <cell r="U1189">
            <v>23.92</v>
          </cell>
        </row>
        <row r="1190">
          <cell r="J1190" t="str">
            <v/>
          </cell>
          <cell r="L1190" t="str">
            <v/>
          </cell>
          <cell r="N1190" t="str">
            <v>10.10.06</v>
          </cell>
          <cell r="S1190">
            <v>0</v>
          </cell>
          <cell r="T1190">
            <v>2</v>
          </cell>
          <cell r="U1190">
            <v>23.92</v>
          </cell>
        </row>
        <row r="1191">
          <cell r="J1191" t="str">
            <v>25.10.06</v>
          </cell>
          <cell r="L1191" t="str">
            <v>09.10.06</v>
          </cell>
          <cell r="N1191" t="str">
            <v>10.10.06</v>
          </cell>
          <cell r="S1191">
            <v>0</v>
          </cell>
          <cell r="T1191">
            <v>15</v>
          </cell>
          <cell r="U1191">
            <v>227.88</v>
          </cell>
        </row>
        <row r="1192">
          <cell r="J1192" t="str">
            <v/>
          </cell>
          <cell r="L1192" t="str">
            <v/>
          </cell>
          <cell r="N1192" t="str">
            <v>10.10.06</v>
          </cell>
          <cell r="S1192">
            <v>0</v>
          </cell>
          <cell r="T1192">
            <v>15</v>
          </cell>
          <cell r="U1192">
            <v>227.88</v>
          </cell>
        </row>
        <row r="1193">
          <cell r="J1193" t="str">
            <v>25.10.06</v>
          </cell>
          <cell r="L1193" t="str">
            <v>09.10.06</v>
          </cell>
          <cell r="N1193" t="str">
            <v>10.10.06</v>
          </cell>
          <cell r="S1193">
            <v>0</v>
          </cell>
          <cell r="T1193">
            <v>8</v>
          </cell>
          <cell r="U1193">
            <v>596.04</v>
          </cell>
        </row>
        <row r="1194">
          <cell r="J1194" t="str">
            <v/>
          </cell>
          <cell r="L1194" t="str">
            <v/>
          </cell>
          <cell r="N1194" t="str">
            <v>10.10.06</v>
          </cell>
          <cell r="S1194">
            <v>0</v>
          </cell>
          <cell r="T1194">
            <v>8</v>
          </cell>
          <cell r="U1194">
            <v>596.04</v>
          </cell>
        </row>
        <row r="1195">
          <cell r="J1195" t="str">
            <v>09.10.06</v>
          </cell>
          <cell r="L1195" t="str">
            <v>09.10.06</v>
          </cell>
          <cell r="N1195" t="str">
            <v>10.10.06</v>
          </cell>
          <cell r="S1195">
            <v>0</v>
          </cell>
          <cell r="T1195">
            <v>4</v>
          </cell>
          <cell r="U1195">
            <v>5859.66</v>
          </cell>
        </row>
        <row r="1196">
          <cell r="J1196" t="str">
            <v/>
          </cell>
          <cell r="L1196" t="str">
            <v/>
          </cell>
          <cell r="N1196" t="str">
            <v>10.10.06</v>
          </cell>
          <cell r="S1196">
            <v>0</v>
          </cell>
          <cell r="T1196">
            <v>4</v>
          </cell>
          <cell r="U1196">
            <v>5859.66</v>
          </cell>
        </row>
        <row r="1197">
          <cell r="J1197" t="str">
            <v>09.10.06</v>
          </cell>
          <cell r="L1197" t="str">
            <v>09.10.06</v>
          </cell>
          <cell r="N1197" t="str">
            <v>10.10.06</v>
          </cell>
          <cell r="S1197">
            <v>0</v>
          </cell>
          <cell r="T1197">
            <v>1</v>
          </cell>
          <cell r="U1197">
            <v>43.9</v>
          </cell>
        </row>
        <row r="1198">
          <cell r="J1198" t="str">
            <v/>
          </cell>
          <cell r="L1198" t="str">
            <v/>
          </cell>
          <cell r="N1198" t="str">
            <v>10.10.06</v>
          </cell>
          <cell r="S1198">
            <v>0</v>
          </cell>
          <cell r="T1198">
            <v>1</v>
          </cell>
          <cell r="U1198">
            <v>43.9</v>
          </cell>
        </row>
        <row r="1199">
          <cell r="J1199" t="str">
            <v>09.10.06</v>
          </cell>
          <cell r="L1199" t="str">
            <v>09.10.06</v>
          </cell>
          <cell r="N1199" t="str">
            <v>10.10.06</v>
          </cell>
          <cell r="S1199">
            <v>0</v>
          </cell>
          <cell r="T1199">
            <v>4</v>
          </cell>
          <cell r="U1199">
            <v>292.58</v>
          </cell>
        </row>
        <row r="1200">
          <cell r="J1200" t="str">
            <v/>
          </cell>
          <cell r="L1200" t="str">
            <v/>
          </cell>
          <cell r="N1200" t="str">
            <v>10.10.06</v>
          </cell>
          <cell r="S1200">
            <v>0</v>
          </cell>
          <cell r="T1200">
            <v>4</v>
          </cell>
          <cell r="U1200">
            <v>292.58</v>
          </cell>
        </row>
        <row r="1201">
          <cell r="J1201" t="str">
            <v>09.10.06</v>
          </cell>
          <cell r="L1201" t="str">
            <v>09.10.06</v>
          </cell>
          <cell r="N1201" t="str">
            <v>10.10.06</v>
          </cell>
          <cell r="S1201">
            <v>0</v>
          </cell>
          <cell r="T1201">
            <v>4</v>
          </cell>
          <cell r="U1201">
            <v>35.47</v>
          </cell>
        </row>
        <row r="1202">
          <cell r="J1202" t="str">
            <v/>
          </cell>
          <cell r="L1202" t="str">
            <v/>
          </cell>
          <cell r="N1202" t="str">
            <v>10.10.06</v>
          </cell>
          <cell r="S1202">
            <v>0</v>
          </cell>
          <cell r="T1202">
            <v>4</v>
          </cell>
          <cell r="U1202">
            <v>35.47</v>
          </cell>
        </row>
        <row r="1203">
          <cell r="J1203" t="str">
            <v>09.10.06</v>
          </cell>
          <cell r="L1203" t="str">
            <v>09.10.06</v>
          </cell>
          <cell r="N1203" t="str">
            <v>10.10.06</v>
          </cell>
          <cell r="S1203">
            <v>0</v>
          </cell>
          <cell r="T1203">
            <v>16</v>
          </cell>
          <cell r="U1203">
            <v>246.81</v>
          </cell>
        </row>
        <row r="1204">
          <cell r="J1204" t="str">
            <v/>
          </cell>
          <cell r="L1204" t="str">
            <v/>
          </cell>
          <cell r="N1204" t="str">
            <v>10.10.06</v>
          </cell>
          <cell r="S1204">
            <v>0</v>
          </cell>
          <cell r="T1204">
            <v>16</v>
          </cell>
          <cell r="U1204">
            <v>246.81</v>
          </cell>
        </row>
        <row r="1205">
          <cell r="J1205" t="str">
            <v>09.10.06</v>
          </cell>
          <cell r="L1205" t="str">
            <v>09.10.06</v>
          </cell>
          <cell r="N1205" t="str">
            <v>10.10.06</v>
          </cell>
          <cell r="S1205">
            <v>0</v>
          </cell>
          <cell r="T1205">
            <v>2</v>
          </cell>
          <cell r="U1205">
            <v>16.05</v>
          </cell>
        </row>
        <row r="1206">
          <cell r="J1206" t="str">
            <v/>
          </cell>
          <cell r="L1206" t="str">
            <v/>
          </cell>
          <cell r="N1206" t="str">
            <v>10.10.06</v>
          </cell>
          <cell r="S1206">
            <v>0</v>
          </cell>
          <cell r="T1206">
            <v>2</v>
          </cell>
          <cell r="U1206">
            <v>16.05</v>
          </cell>
        </row>
        <row r="1207">
          <cell r="J1207" t="str">
            <v>25.10.06</v>
          </cell>
          <cell r="L1207" t="str">
            <v>25.10.06</v>
          </cell>
          <cell r="N1207" t="str">
            <v>26.10.06</v>
          </cell>
          <cell r="S1207">
            <v>0</v>
          </cell>
          <cell r="T1207">
            <v>2</v>
          </cell>
          <cell r="U1207">
            <v>3852.79</v>
          </cell>
        </row>
        <row r="1208">
          <cell r="J1208" t="str">
            <v/>
          </cell>
          <cell r="L1208" t="str">
            <v/>
          </cell>
          <cell r="N1208" t="str">
            <v>26.10.06</v>
          </cell>
          <cell r="S1208">
            <v>0</v>
          </cell>
          <cell r="T1208">
            <v>2</v>
          </cell>
          <cell r="U1208">
            <v>3852.79</v>
          </cell>
        </row>
        <row r="1209">
          <cell r="J1209" t="str">
            <v>25.10.06</v>
          </cell>
          <cell r="L1209" t="str">
            <v>25.10.06</v>
          </cell>
          <cell r="N1209" t="str">
            <v>26.10.06</v>
          </cell>
          <cell r="S1209">
            <v>0</v>
          </cell>
          <cell r="T1209">
            <v>4</v>
          </cell>
          <cell r="U1209">
            <v>3630.7</v>
          </cell>
        </row>
        <row r="1210">
          <cell r="J1210" t="str">
            <v/>
          </cell>
          <cell r="L1210" t="str">
            <v/>
          </cell>
          <cell r="N1210" t="str">
            <v>26.10.06</v>
          </cell>
          <cell r="S1210">
            <v>0</v>
          </cell>
          <cell r="T1210">
            <v>4</v>
          </cell>
          <cell r="U1210">
            <v>3630.7</v>
          </cell>
        </row>
        <row r="1211">
          <cell r="J1211" t="str">
            <v>25.10.06</v>
          </cell>
          <cell r="L1211" t="str">
            <v>25.10.06</v>
          </cell>
          <cell r="N1211" t="str">
            <v>26.10.06</v>
          </cell>
          <cell r="S1211">
            <v>0</v>
          </cell>
          <cell r="T1211">
            <v>4</v>
          </cell>
          <cell r="U1211">
            <v>583.23</v>
          </cell>
        </row>
        <row r="1212">
          <cell r="J1212" t="str">
            <v/>
          </cell>
          <cell r="L1212" t="str">
            <v/>
          </cell>
          <cell r="N1212" t="str">
            <v>26.10.06</v>
          </cell>
          <cell r="S1212">
            <v>0</v>
          </cell>
          <cell r="T1212">
            <v>4</v>
          </cell>
          <cell r="U1212">
            <v>583.23</v>
          </cell>
        </row>
        <row r="1213">
          <cell r="J1213" t="str">
            <v>25.10.06</v>
          </cell>
          <cell r="L1213" t="str">
            <v>25.10.06</v>
          </cell>
          <cell r="N1213" t="str">
            <v>26.10.06</v>
          </cell>
          <cell r="S1213">
            <v>0</v>
          </cell>
          <cell r="T1213">
            <v>8</v>
          </cell>
          <cell r="U1213">
            <v>105.83</v>
          </cell>
        </row>
        <row r="1214">
          <cell r="J1214" t="str">
            <v/>
          </cell>
          <cell r="L1214" t="str">
            <v/>
          </cell>
          <cell r="N1214" t="str">
            <v>26.10.06</v>
          </cell>
          <cell r="S1214">
            <v>0</v>
          </cell>
          <cell r="T1214">
            <v>8</v>
          </cell>
          <cell r="U1214">
            <v>105.83</v>
          </cell>
        </row>
        <row r="1215">
          <cell r="J1215" t="str">
            <v>25.10.06</v>
          </cell>
          <cell r="L1215" t="str">
            <v>25.10.06</v>
          </cell>
          <cell r="N1215" t="str">
            <v>26.10.06</v>
          </cell>
          <cell r="S1215">
            <v>0</v>
          </cell>
          <cell r="T1215">
            <v>2</v>
          </cell>
          <cell r="U1215">
            <v>309</v>
          </cell>
        </row>
        <row r="1216">
          <cell r="J1216" t="str">
            <v/>
          </cell>
          <cell r="L1216" t="str">
            <v/>
          </cell>
          <cell r="N1216" t="str">
            <v>26.10.06</v>
          </cell>
          <cell r="S1216">
            <v>0</v>
          </cell>
          <cell r="T1216">
            <v>2</v>
          </cell>
          <cell r="U1216">
            <v>309</v>
          </cell>
        </row>
        <row r="1217">
          <cell r="J1217" t="str">
            <v>25.10.06</v>
          </cell>
          <cell r="L1217" t="str">
            <v>25.10.06</v>
          </cell>
          <cell r="N1217" t="str">
            <v>26.10.06</v>
          </cell>
          <cell r="S1217">
            <v>0</v>
          </cell>
          <cell r="T1217">
            <v>2</v>
          </cell>
          <cell r="U1217">
            <v>274.23</v>
          </cell>
        </row>
        <row r="1218">
          <cell r="J1218" t="str">
            <v/>
          </cell>
          <cell r="L1218" t="str">
            <v/>
          </cell>
          <cell r="N1218" t="str">
            <v>26.10.06</v>
          </cell>
          <cell r="S1218">
            <v>0</v>
          </cell>
          <cell r="T1218">
            <v>2</v>
          </cell>
          <cell r="U1218">
            <v>274.23</v>
          </cell>
        </row>
        <row r="1219">
          <cell r="J1219" t="str">
            <v>25.10.06</v>
          </cell>
          <cell r="L1219" t="str">
            <v>25.10.06</v>
          </cell>
          <cell r="N1219" t="str">
            <v>26.10.06</v>
          </cell>
          <cell r="S1219">
            <v>0</v>
          </cell>
          <cell r="T1219">
            <v>2</v>
          </cell>
          <cell r="U1219">
            <v>399.76</v>
          </cell>
        </row>
        <row r="1220">
          <cell r="J1220" t="str">
            <v/>
          </cell>
          <cell r="L1220" t="str">
            <v/>
          </cell>
          <cell r="N1220" t="str">
            <v>26.10.06</v>
          </cell>
          <cell r="S1220">
            <v>0</v>
          </cell>
          <cell r="T1220">
            <v>2</v>
          </cell>
          <cell r="U1220">
            <v>399.76</v>
          </cell>
        </row>
        <row r="1221">
          <cell r="J1221" t="str">
            <v>25.10.06</v>
          </cell>
          <cell r="L1221" t="str">
            <v>25.10.06</v>
          </cell>
          <cell r="N1221" t="str">
            <v>26.10.06</v>
          </cell>
          <cell r="S1221">
            <v>0</v>
          </cell>
          <cell r="T1221">
            <v>120</v>
          </cell>
          <cell r="U1221">
            <v>150.63999999999999</v>
          </cell>
        </row>
        <row r="1222">
          <cell r="J1222" t="str">
            <v/>
          </cell>
          <cell r="L1222" t="str">
            <v/>
          </cell>
          <cell r="N1222" t="str">
            <v>26.10.06</v>
          </cell>
          <cell r="S1222">
            <v>0</v>
          </cell>
          <cell r="T1222">
            <v>120</v>
          </cell>
          <cell r="U1222">
            <v>150.63999999999999</v>
          </cell>
        </row>
        <row r="1223">
          <cell r="J1223" t="str">
            <v>25.10.06</v>
          </cell>
          <cell r="L1223" t="str">
            <v>25.10.06</v>
          </cell>
          <cell r="N1223" t="str">
            <v>26.10.06</v>
          </cell>
          <cell r="S1223">
            <v>0</v>
          </cell>
          <cell r="T1223">
            <v>6</v>
          </cell>
          <cell r="U1223">
            <v>158.16999999999999</v>
          </cell>
        </row>
        <row r="1224">
          <cell r="J1224" t="str">
            <v/>
          </cell>
          <cell r="L1224" t="str">
            <v/>
          </cell>
          <cell r="N1224" t="str">
            <v>26.10.06</v>
          </cell>
          <cell r="S1224">
            <v>0</v>
          </cell>
          <cell r="T1224">
            <v>6</v>
          </cell>
          <cell r="U1224">
            <v>158.16999999999999</v>
          </cell>
        </row>
        <row r="1225">
          <cell r="J1225" t="str">
            <v>25.10.06</v>
          </cell>
          <cell r="L1225" t="str">
            <v>25.10.06</v>
          </cell>
          <cell r="N1225" t="str">
            <v/>
          </cell>
          <cell r="S1225">
            <v>0</v>
          </cell>
          <cell r="T1225">
            <v>0</v>
          </cell>
          <cell r="U1225">
            <v>0</v>
          </cell>
        </row>
        <row r="1226">
          <cell r="J1226" t="str">
            <v>25.10.06</v>
          </cell>
          <cell r="L1226" t="str">
            <v>25.10.06</v>
          </cell>
          <cell r="N1226" t="str">
            <v>31.10.06</v>
          </cell>
          <cell r="S1226">
            <v>1</v>
          </cell>
          <cell r="T1226">
            <v>1</v>
          </cell>
          <cell r="U1226">
            <v>13</v>
          </cell>
        </row>
        <row r="1227">
          <cell r="J1227" t="str">
            <v/>
          </cell>
          <cell r="L1227" t="str">
            <v/>
          </cell>
          <cell r="N1227" t="str">
            <v/>
          </cell>
          <cell r="S1227">
            <v>1</v>
          </cell>
          <cell r="T1227">
            <v>0</v>
          </cell>
          <cell r="U1227">
            <v>0</v>
          </cell>
        </row>
        <row r="1228">
          <cell r="J1228" t="str">
            <v/>
          </cell>
          <cell r="L1228" t="str">
            <v/>
          </cell>
          <cell r="N1228" t="str">
            <v>31.10.06</v>
          </cell>
          <cell r="S1228">
            <v>1</v>
          </cell>
          <cell r="T1228">
            <v>1</v>
          </cell>
          <cell r="U1228">
            <v>13</v>
          </cell>
        </row>
        <row r="1229">
          <cell r="J1229" t="str">
            <v>25.10.06</v>
          </cell>
          <cell r="L1229" t="str">
            <v>25.10.06</v>
          </cell>
          <cell r="N1229" t="str">
            <v>31.10.06</v>
          </cell>
          <cell r="S1229">
            <v>1</v>
          </cell>
          <cell r="T1229">
            <v>1</v>
          </cell>
          <cell r="U1229">
            <v>19.5</v>
          </cell>
        </row>
        <row r="1230">
          <cell r="J1230" t="str">
            <v/>
          </cell>
          <cell r="L1230" t="str">
            <v/>
          </cell>
          <cell r="N1230" t="str">
            <v/>
          </cell>
          <cell r="S1230">
            <v>1</v>
          </cell>
          <cell r="T1230">
            <v>0</v>
          </cell>
          <cell r="U1230">
            <v>0</v>
          </cell>
        </row>
        <row r="1231">
          <cell r="J1231" t="str">
            <v/>
          </cell>
          <cell r="L1231" t="str">
            <v/>
          </cell>
          <cell r="N1231" t="str">
            <v>31.10.06</v>
          </cell>
          <cell r="S1231">
            <v>1</v>
          </cell>
          <cell r="T1231">
            <v>1</v>
          </cell>
          <cell r="U1231">
            <v>19.5</v>
          </cell>
        </row>
        <row r="1232">
          <cell r="J1232" t="str">
            <v>25.10.06</v>
          </cell>
          <cell r="L1232" t="str">
            <v>25.10.06</v>
          </cell>
          <cell r="N1232" t="str">
            <v>31.10.06</v>
          </cell>
          <cell r="S1232">
            <v>1</v>
          </cell>
          <cell r="T1232">
            <v>1</v>
          </cell>
          <cell r="U1232">
            <v>1300</v>
          </cell>
        </row>
        <row r="1233">
          <cell r="J1233" t="str">
            <v/>
          </cell>
          <cell r="L1233" t="str">
            <v/>
          </cell>
          <cell r="N1233" t="str">
            <v/>
          </cell>
          <cell r="S1233">
            <v>1</v>
          </cell>
          <cell r="T1233">
            <v>0</v>
          </cell>
          <cell r="U1233">
            <v>0</v>
          </cell>
        </row>
        <row r="1234">
          <cell r="J1234" t="str">
            <v/>
          </cell>
          <cell r="L1234" t="str">
            <v/>
          </cell>
          <cell r="N1234" t="str">
            <v>31.10.06</v>
          </cell>
          <cell r="S1234">
            <v>1</v>
          </cell>
          <cell r="T1234">
            <v>1</v>
          </cell>
          <cell r="U1234">
            <v>1300</v>
          </cell>
        </row>
        <row r="1235">
          <cell r="J1235" t="str">
            <v>25.10.06</v>
          </cell>
          <cell r="L1235" t="str">
            <v>25.10.06</v>
          </cell>
          <cell r="N1235" t="str">
            <v>31.10.06</v>
          </cell>
          <cell r="S1235">
            <v>6</v>
          </cell>
          <cell r="T1235">
            <v>6</v>
          </cell>
          <cell r="U1235">
            <v>2726.1</v>
          </cell>
        </row>
        <row r="1236">
          <cell r="J1236" t="str">
            <v/>
          </cell>
          <cell r="L1236" t="str">
            <v/>
          </cell>
          <cell r="N1236" t="str">
            <v/>
          </cell>
          <cell r="S1236">
            <v>6</v>
          </cell>
          <cell r="T1236">
            <v>0</v>
          </cell>
          <cell r="U1236">
            <v>0</v>
          </cell>
        </row>
        <row r="1237">
          <cell r="J1237" t="str">
            <v/>
          </cell>
          <cell r="L1237" t="str">
            <v/>
          </cell>
          <cell r="N1237" t="str">
            <v>31.10.06</v>
          </cell>
          <cell r="S1237">
            <v>6</v>
          </cell>
          <cell r="T1237">
            <v>6</v>
          </cell>
          <cell r="U1237">
            <v>2726.1</v>
          </cell>
        </row>
        <row r="1238">
          <cell r="J1238" t="str">
            <v>25.10.06</v>
          </cell>
          <cell r="L1238" t="str">
            <v>25.10.06</v>
          </cell>
          <cell r="N1238" t="str">
            <v>31.10.06</v>
          </cell>
          <cell r="S1238">
            <v>2</v>
          </cell>
          <cell r="T1238">
            <v>2</v>
          </cell>
          <cell r="U1238">
            <v>6758.7</v>
          </cell>
        </row>
        <row r="1239">
          <cell r="J1239" t="str">
            <v/>
          </cell>
          <cell r="L1239" t="str">
            <v/>
          </cell>
          <cell r="N1239" t="str">
            <v/>
          </cell>
          <cell r="S1239">
            <v>2</v>
          </cell>
          <cell r="T1239">
            <v>0</v>
          </cell>
          <cell r="U1239">
            <v>0</v>
          </cell>
        </row>
        <row r="1240">
          <cell r="J1240" t="str">
            <v/>
          </cell>
          <cell r="L1240" t="str">
            <v/>
          </cell>
          <cell r="N1240" t="str">
            <v>31.10.06</v>
          </cell>
          <cell r="S1240">
            <v>2</v>
          </cell>
          <cell r="T1240">
            <v>2</v>
          </cell>
          <cell r="U1240">
            <v>6758.7</v>
          </cell>
        </row>
        <row r="1241">
          <cell r="J1241" t="str">
            <v>25.10.06</v>
          </cell>
          <cell r="L1241" t="str">
            <v>25.10.06</v>
          </cell>
          <cell r="N1241" t="str">
            <v>31.10.06</v>
          </cell>
          <cell r="S1241">
            <v>2</v>
          </cell>
          <cell r="T1241">
            <v>2</v>
          </cell>
          <cell r="U1241">
            <v>182</v>
          </cell>
        </row>
        <row r="1242">
          <cell r="J1242" t="str">
            <v/>
          </cell>
          <cell r="L1242" t="str">
            <v/>
          </cell>
          <cell r="N1242" t="str">
            <v/>
          </cell>
          <cell r="S1242">
            <v>2</v>
          </cell>
          <cell r="T1242">
            <v>0</v>
          </cell>
          <cell r="U1242">
            <v>0</v>
          </cell>
        </row>
        <row r="1243">
          <cell r="J1243" t="str">
            <v/>
          </cell>
          <cell r="L1243" t="str">
            <v/>
          </cell>
          <cell r="N1243" t="str">
            <v>31.10.06</v>
          </cell>
          <cell r="S1243">
            <v>2</v>
          </cell>
          <cell r="T1243">
            <v>2</v>
          </cell>
          <cell r="U1243">
            <v>182</v>
          </cell>
        </row>
        <row r="1244">
          <cell r="J1244" t="str">
            <v>25.10.06</v>
          </cell>
          <cell r="L1244" t="str">
            <v>25.10.06</v>
          </cell>
          <cell r="N1244" t="str">
            <v>31.10.06</v>
          </cell>
          <cell r="S1244">
            <v>2</v>
          </cell>
          <cell r="T1244">
            <v>2</v>
          </cell>
          <cell r="U1244">
            <v>2080</v>
          </cell>
        </row>
        <row r="1245">
          <cell r="J1245" t="str">
            <v/>
          </cell>
          <cell r="L1245" t="str">
            <v/>
          </cell>
          <cell r="N1245" t="str">
            <v/>
          </cell>
          <cell r="S1245">
            <v>2</v>
          </cell>
          <cell r="T1245">
            <v>0</v>
          </cell>
          <cell r="U1245">
            <v>0</v>
          </cell>
        </row>
        <row r="1246">
          <cell r="J1246" t="str">
            <v/>
          </cell>
          <cell r="L1246" t="str">
            <v/>
          </cell>
          <cell r="N1246" t="str">
            <v>31.10.06</v>
          </cell>
          <cell r="S1246">
            <v>2</v>
          </cell>
          <cell r="T1246">
            <v>2</v>
          </cell>
          <cell r="U1246">
            <v>2080</v>
          </cell>
        </row>
        <row r="1247">
          <cell r="J1247" t="str">
            <v>25.10.06</v>
          </cell>
          <cell r="L1247" t="str">
            <v>25.10.06</v>
          </cell>
          <cell r="N1247" t="str">
            <v>27.10.06</v>
          </cell>
          <cell r="S1247">
            <v>0</v>
          </cell>
          <cell r="T1247">
            <v>1</v>
          </cell>
          <cell r="U1247">
            <v>342.94</v>
          </cell>
        </row>
        <row r="1248">
          <cell r="J1248" t="str">
            <v/>
          </cell>
          <cell r="L1248" t="str">
            <v/>
          </cell>
          <cell r="N1248" t="str">
            <v>27.10.06</v>
          </cell>
          <cell r="S1248">
            <v>0</v>
          </cell>
          <cell r="T1248">
            <v>1</v>
          </cell>
          <cell r="U1248">
            <v>342.94</v>
          </cell>
        </row>
        <row r="1249">
          <cell r="J1249" t="str">
            <v>27.10.06</v>
          </cell>
          <cell r="L1249" t="str">
            <v>27.10.06</v>
          </cell>
          <cell r="N1249" t="str">
            <v>30.10.06</v>
          </cell>
          <cell r="S1249">
            <v>0</v>
          </cell>
          <cell r="T1249">
            <v>100</v>
          </cell>
          <cell r="U1249">
            <v>352.16</v>
          </cell>
        </row>
        <row r="1250">
          <cell r="J1250" t="str">
            <v/>
          </cell>
          <cell r="L1250" t="str">
            <v/>
          </cell>
          <cell r="N1250" t="str">
            <v>30.10.06</v>
          </cell>
          <cell r="S1250">
            <v>0</v>
          </cell>
          <cell r="T1250">
            <v>100</v>
          </cell>
          <cell r="U1250">
            <v>352.16</v>
          </cell>
        </row>
        <row r="1251">
          <cell r="J1251" t="str">
            <v>27.10.06</v>
          </cell>
          <cell r="L1251" t="str">
            <v>27.10.06</v>
          </cell>
          <cell r="N1251" t="str">
            <v>30.10.06</v>
          </cell>
          <cell r="S1251">
            <v>0</v>
          </cell>
          <cell r="T1251">
            <v>350</v>
          </cell>
          <cell r="U1251">
            <v>373.06</v>
          </cell>
        </row>
        <row r="1252">
          <cell r="J1252" t="str">
            <v/>
          </cell>
          <cell r="L1252" t="str">
            <v/>
          </cell>
          <cell r="N1252" t="str">
            <v>30.10.06</v>
          </cell>
          <cell r="S1252">
            <v>0</v>
          </cell>
          <cell r="T1252">
            <v>350</v>
          </cell>
          <cell r="U1252">
            <v>373.06</v>
          </cell>
        </row>
        <row r="1253">
          <cell r="J1253" t="str">
            <v>27.10.06</v>
          </cell>
          <cell r="L1253" t="str">
            <v>27.10.06</v>
          </cell>
          <cell r="N1253" t="str">
            <v>30.10.06</v>
          </cell>
          <cell r="S1253">
            <v>0</v>
          </cell>
          <cell r="T1253">
            <v>300</v>
          </cell>
          <cell r="U1253">
            <v>319.77</v>
          </cell>
        </row>
        <row r="1254">
          <cell r="J1254" t="str">
            <v/>
          </cell>
          <cell r="L1254" t="str">
            <v/>
          </cell>
          <cell r="N1254" t="str">
            <v>30.10.06</v>
          </cell>
          <cell r="S1254">
            <v>0</v>
          </cell>
          <cell r="T1254">
            <v>300</v>
          </cell>
          <cell r="U1254">
            <v>319.77</v>
          </cell>
        </row>
        <row r="1255">
          <cell r="J1255" t="str">
            <v>30.10.06</v>
          </cell>
          <cell r="L1255" t="str">
            <v>30.10.06</v>
          </cell>
          <cell r="N1255" t="str">
            <v>30.10.06</v>
          </cell>
          <cell r="S1255">
            <v>0</v>
          </cell>
          <cell r="T1255">
            <v>2</v>
          </cell>
          <cell r="U1255">
            <v>79.400000000000006</v>
          </cell>
        </row>
        <row r="1256">
          <cell r="J1256" t="str">
            <v/>
          </cell>
          <cell r="L1256" t="str">
            <v/>
          </cell>
          <cell r="N1256" t="str">
            <v>30.10.06</v>
          </cell>
          <cell r="S1256">
            <v>0</v>
          </cell>
          <cell r="T1256">
            <v>2</v>
          </cell>
          <cell r="U1256">
            <v>79.400000000000006</v>
          </cell>
        </row>
        <row r="1257">
          <cell r="J1257" t="str">
            <v>30.10.06</v>
          </cell>
          <cell r="L1257" t="str">
            <v>30.10.06</v>
          </cell>
          <cell r="N1257" t="str">
            <v>30.10.06</v>
          </cell>
          <cell r="S1257">
            <v>0</v>
          </cell>
          <cell r="T1257">
            <v>1</v>
          </cell>
          <cell r="U1257">
            <v>43.25</v>
          </cell>
        </row>
        <row r="1258">
          <cell r="J1258" t="str">
            <v/>
          </cell>
          <cell r="L1258" t="str">
            <v/>
          </cell>
          <cell r="N1258" t="str">
            <v>30.10.06</v>
          </cell>
          <cell r="S1258">
            <v>0</v>
          </cell>
          <cell r="T1258">
            <v>1</v>
          </cell>
          <cell r="U1258">
            <v>43.25</v>
          </cell>
        </row>
        <row r="1259">
          <cell r="J1259" t="str">
            <v>24.11.06</v>
          </cell>
          <cell r="L1259" t="str">
            <v/>
          </cell>
          <cell r="N1259" t="str">
            <v>21.11.06</v>
          </cell>
          <cell r="S1259">
            <v>0</v>
          </cell>
          <cell r="T1259">
            <v>3</v>
          </cell>
          <cell r="U1259">
            <v>1047.43</v>
          </cell>
        </row>
        <row r="1260">
          <cell r="J1260" t="str">
            <v/>
          </cell>
          <cell r="L1260" t="str">
            <v/>
          </cell>
          <cell r="N1260" t="str">
            <v>21.11.06</v>
          </cell>
          <cell r="S1260">
            <v>0</v>
          </cell>
          <cell r="T1260">
            <v>3</v>
          </cell>
          <cell r="U1260">
            <v>1047.43</v>
          </cell>
        </row>
        <row r="1261">
          <cell r="J1261" t="str">
            <v>24.11.06</v>
          </cell>
          <cell r="L1261" t="str">
            <v/>
          </cell>
          <cell r="N1261" t="str">
            <v>21.11.06</v>
          </cell>
          <cell r="S1261">
            <v>0</v>
          </cell>
          <cell r="T1261">
            <v>3</v>
          </cell>
          <cell r="U1261">
            <v>1287.97</v>
          </cell>
        </row>
        <row r="1262">
          <cell r="J1262" t="str">
            <v/>
          </cell>
          <cell r="L1262" t="str">
            <v/>
          </cell>
          <cell r="N1262" t="str">
            <v>21.11.06</v>
          </cell>
          <cell r="S1262">
            <v>0</v>
          </cell>
          <cell r="T1262">
            <v>3</v>
          </cell>
          <cell r="U1262">
            <v>1287.97</v>
          </cell>
        </row>
        <row r="1263">
          <cell r="J1263" t="str">
            <v>24.11.06</v>
          </cell>
          <cell r="L1263" t="str">
            <v/>
          </cell>
          <cell r="N1263" t="str">
            <v>21.11.06</v>
          </cell>
          <cell r="S1263">
            <v>0</v>
          </cell>
          <cell r="T1263">
            <v>3</v>
          </cell>
          <cell r="U1263">
            <v>40.19</v>
          </cell>
        </row>
        <row r="1264">
          <cell r="J1264" t="str">
            <v/>
          </cell>
          <cell r="L1264" t="str">
            <v/>
          </cell>
          <cell r="N1264" t="str">
            <v>21.11.06</v>
          </cell>
          <cell r="S1264">
            <v>0</v>
          </cell>
          <cell r="T1264">
            <v>3</v>
          </cell>
          <cell r="U1264">
            <v>40.19</v>
          </cell>
        </row>
        <row r="1265">
          <cell r="J1265" t="str">
            <v>24.11.06</v>
          </cell>
          <cell r="L1265" t="str">
            <v/>
          </cell>
          <cell r="N1265" t="str">
            <v>21.11.06</v>
          </cell>
          <cell r="S1265">
            <v>0</v>
          </cell>
          <cell r="T1265">
            <v>3</v>
          </cell>
          <cell r="U1265">
            <v>25.27</v>
          </cell>
        </row>
        <row r="1266">
          <cell r="J1266" t="str">
            <v/>
          </cell>
          <cell r="L1266" t="str">
            <v/>
          </cell>
          <cell r="N1266" t="str">
            <v>21.11.06</v>
          </cell>
          <cell r="S1266">
            <v>0</v>
          </cell>
          <cell r="T1266">
            <v>3</v>
          </cell>
          <cell r="U1266">
            <v>25.27</v>
          </cell>
        </row>
        <row r="1267">
          <cell r="J1267" t="str">
            <v>24.11.06</v>
          </cell>
          <cell r="L1267" t="str">
            <v/>
          </cell>
          <cell r="N1267" t="str">
            <v>21.11.06</v>
          </cell>
          <cell r="S1267">
            <v>0</v>
          </cell>
          <cell r="T1267">
            <v>7500</v>
          </cell>
          <cell r="U1267">
            <v>959.14</v>
          </cell>
        </row>
        <row r="1268">
          <cell r="J1268" t="str">
            <v/>
          </cell>
          <cell r="L1268" t="str">
            <v/>
          </cell>
          <cell r="N1268" t="str">
            <v>21.11.06</v>
          </cell>
          <cell r="S1268">
            <v>0</v>
          </cell>
          <cell r="T1268">
            <v>7500</v>
          </cell>
          <cell r="U1268">
            <v>959.14</v>
          </cell>
        </row>
        <row r="1269">
          <cell r="J1269" t="str">
            <v>08.12.06</v>
          </cell>
          <cell r="L1269" t="str">
            <v>08.12.06</v>
          </cell>
          <cell r="N1269" t="str">
            <v>07.12.06</v>
          </cell>
          <cell r="S1269">
            <v>0</v>
          </cell>
          <cell r="T1269">
            <v>1</v>
          </cell>
          <cell r="U1269">
            <v>308.95999999999998</v>
          </cell>
        </row>
        <row r="1270">
          <cell r="J1270" t="str">
            <v/>
          </cell>
          <cell r="L1270" t="str">
            <v/>
          </cell>
          <cell r="N1270" t="str">
            <v>07.12.06</v>
          </cell>
          <cell r="S1270">
            <v>0</v>
          </cell>
          <cell r="T1270">
            <v>1</v>
          </cell>
          <cell r="U1270">
            <v>308.95999999999998</v>
          </cell>
        </row>
        <row r="1271">
          <cell r="J1271" t="str">
            <v>08.12.06</v>
          </cell>
          <cell r="L1271" t="str">
            <v>08.12.06</v>
          </cell>
          <cell r="N1271" t="str">
            <v>07.12.06</v>
          </cell>
          <cell r="S1271">
            <v>0</v>
          </cell>
          <cell r="T1271">
            <v>1</v>
          </cell>
          <cell r="U1271">
            <v>21.63</v>
          </cell>
        </row>
        <row r="1272">
          <cell r="J1272" t="str">
            <v/>
          </cell>
          <cell r="L1272" t="str">
            <v/>
          </cell>
          <cell r="N1272" t="str">
            <v>07.12.06</v>
          </cell>
          <cell r="S1272">
            <v>0</v>
          </cell>
          <cell r="T1272">
            <v>1</v>
          </cell>
          <cell r="U1272">
            <v>21.63</v>
          </cell>
        </row>
        <row r="1273">
          <cell r="J1273" t="str">
            <v>08.12.06</v>
          </cell>
          <cell r="L1273" t="str">
            <v>08.12.06</v>
          </cell>
          <cell r="N1273" t="str">
            <v>07.12.06</v>
          </cell>
          <cell r="S1273">
            <v>0</v>
          </cell>
          <cell r="T1273">
            <v>1</v>
          </cell>
          <cell r="U1273">
            <v>217.46</v>
          </cell>
        </row>
        <row r="1274">
          <cell r="J1274" t="str">
            <v/>
          </cell>
          <cell r="L1274" t="str">
            <v/>
          </cell>
          <cell r="N1274" t="str">
            <v>07.12.06</v>
          </cell>
          <cell r="S1274">
            <v>0</v>
          </cell>
          <cell r="T1274">
            <v>1</v>
          </cell>
          <cell r="U1274">
            <v>217.46</v>
          </cell>
        </row>
        <row r="1275">
          <cell r="J1275" t="str">
            <v>08.12.06</v>
          </cell>
          <cell r="L1275" t="str">
            <v>08.12.06</v>
          </cell>
          <cell r="N1275" t="str">
            <v>07.12.06</v>
          </cell>
          <cell r="S1275">
            <v>0</v>
          </cell>
          <cell r="T1275">
            <v>1</v>
          </cell>
          <cell r="U1275">
            <v>869.68</v>
          </cell>
        </row>
        <row r="1276">
          <cell r="J1276" t="str">
            <v/>
          </cell>
          <cell r="L1276" t="str">
            <v/>
          </cell>
          <cell r="N1276" t="str">
            <v>07.12.06</v>
          </cell>
          <cell r="S1276">
            <v>0</v>
          </cell>
          <cell r="T1276">
            <v>1</v>
          </cell>
          <cell r="U1276">
            <v>869.68</v>
          </cell>
        </row>
        <row r="1277">
          <cell r="J1277" t="str">
            <v>08.12.06</v>
          </cell>
          <cell r="L1277" t="str">
            <v>08.12.06</v>
          </cell>
          <cell r="N1277" t="str">
            <v>07.12.06</v>
          </cell>
          <cell r="S1277">
            <v>0</v>
          </cell>
          <cell r="T1277">
            <v>1</v>
          </cell>
          <cell r="U1277">
            <v>89.02</v>
          </cell>
        </row>
        <row r="1278">
          <cell r="J1278" t="str">
            <v/>
          </cell>
          <cell r="L1278" t="str">
            <v/>
          </cell>
          <cell r="N1278" t="str">
            <v>07.12.06</v>
          </cell>
          <cell r="S1278">
            <v>0</v>
          </cell>
          <cell r="T1278">
            <v>1</v>
          </cell>
          <cell r="U1278">
            <v>89.02</v>
          </cell>
        </row>
        <row r="1279">
          <cell r="J1279" t="str">
            <v>08.12.06</v>
          </cell>
          <cell r="L1279" t="str">
            <v>08.12.06</v>
          </cell>
          <cell r="N1279" t="str">
            <v>07.12.06</v>
          </cell>
          <cell r="S1279">
            <v>0</v>
          </cell>
          <cell r="T1279">
            <v>1</v>
          </cell>
          <cell r="U1279">
            <v>15.86</v>
          </cell>
        </row>
        <row r="1280">
          <cell r="J1280" t="str">
            <v/>
          </cell>
          <cell r="L1280" t="str">
            <v/>
          </cell>
          <cell r="N1280" t="str">
            <v>07.12.06</v>
          </cell>
          <cell r="S1280">
            <v>0</v>
          </cell>
          <cell r="T1280">
            <v>1</v>
          </cell>
          <cell r="U1280">
            <v>15.86</v>
          </cell>
        </row>
        <row r="1281">
          <cell r="J1281" t="str">
            <v>08.12.06</v>
          </cell>
          <cell r="L1281" t="str">
            <v>08.12.06</v>
          </cell>
          <cell r="N1281" t="str">
            <v>07.12.06</v>
          </cell>
          <cell r="S1281">
            <v>0</v>
          </cell>
          <cell r="T1281">
            <v>1</v>
          </cell>
          <cell r="U1281">
            <v>66.52</v>
          </cell>
        </row>
        <row r="1282">
          <cell r="J1282" t="str">
            <v/>
          </cell>
          <cell r="L1282" t="str">
            <v/>
          </cell>
          <cell r="N1282" t="str">
            <v>07.12.06</v>
          </cell>
          <cell r="S1282">
            <v>0</v>
          </cell>
          <cell r="T1282">
            <v>1</v>
          </cell>
          <cell r="U1282">
            <v>66.52</v>
          </cell>
        </row>
        <row r="1283">
          <cell r="J1283" t="str">
            <v>08.12.06</v>
          </cell>
          <cell r="L1283" t="str">
            <v>08.12.06</v>
          </cell>
          <cell r="N1283" t="str">
            <v>07.12.06</v>
          </cell>
          <cell r="S1283">
            <v>0</v>
          </cell>
          <cell r="T1283">
            <v>1</v>
          </cell>
          <cell r="U1283">
            <v>92.69</v>
          </cell>
        </row>
        <row r="1284">
          <cell r="J1284" t="str">
            <v/>
          </cell>
          <cell r="L1284" t="str">
            <v/>
          </cell>
          <cell r="N1284" t="str">
            <v>07.12.06</v>
          </cell>
          <cell r="S1284">
            <v>0</v>
          </cell>
          <cell r="T1284">
            <v>1</v>
          </cell>
          <cell r="U1284">
            <v>92.69</v>
          </cell>
        </row>
        <row r="1285">
          <cell r="J1285" t="str">
            <v>07.12.06</v>
          </cell>
          <cell r="L1285" t="str">
            <v/>
          </cell>
          <cell r="N1285" t="str">
            <v/>
          </cell>
          <cell r="S1285">
            <v>0</v>
          </cell>
          <cell r="T1285">
            <v>0</v>
          </cell>
          <cell r="U1285">
            <v>0</v>
          </cell>
        </row>
        <row r="1286">
          <cell r="J1286" t="str">
            <v>07.12.06</v>
          </cell>
          <cell r="L1286" t="str">
            <v/>
          </cell>
          <cell r="N1286" t="str">
            <v/>
          </cell>
          <cell r="S1286">
            <v>0</v>
          </cell>
          <cell r="T1286">
            <v>0</v>
          </cell>
          <cell r="U1286">
            <v>0</v>
          </cell>
        </row>
        <row r="1287">
          <cell r="J1287" t="str">
            <v>14.08.07</v>
          </cell>
          <cell r="L1287" t="str">
            <v>14.08.07</v>
          </cell>
          <cell r="N1287" t="str">
            <v>13.08.07</v>
          </cell>
          <cell r="S1287">
            <v>0</v>
          </cell>
          <cell r="T1287">
            <v>1</v>
          </cell>
          <cell r="U1287">
            <v>246.32</v>
          </cell>
        </row>
        <row r="1288">
          <cell r="J1288" t="str">
            <v/>
          </cell>
          <cell r="L1288" t="str">
            <v/>
          </cell>
          <cell r="N1288" t="str">
            <v>13.08.07</v>
          </cell>
          <cell r="S1288">
            <v>0</v>
          </cell>
          <cell r="T1288">
            <v>1</v>
          </cell>
          <cell r="U1288">
            <v>246.32</v>
          </cell>
        </row>
        <row r="1289">
          <cell r="J1289" t="str">
            <v>20.11.07</v>
          </cell>
          <cell r="L1289" t="str">
            <v>20.11.07</v>
          </cell>
          <cell r="N1289" t="str">
            <v>11.12.07</v>
          </cell>
          <cell r="S1289">
            <v>0</v>
          </cell>
          <cell r="T1289">
            <v>50</v>
          </cell>
          <cell r="U1289">
            <v>15004</v>
          </cell>
        </row>
        <row r="1290">
          <cell r="J1290" t="str">
            <v/>
          </cell>
          <cell r="L1290" t="str">
            <v/>
          </cell>
          <cell r="N1290" t="str">
            <v>11.12.07</v>
          </cell>
          <cell r="S1290">
            <v>0</v>
          </cell>
          <cell r="T1290">
            <v>50</v>
          </cell>
          <cell r="U1290">
            <v>15004</v>
          </cell>
        </row>
        <row r="1291">
          <cell r="J1291" t="str">
            <v/>
          </cell>
          <cell r="L1291" t="str">
            <v/>
          </cell>
          <cell r="N1291" t="str">
            <v/>
          </cell>
          <cell r="S1291">
            <v>0</v>
          </cell>
          <cell r="T1291">
            <v>0</v>
          </cell>
          <cell r="U1291">
            <v>95307.53</v>
          </cell>
        </row>
        <row r="1292">
          <cell r="J1292" t="str">
            <v>30.11.06</v>
          </cell>
          <cell r="L1292" t="str">
            <v/>
          </cell>
          <cell r="N1292" t="str">
            <v>12.06.07</v>
          </cell>
          <cell r="S1292">
            <v>0</v>
          </cell>
          <cell r="T1292">
            <v>1</v>
          </cell>
          <cell r="U1292">
            <v>32143.07</v>
          </cell>
        </row>
        <row r="1293">
          <cell r="J1293" t="str">
            <v/>
          </cell>
          <cell r="L1293" t="str">
            <v/>
          </cell>
          <cell r="N1293" t="str">
            <v>12.06.07</v>
          </cell>
          <cell r="S1293">
            <v>0</v>
          </cell>
          <cell r="T1293">
            <v>1</v>
          </cell>
          <cell r="U1293">
            <v>32143.07</v>
          </cell>
        </row>
        <row r="1294">
          <cell r="J1294" t="str">
            <v>30.11.06</v>
          </cell>
          <cell r="L1294" t="str">
            <v/>
          </cell>
          <cell r="N1294" t="str">
            <v>12.06.07</v>
          </cell>
          <cell r="S1294">
            <v>0</v>
          </cell>
          <cell r="T1294">
            <v>1</v>
          </cell>
          <cell r="U1294">
            <v>6737.82</v>
          </cell>
        </row>
        <row r="1295">
          <cell r="J1295" t="str">
            <v/>
          </cell>
          <cell r="L1295" t="str">
            <v/>
          </cell>
          <cell r="N1295" t="str">
            <v>12.06.07</v>
          </cell>
          <cell r="S1295">
            <v>0</v>
          </cell>
          <cell r="T1295">
            <v>1</v>
          </cell>
          <cell r="U1295">
            <v>6737.82</v>
          </cell>
        </row>
        <row r="1296">
          <cell r="J1296" t="str">
            <v>30.11.06</v>
          </cell>
          <cell r="L1296" t="str">
            <v/>
          </cell>
          <cell r="N1296" t="str">
            <v>12.06.07</v>
          </cell>
          <cell r="S1296">
            <v>0</v>
          </cell>
          <cell r="T1296">
            <v>1</v>
          </cell>
          <cell r="U1296">
            <v>35584.97</v>
          </cell>
        </row>
        <row r="1297">
          <cell r="J1297" t="str">
            <v/>
          </cell>
          <cell r="L1297" t="str">
            <v/>
          </cell>
          <cell r="N1297" t="str">
            <v>12.06.07</v>
          </cell>
          <cell r="S1297">
            <v>0</v>
          </cell>
          <cell r="T1297">
            <v>1</v>
          </cell>
          <cell r="U1297">
            <v>35584.97</v>
          </cell>
        </row>
        <row r="1298">
          <cell r="J1298" t="str">
            <v>30.11.06</v>
          </cell>
          <cell r="L1298" t="str">
            <v/>
          </cell>
          <cell r="N1298" t="str">
            <v>12.06.07</v>
          </cell>
          <cell r="S1298">
            <v>0</v>
          </cell>
          <cell r="T1298">
            <v>1</v>
          </cell>
          <cell r="U1298">
            <v>20841.669999999998</v>
          </cell>
        </row>
        <row r="1299">
          <cell r="J1299" t="str">
            <v/>
          </cell>
          <cell r="L1299" t="str">
            <v/>
          </cell>
          <cell r="N1299" t="str">
            <v>12.06.07</v>
          </cell>
          <cell r="S1299">
            <v>0</v>
          </cell>
          <cell r="T1299">
            <v>1</v>
          </cell>
          <cell r="U1299">
            <v>20841.669999999998</v>
          </cell>
        </row>
        <row r="1300">
          <cell r="J1300" t="str">
            <v/>
          </cell>
          <cell r="L1300" t="str">
            <v/>
          </cell>
          <cell r="N1300" t="str">
            <v/>
          </cell>
          <cell r="S1300">
            <v>0</v>
          </cell>
          <cell r="T1300">
            <v>0</v>
          </cell>
          <cell r="U1300">
            <v>0</v>
          </cell>
        </row>
        <row r="1301">
          <cell r="J1301" t="str">
            <v/>
          </cell>
          <cell r="L1301" t="str">
            <v/>
          </cell>
          <cell r="N1301" t="str">
            <v/>
          </cell>
          <cell r="S1301">
            <v>0</v>
          </cell>
          <cell r="T1301">
            <v>0</v>
          </cell>
          <cell r="U1301">
            <v>0</v>
          </cell>
        </row>
        <row r="1302">
          <cell r="J1302" t="str">
            <v/>
          </cell>
          <cell r="L1302" t="str">
            <v/>
          </cell>
          <cell r="N1302" t="str">
            <v/>
          </cell>
          <cell r="S1302">
            <v>0</v>
          </cell>
          <cell r="T1302">
            <v>0</v>
          </cell>
          <cell r="U1302">
            <v>0</v>
          </cell>
        </row>
        <row r="1303">
          <cell r="J1303" t="str">
            <v/>
          </cell>
          <cell r="L1303" t="str">
            <v/>
          </cell>
          <cell r="N1303" t="str">
            <v/>
          </cell>
          <cell r="S1303">
            <v>0</v>
          </cell>
          <cell r="T1303">
            <v>0</v>
          </cell>
          <cell r="U1303">
            <v>0</v>
          </cell>
        </row>
        <row r="1304">
          <cell r="J1304" t="str">
            <v/>
          </cell>
          <cell r="L1304" t="str">
            <v/>
          </cell>
          <cell r="N1304" t="str">
            <v/>
          </cell>
          <cell r="S1304">
            <v>0</v>
          </cell>
          <cell r="T1304">
            <v>0</v>
          </cell>
          <cell r="U1304">
            <v>69668.240000000005</v>
          </cell>
        </row>
        <row r="1305">
          <cell r="J1305" t="str">
            <v/>
          </cell>
          <cell r="L1305" t="str">
            <v/>
          </cell>
          <cell r="N1305" t="str">
            <v/>
          </cell>
          <cell r="S1305">
            <v>0</v>
          </cell>
          <cell r="T1305">
            <v>0</v>
          </cell>
          <cell r="U1305">
            <v>69668.240000000005</v>
          </cell>
        </row>
        <row r="1306">
          <cell r="J1306" t="str">
            <v>25.10.06</v>
          </cell>
          <cell r="L1306" t="str">
            <v/>
          </cell>
          <cell r="N1306" t="str">
            <v>29.11.06</v>
          </cell>
          <cell r="S1306">
            <v>0</v>
          </cell>
          <cell r="T1306">
            <v>1</v>
          </cell>
          <cell r="U1306">
            <v>23920</v>
          </cell>
        </row>
        <row r="1307">
          <cell r="J1307" t="str">
            <v/>
          </cell>
          <cell r="L1307" t="str">
            <v/>
          </cell>
          <cell r="N1307" t="str">
            <v>29.11.06</v>
          </cell>
          <cell r="S1307">
            <v>0</v>
          </cell>
          <cell r="T1307">
            <v>1</v>
          </cell>
          <cell r="U1307">
            <v>23920</v>
          </cell>
        </row>
        <row r="1308">
          <cell r="J1308" t="str">
            <v>27.10.06</v>
          </cell>
          <cell r="L1308" t="str">
            <v>23.11.06</v>
          </cell>
          <cell r="N1308" t="str">
            <v>29.11.06</v>
          </cell>
          <cell r="S1308">
            <v>0</v>
          </cell>
          <cell r="T1308">
            <v>1</v>
          </cell>
          <cell r="U1308">
            <v>37307.64</v>
          </cell>
        </row>
        <row r="1309">
          <cell r="J1309" t="str">
            <v/>
          </cell>
          <cell r="L1309" t="str">
            <v/>
          </cell>
          <cell r="N1309" t="str">
            <v>29.11.06</v>
          </cell>
          <cell r="S1309">
            <v>0</v>
          </cell>
          <cell r="T1309">
            <v>1</v>
          </cell>
          <cell r="U1309">
            <v>37307.64</v>
          </cell>
        </row>
        <row r="1310">
          <cell r="J1310" t="str">
            <v>25.10.06</v>
          </cell>
          <cell r="L1310" t="str">
            <v>25.10.06</v>
          </cell>
          <cell r="N1310" t="str">
            <v>25.10.06</v>
          </cell>
          <cell r="S1310">
            <v>0</v>
          </cell>
          <cell r="T1310">
            <v>1</v>
          </cell>
          <cell r="U1310">
            <v>8024</v>
          </cell>
        </row>
        <row r="1311">
          <cell r="J1311" t="str">
            <v/>
          </cell>
          <cell r="L1311" t="str">
            <v/>
          </cell>
          <cell r="N1311" t="str">
            <v>25.10.06</v>
          </cell>
          <cell r="S1311">
            <v>0</v>
          </cell>
          <cell r="T1311">
            <v>1</v>
          </cell>
          <cell r="U1311">
            <v>8024</v>
          </cell>
        </row>
        <row r="1312">
          <cell r="J1312" t="str">
            <v>27.10.06</v>
          </cell>
          <cell r="L1312" t="str">
            <v>27.10.06</v>
          </cell>
          <cell r="N1312" t="str">
            <v>26.10.06</v>
          </cell>
          <cell r="S1312">
            <v>0</v>
          </cell>
          <cell r="T1312">
            <v>3</v>
          </cell>
          <cell r="U1312">
            <v>174</v>
          </cell>
        </row>
        <row r="1313">
          <cell r="J1313" t="str">
            <v/>
          </cell>
          <cell r="L1313" t="str">
            <v/>
          </cell>
          <cell r="N1313" t="str">
            <v>26.10.06</v>
          </cell>
          <cell r="S1313">
            <v>0</v>
          </cell>
          <cell r="T1313">
            <v>3</v>
          </cell>
          <cell r="U1313">
            <v>174</v>
          </cell>
        </row>
        <row r="1314">
          <cell r="J1314" t="str">
            <v>27.10.06</v>
          </cell>
          <cell r="L1314" t="str">
            <v>02.11.06</v>
          </cell>
          <cell r="N1314" t="str">
            <v>03.11.06</v>
          </cell>
          <cell r="S1314">
            <v>0</v>
          </cell>
          <cell r="T1314">
            <v>2</v>
          </cell>
          <cell r="U1314">
            <v>97.04</v>
          </cell>
        </row>
        <row r="1315">
          <cell r="J1315" t="str">
            <v/>
          </cell>
          <cell r="L1315" t="str">
            <v/>
          </cell>
          <cell r="N1315" t="str">
            <v>03.11.06</v>
          </cell>
          <cell r="S1315">
            <v>0</v>
          </cell>
          <cell r="T1315">
            <v>2</v>
          </cell>
          <cell r="U1315">
            <v>97.04</v>
          </cell>
        </row>
        <row r="1316">
          <cell r="J1316" t="str">
            <v>27.10.06</v>
          </cell>
          <cell r="L1316" t="str">
            <v>02.11.06</v>
          </cell>
          <cell r="N1316" t="str">
            <v>03.11.06</v>
          </cell>
          <cell r="S1316">
            <v>0</v>
          </cell>
          <cell r="T1316">
            <v>3</v>
          </cell>
          <cell r="U1316">
            <v>145.56</v>
          </cell>
        </row>
        <row r="1317">
          <cell r="J1317" t="str">
            <v/>
          </cell>
          <cell r="L1317" t="str">
            <v/>
          </cell>
          <cell r="N1317" t="str">
            <v>03.11.06</v>
          </cell>
          <cell r="S1317">
            <v>0</v>
          </cell>
          <cell r="T1317">
            <v>3</v>
          </cell>
          <cell r="U1317">
            <v>145.56</v>
          </cell>
        </row>
        <row r="1318">
          <cell r="J1318" t="str">
            <v/>
          </cell>
          <cell r="L1318" t="str">
            <v/>
          </cell>
          <cell r="N1318" t="str">
            <v/>
          </cell>
          <cell r="S1318">
            <v>0</v>
          </cell>
          <cell r="T1318">
            <v>0</v>
          </cell>
          <cell r="U1318">
            <v>0</v>
          </cell>
        </row>
        <row r="1319">
          <cell r="J1319" t="str">
            <v/>
          </cell>
          <cell r="L1319" t="str">
            <v/>
          </cell>
          <cell r="N1319" t="str">
            <v/>
          </cell>
          <cell r="S1319">
            <v>0</v>
          </cell>
          <cell r="T1319">
            <v>0</v>
          </cell>
          <cell r="U1319">
            <v>0</v>
          </cell>
        </row>
        <row r="1320">
          <cell r="J1320" t="str">
            <v/>
          </cell>
          <cell r="L1320" t="str">
            <v/>
          </cell>
          <cell r="N1320" t="str">
            <v/>
          </cell>
          <cell r="S1320">
            <v>0</v>
          </cell>
          <cell r="T1320">
            <v>0</v>
          </cell>
          <cell r="U1320">
            <v>0</v>
          </cell>
        </row>
        <row r="1321">
          <cell r="J1321" t="str">
            <v/>
          </cell>
          <cell r="L1321" t="str">
            <v/>
          </cell>
          <cell r="N1321" t="str">
            <v/>
          </cell>
          <cell r="S1321">
            <v>0</v>
          </cell>
          <cell r="T1321">
            <v>0</v>
          </cell>
          <cell r="U1321">
            <v>0</v>
          </cell>
        </row>
        <row r="1322">
          <cell r="J1322" t="str">
            <v>19.04.07</v>
          </cell>
          <cell r="L1322" t="str">
            <v/>
          </cell>
          <cell r="N1322" t="str">
            <v/>
          </cell>
          <cell r="S1322">
            <v>0</v>
          </cell>
          <cell r="T1322">
            <v>0</v>
          </cell>
          <cell r="U1322">
            <v>0</v>
          </cell>
        </row>
        <row r="1323">
          <cell r="J1323" t="str">
            <v/>
          </cell>
          <cell r="L1323" t="str">
            <v/>
          </cell>
          <cell r="N1323" t="str">
            <v/>
          </cell>
          <cell r="S1323">
            <v>0</v>
          </cell>
          <cell r="T1323">
            <v>0</v>
          </cell>
          <cell r="U1323">
            <v>0</v>
          </cell>
        </row>
        <row r="1324">
          <cell r="J1324" t="str">
            <v/>
          </cell>
          <cell r="L1324" t="str">
            <v/>
          </cell>
          <cell r="N1324" t="str">
            <v/>
          </cell>
          <cell r="S1324">
            <v>0</v>
          </cell>
          <cell r="T1324">
            <v>0</v>
          </cell>
          <cell r="U1324">
            <v>0</v>
          </cell>
        </row>
        <row r="1325">
          <cell r="J1325" t="str">
            <v/>
          </cell>
          <cell r="L1325" t="str">
            <v/>
          </cell>
          <cell r="N1325" t="str">
            <v/>
          </cell>
          <cell r="S1325">
            <v>0</v>
          </cell>
          <cell r="T1325">
            <v>0</v>
          </cell>
          <cell r="U1325">
            <v>0</v>
          </cell>
        </row>
        <row r="1326">
          <cell r="J1326" t="str">
            <v/>
          </cell>
          <cell r="L1326" t="str">
            <v/>
          </cell>
          <cell r="N1326" t="str">
            <v/>
          </cell>
          <cell r="S1326">
            <v>0</v>
          </cell>
          <cell r="T1326">
            <v>0</v>
          </cell>
          <cell r="U1326">
            <v>1178574.32</v>
          </cell>
        </row>
        <row r="1327">
          <cell r="J1327" t="str">
            <v/>
          </cell>
          <cell r="L1327" t="str">
            <v/>
          </cell>
          <cell r="N1327" t="str">
            <v/>
          </cell>
          <cell r="S1327">
            <v>0</v>
          </cell>
          <cell r="T1327">
            <v>0</v>
          </cell>
          <cell r="U1327">
            <v>1178574.32</v>
          </cell>
        </row>
        <row r="1328">
          <cell r="J1328" t="str">
            <v>26.08.06</v>
          </cell>
          <cell r="L1328" t="str">
            <v/>
          </cell>
          <cell r="N1328" t="str">
            <v/>
          </cell>
          <cell r="S1328">
            <v>0</v>
          </cell>
          <cell r="T1328">
            <v>0</v>
          </cell>
          <cell r="U1328">
            <v>0</v>
          </cell>
        </row>
        <row r="1329">
          <cell r="J1329" t="str">
            <v/>
          </cell>
          <cell r="L1329" t="str">
            <v/>
          </cell>
          <cell r="N1329" t="str">
            <v>27.02.07</v>
          </cell>
          <cell r="S1329">
            <v>0</v>
          </cell>
          <cell r="T1329">
            <v>0.64</v>
          </cell>
          <cell r="U1329">
            <v>-5126.08</v>
          </cell>
        </row>
        <row r="1330">
          <cell r="J1330" t="str">
            <v/>
          </cell>
          <cell r="L1330" t="str">
            <v/>
          </cell>
          <cell r="N1330" t="str">
            <v>07.09.06</v>
          </cell>
          <cell r="S1330">
            <v>0</v>
          </cell>
          <cell r="T1330">
            <v>0.64</v>
          </cell>
          <cell r="U1330">
            <v>5126.08</v>
          </cell>
        </row>
        <row r="1331">
          <cell r="J1331" t="str">
            <v/>
          </cell>
          <cell r="L1331" t="str">
            <v/>
          </cell>
          <cell r="N1331" t="str">
            <v/>
          </cell>
          <cell r="S1331">
            <v>0</v>
          </cell>
          <cell r="T1331">
            <v>0</v>
          </cell>
          <cell r="U1331">
            <v>0</v>
          </cell>
        </row>
        <row r="1332">
          <cell r="J1332" t="str">
            <v/>
          </cell>
          <cell r="L1332" t="str">
            <v/>
          </cell>
          <cell r="N1332" t="str">
            <v/>
          </cell>
          <cell r="S1332">
            <v>0</v>
          </cell>
          <cell r="T1332">
            <v>0</v>
          </cell>
          <cell r="U1332">
            <v>0</v>
          </cell>
        </row>
        <row r="1333">
          <cell r="J1333" t="str">
            <v/>
          </cell>
          <cell r="L1333" t="str">
            <v/>
          </cell>
          <cell r="N1333" t="str">
            <v/>
          </cell>
          <cell r="S1333">
            <v>0</v>
          </cell>
          <cell r="T1333">
            <v>0</v>
          </cell>
          <cell r="U1333">
            <v>0</v>
          </cell>
        </row>
        <row r="1334">
          <cell r="J1334" t="str">
            <v/>
          </cell>
          <cell r="L1334" t="str">
            <v/>
          </cell>
          <cell r="N1334" t="str">
            <v/>
          </cell>
          <cell r="S1334">
            <v>0</v>
          </cell>
          <cell r="T1334">
            <v>0</v>
          </cell>
          <cell r="U1334">
            <v>0</v>
          </cell>
        </row>
        <row r="1335">
          <cell r="J1335" t="str">
            <v/>
          </cell>
          <cell r="L1335" t="str">
            <v/>
          </cell>
          <cell r="N1335" t="str">
            <v/>
          </cell>
          <cell r="S1335">
            <v>0</v>
          </cell>
          <cell r="T1335">
            <v>0</v>
          </cell>
          <cell r="U1335">
            <v>0</v>
          </cell>
        </row>
        <row r="1336">
          <cell r="J1336" t="str">
            <v/>
          </cell>
          <cell r="L1336" t="str">
            <v/>
          </cell>
          <cell r="N1336" t="str">
            <v/>
          </cell>
          <cell r="S1336">
            <v>0</v>
          </cell>
          <cell r="T1336">
            <v>0</v>
          </cell>
          <cell r="U1336">
            <v>0</v>
          </cell>
        </row>
        <row r="1337">
          <cell r="J1337" t="str">
            <v/>
          </cell>
          <cell r="L1337" t="str">
            <v/>
          </cell>
          <cell r="N1337" t="str">
            <v/>
          </cell>
          <cell r="S1337">
            <v>0</v>
          </cell>
          <cell r="T1337">
            <v>0</v>
          </cell>
          <cell r="U1337">
            <v>0</v>
          </cell>
        </row>
        <row r="1338">
          <cell r="J1338" t="str">
            <v/>
          </cell>
          <cell r="L1338" t="str">
            <v/>
          </cell>
          <cell r="N1338" t="str">
            <v/>
          </cell>
          <cell r="S1338">
            <v>0</v>
          </cell>
          <cell r="T1338">
            <v>0</v>
          </cell>
          <cell r="U1338">
            <v>5168</v>
          </cell>
        </row>
        <row r="1339">
          <cell r="J1339" t="str">
            <v>06.11.06</v>
          </cell>
          <cell r="L1339" t="str">
            <v>26.01.07</v>
          </cell>
          <cell r="N1339" t="str">
            <v>06.02.07</v>
          </cell>
          <cell r="S1339">
            <v>0</v>
          </cell>
          <cell r="T1339">
            <v>130</v>
          </cell>
          <cell r="U1339">
            <v>2730</v>
          </cell>
        </row>
        <row r="1340">
          <cell r="J1340" t="str">
            <v/>
          </cell>
          <cell r="L1340" t="str">
            <v/>
          </cell>
          <cell r="N1340" t="str">
            <v>06.02.07</v>
          </cell>
          <cell r="S1340">
            <v>0</v>
          </cell>
          <cell r="T1340">
            <v>130</v>
          </cell>
          <cell r="U1340">
            <v>2730</v>
          </cell>
        </row>
        <row r="1341">
          <cell r="J1341" t="str">
            <v>06.11.06</v>
          </cell>
          <cell r="L1341" t="str">
            <v>26.01.07</v>
          </cell>
          <cell r="N1341" t="str">
            <v>06.02.07</v>
          </cell>
          <cell r="S1341">
            <v>0</v>
          </cell>
          <cell r="T1341">
            <v>17</v>
          </cell>
          <cell r="U1341">
            <v>1258</v>
          </cell>
        </row>
        <row r="1342">
          <cell r="J1342" t="str">
            <v/>
          </cell>
          <cell r="L1342" t="str">
            <v/>
          </cell>
          <cell r="N1342" t="str">
            <v>06.02.07</v>
          </cell>
          <cell r="S1342">
            <v>0</v>
          </cell>
          <cell r="T1342">
            <v>17</v>
          </cell>
          <cell r="U1342">
            <v>1258</v>
          </cell>
        </row>
        <row r="1343">
          <cell r="J1343" t="str">
            <v>06.11.06</v>
          </cell>
          <cell r="L1343" t="str">
            <v>26.01.07</v>
          </cell>
          <cell r="N1343" t="str">
            <v>06.02.07</v>
          </cell>
          <cell r="S1343">
            <v>0</v>
          </cell>
          <cell r="T1343">
            <v>1</v>
          </cell>
          <cell r="U1343">
            <v>1180</v>
          </cell>
        </row>
        <row r="1344">
          <cell r="J1344" t="str">
            <v/>
          </cell>
          <cell r="L1344" t="str">
            <v/>
          </cell>
          <cell r="N1344" t="str">
            <v>06.02.07</v>
          </cell>
          <cell r="S1344">
            <v>0</v>
          </cell>
          <cell r="T1344">
            <v>1</v>
          </cell>
          <cell r="U1344">
            <v>1180</v>
          </cell>
        </row>
        <row r="1345">
          <cell r="J1345" t="str">
            <v/>
          </cell>
          <cell r="L1345" t="str">
            <v/>
          </cell>
          <cell r="N1345" t="str">
            <v/>
          </cell>
          <cell r="S1345">
            <v>0</v>
          </cell>
          <cell r="T1345">
            <v>0</v>
          </cell>
          <cell r="U1345">
            <v>0</v>
          </cell>
        </row>
        <row r="1346">
          <cell r="J1346" t="str">
            <v/>
          </cell>
          <cell r="L1346" t="str">
            <v/>
          </cell>
          <cell r="N1346" t="str">
            <v/>
          </cell>
          <cell r="S1346">
            <v>0</v>
          </cell>
          <cell r="T1346">
            <v>0</v>
          </cell>
          <cell r="U1346">
            <v>0</v>
          </cell>
        </row>
        <row r="1347">
          <cell r="J1347" t="str">
            <v/>
          </cell>
          <cell r="L1347" t="str">
            <v/>
          </cell>
          <cell r="N1347" t="str">
            <v/>
          </cell>
          <cell r="S1347">
            <v>0</v>
          </cell>
          <cell r="T1347">
            <v>0</v>
          </cell>
          <cell r="U1347">
            <v>0</v>
          </cell>
        </row>
        <row r="1348">
          <cell r="J1348" t="str">
            <v/>
          </cell>
          <cell r="L1348" t="str">
            <v/>
          </cell>
          <cell r="N1348" t="str">
            <v/>
          </cell>
          <cell r="S1348">
            <v>0</v>
          </cell>
          <cell r="T1348">
            <v>0</v>
          </cell>
          <cell r="U1348">
            <v>0</v>
          </cell>
        </row>
        <row r="1349">
          <cell r="J1349" t="str">
            <v/>
          </cell>
          <cell r="L1349" t="str">
            <v/>
          </cell>
          <cell r="N1349" t="str">
            <v/>
          </cell>
          <cell r="S1349">
            <v>0</v>
          </cell>
          <cell r="T1349">
            <v>0</v>
          </cell>
          <cell r="U1349">
            <v>451799.93</v>
          </cell>
        </row>
        <row r="1350">
          <cell r="J1350" t="str">
            <v>07.09.07</v>
          </cell>
          <cell r="L1350" t="str">
            <v>02.10.07</v>
          </cell>
          <cell r="N1350" t="str">
            <v>16.10.07</v>
          </cell>
          <cell r="S1350">
            <v>0</v>
          </cell>
          <cell r="T1350">
            <v>1</v>
          </cell>
          <cell r="U1350">
            <v>6845.78</v>
          </cell>
        </row>
        <row r="1351">
          <cell r="J1351" t="str">
            <v/>
          </cell>
          <cell r="L1351" t="str">
            <v/>
          </cell>
          <cell r="N1351" t="str">
            <v>16.10.07</v>
          </cell>
          <cell r="S1351">
            <v>0</v>
          </cell>
          <cell r="T1351">
            <v>1</v>
          </cell>
          <cell r="U1351">
            <v>6845.78</v>
          </cell>
        </row>
        <row r="1352">
          <cell r="J1352" t="str">
            <v>07.09.07</v>
          </cell>
          <cell r="L1352" t="str">
            <v>02.10.07</v>
          </cell>
          <cell r="N1352" t="str">
            <v>16.10.07</v>
          </cell>
          <cell r="S1352">
            <v>0</v>
          </cell>
          <cell r="T1352">
            <v>1</v>
          </cell>
          <cell r="U1352">
            <v>102.92</v>
          </cell>
        </row>
        <row r="1353">
          <cell r="J1353" t="str">
            <v/>
          </cell>
          <cell r="L1353" t="str">
            <v/>
          </cell>
          <cell r="N1353" t="str">
            <v>16.10.07</v>
          </cell>
          <cell r="S1353">
            <v>0</v>
          </cell>
          <cell r="T1353">
            <v>1</v>
          </cell>
          <cell r="U1353">
            <v>102.92</v>
          </cell>
        </row>
        <row r="1354">
          <cell r="J1354" t="str">
            <v>07.09.07</v>
          </cell>
          <cell r="L1354" t="str">
            <v>02.10.07</v>
          </cell>
          <cell r="N1354" t="str">
            <v>16.10.07</v>
          </cell>
          <cell r="S1354">
            <v>0</v>
          </cell>
          <cell r="T1354">
            <v>1</v>
          </cell>
          <cell r="U1354">
            <v>15004</v>
          </cell>
        </row>
        <row r="1355">
          <cell r="J1355" t="str">
            <v/>
          </cell>
          <cell r="L1355" t="str">
            <v/>
          </cell>
          <cell r="N1355" t="str">
            <v>16.10.07</v>
          </cell>
          <cell r="S1355">
            <v>0</v>
          </cell>
          <cell r="T1355">
            <v>1</v>
          </cell>
          <cell r="U1355">
            <v>15004</v>
          </cell>
        </row>
        <row r="1356">
          <cell r="J1356" t="str">
            <v>07.09.07</v>
          </cell>
          <cell r="L1356" t="str">
            <v>02.10.07</v>
          </cell>
          <cell r="N1356" t="str">
            <v>16.10.07</v>
          </cell>
          <cell r="S1356">
            <v>0</v>
          </cell>
          <cell r="T1356">
            <v>2</v>
          </cell>
          <cell r="U1356">
            <v>3000.8</v>
          </cell>
        </row>
        <row r="1357">
          <cell r="J1357" t="str">
            <v/>
          </cell>
          <cell r="L1357" t="str">
            <v/>
          </cell>
          <cell r="N1357" t="str">
            <v>16.10.07</v>
          </cell>
          <cell r="S1357">
            <v>0</v>
          </cell>
          <cell r="T1357">
            <v>2</v>
          </cell>
          <cell r="U1357">
            <v>3000.8</v>
          </cell>
        </row>
        <row r="1358">
          <cell r="J1358" t="str">
            <v>07.09.07</v>
          </cell>
          <cell r="L1358" t="str">
            <v>02.10.07</v>
          </cell>
          <cell r="N1358" t="str">
            <v>16.10.07</v>
          </cell>
          <cell r="S1358">
            <v>0</v>
          </cell>
          <cell r="T1358">
            <v>1</v>
          </cell>
          <cell r="U1358">
            <v>1500.4</v>
          </cell>
        </row>
        <row r="1359">
          <cell r="J1359" t="str">
            <v/>
          </cell>
          <cell r="L1359" t="str">
            <v/>
          </cell>
          <cell r="N1359" t="str">
            <v>16.10.07</v>
          </cell>
          <cell r="S1359">
            <v>0</v>
          </cell>
          <cell r="T1359">
            <v>1</v>
          </cell>
          <cell r="U1359">
            <v>1500.4</v>
          </cell>
        </row>
        <row r="1360">
          <cell r="J1360" t="str">
            <v>07.09.07</v>
          </cell>
          <cell r="L1360" t="str">
            <v>02.10.07</v>
          </cell>
          <cell r="N1360" t="str">
            <v>16.10.07</v>
          </cell>
          <cell r="S1360">
            <v>0</v>
          </cell>
          <cell r="T1360">
            <v>1</v>
          </cell>
          <cell r="U1360">
            <v>4005.2</v>
          </cell>
        </row>
        <row r="1361">
          <cell r="J1361" t="str">
            <v/>
          </cell>
          <cell r="L1361" t="str">
            <v/>
          </cell>
          <cell r="N1361" t="str">
            <v>16.10.07</v>
          </cell>
          <cell r="S1361">
            <v>0</v>
          </cell>
          <cell r="T1361">
            <v>1</v>
          </cell>
          <cell r="U1361">
            <v>4005.2</v>
          </cell>
        </row>
        <row r="1362">
          <cell r="J1362" t="str">
            <v>07.09.07</v>
          </cell>
          <cell r="L1362" t="str">
            <v>02.10.07</v>
          </cell>
          <cell r="N1362" t="str">
            <v>16.10.07</v>
          </cell>
          <cell r="S1362">
            <v>0</v>
          </cell>
          <cell r="T1362">
            <v>2</v>
          </cell>
          <cell r="U1362">
            <v>1000.68</v>
          </cell>
        </row>
        <row r="1363">
          <cell r="J1363" t="str">
            <v/>
          </cell>
          <cell r="L1363" t="str">
            <v/>
          </cell>
          <cell r="N1363" t="str">
            <v>16.10.07</v>
          </cell>
          <cell r="S1363">
            <v>0</v>
          </cell>
          <cell r="T1363">
            <v>2</v>
          </cell>
          <cell r="U1363">
            <v>1000.68</v>
          </cell>
        </row>
        <row r="1364">
          <cell r="J1364" t="str">
            <v>24.08.07</v>
          </cell>
          <cell r="L1364" t="str">
            <v>24.08.07</v>
          </cell>
          <cell r="N1364" t="str">
            <v>23.08.07</v>
          </cell>
          <cell r="S1364">
            <v>0</v>
          </cell>
          <cell r="T1364">
            <v>1</v>
          </cell>
          <cell r="U1364">
            <v>663.24</v>
          </cell>
        </row>
        <row r="1365">
          <cell r="J1365" t="str">
            <v/>
          </cell>
          <cell r="L1365" t="str">
            <v/>
          </cell>
          <cell r="N1365" t="str">
            <v>23.08.07</v>
          </cell>
          <cell r="S1365">
            <v>0</v>
          </cell>
          <cell r="T1365">
            <v>1</v>
          </cell>
          <cell r="U1365">
            <v>663.24</v>
          </cell>
        </row>
        <row r="1366">
          <cell r="J1366" t="str">
            <v>24.08.07</v>
          </cell>
          <cell r="L1366" t="str">
            <v>24.08.07</v>
          </cell>
          <cell r="N1366" t="str">
            <v>23.08.07</v>
          </cell>
          <cell r="S1366">
            <v>0</v>
          </cell>
          <cell r="T1366">
            <v>1</v>
          </cell>
          <cell r="U1366">
            <v>399.72</v>
          </cell>
        </row>
        <row r="1367">
          <cell r="J1367" t="str">
            <v/>
          </cell>
          <cell r="L1367" t="str">
            <v/>
          </cell>
          <cell r="N1367" t="str">
            <v>23.08.07</v>
          </cell>
          <cell r="S1367">
            <v>0</v>
          </cell>
          <cell r="T1367">
            <v>1</v>
          </cell>
          <cell r="U1367">
            <v>399.72</v>
          </cell>
        </row>
        <row r="1368">
          <cell r="J1368" t="str">
            <v>24.08.07</v>
          </cell>
          <cell r="L1368" t="str">
            <v>24.08.07</v>
          </cell>
          <cell r="N1368" t="str">
            <v>23.08.07</v>
          </cell>
          <cell r="S1368">
            <v>0</v>
          </cell>
          <cell r="T1368">
            <v>1</v>
          </cell>
          <cell r="U1368">
            <v>296.10000000000002</v>
          </cell>
        </row>
        <row r="1369">
          <cell r="J1369" t="str">
            <v/>
          </cell>
          <cell r="L1369" t="str">
            <v/>
          </cell>
          <cell r="N1369" t="str">
            <v>23.08.07</v>
          </cell>
          <cell r="S1369">
            <v>0</v>
          </cell>
          <cell r="T1369">
            <v>1</v>
          </cell>
          <cell r="U1369">
            <v>296.10000000000002</v>
          </cell>
        </row>
        <row r="1370">
          <cell r="J1370" t="str">
            <v>27.02.08</v>
          </cell>
          <cell r="L1370" t="str">
            <v>27.02.08</v>
          </cell>
          <cell r="N1370" t="str">
            <v>26.02.08</v>
          </cell>
          <cell r="S1370">
            <v>0</v>
          </cell>
          <cell r="T1370">
            <v>1</v>
          </cell>
          <cell r="U1370">
            <v>1468.64</v>
          </cell>
        </row>
        <row r="1371">
          <cell r="J1371" t="str">
            <v/>
          </cell>
          <cell r="L1371" t="str">
            <v/>
          </cell>
          <cell r="N1371" t="str">
            <v>26.02.08</v>
          </cell>
          <cell r="S1371">
            <v>0</v>
          </cell>
          <cell r="T1371">
            <v>1</v>
          </cell>
          <cell r="U1371">
            <v>1468.64</v>
          </cell>
        </row>
        <row r="1372">
          <cell r="J1372" t="str">
            <v>01.04.08</v>
          </cell>
          <cell r="L1372" t="str">
            <v>14.05.08</v>
          </cell>
          <cell r="N1372" t="str">
            <v/>
          </cell>
          <cell r="S1372">
            <v>0</v>
          </cell>
          <cell r="T1372">
            <v>0</v>
          </cell>
          <cell r="U1372">
            <v>0</v>
          </cell>
        </row>
        <row r="1373">
          <cell r="J1373" t="str">
            <v>14.04.08</v>
          </cell>
          <cell r="L1373" t="str">
            <v/>
          </cell>
          <cell r="N1373" t="str">
            <v>05.05.08</v>
          </cell>
          <cell r="S1373">
            <v>0</v>
          </cell>
          <cell r="T1373">
            <v>30</v>
          </cell>
          <cell r="U1373">
            <v>45012</v>
          </cell>
        </row>
        <row r="1374">
          <cell r="J1374" t="str">
            <v/>
          </cell>
          <cell r="L1374" t="str">
            <v/>
          </cell>
          <cell r="N1374" t="str">
            <v>05.05.08</v>
          </cell>
          <cell r="S1374">
            <v>0</v>
          </cell>
          <cell r="T1374">
            <v>30</v>
          </cell>
          <cell r="U1374">
            <v>45012</v>
          </cell>
        </row>
        <row r="1375">
          <cell r="J1375" t="str">
            <v>14.04.08</v>
          </cell>
          <cell r="L1375" t="str">
            <v/>
          </cell>
          <cell r="N1375" t="str">
            <v>05.05.08</v>
          </cell>
          <cell r="S1375">
            <v>0</v>
          </cell>
          <cell r="T1375">
            <v>1</v>
          </cell>
          <cell r="U1375">
            <v>200.26</v>
          </cell>
        </row>
        <row r="1376">
          <cell r="J1376" t="str">
            <v/>
          </cell>
          <cell r="L1376" t="str">
            <v/>
          </cell>
          <cell r="N1376" t="str">
            <v>05.05.08</v>
          </cell>
          <cell r="S1376">
            <v>0</v>
          </cell>
          <cell r="T1376">
            <v>1</v>
          </cell>
          <cell r="U1376">
            <v>200.26</v>
          </cell>
        </row>
        <row r="1377">
          <cell r="J1377" t="str">
            <v>11.04.08</v>
          </cell>
          <cell r="L1377" t="str">
            <v>09.05.08</v>
          </cell>
          <cell r="N1377" t="str">
            <v>14.05.08</v>
          </cell>
          <cell r="S1377">
            <v>0</v>
          </cell>
          <cell r="T1377">
            <v>5</v>
          </cell>
          <cell r="U1377">
            <v>2346.62</v>
          </cell>
        </row>
        <row r="1378">
          <cell r="J1378" t="str">
            <v/>
          </cell>
          <cell r="L1378" t="str">
            <v/>
          </cell>
          <cell r="N1378" t="str">
            <v>14.05.08</v>
          </cell>
          <cell r="S1378">
            <v>0</v>
          </cell>
          <cell r="T1378">
            <v>5</v>
          </cell>
          <cell r="U1378">
            <v>2346.62</v>
          </cell>
        </row>
        <row r="1379">
          <cell r="J1379" t="str">
            <v/>
          </cell>
          <cell r="L1379" t="str">
            <v/>
          </cell>
          <cell r="N1379" t="str">
            <v/>
          </cell>
          <cell r="S1379">
            <v>0</v>
          </cell>
          <cell r="T1379">
            <v>0</v>
          </cell>
          <cell r="U1379">
            <v>271711.69</v>
          </cell>
        </row>
        <row r="1380">
          <cell r="J1380" t="str">
            <v>31.10.06</v>
          </cell>
          <cell r="L1380" t="str">
            <v>15.11.06</v>
          </cell>
          <cell r="N1380" t="str">
            <v>23.11.06</v>
          </cell>
          <cell r="S1380">
            <v>0</v>
          </cell>
          <cell r="T1380">
            <v>1</v>
          </cell>
          <cell r="U1380">
            <v>26645.39</v>
          </cell>
        </row>
        <row r="1381">
          <cell r="J1381" t="str">
            <v/>
          </cell>
          <cell r="L1381" t="str">
            <v/>
          </cell>
          <cell r="N1381" t="str">
            <v>23.11.06</v>
          </cell>
          <cell r="S1381">
            <v>0</v>
          </cell>
          <cell r="T1381">
            <v>1</v>
          </cell>
          <cell r="U1381">
            <v>26645.39</v>
          </cell>
        </row>
        <row r="1382">
          <cell r="J1382" t="str">
            <v>31.10.06</v>
          </cell>
          <cell r="L1382" t="str">
            <v>15.11.06</v>
          </cell>
          <cell r="N1382" t="str">
            <v>23.11.06</v>
          </cell>
          <cell r="S1382">
            <v>0</v>
          </cell>
          <cell r="T1382">
            <v>2</v>
          </cell>
          <cell r="U1382">
            <v>204.84</v>
          </cell>
        </row>
        <row r="1383">
          <cell r="J1383" t="str">
            <v/>
          </cell>
          <cell r="L1383" t="str">
            <v/>
          </cell>
          <cell r="N1383" t="str">
            <v>23.11.06</v>
          </cell>
          <cell r="S1383">
            <v>0</v>
          </cell>
          <cell r="T1383">
            <v>2</v>
          </cell>
          <cell r="U1383">
            <v>204.84</v>
          </cell>
        </row>
        <row r="1384">
          <cell r="J1384" t="str">
            <v>18.08.06</v>
          </cell>
          <cell r="L1384" t="str">
            <v>15.11.06</v>
          </cell>
          <cell r="N1384" t="str">
            <v>23.11.06</v>
          </cell>
          <cell r="S1384">
            <v>0</v>
          </cell>
          <cell r="T1384">
            <v>1</v>
          </cell>
          <cell r="U1384">
            <v>71.05</v>
          </cell>
        </row>
        <row r="1385">
          <cell r="J1385" t="str">
            <v/>
          </cell>
          <cell r="L1385" t="str">
            <v/>
          </cell>
          <cell r="N1385" t="str">
            <v>23.11.06</v>
          </cell>
          <cell r="S1385">
            <v>0</v>
          </cell>
          <cell r="T1385">
            <v>1</v>
          </cell>
          <cell r="U1385">
            <v>71.05</v>
          </cell>
        </row>
        <row r="1386">
          <cell r="J1386" t="str">
            <v>31.10.06</v>
          </cell>
          <cell r="L1386" t="str">
            <v>15.11.06</v>
          </cell>
          <cell r="N1386" t="str">
            <v>23.11.06</v>
          </cell>
          <cell r="S1386">
            <v>0</v>
          </cell>
          <cell r="T1386">
            <v>1</v>
          </cell>
          <cell r="U1386">
            <v>249.06</v>
          </cell>
        </row>
        <row r="1387">
          <cell r="J1387" t="str">
            <v/>
          </cell>
          <cell r="L1387" t="str">
            <v/>
          </cell>
          <cell r="N1387" t="str">
            <v>23.11.06</v>
          </cell>
          <cell r="S1387">
            <v>0</v>
          </cell>
          <cell r="T1387">
            <v>1</v>
          </cell>
          <cell r="U1387">
            <v>249.06</v>
          </cell>
        </row>
        <row r="1388">
          <cell r="J1388" t="str">
            <v>31.10.06</v>
          </cell>
          <cell r="L1388" t="str">
            <v>27.10.06</v>
          </cell>
          <cell r="N1388" t="str">
            <v>23.11.06</v>
          </cell>
          <cell r="S1388">
            <v>0</v>
          </cell>
          <cell r="T1388">
            <v>1</v>
          </cell>
          <cell r="U1388">
            <v>26645.11</v>
          </cell>
        </row>
        <row r="1389">
          <cell r="J1389" t="str">
            <v/>
          </cell>
          <cell r="L1389" t="str">
            <v/>
          </cell>
          <cell r="N1389" t="str">
            <v>23.11.06</v>
          </cell>
          <cell r="S1389">
            <v>0</v>
          </cell>
          <cell r="T1389">
            <v>1</v>
          </cell>
          <cell r="U1389">
            <v>26645.11</v>
          </cell>
        </row>
        <row r="1390">
          <cell r="J1390" t="str">
            <v>31.10.06</v>
          </cell>
          <cell r="L1390" t="str">
            <v>27.10.06</v>
          </cell>
          <cell r="N1390" t="str">
            <v>23.11.06</v>
          </cell>
          <cell r="S1390">
            <v>0</v>
          </cell>
          <cell r="T1390">
            <v>1</v>
          </cell>
          <cell r="U1390">
            <v>102.42</v>
          </cell>
        </row>
        <row r="1391">
          <cell r="J1391" t="str">
            <v/>
          </cell>
          <cell r="L1391" t="str">
            <v/>
          </cell>
          <cell r="N1391" t="str">
            <v>23.11.06</v>
          </cell>
          <cell r="S1391">
            <v>0</v>
          </cell>
          <cell r="T1391">
            <v>1</v>
          </cell>
          <cell r="U1391">
            <v>102.42</v>
          </cell>
        </row>
        <row r="1392">
          <cell r="J1392" t="str">
            <v>31.10.06</v>
          </cell>
          <cell r="L1392" t="str">
            <v>27.10.06</v>
          </cell>
          <cell r="N1392" t="str">
            <v>23.11.06</v>
          </cell>
          <cell r="S1392">
            <v>0</v>
          </cell>
          <cell r="T1392">
            <v>2</v>
          </cell>
          <cell r="U1392">
            <v>1455.48</v>
          </cell>
        </row>
        <row r="1393">
          <cell r="J1393" t="str">
            <v/>
          </cell>
          <cell r="L1393" t="str">
            <v/>
          </cell>
          <cell r="N1393" t="str">
            <v>23.11.06</v>
          </cell>
          <cell r="S1393">
            <v>0</v>
          </cell>
          <cell r="T1393">
            <v>2</v>
          </cell>
          <cell r="U1393">
            <v>1455.48</v>
          </cell>
        </row>
        <row r="1394">
          <cell r="J1394" t="str">
            <v>31.10.06</v>
          </cell>
          <cell r="L1394" t="str">
            <v>27.10.06</v>
          </cell>
          <cell r="N1394" t="str">
            <v>23.11.06</v>
          </cell>
          <cell r="S1394">
            <v>0</v>
          </cell>
          <cell r="T1394">
            <v>1</v>
          </cell>
          <cell r="U1394">
            <v>26644.95</v>
          </cell>
        </row>
        <row r="1395">
          <cell r="J1395" t="str">
            <v/>
          </cell>
          <cell r="L1395" t="str">
            <v/>
          </cell>
          <cell r="N1395" t="str">
            <v>23.11.06</v>
          </cell>
          <cell r="S1395">
            <v>0</v>
          </cell>
          <cell r="T1395">
            <v>1</v>
          </cell>
          <cell r="U1395">
            <v>26644.95</v>
          </cell>
        </row>
        <row r="1396">
          <cell r="J1396" t="str">
            <v>23.08.06</v>
          </cell>
          <cell r="L1396" t="str">
            <v>27.10.06</v>
          </cell>
          <cell r="N1396" t="str">
            <v>23.11.06</v>
          </cell>
          <cell r="S1396">
            <v>0</v>
          </cell>
          <cell r="T1396">
            <v>2</v>
          </cell>
          <cell r="U1396">
            <v>1455.47</v>
          </cell>
        </row>
        <row r="1397">
          <cell r="J1397" t="str">
            <v/>
          </cell>
          <cell r="L1397" t="str">
            <v/>
          </cell>
          <cell r="N1397" t="str">
            <v>23.11.06</v>
          </cell>
          <cell r="S1397">
            <v>0</v>
          </cell>
          <cell r="T1397">
            <v>2</v>
          </cell>
          <cell r="U1397">
            <v>1455.47</v>
          </cell>
        </row>
        <row r="1398">
          <cell r="J1398" t="str">
            <v>31.10.06</v>
          </cell>
          <cell r="L1398" t="str">
            <v>27.10.06</v>
          </cell>
          <cell r="N1398" t="str">
            <v>23.11.06</v>
          </cell>
          <cell r="S1398">
            <v>0</v>
          </cell>
          <cell r="T1398">
            <v>1</v>
          </cell>
          <cell r="U1398">
            <v>27151.14</v>
          </cell>
        </row>
        <row r="1399">
          <cell r="J1399" t="str">
            <v/>
          </cell>
          <cell r="L1399" t="str">
            <v/>
          </cell>
          <cell r="N1399" t="str">
            <v>23.11.06</v>
          </cell>
          <cell r="S1399">
            <v>0</v>
          </cell>
          <cell r="T1399">
            <v>1</v>
          </cell>
          <cell r="U1399">
            <v>27151.14</v>
          </cell>
        </row>
        <row r="1400">
          <cell r="J1400" t="str">
            <v>31.10.06</v>
          </cell>
          <cell r="L1400" t="str">
            <v>27.10.06</v>
          </cell>
          <cell r="N1400" t="str">
            <v>23.11.06</v>
          </cell>
          <cell r="S1400">
            <v>0</v>
          </cell>
          <cell r="T1400">
            <v>2</v>
          </cell>
          <cell r="U1400">
            <v>1455.48</v>
          </cell>
        </row>
        <row r="1401">
          <cell r="J1401" t="str">
            <v/>
          </cell>
          <cell r="L1401" t="str">
            <v/>
          </cell>
          <cell r="N1401" t="str">
            <v>23.11.06</v>
          </cell>
          <cell r="S1401">
            <v>0</v>
          </cell>
          <cell r="T1401">
            <v>2</v>
          </cell>
          <cell r="U1401">
            <v>1455.48</v>
          </cell>
        </row>
        <row r="1402">
          <cell r="J1402" t="str">
            <v>31.10.06</v>
          </cell>
          <cell r="L1402" t="str">
            <v>15.11.06</v>
          </cell>
          <cell r="N1402" t="str">
            <v>23.11.06</v>
          </cell>
          <cell r="S1402">
            <v>0</v>
          </cell>
          <cell r="T1402">
            <v>1</v>
          </cell>
          <cell r="U1402">
            <v>26645.48</v>
          </cell>
        </row>
        <row r="1403">
          <cell r="J1403" t="str">
            <v/>
          </cell>
          <cell r="L1403" t="str">
            <v/>
          </cell>
          <cell r="N1403" t="str">
            <v>23.11.06</v>
          </cell>
          <cell r="S1403">
            <v>0</v>
          </cell>
          <cell r="T1403">
            <v>1</v>
          </cell>
          <cell r="U1403">
            <v>26645.48</v>
          </cell>
        </row>
        <row r="1404">
          <cell r="J1404" t="str">
            <v>31.10.06</v>
          </cell>
          <cell r="L1404" t="str">
            <v>15.11.06</v>
          </cell>
          <cell r="N1404" t="str">
            <v>23.11.06</v>
          </cell>
          <cell r="S1404">
            <v>0</v>
          </cell>
          <cell r="T1404">
            <v>1</v>
          </cell>
          <cell r="U1404">
            <v>102.42</v>
          </cell>
        </row>
        <row r="1405">
          <cell r="J1405" t="str">
            <v/>
          </cell>
          <cell r="L1405" t="str">
            <v/>
          </cell>
          <cell r="N1405" t="str">
            <v>23.11.06</v>
          </cell>
          <cell r="S1405">
            <v>0</v>
          </cell>
          <cell r="T1405">
            <v>1</v>
          </cell>
          <cell r="U1405">
            <v>102.42</v>
          </cell>
        </row>
        <row r="1406">
          <cell r="J1406" t="str">
            <v>31.10.06</v>
          </cell>
          <cell r="L1406" t="str">
            <v>27.10.06</v>
          </cell>
          <cell r="N1406" t="str">
            <v>06.11.06</v>
          </cell>
          <cell r="S1406">
            <v>0</v>
          </cell>
          <cell r="T1406">
            <v>1</v>
          </cell>
          <cell r="U1406">
            <v>10040</v>
          </cell>
        </row>
        <row r="1407">
          <cell r="J1407" t="str">
            <v/>
          </cell>
          <cell r="L1407" t="str">
            <v/>
          </cell>
          <cell r="N1407" t="str">
            <v>06.11.06</v>
          </cell>
          <cell r="S1407">
            <v>0</v>
          </cell>
          <cell r="T1407">
            <v>1</v>
          </cell>
          <cell r="U1407">
            <v>10040</v>
          </cell>
        </row>
        <row r="1408">
          <cell r="J1408" t="str">
            <v>31.10.06</v>
          </cell>
          <cell r="L1408" t="str">
            <v>27.10.06</v>
          </cell>
          <cell r="N1408" t="str">
            <v>23.11.06</v>
          </cell>
          <cell r="S1408">
            <v>0</v>
          </cell>
          <cell r="T1408">
            <v>1</v>
          </cell>
          <cell r="U1408">
            <v>13377</v>
          </cell>
        </row>
        <row r="1409">
          <cell r="J1409" t="str">
            <v/>
          </cell>
          <cell r="L1409" t="str">
            <v/>
          </cell>
          <cell r="N1409" t="str">
            <v>23.11.06</v>
          </cell>
          <cell r="S1409">
            <v>0</v>
          </cell>
          <cell r="T1409">
            <v>1</v>
          </cell>
          <cell r="U1409">
            <v>13377</v>
          </cell>
        </row>
        <row r="1410">
          <cell r="J1410" t="str">
            <v>31.10.06</v>
          </cell>
          <cell r="L1410" t="str">
            <v>27.10.06</v>
          </cell>
          <cell r="N1410" t="str">
            <v>06.12.06</v>
          </cell>
          <cell r="S1410">
            <v>0</v>
          </cell>
          <cell r="T1410">
            <v>1</v>
          </cell>
          <cell r="U1410">
            <v>10044.51</v>
          </cell>
        </row>
        <row r="1411">
          <cell r="J1411" t="str">
            <v/>
          </cell>
          <cell r="L1411" t="str">
            <v/>
          </cell>
          <cell r="N1411" t="str">
            <v>06.12.06</v>
          </cell>
          <cell r="S1411">
            <v>0</v>
          </cell>
          <cell r="T1411">
            <v>1</v>
          </cell>
          <cell r="U1411">
            <v>10044.51</v>
          </cell>
        </row>
        <row r="1412">
          <cell r="J1412" t="str">
            <v>31.10.06</v>
          </cell>
          <cell r="L1412" t="str">
            <v>27.10.06</v>
          </cell>
          <cell r="N1412" t="str">
            <v>06.12.06</v>
          </cell>
          <cell r="S1412">
            <v>0</v>
          </cell>
          <cell r="T1412">
            <v>1</v>
          </cell>
          <cell r="U1412">
            <v>102.45</v>
          </cell>
        </row>
        <row r="1413">
          <cell r="J1413" t="str">
            <v/>
          </cell>
          <cell r="L1413" t="str">
            <v/>
          </cell>
          <cell r="N1413" t="str">
            <v>06.12.06</v>
          </cell>
          <cell r="S1413">
            <v>0</v>
          </cell>
          <cell r="T1413">
            <v>1</v>
          </cell>
          <cell r="U1413">
            <v>102.45</v>
          </cell>
        </row>
        <row r="1414">
          <cell r="J1414" t="str">
            <v>31.10.06</v>
          </cell>
          <cell r="L1414" t="str">
            <v>20.11.06</v>
          </cell>
          <cell r="N1414" t="str">
            <v>23.11.06</v>
          </cell>
          <cell r="S1414">
            <v>0</v>
          </cell>
          <cell r="T1414">
            <v>1</v>
          </cell>
          <cell r="U1414">
            <v>7415.32</v>
          </cell>
        </row>
        <row r="1415">
          <cell r="J1415" t="str">
            <v/>
          </cell>
          <cell r="L1415" t="str">
            <v/>
          </cell>
          <cell r="N1415" t="str">
            <v>23.11.06</v>
          </cell>
          <cell r="S1415">
            <v>0</v>
          </cell>
          <cell r="T1415">
            <v>1</v>
          </cell>
          <cell r="U1415">
            <v>7415.32</v>
          </cell>
        </row>
        <row r="1416">
          <cell r="J1416" t="str">
            <v>16.11.06</v>
          </cell>
          <cell r="L1416" t="str">
            <v>20.11.06</v>
          </cell>
          <cell r="N1416" t="str">
            <v>23.11.06</v>
          </cell>
          <cell r="S1416">
            <v>0</v>
          </cell>
          <cell r="T1416">
            <v>246</v>
          </cell>
          <cell r="U1416">
            <v>251.1</v>
          </cell>
        </row>
        <row r="1417">
          <cell r="J1417" t="str">
            <v/>
          </cell>
          <cell r="L1417" t="str">
            <v/>
          </cell>
          <cell r="N1417" t="str">
            <v>23.11.06</v>
          </cell>
          <cell r="S1417">
            <v>0</v>
          </cell>
          <cell r="T1417">
            <v>246</v>
          </cell>
          <cell r="U1417">
            <v>251.1</v>
          </cell>
        </row>
        <row r="1418">
          <cell r="J1418" t="str">
            <v>31.10.06</v>
          </cell>
          <cell r="L1418" t="str">
            <v>27.10.06</v>
          </cell>
          <cell r="N1418" t="str">
            <v>23.11.06</v>
          </cell>
          <cell r="S1418">
            <v>0</v>
          </cell>
          <cell r="T1418">
            <v>1</v>
          </cell>
          <cell r="U1418">
            <v>29165.06</v>
          </cell>
        </row>
        <row r="1419">
          <cell r="J1419" t="str">
            <v/>
          </cell>
          <cell r="L1419" t="str">
            <v/>
          </cell>
          <cell r="N1419" t="str">
            <v>23.11.06</v>
          </cell>
          <cell r="S1419">
            <v>0</v>
          </cell>
          <cell r="T1419">
            <v>1</v>
          </cell>
          <cell r="U1419">
            <v>29165.06</v>
          </cell>
        </row>
        <row r="1420">
          <cell r="J1420" t="str">
            <v>23.08.06</v>
          </cell>
          <cell r="L1420" t="str">
            <v>27.10.06</v>
          </cell>
          <cell r="N1420" t="str">
            <v>23.11.06</v>
          </cell>
          <cell r="S1420">
            <v>0</v>
          </cell>
          <cell r="T1420">
            <v>2</v>
          </cell>
          <cell r="U1420">
            <v>1455.45</v>
          </cell>
        </row>
        <row r="1421">
          <cell r="J1421" t="str">
            <v/>
          </cell>
          <cell r="L1421" t="str">
            <v/>
          </cell>
          <cell r="N1421" t="str">
            <v>23.11.06</v>
          </cell>
          <cell r="S1421">
            <v>0</v>
          </cell>
          <cell r="T1421">
            <v>2</v>
          </cell>
          <cell r="U1421">
            <v>1455.45</v>
          </cell>
        </row>
        <row r="1422">
          <cell r="J1422" t="str">
            <v>31.10.06</v>
          </cell>
          <cell r="L1422" t="str">
            <v>15.11.06</v>
          </cell>
          <cell r="N1422" t="str">
            <v>23.11.06</v>
          </cell>
          <cell r="S1422">
            <v>0</v>
          </cell>
          <cell r="T1422">
            <v>1</v>
          </cell>
          <cell r="U1422">
            <v>26645.41</v>
          </cell>
        </row>
        <row r="1423">
          <cell r="J1423" t="str">
            <v/>
          </cell>
          <cell r="L1423" t="str">
            <v/>
          </cell>
          <cell r="N1423" t="str">
            <v>23.11.06</v>
          </cell>
          <cell r="S1423">
            <v>0</v>
          </cell>
          <cell r="T1423">
            <v>1</v>
          </cell>
          <cell r="U1423">
            <v>26645.41</v>
          </cell>
        </row>
        <row r="1424">
          <cell r="J1424" t="str">
            <v>31.10.06</v>
          </cell>
          <cell r="L1424" t="str">
            <v>15.11.06</v>
          </cell>
          <cell r="N1424" t="str">
            <v>23.11.06</v>
          </cell>
          <cell r="S1424">
            <v>0</v>
          </cell>
          <cell r="T1424">
            <v>1</v>
          </cell>
          <cell r="U1424">
            <v>102.42</v>
          </cell>
        </row>
        <row r="1425">
          <cell r="J1425" t="str">
            <v/>
          </cell>
          <cell r="L1425" t="str">
            <v/>
          </cell>
          <cell r="N1425" t="str">
            <v>23.11.06</v>
          </cell>
          <cell r="S1425">
            <v>0</v>
          </cell>
          <cell r="T1425">
            <v>1</v>
          </cell>
          <cell r="U1425">
            <v>102.42</v>
          </cell>
        </row>
        <row r="1426">
          <cell r="J1426" t="str">
            <v>31.10.06</v>
          </cell>
          <cell r="L1426" t="str">
            <v>15.11.06</v>
          </cell>
          <cell r="N1426" t="str">
            <v>23.11.06</v>
          </cell>
          <cell r="S1426">
            <v>0</v>
          </cell>
          <cell r="T1426">
            <v>1</v>
          </cell>
          <cell r="U1426">
            <v>71.05</v>
          </cell>
        </row>
        <row r="1427">
          <cell r="J1427" t="str">
            <v/>
          </cell>
          <cell r="L1427" t="str">
            <v/>
          </cell>
          <cell r="N1427" t="str">
            <v>23.11.06</v>
          </cell>
          <cell r="S1427">
            <v>0</v>
          </cell>
          <cell r="T1427">
            <v>1</v>
          </cell>
          <cell r="U1427">
            <v>71.05</v>
          </cell>
        </row>
        <row r="1428">
          <cell r="J1428" t="str">
            <v>31.10.06</v>
          </cell>
          <cell r="L1428" t="str">
            <v>15.11.06</v>
          </cell>
          <cell r="N1428" t="str">
            <v>23.11.06</v>
          </cell>
          <cell r="S1428">
            <v>0</v>
          </cell>
          <cell r="T1428">
            <v>1</v>
          </cell>
          <cell r="U1428">
            <v>249.06</v>
          </cell>
        </row>
        <row r="1429">
          <cell r="J1429" t="str">
            <v/>
          </cell>
          <cell r="L1429" t="str">
            <v/>
          </cell>
          <cell r="N1429" t="str">
            <v>23.11.06</v>
          </cell>
          <cell r="S1429">
            <v>0</v>
          </cell>
          <cell r="T1429">
            <v>1</v>
          </cell>
          <cell r="U1429">
            <v>249.06</v>
          </cell>
        </row>
        <row r="1430">
          <cell r="J1430" t="str">
            <v>31.10.06</v>
          </cell>
          <cell r="L1430" t="str">
            <v/>
          </cell>
          <cell r="N1430" t="str">
            <v>23.11.06</v>
          </cell>
          <cell r="S1430">
            <v>0</v>
          </cell>
          <cell r="T1430">
            <v>1</v>
          </cell>
          <cell r="U1430">
            <v>10044.57</v>
          </cell>
        </row>
        <row r="1431">
          <cell r="J1431" t="str">
            <v/>
          </cell>
          <cell r="L1431" t="str">
            <v/>
          </cell>
          <cell r="N1431" t="str">
            <v>23.11.06</v>
          </cell>
          <cell r="S1431">
            <v>0</v>
          </cell>
          <cell r="T1431">
            <v>1</v>
          </cell>
          <cell r="U1431">
            <v>10044.57</v>
          </cell>
        </row>
        <row r="1432">
          <cell r="J1432" t="str">
            <v>25.10.06</v>
          </cell>
          <cell r="L1432" t="str">
            <v/>
          </cell>
          <cell r="N1432" t="str">
            <v>29.11.06</v>
          </cell>
          <cell r="S1432">
            <v>0</v>
          </cell>
          <cell r="T1432">
            <v>1</v>
          </cell>
          <cell r="U1432">
            <v>23920</v>
          </cell>
        </row>
        <row r="1433">
          <cell r="J1433" t="str">
            <v/>
          </cell>
          <cell r="L1433" t="str">
            <v/>
          </cell>
          <cell r="N1433" t="str">
            <v>29.11.06</v>
          </cell>
          <cell r="S1433">
            <v>0</v>
          </cell>
          <cell r="T1433">
            <v>1</v>
          </cell>
          <cell r="U1433">
            <v>23920</v>
          </cell>
        </row>
        <row r="1434">
          <cell r="J1434" t="str">
            <v/>
          </cell>
          <cell r="L1434" t="str">
            <v/>
          </cell>
          <cell r="N1434" t="str">
            <v/>
          </cell>
          <cell r="S1434">
            <v>0</v>
          </cell>
          <cell r="T1434">
            <v>0</v>
          </cell>
          <cell r="U1434">
            <v>98241.88</v>
          </cell>
        </row>
        <row r="1435">
          <cell r="J1435" t="str">
            <v>31.10.06</v>
          </cell>
          <cell r="L1435" t="str">
            <v>26.10.06</v>
          </cell>
          <cell r="N1435" t="str">
            <v>06.11.06</v>
          </cell>
          <cell r="S1435">
            <v>0</v>
          </cell>
          <cell r="T1435">
            <v>207</v>
          </cell>
          <cell r="U1435">
            <v>55240.12</v>
          </cell>
        </row>
        <row r="1436">
          <cell r="J1436" t="str">
            <v/>
          </cell>
          <cell r="L1436" t="str">
            <v/>
          </cell>
          <cell r="N1436" t="str">
            <v>06.11.06</v>
          </cell>
          <cell r="S1436">
            <v>0</v>
          </cell>
          <cell r="T1436">
            <v>207</v>
          </cell>
          <cell r="U1436">
            <v>55240.12</v>
          </cell>
        </row>
        <row r="1437">
          <cell r="J1437" t="str">
            <v>31.10.06</v>
          </cell>
          <cell r="L1437" t="str">
            <v>26.10.06</v>
          </cell>
          <cell r="N1437" t="str">
            <v>06.11.06</v>
          </cell>
          <cell r="S1437">
            <v>0</v>
          </cell>
          <cell r="T1437">
            <v>70</v>
          </cell>
          <cell r="U1437">
            <v>32718.26</v>
          </cell>
        </row>
        <row r="1438">
          <cell r="J1438" t="str">
            <v/>
          </cell>
          <cell r="L1438" t="str">
            <v/>
          </cell>
          <cell r="N1438" t="str">
            <v>06.11.06</v>
          </cell>
          <cell r="S1438">
            <v>0</v>
          </cell>
          <cell r="T1438">
            <v>70</v>
          </cell>
          <cell r="U1438">
            <v>32718.26</v>
          </cell>
        </row>
        <row r="1439">
          <cell r="J1439" t="str">
            <v>31.10.06</v>
          </cell>
          <cell r="L1439" t="str">
            <v>26.10.06</v>
          </cell>
          <cell r="N1439" t="str">
            <v>06.11.06</v>
          </cell>
          <cell r="S1439">
            <v>0</v>
          </cell>
          <cell r="T1439">
            <v>7</v>
          </cell>
          <cell r="U1439">
            <v>4790.75</v>
          </cell>
        </row>
        <row r="1440">
          <cell r="J1440" t="str">
            <v/>
          </cell>
          <cell r="L1440" t="str">
            <v/>
          </cell>
          <cell r="N1440" t="str">
            <v>06.11.06</v>
          </cell>
          <cell r="S1440">
            <v>0</v>
          </cell>
          <cell r="T1440">
            <v>7</v>
          </cell>
          <cell r="U1440">
            <v>4790.75</v>
          </cell>
        </row>
        <row r="1441">
          <cell r="J1441" t="str">
            <v>11.12.06</v>
          </cell>
          <cell r="L1441" t="str">
            <v>11.12.06</v>
          </cell>
          <cell r="N1441" t="str">
            <v>12.12.06</v>
          </cell>
          <cell r="S1441">
            <v>0</v>
          </cell>
          <cell r="T1441">
            <v>8</v>
          </cell>
          <cell r="U1441">
            <v>5492.75</v>
          </cell>
        </row>
        <row r="1442">
          <cell r="J1442" t="str">
            <v/>
          </cell>
          <cell r="L1442" t="str">
            <v/>
          </cell>
          <cell r="N1442" t="str">
            <v>12.12.06</v>
          </cell>
          <cell r="S1442">
            <v>0</v>
          </cell>
          <cell r="T1442">
            <v>8</v>
          </cell>
          <cell r="U1442">
            <v>5492.75</v>
          </cell>
        </row>
        <row r="1443">
          <cell r="J1443" t="str">
            <v/>
          </cell>
          <cell r="L1443" t="str">
            <v/>
          </cell>
          <cell r="N1443" t="str">
            <v/>
          </cell>
          <cell r="S1443">
            <v>0</v>
          </cell>
          <cell r="T1443">
            <v>0</v>
          </cell>
          <cell r="U1443">
            <v>181858.12</v>
          </cell>
        </row>
        <row r="1444">
          <cell r="J1444" t="str">
            <v>30.08.06</v>
          </cell>
          <cell r="L1444" t="str">
            <v>02.10.06</v>
          </cell>
          <cell r="N1444" t="str">
            <v>21.09.06</v>
          </cell>
          <cell r="S1444">
            <v>0</v>
          </cell>
          <cell r="T1444">
            <v>1</v>
          </cell>
          <cell r="U1444">
            <v>31403.03</v>
          </cell>
        </row>
        <row r="1445">
          <cell r="J1445" t="str">
            <v/>
          </cell>
          <cell r="L1445" t="str">
            <v/>
          </cell>
          <cell r="N1445" t="str">
            <v>21.09.06</v>
          </cell>
          <cell r="S1445">
            <v>0</v>
          </cell>
          <cell r="T1445">
            <v>1</v>
          </cell>
          <cell r="U1445">
            <v>31403.03</v>
          </cell>
        </row>
        <row r="1446">
          <cell r="J1446" t="str">
            <v>30.08.06</v>
          </cell>
          <cell r="L1446" t="str">
            <v>02.10.06</v>
          </cell>
          <cell r="N1446" t="str">
            <v>21.09.06</v>
          </cell>
          <cell r="S1446">
            <v>0</v>
          </cell>
          <cell r="T1446">
            <v>1</v>
          </cell>
          <cell r="U1446">
            <v>431.42</v>
          </cell>
        </row>
        <row r="1447">
          <cell r="J1447" t="str">
            <v/>
          </cell>
          <cell r="L1447" t="str">
            <v/>
          </cell>
          <cell r="N1447" t="str">
            <v>21.09.06</v>
          </cell>
          <cell r="S1447">
            <v>0</v>
          </cell>
          <cell r="T1447">
            <v>1</v>
          </cell>
          <cell r="U1447">
            <v>431.42</v>
          </cell>
        </row>
        <row r="1448">
          <cell r="J1448" t="str">
            <v>30.08.06</v>
          </cell>
          <cell r="L1448" t="str">
            <v>02.10.06</v>
          </cell>
          <cell r="N1448" t="str">
            <v>21.09.06</v>
          </cell>
          <cell r="S1448">
            <v>0</v>
          </cell>
          <cell r="T1448">
            <v>50</v>
          </cell>
          <cell r="U1448">
            <v>75020</v>
          </cell>
        </row>
        <row r="1449">
          <cell r="J1449" t="str">
            <v/>
          </cell>
          <cell r="L1449" t="str">
            <v/>
          </cell>
          <cell r="N1449" t="str">
            <v>21.09.06</v>
          </cell>
          <cell r="S1449">
            <v>0</v>
          </cell>
          <cell r="T1449">
            <v>50</v>
          </cell>
          <cell r="U1449">
            <v>75020</v>
          </cell>
        </row>
        <row r="1450">
          <cell r="J1450" t="str">
            <v>30.08.06</v>
          </cell>
          <cell r="L1450" t="str">
            <v>02.10.06</v>
          </cell>
          <cell r="N1450" t="str">
            <v>21.09.06</v>
          </cell>
          <cell r="S1450">
            <v>0</v>
          </cell>
          <cell r="T1450">
            <v>5</v>
          </cell>
          <cell r="U1450">
            <v>7502</v>
          </cell>
        </row>
        <row r="1451">
          <cell r="J1451" t="str">
            <v/>
          </cell>
          <cell r="L1451" t="str">
            <v/>
          </cell>
          <cell r="N1451" t="str">
            <v>21.09.06</v>
          </cell>
          <cell r="S1451">
            <v>0</v>
          </cell>
          <cell r="T1451">
            <v>5</v>
          </cell>
          <cell r="U1451">
            <v>7502</v>
          </cell>
        </row>
        <row r="1452">
          <cell r="J1452" t="str">
            <v>30.08.06</v>
          </cell>
          <cell r="L1452" t="str">
            <v>02.10.06</v>
          </cell>
          <cell r="N1452" t="str">
            <v>21.09.06</v>
          </cell>
          <cell r="S1452">
            <v>0</v>
          </cell>
          <cell r="T1452">
            <v>8</v>
          </cell>
          <cell r="U1452">
            <v>12003.2</v>
          </cell>
        </row>
        <row r="1453">
          <cell r="J1453" t="str">
            <v/>
          </cell>
          <cell r="L1453" t="str">
            <v/>
          </cell>
          <cell r="N1453" t="str">
            <v>21.09.06</v>
          </cell>
          <cell r="S1453">
            <v>0</v>
          </cell>
          <cell r="T1453">
            <v>8</v>
          </cell>
          <cell r="U1453">
            <v>12003.2</v>
          </cell>
        </row>
        <row r="1454">
          <cell r="J1454" t="str">
            <v>30.08.06</v>
          </cell>
          <cell r="L1454" t="str">
            <v>02.10.06</v>
          </cell>
          <cell r="N1454" t="str">
            <v>21.09.06</v>
          </cell>
          <cell r="S1454">
            <v>0</v>
          </cell>
          <cell r="T1454">
            <v>1</v>
          </cell>
          <cell r="U1454">
            <v>4005.2</v>
          </cell>
        </row>
        <row r="1455">
          <cell r="J1455" t="str">
            <v/>
          </cell>
          <cell r="L1455" t="str">
            <v/>
          </cell>
          <cell r="N1455" t="str">
            <v>21.09.06</v>
          </cell>
          <cell r="S1455">
            <v>0</v>
          </cell>
          <cell r="T1455">
            <v>1</v>
          </cell>
          <cell r="U1455">
            <v>4005.2</v>
          </cell>
        </row>
        <row r="1456">
          <cell r="J1456" t="str">
            <v>30.08.06</v>
          </cell>
          <cell r="L1456" t="str">
            <v>02.10.06</v>
          </cell>
          <cell r="N1456" t="str">
            <v>21.09.06</v>
          </cell>
          <cell r="S1456">
            <v>0</v>
          </cell>
          <cell r="T1456">
            <v>1</v>
          </cell>
          <cell r="U1456">
            <v>1500.4</v>
          </cell>
        </row>
        <row r="1457">
          <cell r="J1457" t="str">
            <v/>
          </cell>
          <cell r="L1457" t="str">
            <v/>
          </cell>
          <cell r="N1457" t="str">
            <v>21.09.06</v>
          </cell>
          <cell r="S1457">
            <v>0</v>
          </cell>
          <cell r="T1457">
            <v>1</v>
          </cell>
          <cell r="U1457">
            <v>1500.4</v>
          </cell>
        </row>
        <row r="1458">
          <cell r="J1458" t="str">
            <v>30.08.06</v>
          </cell>
          <cell r="L1458" t="str">
            <v>02.10.06</v>
          </cell>
          <cell r="N1458" t="str">
            <v>21.09.06</v>
          </cell>
          <cell r="S1458">
            <v>0</v>
          </cell>
          <cell r="T1458">
            <v>8</v>
          </cell>
          <cell r="U1458">
            <v>4002.72</v>
          </cell>
        </row>
        <row r="1459">
          <cell r="J1459" t="str">
            <v/>
          </cell>
          <cell r="L1459" t="str">
            <v/>
          </cell>
          <cell r="N1459" t="str">
            <v>21.09.06</v>
          </cell>
          <cell r="S1459">
            <v>0</v>
          </cell>
          <cell r="T1459">
            <v>8</v>
          </cell>
          <cell r="U1459">
            <v>4002.72</v>
          </cell>
        </row>
        <row r="1460">
          <cell r="J1460" t="str">
            <v>30.08.06</v>
          </cell>
          <cell r="L1460" t="str">
            <v>02.10.06</v>
          </cell>
          <cell r="N1460" t="str">
            <v>21.09.06</v>
          </cell>
          <cell r="S1460">
            <v>0</v>
          </cell>
          <cell r="T1460">
            <v>1</v>
          </cell>
          <cell r="U1460">
            <v>1967.88</v>
          </cell>
        </row>
        <row r="1461">
          <cell r="J1461" t="str">
            <v/>
          </cell>
          <cell r="L1461" t="str">
            <v/>
          </cell>
          <cell r="N1461" t="str">
            <v>21.09.06</v>
          </cell>
          <cell r="S1461">
            <v>0</v>
          </cell>
          <cell r="T1461">
            <v>1</v>
          </cell>
          <cell r="U1461">
            <v>1967.88</v>
          </cell>
        </row>
        <row r="1462">
          <cell r="J1462" t="str">
            <v>30.08.06</v>
          </cell>
          <cell r="L1462" t="str">
            <v>02.10.06</v>
          </cell>
          <cell r="N1462" t="str">
            <v>21.09.06</v>
          </cell>
          <cell r="S1462">
            <v>0</v>
          </cell>
          <cell r="T1462">
            <v>2</v>
          </cell>
          <cell r="U1462">
            <v>862.84</v>
          </cell>
        </row>
        <row r="1463">
          <cell r="J1463" t="str">
            <v/>
          </cell>
          <cell r="L1463" t="str">
            <v/>
          </cell>
          <cell r="N1463" t="str">
            <v>21.09.06</v>
          </cell>
          <cell r="S1463">
            <v>0</v>
          </cell>
          <cell r="T1463">
            <v>2</v>
          </cell>
          <cell r="U1463">
            <v>862.84</v>
          </cell>
        </row>
        <row r="1464">
          <cell r="J1464" t="str">
            <v>30.08.06</v>
          </cell>
          <cell r="L1464" t="str">
            <v>02.10.06</v>
          </cell>
          <cell r="N1464" t="str">
            <v>21.09.06</v>
          </cell>
          <cell r="S1464">
            <v>0</v>
          </cell>
          <cell r="T1464">
            <v>2</v>
          </cell>
          <cell r="U1464">
            <v>4008.92</v>
          </cell>
        </row>
        <row r="1465">
          <cell r="J1465" t="str">
            <v/>
          </cell>
          <cell r="L1465" t="str">
            <v/>
          </cell>
          <cell r="N1465" t="str">
            <v>21.09.06</v>
          </cell>
          <cell r="S1465">
            <v>0</v>
          </cell>
          <cell r="T1465">
            <v>2</v>
          </cell>
          <cell r="U1465">
            <v>4008.92</v>
          </cell>
        </row>
        <row r="1466">
          <cell r="J1466" t="str">
            <v>30.08.06</v>
          </cell>
          <cell r="L1466" t="str">
            <v>02.10.06</v>
          </cell>
          <cell r="N1466" t="str">
            <v>21.09.06</v>
          </cell>
          <cell r="S1466">
            <v>0</v>
          </cell>
          <cell r="T1466">
            <v>8</v>
          </cell>
          <cell r="U1466">
            <v>3451.36</v>
          </cell>
        </row>
        <row r="1467">
          <cell r="J1467" t="str">
            <v/>
          </cell>
          <cell r="L1467" t="str">
            <v/>
          </cell>
          <cell r="N1467" t="str">
            <v>21.09.06</v>
          </cell>
          <cell r="S1467">
            <v>0</v>
          </cell>
          <cell r="T1467">
            <v>8</v>
          </cell>
          <cell r="U1467">
            <v>3451.36</v>
          </cell>
        </row>
        <row r="1468">
          <cell r="J1468" t="str">
            <v>04.10.06</v>
          </cell>
          <cell r="L1468" t="str">
            <v>02.10.06</v>
          </cell>
          <cell r="N1468" t="str">
            <v>21.09.06</v>
          </cell>
          <cell r="S1468">
            <v>0</v>
          </cell>
          <cell r="T1468">
            <v>1</v>
          </cell>
          <cell r="U1468">
            <v>644.79999999999995</v>
          </cell>
        </row>
        <row r="1469">
          <cell r="J1469" t="str">
            <v/>
          </cell>
          <cell r="L1469" t="str">
            <v/>
          </cell>
          <cell r="N1469" t="str">
            <v>21.09.06</v>
          </cell>
          <cell r="S1469">
            <v>0</v>
          </cell>
          <cell r="T1469">
            <v>1</v>
          </cell>
          <cell r="U1469">
            <v>644.79999999999995</v>
          </cell>
        </row>
        <row r="1470">
          <cell r="J1470" t="str">
            <v>05.09.06</v>
          </cell>
          <cell r="L1470" t="str">
            <v>05.09.06</v>
          </cell>
          <cell r="N1470" t="str">
            <v>01.09.06</v>
          </cell>
          <cell r="S1470">
            <v>0</v>
          </cell>
          <cell r="T1470">
            <v>1</v>
          </cell>
          <cell r="U1470">
            <v>663.24</v>
          </cell>
        </row>
        <row r="1471">
          <cell r="J1471" t="str">
            <v/>
          </cell>
          <cell r="L1471" t="str">
            <v/>
          </cell>
          <cell r="N1471" t="str">
            <v>01.09.06</v>
          </cell>
          <cell r="S1471">
            <v>0</v>
          </cell>
          <cell r="T1471">
            <v>1</v>
          </cell>
          <cell r="U1471">
            <v>663.24</v>
          </cell>
        </row>
        <row r="1472">
          <cell r="J1472" t="str">
            <v>05.09.06</v>
          </cell>
          <cell r="L1472" t="str">
            <v>05.09.06</v>
          </cell>
          <cell r="N1472" t="str">
            <v>01.09.06</v>
          </cell>
          <cell r="S1472">
            <v>0</v>
          </cell>
          <cell r="T1472">
            <v>1</v>
          </cell>
          <cell r="U1472">
            <v>399.72</v>
          </cell>
        </row>
        <row r="1473">
          <cell r="J1473" t="str">
            <v/>
          </cell>
          <cell r="L1473" t="str">
            <v/>
          </cell>
          <cell r="N1473" t="str">
            <v>01.09.06</v>
          </cell>
          <cell r="S1473">
            <v>0</v>
          </cell>
          <cell r="T1473">
            <v>1</v>
          </cell>
          <cell r="U1473">
            <v>399.72</v>
          </cell>
        </row>
        <row r="1474">
          <cell r="J1474" t="str">
            <v>05.09.06</v>
          </cell>
          <cell r="L1474" t="str">
            <v>05.09.06</v>
          </cell>
          <cell r="N1474" t="str">
            <v>01.09.06</v>
          </cell>
          <cell r="S1474">
            <v>0</v>
          </cell>
          <cell r="T1474">
            <v>1</v>
          </cell>
          <cell r="U1474">
            <v>296.10000000000002</v>
          </cell>
        </row>
        <row r="1475">
          <cell r="J1475" t="str">
            <v/>
          </cell>
          <cell r="L1475" t="str">
            <v/>
          </cell>
          <cell r="N1475" t="str">
            <v>01.09.06</v>
          </cell>
          <cell r="S1475">
            <v>0</v>
          </cell>
          <cell r="T1475">
            <v>1</v>
          </cell>
          <cell r="U1475">
            <v>296.10000000000002</v>
          </cell>
        </row>
        <row r="1476">
          <cell r="J1476" t="str">
            <v>25.10.06</v>
          </cell>
          <cell r="L1476" t="str">
            <v>13.10.06</v>
          </cell>
          <cell r="N1476" t="str">
            <v/>
          </cell>
          <cell r="S1476">
            <v>0</v>
          </cell>
          <cell r="T1476">
            <v>4</v>
          </cell>
          <cell r="U1476">
            <v>510.68</v>
          </cell>
        </row>
        <row r="1477">
          <cell r="J1477" t="str">
            <v/>
          </cell>
          <cell r="L1477" t="str">
            <v/>
          </cell>
          <cell r="N1477" t="str">
            <v>18.10.06</v>
          </cell>
          <cell r="S1477">
            <v>0</v>
          </cell>
          <cell r="T1477">
            <v>2</v>
          </cell>
          <cell r="U1477">
            <v>367.82</v>
          </cell>
        </row>
        <row r="1478">
          <cell r="J1478" t="str">
            <v/>
          </cell>
          <cell r="L1478" t="str">
            <v/>
          </cell>
          <cell r="N1478" t="str">
            <v>26.01.07</v>
          </cell>
          <cell r="S1478">
            <v>0</v>
          </cell>
          <cell r="T1478">
            <v>2</v>
          </cell>
          <cell r="U1478">
            <v>142.86000000000001</v>
          </cell>
        </row>
        <row r="1479">
          <cell r="J1479" t="str">
            <v>09.10.06</v>
          </cell>
          <cell r="L1479" t="str">
            <v>09.10.06</v>
          </cell>
          <cell r="N1479" t="str">
            <v>10.10.06</v>
          </cell>
          <cell r="S1479">
            <v>0</v>
          </cell>
          <cell r="T1479">
            <v>28</v>
          </cell>
          <cell r="U1479">
            <v>558.27</v>
          </cell>
        </row>
        <row r="1480">
          <cell r="J1480" t="str">
            <v/>
          </cell>
          <cell r="L1480" t="str">
            <v/>
          </cell>
          <cell r="N1480" t="str">
            <v>10.10.06</v>
          </cell>
          <cell r="S1480">
            <v>0</v>
          </cell>
          <cell r="T1480">
            <v>28</v>
          </cell>
          <cell r="U1480">
            <v>558.27</v>
          </cell>
        </row>
        <row r="1481">
          <cell r="J1481" t="str">
            <v>09.10.06</v>
          </cell>
          <cell r="L1481" t="str">
            <v>09.10.06</v>
          </cell>
          <cell r="N1481" t="str">
            <v>10.10.06</v>
          </cell>
          <cell r="S1481">
            <v>0</v>
          </cell>
          <cell r="T1481">
            <v>9</v>
          </cell>
          <cell r="U1481">
            <v>13174.97</v>
          </cell>
        </row>
        <row r="1482">
          <cell r="J1482" t="str">
            <v/>
          </cell>
          <cell r="L1482" t="str">
            <v/>
          </cell>
          <cell r="N1482" t="str">
            <v>10.10.06</v>
          </cell>
          <cell r="S1482">
            <v>0</v>
          </cell>
          <cell r="T1482">
            <v>9</v>
          </cell>
          <cell r="U1482">
            <v>13174.97</v>
          </cell>
        </row>
        <row r="1483">
          <cell r="J1483" t="str">
            <v>09.10.06</v>
          </cell>
          <cell r="L1483" t="str">
            <v>09.10.06</v>
          </cell>
          <cell r="N1483" t="str">
            <v>10.10.06</v>
          </cell>
          <cell r="S1483">
            <v>0</v>
          </cell>
          <cell r="T1483">
            <v>2</v>
          </cell>
          <cell r="U1483">
            <v>87.73</v>
          </cell>
        </row>
        <row r="1484">
          <cell r="J1484" t="str">
            <v/>
          </cell>
          <cell r="L1484" t="str">
            <v/>
          </cell>
          <cell r="N1484" t="str">
            <v>10.10.06</v>
          </cell>
          <cell r="S1484">
            <v>0</v>
          </cell>
          <cell r="T1484">
            <v>2</v>
          </cell>
          <cell r="U1484">
            <v>87.73</v>
          </cell>
        </row>
        <row r="1485">
          <cell r="J1485" t="str">
            <v>09.10.06</v>
          </cell>
          <cell r="L1485" t="str">
            <v>09.10.06</v>
          </cell>
          <cell r="N1485" t="str">
            <v>10.10.06</v>
          </cell>
          <cell r="S1485">
            <v>0</v>
          </cell>
          <cell r="T1485">
            <v>5</v>
          </cell>
          <cell r="U1485">
            <v>362.87</v>
          </cell>
        </row>
        <row r="1486">
          <cell r="J1486" t="str">
            <v/>
          </cell>
          <cell r="L1486" t="str">
            <v/>
          </cell>
          <cell r="N1486" t="str">
            <v>10.10.06</v>
          </cell>
          <cell r="S1486">
            <v>0</v>
          </cell>
          <cell r="T1486">
            <v>5</v>
          </cell>
          <cell r="U1486">
            <v>362.87</v>
          </cell>
        </row>
        <row r="1487">
          <cell r="J1487" t="str">
            <v>09.10.06</v>
          </cell>
          <cell r="L1487" t="str">
            <v>09.10.06</v>
          </cell>
          <cell r="N1487" t="str">
            <v>10.10.06</v>
          </cell>
          <cell r="S1487">
            <v>0</v>
          </cell>
          <cell r="T1487">
            <v>2</v>
          </cell>
          <cell r="U1487">
            <v>192.6</v>
          </cell>
        </row>
        <row r="1488">
          <cell r="J1488" t="str">
            <v/>
          </cell>
          <cell r="L1488" t="str">
            <v/>
          </cell>
          <cell r="N1488" t="str">
            <v>10.10.06</v>
          </cell>
          <cell r="S1488">
            <v>0</v>
          </cell>
          <cell r="T1488">
            <v>2</v>
          </cell>
          <cell r="U1488">
            <v>192.6</v>
          </cell>
        </row>
        <row r="1489">
          <cell r="J1489" t="str">
            <v>09.10.06</v>
          </cell>
          <cell r="L1489" t="str">
            <v>09.10.06</v>
          </cell>
          <cell r="N1489" t="str">
            <v>10.10.06</v>
          </cell>
          <cell r="S1489">
            <v>0</v>
          </cell>
          <cell r="T1489">
            <v>6</v>
          </cell>
          <cell r="U1489">
            <v>52.79</v>
          </cell>
        </row>
        <row r="1490">
          <cell r="J1490" t="str">
            <v/>
          </cell>
          <cell r="L1490" t="str">
            <v/>
          </cell>
          <cell r="N1490" t="str">
            <v>10.10.06</v>
          </cell>
          <cell r="S1490">
            <v>0</v>
          </cell>
          <cell r="T1490">
            <v>6</v>
          </cell>
          <cell r="U1490">
            <v>52.79</v>
          </cell>
        </row>
        <row r="1491">
          <cell r="J1491" t="str">
            <v>09.10.06</v>
          </cell>
          <cell r="L1491" t="str">
            <v>09.10.06</v>
          </cell>
          <cell r="N1491" t="str">
            <v>10.10.06</v>
          </cell>
          <cell r="S1491">
            <v>0</v>
          </cell>
          <cell r="T1491">
            <v>2</v>
          </cell>
          <cell r="U1491">
            <v>24.09</v>
          </cell>
        </row>
        <row r="1492">
          <cell r="J1492" t="str">
            <v/>
          </cell>
          <cell r="L1492" t="str">
            <v/>
          </cell>
          <cell r="N1492" t="str">
            <v>10.10.06</v>
          </cell>
          <cell r="S1492">
            <v>0</v>
          </cell>
          <cell r="T1492">
            <v>2</v>
          </cell>
          <cell r="U1492">
            <v>24.09</v>
          </cell>
        </row>
        <row r="1493">
          <cell r="J1493" t="str">
            <v>09.10.06</v>
          </cell>
          <cell r="L1493" t="str">
            <v>09.10.06</v>
          </cell>
          <cell r="N1493" t="str">
            <v>10.10.06</v>
          </cell>
          <cell r="S1493">
            <v>0</v>
          </cell>
          <cell r="T1493">
            <v>15</v>
          </cell>
          <cell r="U1493">
            <v>229.58</v>
          </cell>
        </row>
        <row r="1494">
          <cell r="J1494" t="str">
            <v/>
          </cell>
          <cell r="L1494" t="str">
            <v/>
          </cell>
          <cell r="N1494" t="str">
            <v>10.10.06</v>
          </cell>
          <cell r="S1494">
            <v>0</v>
          </cell>
          <cell r="T1494">
            <v>15</v>
          </cell>
          <cell r="U1494">
            <v>229.58</v>
          </cell>
        </row>
        <row r="1495">
          <cell r="J1495" t="str">
            <v>09.10.06</v>
          </cell>
          <cell r="L1495" t="str">
            <v>09.10.06</v>
          </cell>
          <cell r="N1495" t="str">
            <v>10.10.06</v>
          </cell>
          <cell r="S1495">
            <v>0</v>
          </cell>
          <cell r="T1495">
            <v>8</v>
          </cell>
          <cell r="U1495">
            <v>600.03</v>
          </cell>
        </row>
        <row r="1496">
          <cell r="J1496" t="str">
            <v/>
          </cell>
          <cell r="L1496" t="str">
            <v/>
          </cell>
          <cell r="N1496" t="str">
            <v>10.10.06</v>
          </cell>
          <cell r="S1496">
            <v>0</v>
          </cell>
          <cell r="T1496">
            <v>8</v>
          </cell>
          <cell r="U1496">
            <v>600.03</v>
          </cell>
        </row>
        <row r="1497">
          <cell r="J1497" t="str">
            <v>09.10.06</v>
          </cell>
          <cell r="L1497" t="str">
            <v>09.10.06</v>
          </cell>
          <cell r="N1497" t="str">
            <v>10.10.06</v>
          </cell>
          <cell r="S1497">
            <v>0</v>
          </cell>
          <cell r="T1497">
            <v>100</v>
          </cell>
          <cell r="U1497">
            <v>351.19</v>
          </cell>
        </row>
        <row r="1498">
          <cell r="J1498" t="str">
            <v/>
          </cell>
          <cell r="L1498" t="str">
            <v/>
          </cell>
          <cell r="N1498" t="str">
            <v>10.10.06</v>
          </cell>
          <cell r="S1498">
            <v>0</v>
          </cell>
          <cell r="T1498">
            <v>100</v>
          </cell>
          <cell r="U1498">
            <v>351.19</v>
          </cell>
        </row>
        <row r="1499">
          <cell r="J1499" t="str">
            <v>09.10.06</v>
          </cell>
          <cell r="L1499" t="str">
            <v>09.10.06</v>
          </cell>
          <cell r="N1499" t="str">
            <v>10.10.06</v>
          </cell>
          <cell r="S1499">
            <v>0</v>
          </cell>
          <cell r="T1499">
            <v>350</v>
          </cell>
          <cell r="U1499">
            <v>372.03</v>
          </cell>
        </row>
        <row r="1500">
          <cell r="J1500" t="str">
            <v/>
          </cell>
          <cell r="L1500" t="str">
            <v/>
          </cell>
          <cell r="N1500" t="str">
            <v>10.10.06</v>
          </cell>
          <cell r="S1500">
            <v>0</v>
          </cell>
          <cell r="T1500">
            <v>350</v>
          </cell>
          <cell r="U1500">
            <v>372.03</v>
          </cell>
        </row>
        <row r="1501">
          <cell r="J1501" t="str">
            <v>08.12.06</v>
          </cell>
          <cell r="L1501" t="str">
            <v>08.12.06</v>
          </cell>
          <cell r="N1501" t="str">
            <v>08.12.06</v>
          </cell>
          <cell r="S1501">
            <v>0</v>
          </cell>
          <cell r="T1501">
            <v>1</v>
          </cell>
          <cell r="U1501">
            <v>308.95999999999998</v>
          </cell>
        </row>
        <row r="1502">
          <cell r="J1502" t="str">
            <v/>
          </cell>
          <cell r="L1502" t="str">
            <v/>
          </cell>
          <cell r="N1502" t="str">
            <v>08.12.06</v>
          </cell>
          <cell r="S1502">
            <v>0</v>
          </cell>
          <cell r="T1502">
            <v>1</v>
          </cell>
          <cell r="U1502">
            <v>308.95999999999998</v>
          </cell>
        </row>
        <row r="1503">
          <cell r="J1503" t="str">
            <v>08.12.06</v>
          </cell>
          <cell r="L1503" t="str">
            <v>08.12.06</v>
          </cell>
          <cell r="N1503" t="str">
            <v>08.12.06</v>
          </cell>
          <cell r="S1503">
            <v>0</v>
          </cell>
          <cell r="T1503">
            <v>1</v>
          </cell>
          <cell r="U1503">
            <v>21.63</v>
          </cell>
        </row>
        <row r="1504">
          <cell r="J1504" t="str">
            <v/>
          </cell>
          <cell r="L1504" t="str">
            <v/>
          </cell>
          <cell r="N1504" t="str">
            <v>08.12.06</v>
          </cell>
          <cell r="S1504">
            <v>0</v>
          </cell>
          <cell r="T1504">
            <v>1</v>
          </cell>
          <cell r="U1504">
            <v>21.63</v>
          </cell>
        </row>
        <row r="1505">
          <cell r="J1505" t="str">
            <v>08.12.06</v>
          </cell>
          <cell r="L1505" t="str">
            <v>08.12.06</v>
          </cell>
          <cell r="N1505" t="str">
            <v>08.12.06</v>
          </cell>
          <cell r="S1505">
            <v>0</v>
          </cell>
          <cell r="T1505">
            <v>1</v>
          </cell>
          <cell r="U1505">
            <v>217.46</v>
          </cell>
        </row>
        <row r="1506">
          <cell r="J1506" t="str">
            <v/>
          </cell>
          <cell r="L1506" t="str">
            <v/>
          </cell>
          <cell r="N1506" t="str">
            <v>08.12.06</v>
          </cell>
          <cell r="S1506">
            <v>0</v>
          </cell>
          <cell r="T1506">
            <v>1</v>
          </cell>
          <cell r="U1506">
            <v>217.46</v>
          </cell>
        </row>
        <row r="1507">
          <cell r="J1507" t="str">
            <v>08.12.06</v>
          </cell>
          <cell r="L1507" t="str">
            <v>08.12.06</v>
          </cell>
          <cell r="N1507" t="str">
            <v>08.12.06</v>
          </cell>
          <cell r="S1507">
            <v>0</v>
          </cell>
          <cell r="T1507">
            <v>1</v>
          </cell>
          <cell r="U1507">
            <v>869.68</v>
          </cell>
        </row>
        <row r="1508">
          <cell r="J1508" t="str">
            <v/>
          </cell>
          <cell r="L1508" t="str">
            <v/>
          </cell>
          <cell r="N1508" t="str">
            <v>08.12.06</v>
          </cell>
          <cell r="S1508">
            <v>0</v>
          </cell>
          <cell r="T1508">
            <v>1</v>
          </cell>
          <cell r="U1508">
            <v>869.68</v>
          </cell>
        </row>
        <row r="1509">
          <cell r="J1509" t="str">
            <v>08.12.06</v>
          </cell>
          <cell r="L1509" t="str">
            <v>08.12.06</v>
          </cell>
          <cell r="N1509" t="str">
            <v>08.12.06</v>
          </cell>
          <cell r="S1509">
            <v>0</v>
          </cell>
          <cell r="T1509">
            <v>1</v>
          </cell>
          <cell r="U1509">
            <v>89.02</v>
          </cell>
        </row>
        <row r="1510">
          <cell r="J1510" t="str">
            <v/>
          </cell>
          <cell r="L1510" t="str">
            <v/>
          </cell>
          <cell r="N1510" t="str">
            <v>08.12.06</v>
          </cell>
          <cell r="S1510">
            <v>0</v>
          </cell>
          <cell r="T1510">
            <v>1</v>
          </cell>
          <cell r="U1510">
            <v>89.02</v>
          </cell>
        </row>
        <row r="1511">
          <cell r="J1511" t="str">
            <v>08.12.06</v>
          </cell>
          <cell r="L1511" t="str">
            <v>08.12.06</v>
          </cell>
          <cell r="N1511" t="str">
            <v>08.12.06</v>
          </cell>
          <cell r="S1511">
            <v>0</v>
          </cell>
          <cell r="T1511">
            <v>1</v>
          </cell>
          <cell r="U1511">
            <v>15.86</v>
          </cell>
        </row>
        <row r="1512">
          <cell r="J1512" t="str">
            <v/>
          </cell>
          <cell r="L1512" t="str">
            <v/>
          </cell>
          <cell r="N1512" t="str">
            <v>08.12.06</v>
          </cell>
          <cell r="S1512">
            <v>0</v>
          </cell>
          <cell r="T1512">
            <v>1</v>
          </cell>
          <cell r="U1512">
            <v>15.86</v>
          </cell>
        </row>
        <row r="1513">
          <cell r="J1513" t="str">
            <v>08.12.06</v>
          </cell>
          <cell r="L1513" t="str">
            <v>08.12.06</v>
          </cell>
          <cell r="N1513" t="str">
            <v>08.12.06</v>
          </cell>
          <cell r="S1513">
            <v>0</v>
          </cell>
          <cell r="T1513">
            <v>1</v>
          </cell>
          <cell r="U1513">
            <v>66.52</v>
          </cell>
        </row>
        <row r="1514">
          <cell r="J1514" t="str">
            <v/>
          </cell>
          <cell r="L1514" t="str">
            <v/>
          </cell>
          <cell r="N1514" t="str">
            <v>08.12.06</v>
          </cell>
          <cell r="S1514">
            <v>0</v>
          </cell>
          <cell r="T1514">
            <v>1</v>
          </cell>
          <cell r="U1514">
            <v>66.52</v>
          </cell>
        </row>
        <row r="1515">
          <cell r="J1515" t="str">
            <v>08.12.06</v>
          </cell>
          <cell r="L1515" t="str">
            <v>08.12.06</v>
          </cell>
          <cell r="N1515" t="str">
            <v>08.12.06</v>
          </cell>
          <cell r="S1515">
            <v>0</v>
          </cell>
          <cell r="T1515">
            <v>1</v>
          </cell>
          <cell r="U1515">
            <v>92.69</v>
          </cell>
        </row>
        <row r="1516">
          <cell r="J1516" t="str">
            <v/>
          </cell>
          <cell r="L1516" t="str">
            <v/>
          </cell>
          <cell r="N1516" t="str">
            <v>08.12.06</v>
          </cell>
          <cell r="S1516">
            <v>0</v>
          </cell>
          <cell r="T1516">
            <v>1</v>
          </cell>
          <cell r="U1516">
            <v>92.69</v>
          </cell>
        </row>
        <row r="1517">
          <cell r="J1517" t="str">
            <v>14.08.07</v>
          </cell>
          <cell r="L1517" t="str">
            <v>14.08.07</v>
          </cell>
          <cell r="N1517" t="str">
            <v>13.08.07</v>
          </cell>
          <cell r="S1517">
            <v>0</v>
          </cell>
          <cell r="T1517">
            <v>1</v>
          </cell>
          <cell r="U1517">
            <v>246.32</v>
          </cell>
        </row>
        <row r="1518">
          <cell r="J1518" t="str">
            <v/>
          </cell>
          <cell r="L1518" t="str">
            <v/>
          </cell>
          <cell r="N1518" t="str">
            <v>13.08.07</v>
          </cell>
          <cell r="S1518">
            <v>0</v>
          </cell>
          <cell r="T1518">
            <v>1</v>
          </cell>
          <cell r="U1518">
            <v>246.32</v>
          </cell>
        </row>
        <row r="1519">
          <cell r="J1519" t="str">
            <v>14.11.07</v>
          </cell>
          <cell r="L1519" t="str">
            <v>16.11.07</v>
          </cell>
          <cell r="N1519" t="str">
            <v>16.11.07</v>
          </cell>
          <cell r="S1519">
            <v>0</v>
          </cell>
          <cell r="T1519">
            <v>1</v>
          </cell>
          <cell r="U1519">
            <v>246.32</v>
          </cell>
        </row>
        <row r="1520">
          <cell r="J1520" t="str">
            <v/>
          </cell>
          <cell r="L1520" t="str">
            <v/>
          </cell>
          <cell r="N1520" t="str">
            <v>16.11.07</v>
          </cell>
          <cell r="S1520">
            <v>0</v>
          </cell>
          <cell r="T1520">
            <v>1</v>
          </cell>
          <cell r="U1520">
            <v>246.32</v>
          </cell>
        </row>
        <row r="1521">
          <cell r="J1521" t="str">
            <v>20.11.07</v>
          </cell>
          <cell r="L1521" t="str">
            <v>20.11.07</v>
          </cell>
          <cell r="N1521" t="str">
            <v>11.12.07</v>
          </cell>
          <cell r="S1521">
            <v>0</v>
          </cell>
          <cell r="T1521">
            <v>50</v>
          </cell>
          <cell r="U1521">
            <v>15004</v>
          </cell>
        </row>
        <row r="1522">
          <cell r="J1522" t="str">
            <v/>
          </cell>
          <cell r="L1522" t="str">
            <v/>
          </cell>
          <cell r="N1522" t="str">
            <v>11.12.07</v>
          </cell>
          <cell r="S1522">
            <v>0</v>
          </cell>
          <cell r="T1522">
            <v>50</v>
          </cell>
          <cell r="U1522">
            <v>15004</v>
          </cell>
        </row>
        <row r="1523">
          <cell r="J1523" t="str">
            <v/>
          </cell>
          <cell r="L1523" t="str">
            <v/>
          </cell>
          <cell r="N1523" t="str">
            <v/>
          </cell>
          <cell r="S1523">
            <v>0</v>
          </cell>
          <cell r="T1523">
            <v>0</v>
          </cell>
          <cell r="U1523">
            <v>158845.87</v>
          </cell>
        </row>
        <row r="1524">
          <cell r="J1524" t="str">
            <v>30.11.06</v>
          </cell>
          <cell r="L1524" t="str">
            <v/>
          </cell>
          <cell r="N1524" t="str">
            <v/>
          </cell>
          <cell r="S1524">
            <v>0</v>
          </cell>
          <cell r="T1524">
            <v>2</v>
          </cell>
          <cell r="U1524">
            <v>53571.78</v>
          </cell>
        </row>
        <row r="1525">
          <cell r="J1525" t="str">
            <v/>
          </cell>
          <cell r="L1525" t="str">
            <v/>
          </cell>
          <cell r="N1525" t="str">
            <v>11.06.07</v>
          </cell>
          <cell r="S1525">
            <v>0</v>
          </cell>
          <cell r="T1525">
            <v>1</v>
          </cell>
          <cell r="U1525">
            <v>32143.07</v>
          </cell>
        </row>
        <row r="1526">
          <cell r="J1526" t="str">
            <v/>
          </cell>
          <cell r="L1526" t="str">
            <v/>
          </cell>
          <cell r="N1526" t="str">
            <v>21.04.08</v>
          </cell>
          <cell r="S1526">
            <v>0</v>
          </cell>
          <cell r="T1526">
            <v>1</v>
          </cell>
          <cell r="U1526">
            <v>21428.71</v>
          </cell>
        </row>
        <row r="1527">
          <cell r="J1527" t="str">
            <v>30.11.06</v>
          </cell>
          <cell r="L1527" t="str">
            <v/>
          </cell>
          <cell r="N1527" t="str">
            <v/>
          </cell>
          <cell r="S1527">
            <v>0</v>
          </cell>
          <cell r="T1527">
            <v>2</v>
          </cell>
          <cell r="U1527">
            <v>11229.7</v>
          </cell>
        </row>
        <row r="1528">
          <cell r="J1528" t="str">
            <v/>
          </cell>
          <cell r="L1528" t="str">
            <v/>
          </cell>
          <cell r="N1528" t="str">
            <v>11.06.07</v>
          </cell>
          <cell r="S1528">
            <v>0</v>
          </cell>
          <cell r="T1528">
            <v>1</v>
          </cell>
          <cell r="U1528">
            <v>6737.82</v>
          </cell>
        </row>
        <row r="1529">
          <cell r="J1529" t="str">
            <v/>
          </cell>
          <cell r="L1529" t="str">
            <v/>
          </cell>
          <cell r="N1529" t="str">
            <v>21.04.08</v>
          </cell>
          <cell r="S1529">
            <v>0</v>
          </cell>
          <cell r="T1529">
            <v>1</v>
          </cell>
          <cell r="U1529">
            <v>4491.88</v>
          </cell>
        </row>
        <row r="1530">
          <cell r="J1530" t="str">
            <v>30.11.06</v>
          </cell>
          <cell r="L1530" t="str">
            <v/>
          </cell>
          <cell r="N1530" t="str">
            <v/>
          </cell>
          <cell r="S1530">
            <v>0</v>
          </cell>
          <cell r="T1530">
            <v>2</v>
          </cell>
          <cell r="U1530">
            <v>59308.28</v>
          </cell>
        </row>
        <row r="1531">
          <cell r="J1531" t="str">
            <v/>
          </cell>
          <cell r="L1531" t="str">
            <v/>
          </cell>
          <cell r="N1531" t="str">
            <v>11.06.07</v>
          </cell>
          <cell r="S1531">
            <v>0</v>
          </cell>
          <cell r="T1531">
            <v>1</v>
          </cell>
          <cell r="U1531">
            <v>35584.97</v>
          </cell>
        </row>
        <row r="1532">
          <cell r="J1532" t="str">
            <v/>
          </cell>
          <cell r="L1532" t="str">
            <v/>
          </cell>
          <cell r="N1532" t="str">
            <v>21.04.08</v>
          </cell>
          <cell r="S1532">
            <v>0</v>
          </cell>
          <cell r="T1532">
            <v>1</v>
          </cell>
          <cell r="U1532">
            <v>23723.31</v>
          </cell>
        </row>
        <row r="1533">
          <cell r="J1533" t="str">
            <v>30.11.06</v>
          </cell>
          <cell r="L1533" t="str">
            <v/>
          </cell>
          <cell r="N1533" t="str">
            <v/>
          </cell>
          <cell r="S1533">
            <v>0</v>
          </cell>
          <cell r="T1533">
            <v>2</v>
          </cell>
          <cell r="U1533">
            <v>34736.11</v>
          </cell>
        </row>
        <row r="1534">
          <cell r="J1534" t="str">
            <v/>
          </cell>
          <cell r="L1534" t="str">
            <v/>
          </cell>
          <cell r="N1534" t="str">
            <v>11.06.07</v>
          </cell>
          <cell r="S1534">
            <v>0</v>
          </cell>
          <cell r="T1534">
            <v>1</v>
          </cell>
          <cell r="U1534">
            <v>20841.669999999998</v>
          </cell>
        </row>
        <row r="1535">
          <cell r="J1535" t="str">
            <v/>
          </cell>
          <cell r="L1535" t="str">
            <v/>
          </cell>
          <cell r="N1535" t="str">
            <v>21.04.08</v>
          </cell>
          <cell r="S1535">
            <v>0</v>
          </cell>
          <cell r="T1535">
            <v>1</v>
          </cell>
          <cell r="U1535">
            <v>13894.44</v>
          </cell>
        </row>
        <row r="1536">
          <cell r="J1536" t="str">
            <v/>
          </cell>
          <cell r="L1536" t="str">
            <v/>
          </cell>
          <cell r="N1536" t="str">
            <v/>
          </cell>
          <cell r="S1536">
            <v>0</v>
          </cell>
          <cell r="T1536">
            <v>0</v>
          </cell>
          <cell r="U1536">
            <v>0</v>
          </cell>
        </row>
        <row r="1537">
          <cell r="J1537" t="str">
            <v/>
          </cell>
          <cell r="L1537" t="str">
            <v/>
          </cell>
          <cell r="N1537" t="str">
            <v/>
          </cell>
          <cell r="S1537">
            <v>0</v>
          </cell>
          <cell r="T1537">
            <v>0</v>
          </cell>
          <cell r="U1537">
            <v>0</v>
          </cell>
        </row>
        <row r="1538">
          <cell r="J1538" t="str">
            <v/>
          </cell>
          <cell r="L1538" t="str">
            <v/>
          </cell>
          <cell r="N1538" t="str">
            <v/>
          </cell>
          <cell r="S1538">
            <v>0</v>
          </cell>
          <cell r="T1538">
            <v>0</v>
          </cell>
          <cell r="U1538">
            <v>0</v>
          </cell>
        </row>
        <row r="1539">
          <cell r="J1539" t="str">
            <v/>
          </cell>
          <cell r="L1539" t="str">
            <v/>
          </cell>
          <cell r="N1539" t="str">
            <v/>
          </cell>
          <cell r="S1539">
            <v>0</v>
          </cell>
          <cell r="T1539">
            <v>0</v>
          </cell>
          <cell r="U1539">
            <v>0</v>
          </cell>
        </row>
        <row r="1540">
          <cell r="J1540" t="str">
            <v/>
          </cell>
          <cell r="L1540" t="str">
            <v/>
          </cell>
          <cell r="N1540" t="str">
            <v/>
          </cell>
          <cell r="S1540">
            <v>0</v>
          </cell>
          <cell r="T1540">
            <v>0</v>
          </cell>
          <cell r="U1540">
            <v>0</v>
          </cell>
        </row>
        <row r="1541">
          <cell r="J1541" t="str">
            <v>07.04.08</v>
          </cell>
          <cell r="L1541" t="str">
            <v/>
          </cell>
          <cell r="N1541" t="str">
            <v/>
          </cell>
          <cell r="S1541">
            <v>0</v>
          </cell>
          <cell r="T1541">
            <v>0</v>
          </cell>
          <cell r="U1541">
            <v>0</v>
          </cell>
        </row>
        <row r="1542">
          <cell r="J1542" t="str">
            <v>07.04.08</v>
          </cell>
          <cell r="L1542" t="str">
            <v/>
          </cell>
          <cell r="N1542" t="str">
            <v/>
          </cell>
          <cell r="S1542">
            <v>0</v>
          </cell>
          <cell r="T1542">
            <v>0</v>
          </cell>
          <cell r="U1542">
            <v>0</v>
          </cell>
        </row>
        <row r="1543">
          <cell r="J1543" t="str">
            <v/>
          </cell>
          <cell r="L1543" t="str">
            <v/>
          </cell>
          <cell r="N1543" t="str">
            <v/>
          </cell>
          <cell r="S1543">
            <v>0</v>
          </cell>
          <cell r="T1543">
            <v>0</v>
          </cell>
          <cell r="U1543">
            <v>72902.399999999994</v>
          </cell>
        </row>
        <row r="1544">
          <cell r="J1544" t="str">
            <v/>
          </cell>
          <cell r="L1544" t="str">
            <v/>
          </cell>
          <cell r="N1544" t="str">
            <v/>
          </cell>
          <cell r="S1544">
            <v>0</v>
          </cell>
          <cell r="T1544">
            <v>0</v>
          </cell>
          <cell r="U1544">
            <v>72902.399999999994</v>
          </cell>
        </row>
        <row r="1545">
          <cell r="J1545" t="str">
            <v>25.10.06</v>
          </cell>
          <cell r="L1545" t="str">
            <v/>
          </cell>
          <cell r="N1545" t="str">
            <v>29.11.06</v>
          </cell>
          <cell r="S1545">
            <v>0</v>
          </cell>
          <cell r="T1545">
            <v>1</v>
          </cell>
          <cell r="U1545">
            <v>23920</v>
          </cell>
        </row>
        <row r="1546">
          <cell r="J1546" t="str">
            <v/>
          </cell>
          <cell r="L1546" t="str">
            <v/>
          </cell>
          <cell r="N1546" t="str">
            <v>29.11.06</v>
          </cell>
          <cell r="S1546">
            <v>0</v>
          </cell>
          <cell r="T1546">
            <v>1</v>
          </cell>
          <cell r="U1546">
            <v>23920</v>
          </cell>
        </row>
        <row r="1547">
          <cell r="J1547" t="str">
            <v>27.10.06</v>
          </cell>
          <cell r="L1547" t="str">
            <v>23.11.06</v>
          </cell>
          <cell r="N1547" t="str">
            <v>29.11.06</v>
          </cell>
          <cell r="S1547">
            <v>0</v>
          </cell>
          <cell r="T1547">
            <v>1</v>
          </cell>
          <cell r="U1547">
            <v>37307.64</v>
          </cell>
        </row>
        <row r="1548">
          <cell r="J1548" t="str">
            <v/>
          </cell>
          <cell r="L1548" t="str">
            <v/>
          </cell>
          <cell r="N1548" t="str">
            <v>29.11.06</v>
          </cell>
          <cell r="S1548">
            <v>0</v>
          </cell>
          <cell r="T1548">
            <v>1</v>
          </cell>
          <cell r="U1548">
            <v>37307.64</v>
          </cell>
        </row>
        <row r="1549">
          <cell r="J1549" t="str">
            <v>20.10.06</v>
          </cell>
          <cell r="L1549" t="str">
            <v>24.10.06</v>
          </cell>
          <cell r="N1549" t="str">
            <v>24.10.06</v>
          </cell>
          <cell r="S1549">
            <v>0</v>
          </cell>
          <cell r="T1549">
            <v>1</v>
          </cell>
          <cell r="U1549">
            <v>8024</v>
          </cell>
        </row>
        <row r="1550">
          <cell r="J1550" t="str">
            <v/>
          </cell>
          <cell r="L1550" t="str">
            <v/>
          </cell>
          <cell r="N1550" t="str">
            <v>24.10.06</v>
          </cell>
          <cell r="S1550">
            <v>0</v>
          </cell>
          <cell r="T1550">
            <v>1</v>
          </cell>
          <cell r="U1550">
            <v>8024</v>
          </cell>
        </row>
        <row r="1551">
          <cell r="J1551" t="str">
            <v>27.10.06</v>
          </cell>
          <cell r="L1551" t="str">
            <v>27.10.06</v>
          </cell>
          <cell r="N1551" t="str">
            <v>26.10.06</v>
          </cell>
          <cell r="S1551">
            <v>0</v>
          </cell>
          <cell r="T1551">
            <v>3</v>
          </cell>
          <cell r="U1551">
            <v>174</v>
          </cell>
        </row>
        <row r="1552">
          <cell r="J1552" t="str">
            <v/>
          </cell>
          <cell r="L1552" t="str">
            <v/>
          </cell>
          <cell r="N1552" t="str">
            <v>26.10.06</v>
          </cell>
          <cell r="S1552">
            <v>0</v>
          </cell>
          <cell r="T1552">
            <v>3</v>
          </cell>
          <cell r="U1552">
            <v>174</v>
          </cell>
        </row>
        <row r="1553">
          <cell r="J1553" t="str">
            <v>27.10.06</v>
          </cell>
          <cell r="L1553" t="str">
            <v>02.11.06</v>
          </cell>
          <cell r="N1553" t="str">
            <v>03.11.06</v>
          </cell>
          <cell r="S1553">
            <v>0</v>
          </cell>
          <cell r="T1553">
            <v>2</v>
          </cell>
          <cell r="U1553">
            <v>97.04</v>
          </cell>
        </row>
        <row r="1554">
          <cell r="J1554" t="str">
            <v/>
          </cell>
          <cell r="L1554" t="str">
            <v/>
          </cell>
          <cell r="N1554" t="str">
            <v>03.11.06</v>
          </cell>
          <cell r="S1554">
            <v>0</v>
          </cell>
          <cell r="T1554">
            <v>2</v>
          </cell>
          <cell r="U1554">
            <v>97.04</v>
          </cell>
        </row>
        <row r="1555">
          <cell r="J1555" t="str">
            <v>27.10.06</v>
          </cell>
          <cell r="L1555" t="str">
            <v>02.11.06</v>
          </cell>
          <cell r="N1555" t="str">
            <v>03.11.06</v>
          </cell>
          <cell r="S1555">
            <v>0</v>
          </cell>
          <cell r="T1555">
            <v>3</v>
          </cell>
          <cell r="U1555">
            <v>145.56</v>
          </cell>
        </row>
        <row r="1556">
          <cell r="J1556" t="str">
            <v/>
          </cell>
          <cell r="L1556" t="str">
            <v/>
          </cell>
          <cell r="N1556" t="str">
            <v>03.11.06</v>
          </cell>
          <cell r="S1556">
            <v>0</v>
          </cell>
          <cell r="T1556">
            <v>3</v>
          </cell>
          <cell r="U1556">
            <v>145.56</v>
          </cell>
        </row>
        <row r="1557">
          <cell r="J1557" t="str">
            <v>07.12.06</v>
          </cell>
          <cell r="L1557" t="str">
            <v/>
          </cell>
          <cell r="N1557" t="str">
            <v>25.04.07</v>
          </cell>
          <cell r="S1557">
            <v>0</v>
          </cell>
          <cell r="T1557">
            <v>1</v>
          </cell>
          <cell r="U1557">
            <v>3173</v>
          </cell>
        </row>
        <row r="1558">
          <cell r="J1558" t="str">
            <v/>
          </cell>
          <cell r="L1558" t="str">
            <v/>
          </cell>
          <cell r="N1558" t="str">
            <v>25.04.07</v>
          </cell>
          <cell r="S1558">
            <v>0</v>
          </cell>
          <cell r="T1558">
            <v>1</v>
          </cell>
          <cell r="U1558">
            <v>3173</v>
          </cell>
        </row>
        <row r="1559">
          <cell r="J1559" t="str">
            <v>11.09.07</v>
          </cell>
          <cell r="L1559" t="str">
            <v>12.09.07</v>
          </cell>
          <cell r="N1559" t="str">
            <v>11.09.07</v>
          </cell>
          <cell r="S1559">
            <v>0</v>
          </cell>
          <cell r="T1559">
            <v>4</v>
          </cell>
          <cell r="U1559">
            <v>61.16</v>
          </cell>
        </row>
        <row r="1560">
          <cell r="J1560" t="str">
            <v/>
          </cell>
          <cell r="L1560" t="str">
            <v/>
          </cell>
          <cell r="N1560" t="str">
            <v>11.09.07</v>
          </cell>
          <cell r="S1560">
            <v>0</v>
          </cell>
          <cell r="T1560">
            <v>4</v>
          </cell>
          <cell r="U1560">
            <v>61.16</v>
          </cell>
        </row>
        <row r="1561">
          <cell r="J1561" t="str">
            <v/>
          </cell>
          <cell r="L1561" t="str">
            <v/>
          </cell>
          <cell r="N1561" t="str">
            <v/>
          </cell>
          <cell r="S1561">
            <v>0</v>
          </cell>
          <cell r="T1561">
            <v>0</v>
          </cell>
          <cell r="U1561">
            <v>0</v>
          </cell>
        </row>
        <row r="1562">
          <cell r="J1562" t="str">
            <v/>
          </cell>
          <cell r="L1562" t="str">
            <v/>
          </cell>
          <cell r="N1562" t="str">
            <v/>
          </cell>
          <cell r="S1562">
            <v>0</v>
          </cell>
          <cell r="T1562">
            <v>0</v>
          </cell>
          <cell r="U1562">
            <v>0</v>
          </cell>
        </row>
        <row r="1563">
          <cell r="J1563" t="str">
            <v/>
          </cell>
          <cell r="L1563" t="str">
            <v/>
          </cell>
          <cell r="N1563" t="str">
            <v/>
          </cell>
          <cell r="S1563">
            <v>0</v>
          </cell>
          <cell r="T1563">
            <v>0</v>
          </cell>
          <cell r="U1563">
            <v>0</v>
          </cell>
        </row>
        <row r="1564">
          <cell r="J1564" t="str">
            <v/>
          </cell>
          <cell r="L1564" t="str">
            <v/>
          </cell>
          <cell r="N1564" t="str">
            <v/>
          </cell>
          <cell r="S1564">
            <v>0</v>
          </cell>
          <cell r="T1564">
            <v>0</v>
          </cell>
          <cell r="U1564">
            <v>308000</v>
          </cell>
        </row>
        <row r="1565">
          <cell r="J1565" t="str">
            <v>22.12.06</v>
          </cell>
          <cell r="L1565" t="str">
            <v/>
          </cell>
          <cell r="N1565" t="str">
            <v/>
          </cell>
          <cell r="S1565">
            <v>0</v>
          </cell>
          <cell r="T1565">
            <v>2</v>
          </cell>
          <cell r="U1565">
            <v>308000</v>
          </cell>
        </row>
        <row r="1566">
          <cell r="J1566" t="str">
            <v/>
          </cell>
          <cell r="L1566" t="str">
            <v/>
          </cell>
          <cell r="N1566" t="str">
            <v>25.04.08</v>
          </cell>
          <cell r="S1566">
            <v>0</v>
          </cell>
          <cell r="T1566">
            <v>1</v>
          </cell>
          <cell r="U1566">
            <v>-91000</v>
          </cell>
        </row>
        <row r="1567">
          <cell r="J1567" t="str">
            <v/>
          </cell>
          <cell r="L1567" t="str">
            <v/>
          </cell>
          <cell r="N1567" t="str">
            <v>19.09.07</v>
          </cell>
          <cell r="S1567">
            <v>0</v>
          </cell>
          <cell r="T1567">
            <v>1</v>
          </cell>
          <cell r="U1567">
            <v>197000</v>
          </cell>
        </row>
        <row r="1568">
          <cell r="J1568" t="str">
            <v/>
          </cell>
          <cell r="L1568" t="str">
            <v/>
          </cell>
          <cell r="N1568" t="str">
            <v>23.04.08</v>
          </cell>
          <cell r="S1568">
            <v>0</v>
          </cell>
          <cell r="T1568">
            <v>1</v>
          </cell>
          <cell r="U1568">
            <v>91000</v>
          </cell>
        </row>
        <row r="1569">
          <cell r="J1569" t="str">
            <v/>
          </cell>
          <cell r="L1569" t="str">
            <v/>
          </cell>
          <cell r="N1569" t="str">
            <v>23.04.08</v>
          </cell>
          <cell r="S1569">
            <v>0</v>
          </cell>
          <cell r="T1569">
            <v>1</v>
          </cell>
          <cell r="U1569">
            <v>152000</v>
          </cell>
        </row>
        <row r="1570">
          <cell r="J1570" t="str">
            <v/>
          </cell>
          <cell r="L1570" t="str">
            <v/>
          </cell>
          <cell r="N1570" t="str">
            <v/>
          </cell>
          <cell r="S1570">
            <v>0</v>
          </cell>
          <cell r="T1570">
            <v>0</v>
          </cell>
          <cell r="U1570">
            <v>0</v>
          </cell>
        </row>
        <row r="1571">
          <cell r="J1571" t="str">
            <v/>
          </cell>
          <cell r="L1571" t="str">
            <v/>
          </cell>
          <cell r="N1571" t="str">
            <v/>
          </cell>
          <cell r="S1571">
            <v>0</v>
          </cell>
          <cell r="T1571">
            <v>0</v>
          </cell>
          <cell r="U1571">
            <v>0</v>
          </cell>
        </row>
        <row r="1572">
          <cell r="J1572" t="str">
            <v/>
          </cell>
          <cell r="L1572" t="str">
            <v/>
          </cell>
          <cell r="N1572" t="str">
            <v/>
          </cell>
          <cell r="S1572">
            <v>0</v>
          </cell>
          <cell r="T1572">
            <v>0</v>
          </cell>
          <cell r="U1572">
            <v>0</v>
          </cell>
        </row>
      </sheetData>
      <sheetData sheetId="1"/>
      <sheetData sheetId="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Straight Pipe"/>
      <sheetName val="Sheet2"/>
      <sheetName val="Sheet3"/>
    </sheetNames>
    <sheetDataSet>
      <sheetData sheetId="0" refreshError="1"/>
      <sheetData sheetId="1">
        <row r="6">
          <cell r="A6" t="str">
            <v>Nominal
Bore</v>
          </cell>
          <cell r="B6" t="str">
            <v>Outer 
Diameter</v>
          </cell>
          <cell r="C6">
            <v>25</v>
          </cell>
          <cell r="D6">
            <v>30</v>
          </cell>
          <cell r="E6">
            <v>35</v>
          </cell>
          <cell r="F6">
            <v>40</v>
          </cell>
          <cell r="G6">
            <v>45</v>
          </cell>
          <cell r="H6">
            <v>50</v>
          </cell>
          <cell r="I6">
            <v>55</v>
          </cell>
          <cell r="J6">
            <v>60</v>
          </cell>
          <cell r="K6">
            <v>65</v>
          </cell>
          <cell r="L6">
            <v>70</v>
          </cell>
          <cell r="M6">
            <v>75</v>
          </cell>
          <cell r="N6">
            <v>80</v>
          </cell>
          <cell r="O6">
            <v>85</v>
          </cell>
          <cell r="P6">
            <v>90</v>
          </cell>
          <cell r="Q6">
            <v>100</v>
          </cell>
        </row>
        <row r="7">
          <cell r="A7">
            <v>13</v>
          </cell>
          <cell r="B7">
            <v>21</v>
          </cell>
          <cell r="C7">
            <v>0.25</v>
          </cell>
          <cell r="D7">
            <v>0.25</v>
          </cell>
          <cell r="F7">
            <v>0.25</v>
          </cell>
          <cell r="H7">
            <v>0.25</v>
          </cell>
          <cell r="J7">
            <v>0.25</v>
          </cell>
          <cell r="L7">
            <v>0.3</v>
          </cell>
          <cell r="M7">
            <v>0.3</v>
          </cell>
          <cell r="N7">
            <v>0.3</v>
          </cell>
          <cell r="P7" t="str">
            <v>n/a</v>
          </cell>
          <cell r="Q7" t="str">
            <v>n/a</v>
          </cell>
        </row>
        <row r="8">
          <cell r="A8">
            <v>20</v>
          </cell>
          <cell r="B8">
            <v>27</v>
          </cell>
          <cell r="C8">
            <v>0.25</v>
          </cell>
          <cell r="D8">
            <v>0.25</v>
          </cell>
          <cell r="F8">
            <v>0.25</v>
          </cell>
          <cell r="H8">
            <v>0.25</v>
          </cell>
          <cell r="J8">
            <v>0.25</v>
          </cell>
          <cell r="L8">
            <v>0.3</v>
          </cell>
          <cell r="M8">
            <v>0.3</v>
          </cell>
          <cell r="N8">
            <v>0.3</v>
          </cell>
          <cell r="P8" t="str">
            <v>n/a</v>
          </cell>
          <cell r="Q8" t="str">
            <v>n/a</v>
          </cell>
        </row>
        <row r="9">
          <cell r="A9">
            <v>25</v>
          </cell>
          <cell r="B9">
            <v>34</v>
          </cell>
          <cell r="C9">
            <v>0.25</v>
          </cell>
          <cell r="D9">
            <v>0.25</v>
          </cell>
          <cell r="F9">
            <v>0.25</v>
          </cell>
          <cell r="H9">
            <v>0.25</v>
          </cell>
          <cell r="J9">
            <v>0.25</v>
          </cell>
          <cell r="L9">
            <v>0.3</v>
          </cell>
          <cell r="M9">
            <v>0.3</v>
          </cell>
          <cell r="N9">
            <v>0.3</v>
          </cell>
          <cell r="P9" t="str">
            <v>n/a</v>
          </cell>
          <cell r="Q9" t="str">
            <v>n/a</v>
          </cell>
        </row>
        <row r="10">
          <cell r="A10">
            <v>32</v>
          </cell>
          <cell r="B10">
            <v>43</v>
          </cell>
          <cell r="C10">
            <v>0.25</v>
          </cell>
          <cell r="D10">
            <v>0.25</v>
          </cell>
          <cell r="F10">
            <v>0.25</v>
          </cell>
          <cell r="H10">
            <v>0.25</v>
          </cell>
          <cell r="J10">
            <v>0.25</v>
          </cell>
          <cell r="L10">
            <v>0.3</v>
          </cell>
          <cell r="M10">
            <v>0.3</v>
          </cell>
          <cell r="N10">
            <v>0.3</v>
          </cell>
          <cell r="P10" t="str">
            <v>n/a</v>
          </cell>
          <cell r="Q10" t="str">
            <v>n/a</v>
          </cell>
        </row>
        <row r="11">
          <cell r="A11">
            <v>38</v>
          </cell>
          <cell r="B11">
            <v>50</v>
          </cell>
          <cell r="C11">
            <v>0.25</v>
          </cell>
          <cell r="D11">
            <v>0.25</v>
          </cell>
          <cell r="F11">
            <v>0.25</v>
          </cell>
          <cell r="H11">
            <v>0.25</v>
          </cell>
          <cell r="J11">
            <v>0.25</v>
          </cell>
          <cell r="L11">
            <v>0.3</v>
          </cell>
          <cell r="M11">
            <v>0.3</v>
          </cell>
          <cell r="N11">
            <v>0.3</v>
          </cell>
          <cell r="P11" t="str">
            <v>n/a</v>
          </cell>
          <cell r="Q11" t="str">
            <v>n/a</v>
          </cell>
        </row>
        <row r="12">
          <cell r="A12">
            <v>50</v>
          </cell>
          <cell r="B12">
            <v>60</v>
          </cell>
          <cell r="C12">
            <v>0.25</v>
          </cell>
          <cell r="D12">
            <v>0.25</v>
          </cell>
          <cell r="F12">
            <v>0.25</v>
          </cell>
          <cell r="H12">
            <v>0.25</v>
          </cell>
          <cell r="J12">
            <v>0.25</v>
          </cell>
          <cell r="L12">
            <v>0.3</v>
          </cell>
          <cell r="M12">
            <v>0.3</v>
          </cell>
          <cell r="N12">
            <v>0.3</v>
          </cell>
          <cell r="P12">
            <v>0.35</v>
          </cell>
          <cell r="Q12">
            <v>0.35</v>
          </cell>
        </row>
        <row r="13">
          <cell r="A13">
            <v>63</v>
          </cell>
          <cell r="B13">
            <v>76</v>
          </cell>
          <cell r="C13">
            <v>0.3</v>
          </cell>
          <cell r="D13">
            <v>0.3</v>
          </cell>
          <cell r="F13">
            <v>0.3</v>
          </cell>
          <cell r="H13">
            <v>0.3</v>
          </cell>
          <cell r="J13">
            <v>0.3</v>
          </cell>
          <cell r="L13">
            <v>0.35</v>
          </cell>
          <cell r="N13">
            <v>0.35</v>
          </cell>
          <cell r="P13">
            <v>0.35</v>
          </cell>
          <cell r="Q13">
            <v>0.35</v>
          </cell>
        </row>
        <row r="14">
          <cell r="A14">
            <v>75</v>
          </cell>
          <cell r="B14">
            <v>90</v>
          </cell>
          <cell r="C14">
            <v>0.3</v>
          </cell>
          <cell r="D14">
            <v>0.3</v>
          </cell>
          <cell r="F14">
            <v>0.3</v>
          </cell>
          <cell r="H14">
            <v>0.3</v>
          </cell>
          <cell r="J14">
            <v>0.3</v>
          </cell>
          <cell r="L14">
            <v>0.35</v>
          </cell>
          <cell r="N14">
            <v>0.35</v>
          </cell>
          <cell r="P14">
            <v>0.35</v>
          </cell>
          <cell r="Q14">
            <v>0.35</v>
          </cell>
        </row>
        <row r="15">
          <cell r="A15">
            <v>88</v>
          </cell>
          <cell r="B15">
            <v>102</v>
          </cell>
          <cell r="C15">
            <v>0.3</v>
          </cell>
          <cell r="D15">
            <v>0.3</v>
          </cell>
          <cell r="F15">
            <v>0.3</v>
          </cell>
          <cell r="H15">
            <v>0.3</v>
          </cell>
          <cell r="J15">
            <v>0.3</v>
          </cell>
          <cell r="L15">
            <v>0.35</v>
          </cell>
          <cell r="N15">
            <v>0.35</v>
          </cell>
          <cell r="P15">
            <v>0.35</v>
          </cell>
          <cell r="Q15">
            <v>0.35</v>
          </cell>
        </row>
        <row r="16">
          <cell r="A16">
            <v>100</v>
          </cell>
          <cell r="B16">
            <v>115</v>
          </cell>
          <cell r="C16">
            <v>0.3</v>
          </cell>
          <cell r="D16">
            <v>0.3</v>
          </cell>
          <cell r="F16">
            <v>0.3</v>
          </cell>
          <cell r="H16">
            <v>0.3</v>
          </cell>
          <cell r="J16">
            <v>0.3</v>
          </cell>
          <cell r="L16">
            <v>0.35</v>
          </cell>
          <cell r="N16">
            <v>0.35</v>
          </cell>
          <cell r="P16">
            <v>0.35</v>
          </cell>
          <cell r="Q16">
            <v>0.35</v>
          </cell>
        </row>
        <row r="17">
          <cell r="A17">
            <v>125</v>
          </cell>
          <cell r="B17">
            <v>140</v>
          </cell>
          <cell r="C17">
            <v>0.35</v>
          </cell>
          <cell r="D17">
            <v>0.35</v>
          </cell>
          <cell r="F17">
            <v>0.35</v>
          </cell>
          <cell r="H17">
            <v>0.35</v>
          </cell>
          <cell r="J17">
            <v>0.35</v>
          </cell>
          <cell r="L17">
            <v>0.4</v>
          </cell>
          <cell r="N17">
            <v>0.4</v>
          </cell>
          <cell r="P17">
            <v>0.4</v>
          </cell>
          <cell r="Q17">
            <v>0.4</v>
          </cell>
        </row>
        <row r="18">
          <cell r="A18">
            <v>150</v>
          </cell>
          <cell r="B18">
            <v>168</v>
          </cell>
          <cell r="C18">
            <v>0.35</v>
          </cell>
          <cell r="D18">
            <v>0.35</v>
          </cell>
          <cell r="F18">
            <v>0.35</v>
          </cell>
          <cell r="H18">
            <v>0.35</v>
          </cell>
          <cell r="J18">
            <v>0.35</v>
          </cell>
          <cell r="L18">
            <v>0.4</v>
          </cell>
          <cell r="N18">
            <v>0.4</v>
          </cell>
          <cell r="P18">
            <v>0.4</v>
          </cell>
          <cell r="Q18">
            <v>0.4</v>
          </cell>
        </row>
        <row r="19">
          <cell r="A19">
            <v>175</v>
          </cell>
          <cell r="B19">
            <v>190</v>
          </cell>
          <cell r="C19">
            <v>0.35</v>
          </cell>
          <cell r="D19">
            <v>0.35</v>
          </cell>
          <cell r="F19">
            <v>0.35</v>
          </cell>
          <cell r="H19">
            <v>0.35</v>
          </cell>
          <cell r="J19">
            <v>0.35</v>
          </cell>
          <cell r="L19">
            <v>0.4</v>
          </cell>
          <cell r="N19">
            <v>0.4</v>
          </cell>
          <cell r="P19">
            <v>0.4</v>
          </cell>
          <cell r="Q19">
            <v>0.4</v>
          </cell>
        </row>
        <row r="20">
          <cell r="A20">
            <v>200</v>
          </cell>
          <cell r="B20">
            <v>219</v>
          </cell>
          <cell r="C20">
            <v>0.35</v>
          </cell>
          <cell r="D20">
            <v>0.35</v>
          </cell>
          <cell r="F20">
            <v>0.35</v>
          </cell>
          <cell r="H20">
            <v>0.35</v>
          </cell>
          <cell r="J20">
            <v>0.35</v>
          </cell>
          <cell r="L20">
            <v>0.4</v>
          </cell>
          <cell r="N20">
            <v>0.4</v>
          </cell>
          <cell r="P20">
            <v>0.4</v>
          </cell>
          <cell r="Q20">
            <v>0.4</v>
          </cell>
        </row>
        <row r="21">
          <cell r="A21">
            <v>250</v>
          </cell>
          <cell r="B21">
            <v>273</v>
          </cell>
          <cell r="C21">
            <v>0.8</v>
          </cell>
          <cell r="D21">
            <v>0.8</v>
          </cell>
          <cell r="F21">
            <v>0.8</v>
          </cell>
          <cell r="H21">
            <v>0.8</v>
          </cell>
          <cell r="J21">
            <v>0.8</v>
          </cell>
          <cell r="L21">
            <v>0.95</v>
          </cell>
          <cell r="N21">
            <v>0.95</v>
          </cell>
          <cell r="P21">
            <v>0.95</v>
          </cell>
          <cell r="Q21">
            <v>0.95</v>
          </cell>
        </row>
        <row r="22">
          <cell r="A22">
            <v>300</v>
          </cell>
          <cell r="B22">
            <v>324</v>
          </cell>
          <cell r="C22">
            <v>0.8</v>
          </cell>
          <cell r="D22">
            <v>0.8</v>
          </cell>
          <cell r="F22">
            <v>0.8</v>
          </cell>
          <cell r="H22">
            <v>0.8</v>
          </cell>
          <cell r="J22">
            <v>0.8</v>
          </cell>
          <cell r="L22">
            <v>0.95</v>
          </cell>
          <cell r="N22">
            <v>0.95</v>
          </cell>
          <cell r="P22">
            <v>0.95</v>
          </cell>
          <cell r="Q22">
            <v>0.95</v>
          </cell>
        </row>
        <row r="23">
          <cell r="A23">
            <v>350</v>
          </cell>
          <cell r="B23">
            <v>358</v>
          </cell>
          <cell r="C23" t="str">
            <v>n/a</v>
          </cell>
          <cell r="D23" t="str">
            <v>n/a</v>
          </cell>
          <cell r="F23" t="str">
            <v>n/a</v>
          </cell>
          <cell r="H23" t="str">
            <v>n/a</v>
          </cell>
          <cell r="J23" t="str">
            <v>n/a</v>
          </cell>
          <cell r="L23">
            <v>1.1000000000000001</v>
          </cell>
          <cell r="N23">
            <v>1.1000000000000001</v>
          </cell>
          <cell r="P23">
            <v>1.1000000000000001</v>
          </cell>
          <cell r="Q23">
            <v>1.1000000000000001</v>
          </cell>
        </row>
        <row r="24">
          <cell r="A24">
            <v>375</v>
          </cell>
          <cell r="B24">
            <v>381</v>
          </cell>
          <cell r="C24" t="str">
            <v>n/a</v>
          </cell>
          <cell r="D24" t="str">
            <v>n/a</v>
          </cell>
          <cell r="F24" t="str">
            <v>n/a</v>
          </cell>
          <cell r="H24" t="str">
            <v>n/a</v>
          </cell>
          <cell r="J24" t="str">
            <v>n/a</v>
          </cell>
          <cell r="L24">
            <v>1.1000000000000001</v>
          </cell>
          <cell r="N24">
            <v>1.1000000000000001</v>
          </cell>
          <cell r="P24">
            <v>1.1000000000000001</v>
          </cell>
          <cell r="Q24">
            <v>1.1000000000000001</v>
          </cell>
        </row>
        <row r="25">
          <cell r="A25">
            <v>400</v>
          </cell>
          <cell r="B25">
            <v>408</v>
          </cell>
          <cell r="C25" t="str">
            <v>n/a</v>
          </cell>
          <cell r="D25" t="str">
            <v>n/a</v>
          </cell>
          <cell r="F25" t="str">
            <v>n/a</v>
          </cell>
          <cell r="H25" t="str">
            <v>n/a</v>
          </cell>
          <cell r="J25" t="str">
            <v>n/a</v>
          </cell>
          <cell r="L25">
            <v>1.1000000000000001</v>
          </cell>
          <cell r="N25">
            <v>1.1000000000000001</v>
          </cell>
          <cell r="P25">
            <v>1.1000000000000001</v>
          </cell>
          <cell r="Q25">
            <v>1.1000000000000001</v>
          </cell>
        </row>
        <row r="26">
          <cell r="A26">
            <v>450</v>
          </cell>
          <cell r="B26">
            <v>457</v>
          </cell>
          <cell r="C26" t="str">
            <v>n/a</v>
          </cell>
          <cell r="D26" t="str">
            <v>n/a</v>
          </cell>
          <cell r="F26" t="str">
            <v>n/a</v>
          </cell>
          <cell r="H26" t="str">
            <v>n/a</v>
          </cell>
          <cell r="J26" t="str">
            <v>n/a</v>
          </cell>
          <cell r="L26">
            <v>1.4</v>
          </cell>
          <cell r="N26">
            <v>1.4</v>
          </cell>
          <cell r="P26">
            <v>1.4</v>
          </cell>
          <cell r="Q26">
            <v>1.4</v>
          </cell>
        </row>
        <row r="27">
          <cell r="A27">
            <v>500</v>
          </cell>
          <cell r="B27">
            <v>508</v>
          </cell>
          <cell r="C27" t="str">
            <v>n/a</v>
          </cell>
          <cell r="D27" t="str">
            <v>n/a</v>
          </cell>
          <cell r="F27" t="str">
            <v>n/a</v>
          </cell>
          <cell r="H27" t="str">
            <v>n/a</v>
          </cell>
          <cell r="J27" t="str">
            <v>n/a</v>
          </cell>
          <cell r="L27">
            <v>1.4</v>
          </cell>
          <cell r="N27">
            <v>1.4</v>
          </cell>
          <cell r="P27">
            <v>1.4</v>
          </cell>
          <cell r="Q27">
            <v>1.4</v>
          </cell>
        </row>
        <row r="28">
          <cell r="A28">
            <v>550</v>
          </cell>
          <cell r="B28">
            <v>558</v>
          </cell>
          <cell r="C28" t="str">
            <v>n/a</v>
          </cell>
          <cell r="D28" t="str">
            <v>n/a</v>
          </cell>
          <cell r="F28" t="str">
            <v>n/a</v>
          </cell>
          <cell r="H28" t="str">
            <v>n/a</v>
          </cell>
          <cell r="J28" t="str">
            <v>n/a</v>
          </cell>
          <cell r="L28">
            <v>2.2999999999999998</v>
          </cell>
          <cell r="N28">
            <v>2.2999999999999998</v>
          </cell>
          <cell r="P28">
            <v>2.2999999999999998</v>
          </cell>
          <cell r="Q28">
            <v>2.2999999999999998</v>
          </cell>
        </row>
        <row r="29">
          <cell r="A29">
            <v>600</v>
          </cell>
          <cell r="B29">
            <v>609</v>
          </cell>
          <cell r="C29" t="str">
            <v>n/a</v>
          </cell>
          <cell r="D29" t="str">
            <v>n/a</v>
          </cell>
          <cell r="F29" t="str">
            <v>n/a</v>
          </cell>
          <cell r="H29" t="str">
            <v>n/a</v>
          </cell>
          <cell r="J29" t="str">
            <v>n/a</v>
          </cell>
          <cell r="L29">
            <v>2.2999999999999998</v>
          </cell>
          <cell r="N29">
            <v>2.2999999999999998</v>
          </cell>
          <cell r="P29" t="str">
            <v>n/a</v>
          </cell>
          <cell r="Q29" t="str">
            <v>n/a</v>
          </cell>
        </row>
        <row r="30">
          <cell r="A30">
            <v>700</v>
          </cell>
          <cell r="B30">
            <v>711</v>
          </cell>
          <cell r="C30" t="str">
            <v>n/a</v>
          </cell>
          <cell r="D30" t="str">
            <v>n/a</v>
          </cell>
          <cell r="F30" t="str">
            <v>n/a</v>
          </cell>
          <cell r="H30" t="str">
            <v>n/a</v>
          </cell>
          <cell r="J30" t="str">
            <v>n/a</v>
          </cell>
          <cell r="L30">
            <v>2.2999999999999998</v>
          </cell>
          <cell r="N30">
            <v>2.2999999999999998</v>
          </cell>
          <cell r="P30" t="str">
            <v>n/a</v>
          </cell>
          <cell r="Q30" t="str">
            <v>n/a</v>
          </cell>
        </row>
        <row r="31">
          <cell r="B31">
            <v>2</v>
          </cell>
          <cell r="C31">
            <v>3</v>
          </cell>
          <cell r="D31">
            <v>4</v>
          </cell>
          <cell r="E31">
            <v>5</v>
          </cell>
          <cell r="F31">
            <v>6</v>
          </cell>
          <cell r="G31">
            <v>7</v>
          </cell>
          <cell r="H31">
            <v>8</v>
          </cell>
          <cell r="I31">
            <v>9</v>
          </cell>
          <cell r="J31">
            <v>10</v>
          </cell>
          <cell r="K31">
            <v>11</v>
          </cell>
          <cell r="L31">
            <v>12</v>
          </cell>
          <cell r="M31">
            <v>13</v>
          </cell>
          <cell r="N31">
            <v>14</v>
          </cell>
          <cell r="O31">
            <v>15</v>
          </cell>
          <cell r="P31">
            <v>16</v>
          </cell>
          <cell r="Q31">
            <v>17</v>
          </cell>
        </row>
        <row r="40">
          <cell r="A40" t="str">
            <v>Nominal
Bore</v>
          </cell>
          <cell r="B40" t="str">
            <v>Outer 
Diameter</v>
          </cell>
          <cell r="C40">
            <v>25</v>
          </cell>
          <cell r="D40">
            <v>30</v>
          </cell>
          <cell r="E40">
            <v>35</v>
          </cell>
          <cell r="F40">
            <v>40</v>
          </cell>
          <cell r="G40">
            <v>45</v>
          </cell>
          <cell r="H40">
            <v>50</v>
          </cell>
          <cell r="I40">
            <v>55</v>
          </cell>
          <cell r="J40">
            <v>60</v>
          </cell>
          <cell r="K40">
            <v>65</v>
          </cell>
          <cell r="L40">
            <v>70</v>
          </cell>
          <cell r="M40">
            <v>75</v>
          </cell>
          <cell r="N40">
            <v>80</v>
          </cell>
          <cell r="O40">
            <v>85</v>
          </cell>
          <cell r="P40">
            <v>90</v>
          </cell>
          <cell r="Q40">
            <v>100</v>
          </cell>
        </row>
        <row r="41">
          <cell r="A41">
            <v>13</v>
          </cell>
          <cell r="B41">
            <v>21</v>
          </cell>
          <cell r="C41">
            <v>0.7</v>
          </cell>
          <cell r="D41">
            <v>0.7</v>
          </cell>
          <cell r="F41">
            <v>0.7</v>
          </cell>
          <cell r="H41">
            <v>0.7</v>
          </cell>
          <cell r="J41">
            <v>0.7</v>
          </cell>
          <cell r="L41">
            <v>1</v>
          </cell>
          <cell r="N41">
            <v>1</v>
          </cell>
          <cell r="P41">
            <v>1.2</v>
          </cell>
          <cell r="Q41">
            <v>1.2</v>
          </cell>
        </row>
        <row r="42">
          <cell r="A42">
            <v>20</v>
          </cell>
          <cell r="B42">
            <v>27</v>
          </cell>
          <cell r="C42">
            <v>0.7</v>
          </cell>
          <cell r="D42">
            <v>0.7</v>
          </cell>
          <cell r="F42">
            <v>0.7</v>
          </cell>
          <cell r="H42">
            <v>0.7</v>
          </cell>
          <cell r="J42">
            <v>0.7</v>
          </cell>
          <cell r="L42">
            <v>1</v>
          </cell>
          <cell r="N42">
            <v>1</v>
          </cell>
          <cell r="P42">
            <v>1.2</v>
          </cell>
          <cell r="Q42">
            <v>1.2</v>
          </cell>
        </row>
        <row r="43">
          <cell r="A43">
            <v>25</v>
          </cell>
          <cell r="B43">
            <v>34</v>
          </cell>
          <cell r="C43">
            <v>0.7</v>
          </cell>
          <cell r="D43">
            <v>0.7</v>
          </cell>
          <cell r="F43">
            <v>0.7</v>
          </cell>
          <cell r="H43">
            <v>0.7</v>
          </cell>
          <cell r="J43">
            <v>0.7</v>
          </cell>
          <cell r="L43">
            <v>1</v>
          </cell>
          <cell r="N43">
            <v>1</v>
          </cell>
          <cell r="P43">
            <v>1.2</v>
          </cell>
          <cell r="Q43">
            <v>1.2</v>
          </cell>
        </row>
        <row r="44">
          <cell r="A44">
            <v>32</v>
          </cell>
          <cell r="B44">
            <v>43</v>
          </cell>
          <cell r="C44">
            <v>0.7</v>
          </cell>
          <cell r="D44">
            <v>0.7</v>
          </cell>
          <cell r="F44">
            <v>0.7</v>
          </cell>
          <cell r="H44">
            <v>0.7</v>
          </cell>
          <cell r="J44">
            <v>0.7</v>
          </cell>
          <cell r="L44">
            <v>1</v>
          </cell>
          <cell r="N44">
            <v>1</v>
          </cell>
          <cell r="P44">
            <v>1.2</v>
          </cell>
          <cell r="Q44">
            <v>1.2</v>
          </cell>
        </row>
        <row r="45">
          <cell r="A45">
            <v>38</v>
          </cell>
          <cell r="B45">
            <v>50</v>
          </cell>
          <cell r="C45">
            <v>0.7</v>
          </cell>
          <cell r="D45">
            <v>0.7</v>
          </cell>
          <cell r="F45">
            <v>0.7</v>
          </cell>
          <cell r="H45">
            <v>0.7</v>
          </cell>
          <cell r="J45">
            <v>0.7</v>
          </cell>
          <cell r="L45">
            <v>1</v>
          </cell>
          <cell r="N45">
            <v>1</v>
          </cell>
          <cell r="P45">
            <v>1.2</v>
          </cell>
          <cell r="Q45">
            <v>1.2</v>
          </cell>
        </row>
        <row r="46">
          <cell r="A46">
            <v>50</v>
          </cell>
          <cell r="B46">
            <v>60</v>
          </cell>
          <cell r="C46">
            <v>0.7</v>
          </cell>
          <cell r="D46">
            <v>0.7</v>
          </cell>
          <cell r="F46">
            <v>0.7</v>
          </cell>
          <cell r="H46">
            <v>0.7</v>
          </cell>
          <cell r="J46">
            <v>0.7</v>
          </cell>
          <cell r="L46">
            <v>1.2</v>
          </cell>
          <cell r="N46">
            <v>1.2</v>
          </cell>
          <cell r="P46">
            <v>1.2</v>
          </cell>
          <cell r="Q46">
            <v>1.2</v>
          </cell>
        </row>
        <row r="47">
          <cell r="A47">
            <v>63</v>
          </cell>
          <cell r="B47">
            <v>76</v>
          </cell>
          <cell r="C47">
            <v>0.9</v>
          </cell>
          <cell r="D47">
            <v>0.9</v>
          </cell>
          <cell r="F47">
            <v>0.9</v>
          </cell>
          <cell r="H47">
            <v>0.9</v>
          </cell>
          <cell r="J47">
            <v>0.9</v>
          </cell>
          <cell r="L47">
            <v>1.2</v>
          </cell>
          <cell r="N47">
            <v>1.2</v>
          </cell>
          <cell r="P47">
            <v>1.2</v>
          </cell>
          <cell r="Q47">
            <v>1.2</v>
          </cell>
        </row>
        <row r="48">
          <cell r="A48">
            <v>75</v>
          </cell>
          <cell r="B48">
            <v>90</v>
          </cell>
          <cell r="C48">
            <v>0.9</v>
          </cell>
          <cell r="D48">
            <v>0.9</v>
          </cell>
          <cell r="F48">
            <v>0.9</v>
          </cell>
          <cell r="H48">
            <v>0.9</v>
          </cell>
          <cell r="J48">
            <v>0.9</v>
          </cell>
          <cell r="L48">
            <v>1.2</v>
          </cell>
          <cell r="N48">
            <v>1.2</v>
          </cell>
          <cell r="P48">
            <v>1.2</v>
          </cell>
          <cell r="Q48">
            <v>1.2</v>
          </cell>
        </row>
        <row r="49">
          <cell r="A49">
            <v>88</v>
          </cell>
          <cell r="B49">
            <v>102</v>
          </cell>
          <cell r="C49">
            <v>0.9</v>
          </cell>
          <cell r="D49">
            <v>0.9</v>
          </cell>
          <cell r="F49">
            <v>0.9</v>
          </cell>
          <cell r="H49">
            <v>0.9</v>
          </cell>
          <cell r="J49">
            <v>0.9</v>
          </cell>
          <cell r="L49">
            <v>1.2</v>
          </cell>
          <cell r="N49">
            <v>1.2</v>
          </cell>
          <cell r="P49">
            <v>1.2</v>
          </cell>
          <cell r="Q49">
            <v>1.2</v>
          </cell>
        </row>
        <row r="50">
          <cell r="A50">
            <v>100</v>
          </cell>
          <cell r="B50">
            <v>115</v>
          </cell>
          <cell r="C50">
            <v>0.9</v>
          </cell>
          <cell r="D50">
            <v>0.9</v>
          </cell>
          <cell r="F50">
            <v>0.9</v>
          </cell>
          <cell r="H50">
            <v>0.9</v>
          </cell>
          <cell r="J50">
            <v>0.9</v>
          </cell>
          <cell r="L50">
            <v>1.2</v>
          </cell>
          <cell r="N50">
            <v>1.2</v>
          </cell>
          <cell r="P50">
            <v>1.2</v>
          </cell>
          <cell r="Q50">
            <v>1.2</v>
          </cell>
        </row>
        <row r="51">
          <cell r="A51">
            <v>125</v>
          </cell>
          <cell r="B51">
            <v>140</v>
          </cell>
          <cell r="C51">
            <v>1.3</v>
          </cell>
          <cell r="D51">
            <v>1.3</v>
          </cell>
          <cell r="F51">
            <v>1.3</v>
          </cell>
          <cell r="H51">
            <v>1.3</v>
          </cell>
          <cell r="J51">
            <v>1.3</v>
          </cell>
          <cell r="L51">
            <v>1.6</v>
          </cell>
          <cell r="N51">
            <v>1.6</v>
          </cell>
          <cell r="P51">
            <v>1.6</v>
          </cell>
          <cell r="Q51">
            <v>1.6</v>
          </cell>
        </row>
        <row r="52">
          <cell r="A52">
            <v>150</v>
          </cell>
          <cell r="B52">
            <v>168</v>
          </cell>
          <cell r="C52">
            <v>1.3</v>
          </cell>
          <cell r="D52">
            <v>1.3</v>
          </cell>
          <cell r="F52">
            <v>1.3</v>
          </cell>
          <cell r="H52">
            <v>1.3</v>
          </cell>
          <cell r="J52">
            <v>1.3</v>
          </cell>
          <cell r="L52">
            <v>1.6</v>
          </cell>
          <cell r="N52">
            <v>1.6</v>
          </cell>
          <cell r="P52">
            <v>1.6</v>
          </cell>
          <cell r="Q52">
            <v>1.6</v>
          </cell>
        </row>
        <row r="53">
          <cell r="A53">
            <v>175</v>
          </cell>
          <cell r="B53">
            <v>190</v>
          </cell>
          <cell r="C53">
            <v>1.3</v>
          </cell>
          <cell r="D53">
            <v>1.3</v>
          </cell>
          <cell r="F53">
            <v>1.3</v>
          </cell>
          <cell r="H53">
            <v>1.3</v>
          </cell>
          <cell r="J53">
            <v>1.3</v>
          </cell>
          <cell r="L53">
            <v>1.6</v>
          </cell>
          <cell r="N53">
            <v>1.6</v>
          </cell>
          <cell r="P53">
            <v>1.6</v>
          </cell>
          <cell r="Q53">
            <v>1.6</v>
          </cell>
        </row>
        <row r="54">
          <cell r="A54">
            <v>200</v>
          </cell>
          <cell r="B54">
            <v>219</v>
          </cell>
          <cell r="C54">
            <v>1.3</v>
          </cell>
          <cell r="D54">
            <v>1.3</v>
          </cell>
          <cell r="F54">
            <v>1.3</v>
          </cell>
          <cell r="H54">
            <v>1.3</v>
          </cell>
          <cell r="J54">
            <v>1.3</v>
          </cell>
          <cell r="L54">
            <v>1.6</v>
          </cell>
          <cell r="N54">
            <v>1.6</v>
          </cell>
          <cell r="P54">
            <v>1.6</v>
          </cell>
          <cell r="Q54">
            <v>1.6</v>
          </cell>
        </row>
        <row r="55">
          <cell r="A55">
            <v>250</v>
          </cell>
          <cell r="B55">
            <v>273</v>
          </cell>
          <cell r="C55">
            <v>1.6</v>
          </cell>
          <cell r="D55">
            <v>1.6</v>
          </cell>
          <cell r="F55">
            <v>1.6</v>
          </cell>
          <cell r="H55">
            <v>1.6</v>
          </cell>
          <cell r="J55">
            <v>1.6</v>
          </cell>
          <cell r="L55">
            <v>1.8</v>
          </cell>
          <cell r="N55">
            <v>1.8</v>
          </cell>
          <cell r="P55">
            <v>1.8</v>
          </cell>
          <cell r="Q55">
            <v>1.8</v>
          </cell>
        </row>
        <row r="56">
          <cell r="A56">
            <v>300</v>
          </cell>
          <cell r="B56">
            <v>324</v>
          </cell>
          <cell r="C56">
            <v>1.6</v>
          </cell>
          <cell r="D56">
            <v>1.6</v>
          </cell>
          <cell r="F56">
            <v>1.6</v>
          </cell>
          <cell r="H56">
            <v>1.6</v>
          </cell>
          <cell r="J56">
            <v>1.6</v>
          </cell>
          <cell r="L56">
            <v>1.8</v>
          </cell>
          <cell r="N56">
            <v>1.8</v>
          </cell>
          <cell r="P56">
            <v>1.8</v>
          </cell>
          <cell r="Q56">
            <v>1.8</v>
          </cell>
        </row>
        <row r="57">
          <cell r="A57">
            <v>350</v>
          </cell>
          <cell r="B57">
            <v>358</v>
          </cell>
          <cell r="C57">
            <v>2</v>
          </cell>
          <cell r="D57">
            <v>2</v>
          </cell>
          <cell r="F57">
            <v>2</v>
          </cell>
          <cell r="H57">
            <v>2</v>
          </cell>
          <cell r="J57">
            <v>2.2000000000000002</v>
          </cell>
          <cell r="L57">
            <v>2.2000000000000002</v>
          </cell>
          <cell r="N57">
            <v>2.2000000000000002</v>
          </cell>
          <cell r="P57">
            <v>2.2000000000000002</v>
          </cell>
          <cell r="Q57">
            <v>2.2000000000000002</v>
          </cell>
        </row>
        <row r="58">
          <cell r="A58">
            <v>375</v>
          </cell>
          <cell r="B58">
            <v>381</v>
          </cell>
          <cell r="C58">
            <v>2</v>
          </cell>
          <cell r="D58">
            <v>2</v>
          </cell>
          <cell r="F58">
            <v>2</v>
          </cell>
          <cell r="H58">
            <v>2</v>
          </cell>
          <cell r="J58">
            <v>2.2000000000000002</v>
          </cell>
          <cell r="L58">
            <v>2.2000000000000002</v>
          </cell>
          <cell r="N58">
            <v>2.2000000000000002</v>
          </cell>
          <cell r="P58">
            <v>2.2000000000000002</v>
          </cell>
          <cell r="Q58">
            <v>2.2000000000000002</v>
          </cell>
        </row>
        <row r="59">
          <cell r="A59">
            <v>400</v>
          </cell>
          <cell r="B59">
            <v>408</v>
          </cell>
          <cell r="C59">
            <v>2</v>
          </cell>
          <cell r="D59">
            <v>2</v>
          </cell>
          <cell r="F59">
            <v>2</v>
          </cell>
          <cell r="H59">
            <v>2</v>
          </cell>
          <cell r="J59">
            <v>2.2000000000000002</v>
          </cell>
          <cell r="L59">
            <v>2.2000000000000002</v>
          </cell>
          <cell r="N59">
            <v>2.2000000000000002</v>
          </cell>
          <cell r="P59">
            <v>2.2000000000000002</v>
          </cell>
          <cell r="Q59">
            <v>2.2000000000000002</v>
          </cell>
        </row>
        <row r="60">
          <cell r="A60">
            <v>450</v>
          </cell>
          <cell r="B60">
            <v>457</v>
          </cell>
          <cell r="C60">
            <v>2.2000000000000002</v>
          </cell>
          <cell r="D60">
            <v>2.2000000000000002</v>
          </cell>
          <cell r="F60">
            <v>2.2000000000000002</v>
          </cell>
          <cell r="H60">
            <v>2.2000000000000002</v>
          </cell>
          <cell r="J60">
            <v>2.2999999999999998</v>
          </cell>
          <cell r="L60">
            <v>2.2999999999999998</v>
          </cell>
          <cell r="N60">
            <v>2.2999999999999998</v>
          </cell>
          <cell r="P60">
            <v>2.2999999999999998</v>
          </cell>
          <cell r="Q60">
            <v>2.2999999999999998</v>
          </cell>
        </row>
        <row r="61">
          <cell r="A61">
            <v>500</v>
          </cell>
          <cell r="B61">
            <v>508</v>
          </cell>
          <cell r="C61">
            <v>2.2000000000000002</v>
          </cell>
          <cell r="D61">
            <v>2.2000000000000002</v>
          </cell>
          <cell r="F61">
            <v>2.2000000000000002</v>
          </cell>
          <cell r="H61">
            <v>2.2000000000000002</v>
          </cell>
          <cell r="J61">
            <v>2.2999999999999998</v>
          </cell>
          <cell r="L61">
            <v>2.2999999999999998</v>
          </cell>
          <cell r="N61">
            <v>2.2999999999999998</v>
          </cell>
          <cell r="P61">
            <v>2.2999999999999998</v>
          </cell>
          <cell r="Q61">
            <v>2.2999999999999998</v>
          </cell>
        </row>
        <row r="62">
          <cell r="A62">
            <v>550</v>
          </cell>
          <cell r="B62">
            <v>558</v>
          </cell>
          <cell r="C62">
            <v>2.5</v>
          </cell>
          <cell r="D62">
            <v>2.5</v>
          </cell>
          <cell r="F62">
            <v>2.5</v>
          </cell>
          <cell r="H62">
            <v>2.5</v>
          </cell>
          <cell r="J62">
            <v>2.6</v>
          </cell>
          <cell r="L62">
            <v>2.6</v>
          </cell>
          <cell r="N62">
            <v>2.6</v>
          </cell>
          <cell r="P62">
            <v>2.6</v>
          </cell>
          <cell r="Q62">
            <v>2.6</v>
          </cell>
        </row>
        <row r="63">
          <cell r="A63">
            <v>600</v>
          </cell>
          <cell r="B63">
            <v>609</v>
          </cell>
          <cell r="C63">
            <v>2.5</v>
          </cell>
          <cell r="D63">
            <v>2.5</v>
          </cell>
          <cell r="F63">
            <v>2.5</v>
          </cell>
          <cell r="H63">
            <v>2.5</v>
          </cell>
          <cell r="J63">
            <v>2.6</v>
          </cell>
          <cell r="L63">
            <v>2.6</v>
          </cell>
          <cell r="N63">
            <v>2.6</v>
          </cell>
          <cell r="P63">
            <v>2.6</v>
          </cell>
          <cell r="Q63">
            <v>2.6</v>
          </cell>
        </row>
        <row r="64">
          <cell r="A64">
            <v>700</v>
          </cell>
          <cell r="B64">
            <v>711</v>
          </cell>
          <cell r="C64">
            <v>2.5</v>
          </cell>
          <cell r="D64">
            <v>2.5</v>
          </cell>
          <cell r="F64">
            <v>2.5</v>
          </cell>
          <cell r="H64">
            <v>2.5</v>
          </cell>
          <cell r="J64">
            <v>2.6</v>
          </cell>
          <cell r="L64">
            <v>2.6</v>
          </cell>
          <cell r="N64">
            <v>2.6</v>
          </cell>
          <cell r="P64">
            <v>2.6</v>
          </cell>
          <cell r="Q64">
            <v>2.6</v>
          </cell>
        </row>
        <row r="65">
          <cell r="B65">
            <v>2</v>
          </cell>
          <cell r="C65">
            <v>3</v>
          </cell>
          <cell r="D65">
            <v>4</v>
          </cell>
          <cell r="E65">
            <v>5</v>
          </cell>
          <cell r="F65">
            <v>6</v>
          </cell>
          <cell r="G65">
            <v>7</v>
          </cell>
          <cell r="H65">
            <v>8</v>
          </cell>
          <cell r="I65">
            <v>9</v>
          </cell>
          <cell r="J65">
            <v>10</v>
          </cell>
          <cell r="K65">
            <v>11</v>
          </cell>
          <cell r="L65">
            <v>12</v>
          </cell>
          <cell r="M65">
            <v>13</v>
          </cell>
          <cell r="N65">
            <v>14</v>
          </cell>
          <cell r="O65">
            <v>15</v>
          </cell>
          <cell r="P65">
            <v>16</v>
          </cell>
          <cell r="Q65">
            <v>17</v>
          </cell>
        </row>
      </sheetData>
      <sheetData sheetId="2" refreshError="1"/>
      <sheetData sheetId="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heet4"/>
      <sheetName val="Refs"/>
      <sheetName val="Factors"/>
      <sheetName val="Hot Vessel"/>
      <sheetName val="Piping Hot"/>
      <sheetName val="P&amp;G Costs"/>
      <sheetName val="P &amp; G"/>
      <sheetName val="Daywork Rates"/>
      <sheetName val="Matl. Prices"/>
      <sheetName val="Labour Tables"/>
      <sheetName val="Lookup"/>
      <sheetName val="Lines Short"/>
      <sheetName val="metre Tables"/>
      <sheetName val="Names"/>
      <sheetName val="elbow Tables"/>
      <sheetName val="Elbows"/>
      <sheetName val="Flange Tables"/>
      <sheetName val="Flange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3">
          <cell r="C23" t="str">
            <v>Nom Bore</v>
          </cell>
          <cell r="D23" t="str">
            <v>OD mm</v>
          </cell>
          <cell r="E23">
            <v>20</v>
          </cell>
          <cell r="F23">
            <v>25</v>
          </cell>
          <cell r="G23">
            <v>30</v>
          </cell>
          <cell r="H23">
            <v>40</v>
          </cell>
          <cell r="I23">
            <v>50</v>
          </cell>
          <cell r="J23">
            <v>60</v>
          </cell>
          <cell r="K23">
            <v>70</v>
          </cell>
          <cell r="L23">
            <v>80</v>
          </cell>
          <cell r="M23">
            <v>90</v>
          </cell>
          <cell r="N23">
            <v>100</v>
          </cell>
          <cell r="O23">
            <v>110</v>
          </cell>
        </row>
        <row r="24">
          <cell r="C24">
            <v>15</v>
          </cell>
          <cell r="D24">
            <v>21.6</v>
          </cell>
          <cell r="E24">
            <v>20.326250000000002</v>
          </cell>
          <cell r="F24">
            <v>21.411249999999999</v>
          </cell>
          <cell r="G24">
            <v>22.487500000000001</v>
          </cell>
          <cell r="H24">
            <v>25.13</v>
          </cell>
          <cell r="I24">
            <v>28.612500000000004</v>
          </cell>
          <cell r="J24">
            <v>38.823749999999997</v>
          </cell>
          <cell r="K24">
            <v>48.772500000000001</v>
          </cell>
          <cell r="L24" t="str">
            <v>n/a</v>
          </cell>
          <cell r="M24" t="str">
            <v>n/a</v>
          </cell>
          <cell r="N24" t="str">
            <v>n/a</v>
          </cell>
          <cell r="O24" t="str">
            <v>n/a</v>
          </cell>
          <cell r="P24" t="str">
            <v/>
          </cell>
          <cell r="Q24" t="str">
            <v/>
          </cell>
          <cell r="R24" t="str">
            <v/>
          </cell>
        </row>
        <row r="25">
          <cell r="C25">
            <v>20</v>
          </cell>
          <cell r="D25">
            <v>26.9</v>
          </cell>
          <cell r="E25">
            <v>23.33625</v>
          </cell>
          <cell r="F25">
            <v>23.563749999999999</v>
          </cell>
          <cell r="G25">
            <v>23.782499999999999</v>
          </cell>
          <cell r="H25">
            <v>28.25375</v>
          </cell>
          <cell r="I25">
            <v>32.462499999999999</v>
          </cell>
          <cell r="J25">
            <v>40.582500000000003</v>
          </cell>
          <cell r="K25">
            <v>54.197499999999998</v>
          </cell>
          <cell r="L25" t="str">
            <v>n/a</v>
          </cell>
          <cell r="M25" t="str">
            <v>n/a</v>
          </cell>
          <cell r="N25" t="str">
            <v>n/a</v>
          </cell>
          <cell r="O25" t="str">
            <v>n/a</v>
          </cell>
          <cell r="P25" t="str">
            <v/>
          </cell>
          <cell r="Q25" t="str">
            <v/>
          </cell>
          <cell r="R25" t="str">
            <v/>
          </cell>
        </row>
        <row r="26">
          <cell r="C26">
            <v>25</v>
          </cell>
          <cell r="D26">
            <v>34.299999999999997</v>
          </cell>
          <cell r="E26">
            <v>23.44125</v>
          </cell>
          <cell r="F26">
            <v>24.0975</v>
          </cell>
          <cell r="G26">
            <v>24.745000000000001</v>
          </cell>
          <cell r="H26">
            <v>29.49625</v>
          </cell>
          <cell r="I26">
            <v>33.188749999999999</v>
          </cell>
          <cell r="J26">
            <v>44.196249999999999</v>
          </cell>
          <cell r="K26">
            <v>57.802500000000002</v>
          </cell>
          <cell r="L26" t="str">
            <v>n/a</v>
          </cell>
          <cell r="M26" t="str">
            <v>n/a</v>
          </cell>
          <cell r="N26" t="str">
            <v>n/a</v>
          </cell>
          <cell r="O26" t="str">
            <v>n/a</v>
          </cell>
          <cell r="P26" t="str">
            <v/>
          </cell>
          <cell r="Q26" t="str">
            <v/>
          </cell>
          <cell r="R26" t="str">
            <v/>
          </cell>
        </row>
        <row r="27">
          <cell r="C27">
            <v>32</v>
          </cell>
          <cell r="D27">
            <v>43.2</v>
          </cell>
          <cell r="E27">
            <v>24.0275</v>
          </cell>
          <cell r="F27">
            <v>24.8675</v>
          </cell>
          <cell r="G27">
            <v>26.993750000000002</v>
          </cell>
          <cell r="H27">
            <v>30.423750000000002</v>
          </cell>
          <cell r="I27">
            <v>34.588750000000005</v>
          </cell>
          <cell r="J27">
            <v>48.597499999999997</v>
          </cell>
          <cell r="K27">
            <v>62.877499999999998</v>
          </cell>
          <cell r="L27" t="str">
            <v>n/a</v>
          </cell>
          <cell r="M27" t="str">
            <v>n/a</v>
          </cell>
          <cell r="N27" t="str">
            <v>n/a</v>
          </cell>
          <cell r="O27" t="str">
            <v>n/a</v>
          </cell>
          <cell r="P27" t="str">
            <v/>
          </cell>
          <cell r="Q27" t="str">
            <v/>
          </cell>
          <cell r="R27" t="str">
            <v/>
          </cell>
        </row>
        <row r="28">
          <cell r="C28">
            <v>40</v>
          </cell>
          <cell r="D28">
            <v>48.2</v>
          </cell>
          <cell r="E28">
            <v>25.751249999999999</v>
          </cell>
          <cell r="F28">
            <v>26.635000000000002</v>
          </cell>
          <cell r="G28">
            <v>28.892500000000002</v>
          </cell>
          <cell r="H28">
            <v>30.572499999999998</v>
          </cell>
          <cell r="I28">
            <v>36.452500000000001</v>
          </cell>
          <cell r="J28">
            <v>50.732499999999995</v>
          </cell>
          <cell r="K28">
            <v>65.773750000000007</v>
          </cell>
          <cell r="L28" t="str">
            <v>n/a</v>
          </cell>
          <cell r="M28" t="str">
            <v>n/a</v>
          </cell>
          <cell r="N28" t="str">
            <v>n/a</v>
          </cell>
          <cell r="O28" t="str">
            <v>n/a</v>
          </cell>
          <cell r="P28" t="str">
            <v/>
          </cell>
          <cell r="Q28" t="str">
            <v/>
          </cell>
          <cell r="R28" t="str">
            <v/>
          </cell>
        </row>
        <row r="29">
          <cell r="C29">
            <v>50</v>
          </cell>
          <cell r="D29">
            <v>60.3</v>
          </cell>
          <cell r="E29">
            <v>27.4575</v>
          </cell>
          <cell r="F29">
            <v>27.938749999999999</v>
          </cell>
          <cell r="G29">
            <v>29.828750000000003</v>
          </cell>
          <cell r="H29">
            <v>32.103749999999998</v>
          </cell>
          <cell r="I29">
            <v>41.186250000000001</v>
          </cell>
          <cell r="J29">
            <v>56.542500000000004</v>
          </cell>
          <cell r="K29">
            <v>72.397499999999994</v>
          </cell>
          <cell r="L29">
            <v>88.865000000000009</v>
          </cell>
          <cell r="M29">
            <v>110.565</v>
          </cell>
          <cell r="N29">
            <v>131.1275</v>
          </cell>
          <cell r="O29" t="str">
            <v>n/a</v>
          </cell>
          <cell r="P29" t="str">
            <v/>
          </cell>
          <cell r="Q29" t="str">
            <v/>
          </cell>
          <cell r="R29" t="str">
            <v/>
          </cell>
        </row>
        <row r="30">
          <cell r="C30">
            <v>65</v>
          </cell>
          <cell r="D30">
            <v>76.2</v>
          </cell>
          <cell r="E30">
            <v>25.217500000000001</v>
          </cell>
          <cell r="F30">
            <v>28.428750000000001</v>
          </cell>
          <cell r="G30">
            <v>31.622500000000002</v>
          </cell>
          <cell r="H30">
            <v>35.376249999999999</v>
          </cell>
          <cell r="I30">
            <v>47.215000000000003</v>
          </cell>
          <cell r="J30">
            <v>63.839999999999996</v>
          </cell>
          <cell r="K30">
            <v>81.313749999999999</v>
          </cell>
          <cell r="L30">
            <v>99.82</v>
          </cell>
          <cell r="M30">
            <v>122.49125000000001</v>
          </cell>
          <cell r="N30">
            <v>144.50624999999999</v>
          </cell>
          <cell r="O30" t="str">
            <v>n/a</v>
          </cell>
          <cell r="P30" t="str">
            <v/>
          </cell>
          <cell r="Q30" t="str">
            <v/>
          </cell>
          <cell r="R30" t="str">
            <v/>
          </cell>
        </row>
        <row r="31">
          <cell r="C31">
            <v>80</v>
          </cell>
          <cell r="D31">
            <v>88.9</v>
          </cell>
          <cell r="E31">
            <v>27.09</v>
          </cell>
          <cell r="F31">
            <v>31.0625</v>
          </cell>
          <cell r="G31">
            <v>35.043749999999996</v>
          </cell>
          <cell r="H31">
            <v>38.176250000000003</v>
          </cell>
          <cell r="I31">
            <v>51.633749999999999</v>
          </cell>
          <cell r="J31">
            <v>69.964999999999989</v>
          </cell>
          <cell r="K31">
            <v>88.208750000000009</v>
          </cell>
          <cell r="L31">
            <v>107.28375</v>
          </cell>
          <cell r="M31">
            <v>132.5625</v>
          </cell>
          <cell r="N31">
            <v>154.46375</v>
          </cell>
          <cell r="O31" t="str">
            <v>n/a</v>
          </cell>
          <cell r="P31" t="str">
            <v/>
          </cell>
          <cell r="Q31" t="str">
            <v/>
          </cell>
          <cell r="R31" t="str">
            <v/>
          </cell>
        </row>
        <row r="32">
          <cell r="C32">
            <v>90</v>
          </cell>
          <cell r="D32">
            <v>101.6</v>
          </cell>
          <cell r="E32">
            <v>28.72625</v>
          </cell>
          <cell r="F32">
            <v>32.611250000000005</v>
          </cell>
          <cell r="G32">
            <v>36.496250000000003</v>
          </cell>
          <cell r="H32">
            <v>41.991250000000001</v>
          </cell>
          <cell r="I32">
            <v>56.384999999999998</v>
          </cell>
          <cell r="J32">
            <v>76.046250000000001</v>
          </cell>
          <cell r="K32">
            <v>95.427500000000009</v>
          </cell>
          <cell r="L32">
            <v>115.5</v>
          </cell>
          <cell r="M32">
            <v>141.40875</v>
          </cell>
          <cell r="N32">
            <v>164.9025</v>
          </cell>
          <cell r="O32" t="str">
            <v>n/a</v>
          </cell>
          <cell r="P32" t="str">
            <v/>
          </cell>
          <cell r="Q32" t="str">
            <v/>
          </cell>
          <cell r="R32" t="str">
            <v/>
          </cell>
        </row>
        <row r="33">
          <cell r="C33">
            <v>100</v>
          </cell>
          <cell r="D33">
            <v>114.3</v>
          </cell>
          <cell r="E33">
            <v>30.327499999999997</v>
          </cell>
          <cell r="F33">
            <v>34.133749999999999</v>
          </cell>
          <cell r="G33">
            <v>37.931249999999999</v>
          </cell>
          <cell r="H33">
            <v>45.78875</v>
          </cell>
          <cell r="I33">
            <v>61.118749999999991</v>
          </cell>
          <cell r="J33">
            <v>82.136250000000004</v>
          </cell>
          <cell r="K33">
            <v>102.655</v>
          </cell>
          <cell r="L33">
            <v>123.73375</v>
          </cell>
          <cell r="M33">
            <v>150.77125000000001</v>
          </cell>
          <cell r="N33">
            <v>175.33249999999998</v>
          </cell>
          <cell r="O33" t="str">
            <v>n/a</v>
          </cell>
          <cell r="P33" t="str">
            <v/>
          </cell>
          <cell r="Q33" t="str">
            <v/>
          </cell>
          <cell r="R33" t="str">
            <v/>
          </cell>
        </row>
        <row r="34">
          <cell r="C34">
            <v>115</v>
          </cell>
          <cell r="D34">
            <v>127</v>
          </cell>
          <cell r="E34">
            <v>36.863750000000003</v>
          </cell>
          <cell r="F34">
            <v>38.254999999999995</v>
          </cell>
          <cell r="G34">
            <v>43.435000000000002</v>
          </cell>
          <cell r="H34">
            <v>57.487500000000004</v>
          </cell>
          <cell r="I34">
            <v>74.471249999999998</v>
          </cell>
          <cell r="J34">
            <v>94.517499999999998</v>
          </cell>
          <cell r="K34">
            <v>117.37249999999999</v>
          </cell>
          <cell r="L34">
            <v>141.29499999999999</v>
          </cell>
          <cell r="M34">
            <v>163.66</v>
          </cell>
          <cell r="N34">
            <v>199.11500000000001</v>
          </cell>
          <cell r="O34" t="str">
            <v>n/a</v>
          </cell>
          <cell r="P34" t="str">
            <v/>
          </cell>
          <cell r="Q34" t="str">
            <v/>
          </cell>
          <cell r="R34" t="str">
            <v/>
          </cell>
        </row>
        <row r="35">
          <cell r="C35">
            <v>125</v>
          </cell>
          <cell r="D35">
            <v>139.5</v>
          </cell>
          <cell r="E35">
            <v>40.346249999999998</v>
          </cell>
          <cell r="F35">
            <v>43.198749999999997</v>
          </cell>
          <cell r="G35">
            <v>47.958750000000002</v>
          </cell>
          <cell r="H35">
            <v>61.83625</v>
          </cell>
          <cell r="I35">
            <v>80.106250000000003</v>
          </cell>
          <cell r="J35">
            <v>103.59125</v>
          </cell>
          <cell r="K35">
            <v>128.05625000000001</v>
          </cell>
          <cell r="L35">
            <v>153.98249999999999</v>
          </cell>
          <cell r="M35">
            <v>185.78875000000002</v>
          </cell>
          <cell r="N35">
            <v>216.125</v>
          </cell>
          <cell r="O35" t="str">
            <v>n/a</v>
          </cell>
          <cell r="P35" t="str">
            <v/>
          </cell>
          <cell r="Q35" t="str">
            <v/>
          </cell>
          <cell r="R35" t="str">
            <v/>
          </cell>
        </row>
        <row r="36">
          <cell r="C36">
            <v>150</v>
          </cell>
          <cell r="D36">
            <v>168.5</v>
          </cell>
          <cell r="E36">
            <v>51.318750000000001</v>
          </cell>
          <cell r="F36">
            <v>51.887499999999996</v>
          </cell>
          <cell r="G36">
            <v>52.456250000000004</v>
          </cell>
          <cell r="H36">
            <v>71.478749999999991</v>
          </cell>
          <cell r="I36">
            <v>91.551249999999996</v>
          </cell>
          <cell r="J36">
            <v>117.70500000000001</v>
          </cell>
          <cell r="K36">
            <v>140.39374999999998</v>
          </cell>
          <cell r="L36">
            <v>172.20000000000002</v>
          </cell>
          <cell r="M36">
            <v>207.58500000000001</v>
          </cell>
          <cell r="N36">
            <v>240.07375000000002</v>
          </cell>
          <cell r="O36">
            <v>277.30500000000001</v>
          </cell>
          <cell r="P36" t="str">
            <v/>
          </cell>
          <cell r="Q36" t="str">
            <v/>
          </cell>
          <cell r="R36" t="str">
            <v/>
          </cell>
        </row>
        <row r="37">
          <cell r="C37">
            <v>175</v>
          </cell>
          <cell r="D37">
            <v>193.5</v>
          </cell>
          <cell r="E37">
            <v>55.798750000000005</v>
          </cell>
          <cell r="F37">
            <v>58.161249999999995</v>
          </cell>
          <cell r="G37">
            <v>60.532500000000006</v>
          </cell>
          <cell r="H37">
            <v>82.486249999999998</v>
          </cell>
          <cell r="I37">
            <v>110.69625000000001</v>
          </cell>
          <cell r="J37">
            <v>135.24875</v>
          </cell>
          <cell r="K37">
            <v>156.79124999999999</v>
          </cell>
          <cell r="L37">
            <v>188.46625</v>
          </cell>
          <cell r="M37">
            <v>226.38000000000002</v>
          </cell>
          <cell r="N37">
            <v>261.21375</v>
          </cell>
          <cell r="O37">
            <v>301.69125000000003</v>
          </cell>
          <cell r="P37" t="str">
            <v/>
          </cell>
          <cell r="Q37" t="str">
            <v/>
          </cell>
          <cell r="R37" t="str">
            <v/>
          </cell>
        </row>
        <row r="38">
          <cell r="C38">
            <v>200</v>
          </cell>
          <cell r="D38">
            <v>219</v>
          </cell>
          <cell r="E38">
            <v>63.769999999999996</v>
          </cell>
          <cell r="F38">
            <v>64.225000000000009</v>
          </cell>
          <cell r="G38">
            <v>64.671250000000001</v>
          </cell>
          <cell r="H38">
            <v>87.631250000000009</v>
          </cell>
          <cell r="I38">
            <v>113.83749999999999</v>
          </cell>
          <cell r="J38">
            <v>141.76750000000001</v>
          </cell>
          <cell r="K38">
            <v>173.19749999999999</v>
          </cell>
          <cell r="L38">
            <v>204.73249999999999</v>
          </cell>
          <cell r="M38">
            <v>245.19250000000002</v>
          </cell>
          <cell r="N38">
            <v>282.33625000000001</v>
          </cell>
          <cell r="O38">
            <v>326.11250000000001</v>
          </cell>
          <cell r="P38" t="str">
            <v/>
          </cell>
          <cell r="Q38" t="str">
            <v/>
          </cell>
          <cell r="R38" t="str">
            <v/>
          </cell>
        </row>
        <row r="39">
          <cell r="C39">
            <v>225</v>
          </cell>
          <cell r="D39">
            <v>244.5</v>
          </cell>
          <cell r="E39">
            <v>69.168750000000003</v>
          </cell>
          <cell r="F39">
            <v>70.673749999999998</v>
          </cell>
          <cell r="G39">
            <v>72.161249999999995</v>
          </cell>
          <cell r="H39">
            <v>96.81</v>
          </cell>
          <cell r="I39">
            <v>119.61249999999998</v>
          </cell>
          <cell r="J39">
            <v>148.00624999999999</v>
          </cell>
          <cell r="K39">
            <v>181.23000000000002</v>
          </cell>
          <cell r="L39">
            <v>213.32500000000002</v>
          </cell>
          <cell r="M39">
            <v>254.88750000000002</v>
          </cell>
          <cell r="N39">
            <v>292.24125000000004</v>
          </cell>
          <cell r="O39">
            <v>337.54874999999998</v>
          </cell>
          <cell r="P39" t="str">
            <v/>
          </cell>
          <cell r="Q39" t="str">
            <v/>
          </cell>
          <cell r="R39" t="str">
            <v/>
          </cell>
        </row>
        <row r="40">
          <cell r="C40">
            <v>250</v>
          </cell>
          <cell r="D40">
            <v>273</v>
          </cell>
          <cell r="E40">
            <v>70.761250000000004</v>
          </cell>
          <cell r="F40">
            <v>73.263750000000002</v>
          </cell>
          <cell r="G40">
            <v>75.783749999999998</v>
          </cell>
          <cell r="H40">
            <v>100.71249999999999</v>
          </cell>
          <cell r="I40">
            <v>124.31125</v>
          </cell>
          <cell r="J40">
            <v>152.87125</v>
          </cell>
          <cell r="K40">
            <v>187.63499999999999</v>
          </cell>
          <cell r="L40">
            <v>219.95749999999998</v>
          </cell>
          <cell r="M40">
            <v>262.27250000000004</v>
          </cell>
          <cell r="N40">
            <v>299.46875</v>
          </cell>
          <cell r="O40">
            <v>345.87875000000003</v>
          </cell>
          <cell r="P40" t="str">
            <v/>
          </cell>
          <cell r="Q40" t="str">
            <v/>
          </cell>
          <cell r="R40" t="str">
            <v/>
          </cell>
        </row>
        <row r="41">
          <cell r="C41">
            <v>275</v>
          </cell>
          <cell r="D41">
            <v>298</v>
          </cell>
          <cell r="E41">
            <v>77.253750000000011</v>
          </cell>
          <cell r="F41">
            <v>79.983750000000001</v>
          </cell>
          <cell r="G41">
            <v>82.713750000000005</v>
          </cell>
          <cell r="H41">
            <v>109.92625</v>
          </cell>
          <cell r="I41">
            <v>135.69500000000002</v>
          </cell>
          <cell r="J41">
            <v>166.89750000000001</v>
          </cell>
          <cell r="K41">
            <v>204.81125</v>
          </cell>
          <cell r="L41">
            <v>240.09125</v>
          </cell>
          <cell r="M41">
            <v>286.29124999999999</v>
          </cell>
          <cell r="N41">
            <v>326.90000000000003</v>
          </cell>
          <cell r="O41">
            <v>377.55375000000004</v>
          </cell>
          <cell r="P41" t="str">
            <v/>
          </cell>
          <cell r="Q41" t="str">
            <v/>
          </cell>
          <cell r="R41" t="str">
            <v/>
          </cell>
        </row>
        <row r="42">
          <cell r="C42">
            <v>300</v>
          </cell>
          <cell r="D42">
            <v>324</v>
          </cell>
          <cell r="E42">
            <v>82.696250000000006</v>
          </cell>
          <cell r="F42">
            <v>85.102500000000006</v>
          </cell>
          <cell r="G42">
            <v>87.325000000000003</v>
          </cell>
          <cell r="H42">
            <v>117.6525</v>
          </cell>
          <cell r="I42">
            <v>144.46250000000001</v>
          </cell>
          <cell r="J42">
            <v>176.48749999999998</v>
          </cell>
          <cell r="K42">
            <v>214.73374999999999</v>
          </cell>
          <cell r="L42">
            <v>251.65000000000003</v>
          </cell>
          <cell r="M42">
            <v>298.23499999999996</v>
          </cell>
          <cell r="N42">
            <v>341.31124999999997</v>
          </cell>
          <cell r="O42">
            <v>394.21375</v>
          </cell>
          <cell r="P42" t="str">
            <v/>
          </cell>
          <cell r="Q42" t="str">
            <v/>
          </cell>
          <cell r="R42" t="str">
            <v/>
          </cell>
        </row>
        <row r="43">
          <cell r="C43">
            <v>350</v>
          </cell>
          <cell r="D43">
            <v>358</v>
          </cell>
          <cell r="E43" t="str">
            <v>n/a</v>
          </cell>
          <cell r="F43" t="str">
            <v>n/a</v>
          </cell>
          <cell r="G43" t="str">
            <v>n/a</v>
          </cell>
          <cell r="H43" t="str">
            <v>n/a</v>
          </cell>
          <cell r="I43" t="str">
            <v>n/a</v>
          </cell>
          <cell r="J43">
            <v>215.18875</v>
          </cell>
          <cell r="K43">
            <v>259.71749999999997</v>
          </cell>
          <cell r="L43">
            <v>305.24375000000003</v>
          </cell>
          <cell r="M43">
            <v>362.04874999999998</v>
          </cell>
          <cell r="N43">
            <v>410.94374999999997</v>
          </cell>
          <cell r="O43">
            <v>474.64375000000007</v>
          </cell>
          <cell r="P43" t="str">
            <v/>
          </cell>
          <cell r="Q43" t="str">
            <v/>
          </cell>
          <cell r="R43" t="str">
            <v/>
          </cell>
        </row>
        <row r="44">
          <cell r="C44">
            <v>375</v>
          </cell>
          <cell r="D44">
            <v>381</v>
          </cell>
          <cell r="E44" t="str">
            <v>n/a</v>
          </cell>
          <cell r="F44" t="str">
            <v>n/a</v>
          </cell>
          <cell r="G44" t="str">
            <v>n/a</v>
          </cell>
          <cell r="H44" t="str">
            <v>n/a</v>
          </cell>
          <cell r="I44" t="str">
            <v>n/a</v>
          </cell>
          <cell r="J44">
            <v>239.09375</v>
          </cell>
          <cell r="K44">
            <v>289.61625000000004</v>
          </cell>
          <cell r="L44">
            <v>338.34500000000003</v>
          </cell>
          <cell r="M44">
            <v>401.31874999999997</v>
          </cell>
          <cell r="N44">
            <v>455.53375</v>
          </cell>
          <cell r="O44">
            <v>501.08624999999995</v>
          </cell>
          <cell r="P44" t="str">
            <v/>
          </cell>
          <cell r="Q44" t="str">
            <v/>
          </cell>
          <cell r="R44" t="str">
            <v/>
          </cell>
        </row>
        <row r="45">
          <cell r="C45">
            <v>400</v>
          </cell>
          <cell r="D45">
            <v>408</v>
          </cell>
          <cell r="E45" t="str">
            <v>n/a</v>
          </cell>
          <cell r="F45" t="str">
            <v>n/a</v>
          </cell>
          <cell r="G45" t="str">
            <v>n/a</v>
          </cell>
          <cell r="H45" t="str">
            <v>n/a</v>
          </cell>
          <cell r="I45" t="str">
            <v>n/a</v>
          </cell>
          <cell r="J45">
            <v>253.0325</v>
          </cell>
          <cell r="K45">
            <v>305.59375</v>
          </cell>
          <cell r="L45">
            <v>357.00874999999996</v>
          </cell>
          <cell r="M45">
            <v>422.93125000000003</v>
          </cell>
          <cell r="N45">
            <v>477.88124999999997</v>
          </cell>
          <cell r="O45">
            <v>525.6825</v>
          </cell>
          <cell r="P45" t="str">
            <v/>
          </cell>
          <cell r="Q45" t="str">
            <v/>
          </cell>
          <cell r="R45" t="str">
            <v/>
          </cell>
        </row>
        <row r="46">
          <cell r="C46">
            <v>425</v>
          </cell>
          <cell r="D46">
            <v>432</v>
          </cell>
          <cell r="E46" t="str">
            <v>n/a</v>
          </cell>
          <cell r="F46" t="str">
            <v>n/a</v>
          </cell>
          <cell r="G46" t="str">
            <v>n/a</v>
          </cell>
          <cell r="H46" t="str">
            <v>n/a</v>
          </cell>
          <cell r="I46" t="str">
            <v>n/a</v>
          </cell>
          <cell r="J46">
            <v>270.53250000000003</v>
          </cell>
          <cell r="K46">
            <v>326.41874999999999</v>
          </cell>
          <cell r="L46">
            <v>381.08875</v>
          </cell>
          <cell r="M46">
            <v>450.1875</v>
          </cell>
          <cell r="N46">
            <v>508.87375000000003</v>
          </cell>
          <cell r="O46">
            <v>559.77250000000004</v>
          </cell>
          <cell r="P46" t="str">
            <v/>
          </cell>
          <cell r="Q46" t="str">
            <v/>
          </cell>
          <cell r="R46" t="str">
            <v/>
          </cell>
        </row>
        <row r="47">
          <cell r="C47">
            <v>450</v>
          </cell>
          <cell r="D47">
            <v>457</v>
          </cell>
          <cell r="E47" t="str">
            <v>n/a</v>
          </cell>
          <cell r="F47" t="str">
            <v>n/a</v>
          </cell>
          <cell r="G47" t="str">
            <v>n/a</v>
          </cell>
          <cell r="H47" t="str">
            <v>n/a</v>
          </cell>
          <cell r="I47" t="str">
            <v>n/a</v>
          </cell>
          <cell r="J47">
            <v>302.45250000000004</v>
          </cell>
          <cell r="K47">
            <v>364.62124999999997</v>
          </cell>
          <cell r="L47">
            <v>436.59875</v>
          </cell>
          <cell r="M47">
            <v>501.33125000000007</v>
          </cell>
          <cell r="N47">
            <v>566.87750000000005</v>
          </cell>
          <cell r="O47">
            <v>623.56875000000002</v>
          </cell>
          <cell r="P47" t="str">
            <v/>
          </cell>
          <cell r="Q47" t="str">
            <v/>
          </cell>
          <cell r="R47" t="str">
            <v/>
          </cell>
        </row>
        <row r="48">
          <cell r="C48">
            <v>500</v>
          </cell>
          <cell r="D48">
            <v>508</v>
          </cell>
          <cell r="E48" t="str">
            <v>n/a</v>
          </cell>
          <cell r="F48" t="str">
            <v>n/a</v>
          </cell>
          <cell r="G48" t="str">
            <v>n/a</v>
          </cell>
          <cell r="H48" t="str">
            <v>n/a</v>
          </cell>
          <cell r="I48" t="str">
            <v>n/a</v>
          </cell>
          <cell r="J48">
            <v>316.61875000000003</v>
          </cell>
          <cell r="K48">
            <v>381.42125000000004</v>
          </cell>
          <cell r="L48">
            <v>443.69499999999999</v>
          </cell>
          <cell r="M48">
            <v>522.93499999999995</v>
          </cell>
          <cell r="N48">
            <v>589.0675</v>
          </cell>
          <cell r="O48">
            <v>647.96375</v>
          </cell>
          <cell r="P48" t="str">
            <v/>
          </cell>
          <cell r="Q48" t="str">
            <v/>
          </cell>
          <cell r="R48" t="str">
            <v/>
          </cell>
        </row>
        <row r="49">
          <cell r="C49">
            <v>550</v>
          </cell>
          <cell r="D49">
            <v>558</v>
          </cell>
          <cell r="E49" t="str">
            <v>n/a</v>
          </cell>
          <cell r="F49" t="str">
            <v>n/a</v>
          </cell>
          <cell r="G49" t="str">
            <v>n/a</v>
          </cell>
          <cell r="H49" t="str">
            <v>n/a</v>
          </cell>
          <cell r="I49" t="str">
            <v>n/a</v>
          </cell>
          <cell r="J49">
            <v>343.58625000000001</v>
          </cell>
          <cell r="K49">
            <v>414.26</v>
          </cell>
          <cell r="L49">
            <v>480.91750000000002</v>
          </cell>
          <cell r="M49">
            <v>565.35500000000002</v>
          </cell>
          <cell r="N49">
            <v>638.67999999999995</v>
          </cell>
          <cell r="O49">
            <v>702.54624999999999</v>
          </cell>
          <cell r="P49" t="str">
            <v/>
          </cell>
          <cell r="Q49" t="str">
            <v/>
          </cell>
          <cell r="R49" t="str">
            <v/>
          </cell>
        </row>
        <row r="50">
          <cell r="C50">
            <v>600</v>
          </cell>
          <cell r="D50">
            <v>609</v>
          </cell>
          <cell r="E50" t="str">
            <v>n/a</v>
          </cell>
          <cell r="F50" t="str">
            <v>n/a</v>
          </cell>
          <cell r="G50" t="str">
            <v>n/a</v>
          </cell>
          <cell r="H50" t="str">
            <v>n/a</v>
          </cell>
          <cell r="I50" t="str">
            <v>n/a</v>
          </cell>
          <cell r="J50">
            <v>373.53749999999997</v>
          </cell>
          <cell r="K50">
            <v>45.027500000000003</v>
          </cell>
          <cell r="L50">
            <v>520.74749999999995</v>
          </cell>
          <cell r="M50">
            <v>617.04124999999999</v>
          </cell>
          <cell r="N50">
            <v>685.59749999999997</v>
          </cell>
          <cell r="O50" t="str">
            <v>n/a</v>
          </cell>
          <cell r="P50" t="str">
            <v/>
          </cell>
          <cell r="Q50" t="str">
            <v/>
          </cell>
          <cell r="R50" t="str">
            <v/>
          </cell>
        </row>
        <row r="51">
          <cell r="C51">
            <v>700</v>
          </cell>
          <cell r="D51">
            <v>711</v>
          </cell>
          <cell r="E51" t="str">
            <v>n/a</v>
          </cell>
          <cell r="F51" t="str">
            <v>n/a</v>
          </cell>
          <cell r="G51" t="str">
            <v>n/a</v>
          </cell>
          <cell r="H51" t="str">
            <v>n/a</v>
          </cell>
          <cell r="I51" t="str">
            <v>n/a</v>
          </cell>
          <cell r="J51">
            <v>429.35374999999999</v>
          </cell>
          <cell r="K51">
            <v>516.14499999999998</v>
          </cell>
          <cell r="L51">
            <v>596.60125000000005</v>
          </cell>
          <cell r="M51" t="str">
            <v>n/a</v>
          </cell>
          <cell r="N51" t="str">
            <v>n/a</v>
          </cell>
          <cell r="O51" t="str">
            <v>n/a</v>
          </cell>
          <cell r="P51" t="str">
            <v/>
          </cell>
          <cell r="Q51" t="str">
            <v/>
          </cell>
          <cell r="R51" t="str">
            <v/>
          </cell>
        </row>
        <row r="52">
          <cell r="D52">
            <v>2</v>
          </cell>
          <cell r="E52">
            <v>3</v>
          </cell>
          <cell r="F52">
            <v>4</v>
          </cell>
          <cell r="G52">
            <v>5</v>
          </cell>
          <cell r="H52">
            <v>6</v>
          </cell>
          <cell r="I52">
            <v>7</v>
          </cell>
          <cell r="J52">
            <v>8</v>
          </cell>
          <cell r="K52">
            <v>9</v>
          </cell>
          <cell r="L52">
            <v>10</v>
          </cell>
          <cell r="M52">
            <v>11</v>
          </cell>
          <cell r="N52">
            <v>12</v>
          </cell>
          <cell r="O52">
            <v>13</v>
          </cell>
          <cell r="P52">
            <v>14</v>
          </cell>
          <cell r="Q52">
            <v>15</v>
          </cell>
          <cell r="R52">
            <v>16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C"/>
      <sheetName val="AS"/>
      <sheetName val="CG"/>
      <sheetName val="Sh1"/>
    </sheetNames>
    <sheetDataSet>
      <sheetData sheetId="0"/>
      <sheetData sheetId="1"/>
      <sheetData sheetId="2"/>
      <sheetData sheetId="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 norms"/>
      <sheetName val="p&amp;g"/>
      <sheetName val="NORMSold"/>
      <sheetName val="Sheet1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S"/>
      <sheetName val="FSS"/>
      <sheetName val="VDS"/>
      <sheetName val="SCHED"/>
      <sheetName val="BDS"/>
      <sheetName val="VET"/>
      <sheetName val="Accounting Codes"/>
      <sheetName val="PRICE SCHEDULE"/>
    </sheetNames>
    <sheetDataSet>
      <sheetData sheetId="0"/>
      <sheetData sheetId="1">
        <row r="70">
          <cell r="G70">
            <v>13051737.428809203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file"/>
      <sheetName val="Summary"/>
      <sheetName val="Workings"/>
      <sheetName val="M&amp;R P&amp;Gs"/>
      <sheetName val="180- Tank &amp; Tower"/>
      <sheetName val="190 - Tank &amp; Tower"/>
      <sheetName val="200 - Tank &amp; Tower"/>
      <sheetName val="210 - Tank &amp; Tower"/>
      <sheetName val="005 - Tank &amp; Tower"/>
      <sheetName val="Pipe 200 &amp;&lt;"/>
      <sheetName val="Pipe &gt;200"/>
      <sheetName val="All Fittings"/>
      <sheetName val="Pipes"/>
      <sheetName val="Rolls"/>
      <sheetName val="Vessel Mats"/>
      <sheetName val="cladding"/>
      <sheetName val="P &amp; G"/>
    </sheetNames>
    <sheetDataSet>
      <sheetData sheetId="0" refreshError="1"/>
      <sheetData sheetId="1" refreshError="1"/>
      <sheetData sheetId="2">
        <row r="36">
          <cell r="L36">
            <v>34.025831373967215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68">
          <cell r="M168">
            <v>234.27237716049382</v>
          </cell>
        </row>
      </sheetData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 PMA"/>
      <sheetName val="21 PMA"/>
      <sheetName val="22 PMA"/>
      <sheetName val="01 VAN"/>
      <sheetName val="02 VAN"/>
      <sheetName val="03 VAN"/>
      <sheetName val="04 VAN"/>
      <sheetName val="05 VAN"/>
      <sheetName val="05 FLAT"/>
      <sheetName val="05 TIP"/>
      <sheetName val="05 TANK"/>
      <sheetName val="05 FRID"/>
      <sheetName val="06 VAN"/>
      <sheetName val="06 FLAT"/>
      <sheetName val="06 TIP"/>
      <sheetName val="06 TANK"/>
      <sheetName val="06 FRID"/>
      <sheetName val="07 VAN"/>
      <sheetName val="07 FLAT"/>
      <sheetName val="08 VAN"/>
      <sheetName val="08 FLAT"/>
      <sheetName val="08 TIP"/>
      <sheetName val="08 TANK"/>
      <sheetName val="09 VAN"/>
      <sheetName val="09 FLAT"/>
      <sheetName val="09 TIP"/>
      <sheetName val="09 TANK"/>
      <sheetName val="09 FRID"/>
      <sheetName val="09 LOW"/>
      <sheetName val="10 VAN"/>
      <sheetName val="10 FLAT"/>
      <sheetName val="10 TANK"/>
      <sheetName val="10 FRID"/>
      <sheetName val="11 VAN"/>
      <sheetName val="11 FLAT"/>
      <sheetName val="11 TIP"/>
      <sheetName val="11 TANK"/>
      <sheetName val="11 FRID"/>
      <sheetName val="11 LOW"/>
      <sheetName val="12 VAN"/>
      <sheetName val="12 FLAT"/>
      <sheetName val="13 VAN"/>
      <sheetName val="13 FLAT"/>
      <sheetName val="13 TANK"/>
      <sheetName val="14 VAN"/>
      <sheetName val="14 FLAT"/>
      <sheetName val="15 VAN"/>
      <sheetName val="15 FLAT"/>
      <sheetName val="16 VAN"/>
      <sheetName val="16 FLAT"/>
      <sheetName val="17 VAN"/>
      <sheetName val="17 FLAT"/>
      <sheetName val="17 TIP"/>
      <sheetName val="17 TANK"/>
      <sheetName val="18 VAN"/>
      <sheetName val="18 FLAT"/>
      <sheetName val="18 TANK"/>
      <sheetName val="18 FRID"/>
      <sheetName val="19 VAN"/>
      <sheetName val="19 FLAT"/>
      <sheetName val="19 FRID"/>
      <sheetName val="99 D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>
        <row r="1">
          <cell r="A1" t="str">
            <v>99 DEV</v>
          </cell>
          <cell r="B1" t="str">
            <v>R F A    V E H I C L E     C O S T     S C H E D U L E</v>
          </cell>
          <cell r="M1" t="str">
            <v>Edition 25</v>
          </cell>
          <cell r="O1">
            <v>37316</v>
          </cell>
        </row>
        <row r="3">
          <cell r="A3" t="str">
            <v xml:space="preserve">  Concept - 99 DEV</v>
          </cell>
          <cell r="H3" t="str">
            <v xml:space="preserve">  ASSUMPTIONS : Concept - 99 DEV</v>
          </cell>
        </row>
        <row r="4">
          <cell r="A4" t="str">
            <v xml:space="preserve">  Seven Axle Interlink DEV</v>
          </cell>
          <cell r="H4" t="str">
            <v xml:space="preserve">  Seven Axle Interlink DEV  Develop</v>
          </cell>
        </row>
        <row r="5">
          <cell r="A5" t="str">
            <v xml:space="preserve">  Develop</v>
          </cell>
          <cell r="H5" t="str">
            <v xml:space="preserve">  DEVELOP</v>
          </cell>
          <cell r="M5">
            <v>37316</v>
          </cell>
        </row>
        <row r="6">
          <cell r="A6" t="str">
            <v xml:space="preserve">  DEVELOP</v>
          </cell>
        </row>
        <row r="7">
          <cell r="H7" t="str">
            <v>P R I M E    M O V E R    O R    R I G I D</v>
          </cell>
        </row>
        <row r="8">
          <cell r="A8" t="str">
            <v>ANNUAL FIXED (STANDING) COSTS</v>
          </cell>
          <cell r="C8" t="str">
            <v>R</v>
          </cell>
          <cell r="D8" t="str">
            <v>cpk</v>
          </cell>
          <cell r="E8" t="str">
            <v>%</v>
          </cell>
          <cell r="F8" t="str">
            <v>%</v>
          </cell>
          <cell r="H8" t="str">
            <v xml:space="preserve"> Cost Price (excl VAT)</v>
          </cell>
          <cell r="L8" t="str">
            <v>R</v>
          </cell>
          <cell r="M8">
            <v>646000</v>
          </cell>
        </row>
        <row r="9">
          <cell r="H9" t="str">
            <v xml:space="preserve"> Residual Value</v>
          </cell>
          <cell r="L9" t="str">
            <v>%</v>
          </cell>
          <cell r="M9">
            <v>0.25</v>
          </cell>
        </row>
        <row r="10">
          <cell r="A10" t="str">
            <v xml:space="preserve">  Cost of Capital (Finance)</v>
          </cell>
          <cell r="C10">
            <v>63410</v>
          </cell>
          <cell r="D10">
            <v>45.292857142857144</v>
          </cell>
          <cell r="E10">
            <v>0.15641033230720658</v>
          </cell>
          <cell r="F10">
            <v>8.1519468381476654E-2</v>
          </cell>
          <cell r="H10" t="str">
            <v xml:space="preserve"> Finance - Cost of Capital (Interest)</v>
          </cell>
          <cell r="L10" t="str">
            <v>%</v>
          </cell>
          <cell r="M10">
            <v>0.155</v>
          </cell>
        </row>
        <row r="11">
          <cell r="A11" t="str">
            <v xml:space="preserve">  Depreciation</v>
          </cell>
          <cell r="C11">
            <v>105479</v>
          </cell>
          <cell r="D11">
            <v>75.342142857142861</v>
          </cell>
          <cell r="E11">
            <v>0.26017986818217698</v>
          </cell>
          <cell r="F11">
            <v>0.13560309108042543</v>
          </cell>
          <cell r="H11" t="str">
            <v xml:space="preserve">               - or  Monthly Repayment </v>
          </cell>
          <cell r="L11" t="str">
            <v>R</v>
          </cell>
          <cell r="M11">
            <v>0</v>
          </cell>
          <cell r="O11" t="str">
            <v xml:space="preserve">  Seven Axle Interlink DEV</v>
          </cell>
        </row>
        <row r="12">
          <cell r="A12" t="str">
            <v xml:space="preserve">  Insurance</v>
          </cell>
          <cell r="C12">
            <v>57060</v>
          </cell>
          <cell r="D12">
            <v>40.75714285714286</v>
          </cell>
          <cell r="E12">
            <v>0.14074709921856501</v>
          </cell>
          <cell r="F12">
            <v>7.3355951204022371E-2</v>
          </cell>
          <cell r="H12" t="str">
            <v xml:space="preserve"> Depreciation - Distance  km</v>
          </cell>
          <cell r="I12">
            <v>0</v>
          </cell>
          <cell r="J12" t="str">
            <v>or</v>
          </cell>
          <cell r="K12" t="str">
            <v>Time</v>
          </cell>
          <cell r="L12" t="str">
            <v>yrs</v>
          </cell>
          <cell r="M12">
            <v>5</v>
          </cell>
          <cell r="O12" t="str">
            <v xml:space="preserve">  DEVELOP</v>
          </cell>
        </row>
        <row r="13">
          <cell r="A13" t="str">
            <v xml:space="preserve">  On Vehicle Staff</v>
          </cell>
          <cell r="C13">
            <v>135000</v>
          </cell>
          <cell r="D13">
            <v>96.428571428571431</v>
          </cell>
          <cell r="E13">
            <v>0.33299786881363957</v>
          </cell>
          <cell r="F13">
            <v>0.17355508959942201</v>
          </cell>
          <cell r="H13" t="str">
            <v xml:space="preserve"> Insurance (% of Cost Price)</v>
          </cell>
          <cell r="L13" t="str">
            <v>%</v>
          </cell>
          <cell r="M13">
            <v>7.4999999999999997E-2</v>
          </cell>
        </row>
        <row r="14">
          <cell r="A14" t="str">
            <v xml:space="preserve">  Overheads - Administration</v>
          </cell>
          <cell r="C14">
            <v>13491</v>
          </cell>
          <cell r="D14">
            <v>9.6364285714285707</v>
          </cell>
          <cell r="E14">
            <v>3.327758702344305E-2</v>
          </cell>
          <cell r="F14">
            <v>1.734393862063557E-2</v>
          </cell>
          <cell r="H14" t="str">
            <v xml:space="preserve"> Tare </v>
          </cell>
          <cell r="I14">
            <v>9200</v>
          </cell>
          <cell r="J14" t="str">
            <v>kg</v>
          </cell>
          <cell r="K14" t="str">
            <v>Licence</v>
          </cell>
          <cell r="L14" t="str">
            <v>R</v>
          </cell>
          <cell r="M14">
            <v>5112</v>
          </cell>
        </row>
        <row r="15">
          <cell r="A15" t="str">
            <v xml:space="preserve">  Overheads - Operational</v>
          </cell>
          <cell r="C15">
            <v>8994</v>
          </cell>
          <cell r="D15">
            <v>6.4242857142857144</v>
          </cell>
          <cell r="E15">
            <v>2.21850580156287E-2</v>
          </cell>
          <cell r="F15">
            <v>1.1562625747090381E-2</v>
          </cell>
          <cell r="H15" t="str">
            <v xml:space="preserve"> Number of Steering Axle(s)</v>
          </cell>
          <cell r="L15" t="str">
            <v>no</v>
          </cell>
          <cell r="M15">
            <v>1</v>
          </cell>
        </row>
        <row r="16">
          <cell r="A16" t="str">
            <v xml:space="preserve">  Licence</v>
          </cell>
          <cell r="C16">
            <v>9974</v>
          </cell>
          <cell r="D16">
            <v>7.1242857142857146</v>
          </cell>
          <cell r="E16">
            <v>2.4602375878127712E-2</v>
          </cell>
          <cell r="F16">
            <v>1.2822507138256556E-2</v>
          </cell>
          <cell r="H16" t="str">
            <v xml:space="preserve"> Number of Tyres (excl spare)</v>
          </cell>
          <cell r="L16" t="str">
            <v>no</v>
          </cell>
          <cell r="M16">
            <v>10</v>
          </cell>
        </row>
        <row r="17">
          <cell r="A17" t="str">
            <v xml:space="preserve">  Other</v>
          </cell>
          <cell r="C17">
            <v>12000</v>
          </cell>
          <cell r="D17">
            <v>8.5714285714285712</v>
          </cell>
          <cell r="E17">
            <v>2.9599810561212407E-2</v>
          </cell>
          <cell r="F17">
            <v>1.5427119075504177E-2</v>
          </cell>
          <cell r="H17" t="str">
            <v xml:space="preserve"> Tyre Size</v>
          </cell>
          <cell r="L17" t="str">
            <v xml:space="preserve"> -</v>
          </cell>
          <cell r="M17" t="str">
            <v xml:space="preserve">Tyre Size </v>
          </cell>
          <cell r="R17" t="str">
            <v xml:space="preserve">  Seven Axle Interlink DEV</v>
          </cell>
          <cell r="U17" t="str">
            <v>ASSUMPTIONS</v>
          </cell>
        </row>
        <row r="18">
          <cell r="H18" t="str">
            <v xml:space="preserve"> Tyre Price - New Tyre (excl VAT)</v>
          </cell>
          <cell r="L18" t="str">
            <v>R</v>
          </cell>
          <cell r="M18">
            <v>2400.0000000003001</v>
          </cell>
          <cell r="R18" t="str">
            <v xml:space="preserve">  DEVELOP</v>
          </cell>
        </row>
        <row r="19">
          <cell r="A19" t="str">
            <v xml:space="preserve"> TOTAL ANNUAL FIXED COSTS</v>
          </cell>
          <cell r="C19">
            <v>405408</v>
          </cell>
          <cell r="D19">
            <v>289.57714285714286</v>
          </cell>
          <cell r="E19">
            <v>1</v>
          </cell>
          <cell r="F19">
            <v>0.52118979084683315</v>
          </cell>
          <cell r="H19" t="str">
            <v xml:space="preserve">                  - Retread  (excl VAT)</v>
          </cell>
          <cell r="L19" t="str">
            <v>R</v>
          </cell>
          <cell r="M19">
            <v>806.4</v>
          </cell>
          <cell r="R19" t="str">
            <v xml:space="preserve">  Payload (Ton)</v>
          </cell>
          <cell r="S19">
            <v>34.700000000000003</v>
          </cell>
        </row>
        <row r="20">
          <cell r="H20" t="str">
            <v xml:space="preserve"> New Tyre Life            - Front &amp; Rear</v>
          </cell>
          <cell r="K20">
            <v>80000</v>
          </cell>
          <cell r="L20" t="str">
            <v>km</v>
          </cell>
          <cell r="M20">
            <v>100000</v>
          </cell>
        </row>
        <row r="21">
          <cell r="A21" t="str">
            <v xml:space="preserve">  VARIABLE (RUNNING) COSTS</v>
          </cell>
          <cell r="C21" t="str">
            <v>R</v>
          </cell>
          <cell r="D21" t="str">
            <v>cpk</v>
          </cell>
          <cell r="E21" t="str">
            <v>%</v>
          </cell>
          <cell r="F21" t="str">
            <v>%</v>
          </cell>
          <cell r="H21" t="str">
            <v xml:space="preserve"> Retread Tyre Life       - Front &amp; Rear</v>
          </cell>
          <cell r="K21">
            <v>80000</v>
          </cell>
          <cell r="L21" t="str">
            <v>km</v>
          </cell>
          <cell r="M21">
            <v>100000</v>
          </cell>
          <cell r="R21" t="str">
            <v xml:space="preserve">   Edition 25</v>
          </cell>
          <cell r="S21">
            <v>37316</v>
          </cell>
          <cell r="U21" t="str">
            <v>P/Mover</v>
          </cell>
          <cell r="V21" t="str">
            <v>Semi/Trlr</v>
          </cell>
          <cell r="W21" t="str">
            <v>P/Mover</v>
          </cell>
          <cell r="X21" t="str">
            <v>Semi/Trlr</v>
          </cell>
        </row>
        <row r="22">
          <cell r="H22" t="str">
            <v xml:space="preserve"> Number of Retreads  - Front &amp; Rear</v>
          </cell>
          <cell r="K22">
            <v>0</v>
          </cell>
          <cell r="L22" t="str">
            <v>no</v>
          </cell>
          <cell r="M22">
            <v>2</v>
          </cell>
          <cell r="R22" t="str">
            <v>PURCHASE PRICE</v>
          </cell>
          <cell r="T22" t="str">
            <v>(R)</v>
          </cell>
          <cell r="U22" t="str">
            <v xml:space="preserve">   -</v>
          </cell>
          <cell r="V22" t="str">
            <v xml:space="preserve">   -</v>
          </cell>
          <cell r="W22">
            <v>646000</v>
          </cell>
          <cell r="X22">
            <v>172190</v>
          </cell>
        </row>
        <row r="23">
          <cell r="A23" t="str">
            <v xml:space="preserve">  Fuel</v>
          </cell>
          <cell r="C23">
            <v>223146</v>
          </cell>
          <cell r="D23">
            <v>159.38999999999999</v>
          </cell>
          <cell r="E23">
            <v>0.59914134511858186</v>
          </cell>
          <cell r="F23">
            <v>0.28687499276853795</v>
          </cell>
          <cell r="H23" t="str">
            <v>T R A I L E R S    O R    S E M I    T R A I L E R S</v>
          </cell>
          <cell r="R23" t="str">
            <v>LESS RESIDUAL VALUE</v>
          </cell>
          <cell r="T23" t="str">
            <v>(R)</v>
          </cell>
          <cell r="U23">
            <v>0.25</v>
          </cell>
          <cell r="V23">
            <v>0</v>
          </cell>
          <cell r="W23">
            <v>161500</v>
          </cell>
          <cell r="X23">
            <v>0</v>
          </cell>
        </row>
        <row r="24">
          <cell r="A24" t="str">
            <v xml:space="preserve">  Lubricants</v>
          </cell>
          <cell r="C24">
            <v>5579</v>
          </cell>
          <cell r="D24">
            <v>3.9849999999999999</v>
          </cell>
          <cell r="E24">
            <v>1.4979473369079295E-2</v>
          </cell>
          <cell r="F24">
            <v>7.1723247768531503E-3</v>
          </cell>
          <cell r="H24" t="str">
            <v xml:space="preserve"> Cost Price (excl VAT) (1st + 2nd Trailer)</v>
          </cell>
          <cell r="L24" t="str">
            <v>R</v>
          </cell>
          <cell r="M24">
            <v>172190</v>
          </cell>
          <cell r="R24" t="str">
            <v>LESS TYRES</v>
          </cell>
          <cell r="T24" t="str">
            <v>(R)</v>
          </cell>
          <cell r="U24">
            <v>2400.0000000003001</v>
          </cell>
          <cell r="V24">
            <v>2400.0000000003001</v>
          </cell>
          <cell r="W24">
            <v>24000.000000003001</v>
          </cell>
          <cell r="X24">
            <v>38400.000000004802</v>
          </cell>
        </row>
        <row r="25">
          <cell r="A25" t="str">
            <v xml:space="preserve">  Maintenance</v>
          </cell>
          <cell r="C25">
            <v>79763</v>
          </cell>
          <cell r="D25">
            <v>56.973571428571425</v>
          </cell>
          <cell r="E25">
            <v>0.21416163010178738</v>
          </cell>
          <cell r="F25">
            <v>0.10254277490161998</v>
          </cell>
          <cell r="H25" t="str">
            <v xml:space="preserve"> Residual Value</v>
          </cell>
          <cell r="L25" t="str">
            <v>%</v>
          </cell>
          <cell r="M25">
            <v>0</v>
          </cell>
          <cell r="R25" t="str">
            <v>AMOUNT FOR DEPRECIATION</v>
          </cell>
          <cell r="T25" t="str">
            <v>(R)</v>
          </cell>
          <cell r="U25" t="str">
            <v xml:space="preserve">   -</v>
          </cell>
          <cell r="V25" t="str">
            <v xml:space="preserve">   -</v>
          </cell>
          <cell r="W25">
            <v>460499.99999999697</v>
          </cell>
          <cell r="X25">
            <v>133789.9999999952</v>
          </cell>
        </row>
        <row r="26">
          <cell r="A26" t="str">
            <v xml:space="preserve">  Tyres</v>
          </cell>
          <cell r="C26">
            <v>49955</v>
          </cell>
          <cell r="D26">
            <v>35.682142857142857</v>
          </cell>
          <cell r="E26">
            <v>0.13412790682064102</v>
          </cell>
          <cell r="F26">
            <v>6.4221811118067601E-2</v>
          </cell>
          <cell r="H26" t="str">
            <v xml:space="preserve"> Finance - Cost of Capital (Interest)</v>
          </cell>
          <cell r="L26" t="str">
            <v>%</v>
          </cell>
          <cell r="M26">
            <v>0.155</v>
          </cell>
          <cell r="R26" t="str">
            <v>DEPRECIATION</v>
          </cell>
          <cell r="T26" t="str">
            <v>(R)</v>
          </cell>
          <cell r="U26">
            <v>0.2</v>
          </cell>
          <cell r="V26">
            <v>0.1</v>
          </cell>
          <cell r="W26">
            <v>105478.99999999892</v>
          </cell>
          <cell r="X26" t="str">
            <v xml:space="preserve">   -</v>
          </cell>
        </row>
        <row r="27">
          <cell r="A27" t="str">
            <v xml:space="preserve">  Other</v>
          </cell>
          <cell r="C27">
            <v>14000</v>
          </cell>
          <cell r="D27">
            <v>10</v>
          </cell>
          <cell r="E27">
            <v>3.7589644589910404E-2</v>
          </cell>
          <cell r="F27">
            <v>1.7998305588088206E-2</v>
          </cell>
          <cell r="H27" t="str">
            <v xml:space="preserve">               - or  Monthly Repayment </v>
          </cell>
          <cell r="L27" t="str">
            <v>R</v>
          </cell>
          <cell r="M27">
            <v>0</v>
          </cell>
          <cell r="R27" t="str">
            <v>INTEREST ON CAPITAL/HP CHARGES</v>
          </cell>
          <cell r="T27" t="str">
            <v>(R)</v>
          </cell>
          <cell r="U27">
            <v>0.155</v>
          </cell>
          <cell r="V27">
            <v>0.155</v>
          </cell>
          <cell r="W27">
            <v>63409.724999999999</v>
          </cell>
          <cell r="X27" t="str">
            <v xml:space="preserve">   -</v>
          </cell>
        </row>
        <row r="28">
          <cell r="H28" t="str">
            <v xml:space="preserve"> Depreciation - Time</v>
          </cell>
          <cell r="L28" t="str">
            <v>yrs</v>
          </cell>
          <cell r="M28">
            <v>10</v>
          </cell>
          <cell r="R28" t="str">
            <v xml:space="preserve">TOTAL NO OF TYRES </v>
          </cell>
          <cell r="T28" t="str">
            <v>no</v>
          </cell>
          <cell r="U28">
            <v>10</v>
          </cell>
          <cell r="V28">
            <v>16</v>
          </cell>
          <cell r="W28" t="str">
            <v xml:space="preserve">   -</v>
          </cell>
          <cell r="X28" t="str">
            <v xml:space="preserve">   -</v>
          </cell>
        </row>
        <row r="29">
          <cell r="A29" t="str">
            <v xml:space="preserve"> TOTAL VARIABLE COSTS</v>
          </cell>
          <cell r="C29">
            <v>372443</v>
          </cell>
          <cell r="D29">
            <v>266.03071428571428</v>
          </cell>
          <cell r="E29">
            <v>1</v>
          </cell>
          <cell r="F29">
            <v>0.47881020915316685</v>
          </cell>
          <cell r="H29" t="str">
            <v xml:space="preserve"> Insurance (% of Cost Price)</v>
          </cell>
          <cell r="L29" t="str">
            <v>%</v>
          </cell>
          <cell r="M29">
            <v>0.05</v>
          </cell>
          <cell r="R29" t="str">
            <v>Used for p/mover depreciation</v>
          </cell>
          <cell r="T29" t="str">
            <v>Yrs</v>
          </cell>
          <cell r="U29">
            <v>5</v>
          </cell>
          <cell r="V29" t="str">
            <v xml:space="preserve">   -</v>
          </cell>
          <cell r="W29" t="str">
            <v xml:space="preserve">   -</v>
          </cell>
          <cell r="X29" t="str">
            <v xml:space="preserve">   -</v>
          </cell>
        </row>
        <row r="30">
          <cell r="H30" t="str">
            <v xml:space="preserve"> Tare - First Trailer</v>
          </cell>
          <cell r="I30">
            <v>6500</v>
          </cell>
          <cell r="J30" t="str">
            <v>kg</v>
          </cell>
          <cell r="K30" t="str">
            <v>Licence</v>
          </cell>
          <cell r="L30" t="str">
            <v>R</v>
          </cell>
          <cell r="M30">
            <v>2678</v>
          </cell>
          <cell r="R30" t="str">
            <v>Used for p/mover depreciation</v>
          </cell>
          <cell r="T30" t="str">
            <v>R/yr</v>
          </cell>
          <cell r="U30">
            <v>0</v>
          </cell>
          <cell r="V30">
            <v>0</v>
          </cell>
          <cell r="W30" t="str">
            <v xml:space="preserve">   -</v>
          </cell>
          <cell r="X30" t="str">
            <v xml:space="preserve">   -</v>
          </cell>
        </row>
        <row r="31">
          <cell r="A31" t="str">
            <v xml:space="preserve"> TOTAL ANNUAL COSTS</v>
          </cell>
          <cell r="C31">
            <v>777851</v>
          </cell>
          <cell r="D31">
            <v>555.60785714285714</v>
          </cell>
          <cell r="E31" t="str">
            <v>---</v>
          </cell>
          <cell r="F31">
            <v>1</v>
          </cell>
          <cell r="H31" t="str">
            <v xml:space="preserve"> Tare - Second Trailer</v>
          </cell>
          <cell r="I31">
            <v>5600</v>
          </cell>
          <cell r="J31" t="str">
            <v>kg</v>
          </cell>
          <cell r="K31" t="str">
            <v>Licence</v>
          </cell>
          <cell r="L31" t="str">
            <v>R</v>
          </cell>
          <cell r="M31">
            <v>2184</v>
          </cell>
        </row>
        <row r="32">
          <cell r="H32" t="str">
            <v xml:space="preserve"> Number of  Axle(s)</v>
          </cell>
          <cell r="L32" t="str">
            <v>no</v>
          </cell>
          <cell r="M32">
            <v>4</v>
          </cell>
        </row>
        <row r="33">
          <cell r="A33" t="str">
            <v>COST</v>
          </cell>
          <cell r="B33" t="str">
            <v>F r o m    T o t a l      A n n u a l</v>
          </cell>
          <cell r="H33" t="str">
            <v xml:space="preserve"> Number of Tyres (excl spares)</v>
          </cell>
          <cell r="L33" t="str">
            <v>no</v>
          </cell>
          <cell r="M33">
            <v>16</v>
          </cell>
        </row>
        <row r="34">
          <cell r="A34" t="str">
            <v>SUMMARY</v>
          </cell>
          <cell r="B34" t="str">
            <v>Fixed Cost</v>
          </cell>
          <cell r="C34" t="str">
            <v>Variable Cost</v>
          </cell>
          <cell r="E34" t="str">
            <v>Total  Cost</v>
          </cell>
          <cell r="H34" t="str">
            <v xml:space="preserve"> Tyre Size</v>
          </cell>
          <cell r="L34" t="str">
            <v xml:space="preserve"> -</v>
          </cell>
          <cell r="M34" t="str">
            <v xml:space="preserve">Tyre Size </v>
          </cell>
        </row>
        <row r="35">
          <cell r="A35" t="str">
            <v xml:space="preserve"> Cost per Day              R</v>
          </cell>
          <cell r="B35">
            <v>1801.8133333333333</v>
          </cell>
          <cell r="C35">
            <v>1655.3022222222223</v>
          </cell>
          <cell r="E35">
            <v>3457.1155555555556</v>
          </cell>
          <cell r="H35" t="str">
            <v xml:space="preserve"> Tyre Price - New Tyre (excl VAT)</v>
          </cell>
          <cell r="L35" t="str">
            <v>R</v>
          </cell>
          <cell r="M35">
            <v>2400.0000000003001</v>
          </cell>
        </row>
        <row r="36">
          <cell r="H36" t="str">
            <v xml:space="preserve">                  - Retread  (excl VAT)</v>
          </cell>
          <cell r="L36" t="str">
            <v>R</v>
          </cell>
          <cell r="M36">
            <v>756</v>
          </cell>
        </row>
        <row r="37">
          <cell r="A37" t="str">
            <v xml:space="preserve"> Cost per Hour             R</v>
          </cell>
          <cell r="B37">
            <v>150.15111111111111</v>
          </cell>
          <cell r="C37">
            <v>137.94185185185185</v>
          </cell>
          <cell r="E37">
            <v>288.09296296296299</v>
          </cell>
          <cell r="H37" t="str">
            <v xml:space="preserve"> New tyre life</v>
          </cell>
          <cell r="L37" t="str">
            <v>km</v>
          </cell>
          <cell r="M37">
            <v>120000</v>
          </cell>
        </row>
        <row r="38">
          <cell r="H38" t="str">
            <v xml:space="preserve"> Retread tyre life</v>
          </cell>
          <cell r="L38" t="str">
            <v>km</v>
          </cell>
          <cell r="M38">
            <v>120000</v>
          </cell>
        </row>
        <row r="39">
          <cell r="A39" t="str">
            <v xml:space="preserve"> Cent / Ton . km</v>
          </cell>
          <cell r="B39">
            <v>16.048389650695125</v>
          </cell>
          <cell r="C39">
            <v>14.743444595750068</v>
          </cell>
          <cell r="E39">
            <v>30.791834246445191</v>
          </cell>
          <cell r="H39" t="str">
            <v xml:space="preserve"> Number of Retreads</v>
          </cell>
          <cell r="L39" t="str">
            <v>no</v>
          </cell>
          <cell r="M39">
            <v>2</v>
          </cell>
        </row>
        <row r="40">
          <cell r="A40" t="str">
            <v xml:space="preserve"> At 80.0% Payload Utilisation</v>
          </cell>
          <cell r="H40" t="str">
            <v>O N    V E H I C L E    S T A F F</v>
          </cell>
        </row>
        <row r="41">
          <cell r="A41" t="str">
            <v xml:space="preserve"> and 65.0% Annual Laden km</v>
          </cell>
          <cell r="H41" t="str">
            <v xml:space="preserve"> Drivers       - No &amp; Monthly Cost</v>
          </cell>
          <cell r="J41" t="str">
            <v>no</v>
          </cell>
          <cell r="K41">
            <v>1</v>
          </cell>
          <cell r="L41" t="str">
            <v>R</v>
          </cell>
          <cell r="M41">
            <v>8405</v>
          </cell>
        </row>
        <row r="42">
          <cell r="A42" t="str">
            <v>INDICES and INCREASES</v>
          </cell>
          <cell r="C42" t="str">
            <v>INDICES</v>
          </cell>
          <cell r="E42" t="str">
            <v>INCREASES</v>
          </cell>
          <cell r="H42" t="str">
            <v xml:space="preserve"> Assistants  - No &amp; Monthly Cost</v>
          </cell>
          <cell r="J42" t="str">
            <v>no</v>
          </cell>
          <cell r="K42">
            <v>1</v>
          </cell>
          <cell r="L42" t="str">
            <v>R</v>
          </cell>
          <cell r="M42">
            <v>2845</v>
          </cell>
        </row>
        <row r="43">
          <cell r="C43" t="str">
            <v>RFA 20 Base</v>
          </cell>
          <cell r="E43" t="str">
            <v>From Edition</v>
          </cell>
          <cell r="H43" t="str">
            <v>A N N U A L    F I X E D    O V E R H E A D S</v>
          </cell>
        </row>
        <row r="44">
          <cell r="C44" t="str">
            <v>Mar 99 = 1000</v>
          </cell>
          <cell r="E44" t="str">
            <v>RFA 24</v>
          </cell>
          <cell r="H44" t="str">
            <v xml:space="preserve"> Administration</v>
          </cell>
          <cell r="L44" t="str">
            <v>R</v>
          </cell>
          <cell r="M44">
            <v>13490.631000000001</v>
          </cell>
        </row>
        <row r="45">
          <cell r="A45" t="str">
            <v xml:space="preserve"> Total Annual Fixed Cost</v>
          </cell>
          <cell r="C45">
            <v>1325.6884410456828</v>
          </cell>
          <cell r="E45">
            <v>4.5334224454149696E-2</v>
          </cell>
          <cell r="H45" t="str">
            <v xml:space="preserve"> Operational</v>
          </cell>
          <cell r="L45" t="str">
            <v>R</v>
          </cell>
          <cell r="M45">
            <v>8993.7540000000008</v>
          </cell>
        </row>
        <row r="46">
          <cell r="A46" t="str">
            <v xml:space="preserve"> Finance + Depreciation</v>
          </cell>
          <cell r="C46">
            <v>1282.0512820512822</v>
          </cell>
          <cell r="E46">
            <v>5.9679063857821735E-2</v>
          </cell>
          <cell r="H46" t="str">
            <v xml:space="preserve"> Other Fixed Standing Costs</v>
          </cell>
          <cell r="L46" t="str">
            <v>R</v>
          </cell>
          <cell r="M46">
            <v>12000</v>
          </cell>
        </row>
        <row r="47">
          <cell r="A47" t="str">
            <v xml:space="preserve"> On Vehicle Staff</v>
          </cell>
          <cell r="C47">
            <v>1200</v>
          </cell>
          <cell r="E47">
            <v>8.0000000000000071E-2</v>
          </cell>
          <cell r="H47" t="str">
            <v>V A R I A B L E    C O S T S</v>
          </cell>
        </row>
        <row r="48">
          <cell r="A48" t="str">
            <v xml:space="preserve"> Total Variable Cost</v>
          </cell>
          <cell r="C48">
            <v>1449.008493072874</v>
          </cell>
          <cell r="E48">
            <v>0.12186762767451986</v>
          </cell>
          <cell r="H48" t="str">
            <v xml:space="preserve"> Fuel Consumption</v>
          </cell>
          <cell r="K48" t="str">
            <v xml:space="preserve">Litre / 100 km  </v>
          </cell>
          <cell r="M48">
            <v>63</v>
          </cell>
        </row>
        <row r="49">
          <cell r="A49" t="str">
            <v xml:space="preserve"> Fuel Cost </v>
          </cell>
          <cell r="C49">
            <v>1297.4358974358975</v>
          </cell>
          <cell r="E49">
            <v>8.6956521739130377E-2</v>
          </cell>
          <cell r="H49" t="str">
            <v xml:space="preserve"> Fuel Price</v>
          </cell>
          <cell r="K49" t="str">
            <v xml:space="preserve">Cent / Litre  </v>
          </cell>
          <cell r="M49">
            <v>253</v>
          </cell>
        </row>
        <row r="50">
          <cell r="A50" t="str">
            <v xml:space="preserve"> Maintenance Cost</v>
          </cell>
          <cell r="C50">
            <v>1240.713663514186</v>
          </cell>
          <cell r="E50">
            <v>0.16272594752186587</v>
          </cell>
          <cell r="H50" t="str">
            <v xml:space="preserve"> Lubricants (as % of fuel cost)</v>
          </cell>
          <cell r="L50" t="str">
            <v>%</v>
          </cell>
          <cell r="M50">
            <v>2.5000000000000001E-2</v>
          </cell>
        </row>
        <row r="51">
          <cell r="A51" t="str">
            <v>ACTUAL VALUES USED for</v>
          </cell>
          <cell r="C51" t="str">
            <v>VALUES from</v>
          </cell>
          <cell r="E51" t="str">
            <v>VALUES From</v>
          </cell>
          <cell r="H51" t="str">
            <v xml:space="preserve"> Maintenance</v>
          </cell>
          <cell r="L51" t="str">
            <v>cpk</v>
          </cell>
          <cell r="M51">
            <v>56.973912839999997</v>
          </cell>
        </row>
        <row r="52">
          <cell r="A52" t="str">
            <v>INDICES and INCREASES</v>
          </cell>
          <cell r="C52" t="str">
            <v>RFA 20 Base</v>
          </cell>
          <cell r="E52" t="str">
            <v>RFA 24</v>
          </cell>
          <cell r="H52" t="str">
            <v xml:space="preserve"> Other Variable Running Costs</v>
          </cell>
          <cell r="L52" t="str">
            <v>cpk</v>
          </cell>
          <cell r="M52">
            <v>10</v>
          </cell>
        </row>
        <row r="53">
          <cell r="A53" t="str">
            <v xml:space="preserve"> Total Annual Fixed Cost</v>
          </cell>
          <cell r="B53" t="str">
            <v xml:space="preserve"> R   </v>
          </cell>
          <cell r="C53">
            <v>305809.40999999997</v>
          </cell>
          <cell r="E53">
            <v>387826.2</v>
          </cell>
          <cell r="H53" t="str">
            <v>U T I L I S A T I O N</v>
          </cell>
        </row>
        <row r="54">
          <cell r="A54" t="str">
            <v xml:space="preserve"> Finance + Depreciation</v>
          </cell>
          <cell r="B54" t="str">
            <v xml:space="preserve">R   </v>
          </cell>
          <cell r="C54">
            <v>131733.41999999998</v>
          </cell>
          <cell r="E54">
            <v>159377.5</v>
          </cell>
          <cell r="H54" t="str">
            <v xml:space="preserve"> Annual Kilometres</v>
          </cell>
          <cell r="L54" t="str">
            <v>km</v>
          </cell>
          <cell r="M54">
            <v>140000</v>
          </cell>
        </row>
        <row r="55">
          <cell r="A55" t="str">
            <v xml:space="preserve"> On Vehicle Staff</v>
          </cell>
          <cell r="B55" t="str">
            <v xml:space="preserve">R   </v>
          </cell>
          <cell r="C55">
            <v>112500</v>
          </cell>
          <cell r="E55">
            <v>125000</v>
          </cell>
          <cell r="H55" t="str">
            <v xml:space="preserve"> Payload Utilisation &amp; Annual Laden km</v>
          </cell>
          <cell r="J55" t="str">
            <v>%</v>
          </cell>
          <cell r="K55">
            <v>0.8</v>
          </cell>
          <cell r="L55" t="str">
            <v>%</v>
          </cell>
          <cell r="M55">
            <v>0.65</v>
          </cell>
        </row>
        <row r="56">
          <cell r="A56" t="str">
            <v xml:space="preserve"> Total Variable Cost</v>
          </cell>
          <cell r="B56" t="str">
            <v xml:space="preserve">cpk  </v>
          </cell>
          <cell r="C56">
            <v>183.595</v>
          </cell>
          <cell r="E56">
            <v>237.13200000000003</v>
          </cell>
          <cell r="H56" t="str">
            <v xml:space="preserve"> Days Worked per Annum </v>
          </cell>
          <cell r="L56" t="str">
            <v>days</v>
          </cell>
          <cell r="M56">
            <v>225</v>
          </cell>
          <cell r="P56" t="str">
            <v>99 DEV</v>
          </cell>
        </row>
        <row r="57">
          <cell r="A57" t="str">
            <v xml:space="preserve"> Fuel Cost</v>
          </cell>
          <cell r="B57" t="str">
            <v xml:space="preserve">cpk  </v>
          </cell>
          <cell r="C57">
            <v>122.85</v>
          </cell>
          <cell r="E57">
            <v>146.6388</v>
          </cell>
          <cell r="H57" t="str">
            <v xml:space="preserve"> Chargeable Hours per Work Day</v>
          </cell>
          <cell r="L57" t="str">
            <v>hrs</v>
          </cell>
          <cell r="M57">
            <v>12</v>
          </cell>
        </row>
        <row r="58">
          <cell r="A58" t="str">
            <v xml:space="preserve"> Maintenance Cost</v>
          </cell>
          <cell r="B58" t="str">
            <v xml:space="preserve">cpk  </v>
          </cell>
          <cell r="C58">
            <v>45.92</v>
          </cell>
          <cell r="E58">
            <v>49</v>
          </cell>
          <cell r="H58" t="str">
            <v>99 DEV-Interlink 2+2 DEV</v>
          </cell>
          <cell r="I58" t="str">
            <v xml:space="preserve">Average Payload   34.7  Ton 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hData"/>
      <sheetName val="VehCostSum"/>
      <sheetName val="Indices"/>
      <sheetName val="IncrPrev"/>
      <sheetName val="Wages"/>
      <sheetName val="Maint"/>
      <sheetName val="VehConcept"/>
      <sheetName val="VehConcept All"/>
      <sheetName val="ConceptDetail"/>
      <sheetName val="VehsUsed"/>
      <sheetName val="VehTyreDetail"/>
      <sheetName val="LicenceFees"/>
      <sheetName val="RFALogo"/>
    </sheetNames>
    <sheetDataSet>
      <sheetData sheetId="0">
        <row r="7">
          <cell r="E7" t="str">
            <v>00</v>
          </cell>
          <cell r="F7" t="str">
            <v>99 DEV</v>
          </cell>
          <cell r="G7" t="str">
            <v>01</v>
          </cell>
          <cell r="H7" t="str">
            <v>01 VAN</v>
          </cell>
          <cell r="I7" t="str">
            <v>02</v>
          </cell>
          <cell r="J7" t="str">
            <v>02 VAN</v>
          </cell>
          <cell r="K7" t="str">
            <v>03</v>
          </cell>
          <cell r="L7" t="str">
            <v>03 VAN</v>
          </cell>
          <cell r="M7" t="str">
            <v>04</v>
          </cell>
          <cell r="N7" t="str">
            <v>04 VAN</v>
          </cell>
          <cell r="O7" t="str">
            <v>05</v>
          </cell>
          <cell r="P7" t="str">
            <v>05 VAN</v>
          </cell>
          <cell r="Q7" t="str">
            <v>05 FLAT</v>
          </cell>
          <cell r="R7" t="str">
            <v>05 TIP</v>
          </cell>
          <cell r="S7" t="str">
            <v>05 TANK</v>
          </cell>
          <cell r="T7" t="str">
            <v>05 FRID</v>
          </cell>
          <cell r="U7" t="str">
            <v>20 PMA</v>
          </cell>
          <cell r="V7" t="str">
            <v>06</v>
          </cell>
          <cell r="W7" t="str">
            <v>06 VAN</v>
          </cell>
          <cell r="X7" t="str">
            <v>06 FLAT</v>
          </cell>
          <cell r="Y7" t="str">
            <v>06 TIP</v>
          </cell>
          <cell r="Z7" t="str">
            <v>06 TANK</v>
          </cell>
          <cell r="AA7" t="str">
            <v>06 FRID</v>
          </cell>
          <cell r="AB7" t="str">
            <v>07</v>
          </cell>
          <cell r="AC7" t="str">
            <v>07 VAN</v>
          </cell>
          <cell r="AD7" t="str">
            <v>07 FLAT</v>
          </cell>
          <cell r="AE7" t="str">
            <v>08</v>
          </cell>
          <cell r="AF7" t="str">
            <v>08 VAN</v>
          </cell>
          <cell r="AG7" t="str">
            <v>08 FLAT</v>
          </cell>
          <cell r="AH7" t="str">
            <v>08 TIP</v>
          </cell>
          <cell r="AI7" t="str">
            <v>08 TANK</v>
          </cell>
          <cell r="AJ7" t="str">
            <v>21 PMA</v>
          </cell>
          <cell r="AK7" t="str">
            <v>09</v>
          </cell>
          <cell r="AL7" t="str">
            <v>09 VAN</v>
          </cell>
          <cell r="AM7" t="str">
            <v>09 FLAT</v>
          </cell>
          <cell r="AN7" t="str">
            <v>09 TIP</v>
          </cell>
          <cell r="AO7" t="str">
            <v>09 TANK</v>
          </cell>
          <cell r="AP7" t="str">
            <v>09 FRID</v>
          </cell>
          <cell r="AQ7" t="str">
            <v>09 LOW</v>
          </cell>
          <cell r="AR7" t="str">
            <v>10</v>
          </cell>
          <cell r="AS7" t="str">
            <v>10 VAN</v>
          </cell>
          <cell r="AT7" t="str">
            <v>10 FLAT</v>
          </cell>
          <cell r="AU7" t="str">
            <v>10 TANK</v>
          </cell>
          <cell r="AV7" t="str">
            <v>10 FRID</v>
          </cell>
          <cell r="AW7" t="str">
            <v>11</v>
          </cell>
          <cell r="AX7" t="str">
            <v>11 VAN</v>
          </cell>
          <cell r="AY7" t="str">
            <v>11 FLAT</v>
          </cell>
          <cell r="AZ7" t="str">
            <v>11 TIP</v>
          </cell>
          <cell r="BA7" t="str">
            <v>11 TANK</v>
          </cell>
          <cell r="BB7" t="str">
            <v>11 FRID</v>
          </cell>
          <cell r="BC7" t="str">
            <v>11 LOW</v>
          </cell>
          <cell r="BD7" t="str">
            <v>12</v>
          </cell>
          <cell r="BE7" t="str">
            <v>12 VAN</v>
          </cell>
          <cell r="BF7" t="str">
            <v>12 FLAT</v>
          </cell>
          <cell r="BG7" t="str">
            <v>13</v>
          </cell>
          <cell r="BH7" t="str">
            <v>13 VAN</v>
          </cell>
          <cell r="BI7" t="str">
            <v>13 FLAT</v>
          </cell>
          <cell r="BJ7" t="str">
            <v>13 TANK</v>
          </cell>
          <cell r="BK7" t="str">
            <v>14</v>
          </cell>
          <cell r="BL7" t="str">
            <v>14 VAN</v>
          </cell>
          <cell r="BM7" t="str">
            <v>14 FLAT</v>
          </cell>
          <cell r="BN7" t="str">
            <v>15</v>
          </cell>
          <cell r="BO7" t="str">
            <v>15 VAN</v>
          </cell>
          <cell r="BP7" t="str">
            <v>15 FLAT</v>
          </cell>
          <cell r="BQ7" t="str">
            <v>22 PMA</v>
          </cell>
          <cell r="BR7" t="str">
            <v>16</v>
          </cell>
          <cell r="BS7" t="str">
            <v>16 VAN</v>
          </cell>
          <cell r="BT7" t="str">
            <v>16 FLAT</v>
          </cell>
          <cell r="BU7" t="str">
            <v>17</v>
          </cell>
          <cell r="BV7" t="str">
            <v>17 VAN</v>
          </cell>
          <cell r="BW7" t="str">
            <v>17 FLAT</v>
          </cell>
          <cell r="BX7" t="str">
            <v>17 TIP</v>
          </cell>
          <cell r="BY7" t="str">
            <v>17 TANK</v>
          </cell>
          <cell r="BZ7" t="str">
            <v>18</v>
          </cell>
          <cell r="CA7" t="str">
            <v>18 VAN</v>
          </cell>
          <cell r="CB7" t="str">
            <v>18 FLAT</v>
          </cell>
          <cell r="CC7" t="str">
            <v>18 TANK</v>
          </cell>
          <cell r="CD7" t="str">
            <v>18 FRID</v>
          </cell>
          <cell r="CE7" t="str">
            <v>19</v>
          </cell>
          <cell r="CF7" t="str">
            <v>19 VAN</v>
          </cell>
          <cell r="CG7" t="str">
            <v>19 FLAT</v>
          </cell>
          <cell r="CH7" t="str">
            <v>19 FRID</v>
          </cell>
          <cell r="CI7" t="str">
            <v>99</v>
          </cell>
        </row>
        <row r="8">
          <cell r="E8" t="str">
            <v>00-Only Change</v>
          </cell>
          <cell r="F8" t="str">
            <v>99 DEV-Interlink 2+2 DEV</v>
          </cell>
          <cell r="G8" t="str">
            <v>01-4x2 Rigid LDV</v>
          </cell>
          <cell r="H8" t="str">
            <v>01 VAN-4x2 Rigid LDV</v>
          </cell>
          <cell r="I8" t="str">
            <v>02-4x2 Rigid to 5000kg</v>
          </cell>
          <cell r="J8" t="str">
            <v>02 VAN-4x2 Rigid to 5000kg</v>
          </cell>
          <cell r="K8" t="str">
            <v>03-4x2 Rigid to 7500kg</v>
          </cell>
          <cell r="L8" t="str">
            <v>03 VAN-4x2 Rigid to 7500kg</v>
          </cell>
          <cell r="M8" t="str">
            <v>04-4x2 Rigid to 10000kg</v>
          </cell>
          <cell r="N8" t="str">
            <v>04 VAN-4x2 Rigid to 10000kg</v>
          </cell>
          <cell r="O8" t="str">
            <v>05-4x2 Rigid</v>
          </cell>
          <cell r="P8" t="str">
            <v>05 VAN-4x2 Rigid</v>
          </cell>
          <cell r="Q8" t="str">
            <v>05 FLAT-4x2 Rigid</v>
          </cell>
          <cell r="R8" t="str">
            <v>05 TIP-4x2 Rigid</v>
          </cell>
          <cell r="S8" t="str">
            <v>05 TANK-4x2 Rigid</v>
          </cell>
          <cell r="T8" t="str">
            <v>05 FRID-4x2 Rigid</v>
          </cell>
          <cell r="U8" t="str">
            <v>20 PMA-4x2 Rigid</v>
          </cell>
          <cell r="V8" t="str">
            <v>06-6x4 Rigid</v>
          </cell>
          <cell r="W8" t="str">
            <v>06 VAN-6x4 Rigid</v>
          </cell>
          <cell r="X8" t="str">
            <v>06 FLAT-6x4 Rigid</v>
          </cell>
          <cell r="Y8" t="str">
            <v>06 TIP-6x4 Rigid</v>
          </cell>
          <cell r="Z8" t="str">
            <v>06 TANK-6x4 Rigid</v>
          </cell>
          <cell r="AA8" t="str">
            <v>06 FRID-6x4 Rigid</v>
          </cell>
          <cell r="AB8" t="str">
            <v>07-3 Axle Artic</v>
          </cell>
          <cell r="AC8" t="str">
            <v>07 VAN-3 Axle Artic</v>
          </cell>
          <cell r="AD8" t="str">
            <v>07 FLAT-3 Axle Artic</v>
          </cell>
          <cell r="AE8" t="str">
            <v>08-4 Axle Artic</v>
          </cell>
          <cell r="AF8" t="str">
            <v>08 VAN-4 Axle Artic</v>
          </cell>
          <cell r="AG8" t="str">
            <v>08 FLAT-4 Axle Artic</v>
          </cell>
          <cell r="AH8" t="str">
            <v>08 TIP-4 Axle Artic</v>
          </cell>
          <cell r="AI8" t="str">
            <v>08 TANK-4 Axle Artic</v>
          </cell>
          <cell r="AJ8" t="str">
            <v>21 PMA-4 Axle Artic</v>
          </cell>
          <cell r="AK8" t="str">
            <v>09-5 Axle Artic Tan</v>
          </cell>
          <cell r="AL8" t="str">
            <v>09 VAN-5 Axle Artic Tan</v>
          </cell>
          <cell r="AM8" t="str">
            <v>09 FLAT-5 Axle Artic Tan</v>
          </cell>
          <cell r="AN8" t="str">
            <v>09 TIP-5 Axle Artic Tan</v>
          </cell>
          <cell r="AO8" t="str">
            <v>09 TANK-5 Axle Artic Tan</v>
          </cell>
          <cell r="AP8" t="str">
            <v>09 FRID-5 Axle Artic Tan</v>
          </cell>
          <cell r="AQ8" t="str">
            <v>09 LOW-5 Axle Artic Tan</v>
          </cell>
          <cell r="AR8" t="str">
            <v>10-5 Axle Artic Tri</v>
          </cell>
          <cell r="AS8" t="str">
            <v>10 VAN-5 Axle Artic Tri</v>
          </cell>
          <cell r="AT8" t="str">
            <v>10 FLAT-5 Axle Artic Tri</v>
          </cell>
          <cell r="AU8" t="str">
            <v>10 TANK-5 Axle Artic Tri</v>
          </cell>
          <cell r="AV8" t="str">
            <v>10 FRID-5 Axle Artic Tri</v>
          </cell>
          <cell r="AW8" t="str">
            <v>11-6 Axle Artic</v>
          </cell>
          <cell r="AX8" t="str">
            <v>11 VAN-6 Axle Artic</v>
          </cell>
          <cell r="AY8" t="str">
            <v>11 FLAT-6 Axle Artic</v>
          </cell>
          <cell r="AZ8" t="str">
            <v>11 TIP-6 Axle Artic</v>
          </cell>
          <cell r="BA8" t="str">
            <v>11 TANK-6 Axle Artic</v>
          </cell>
          <cell r="BB8" t="str">
            <v>11 FRID-6 Axle Artic</v>
          </cell>
          <cell r="BC8" t="str">
            <v>11 LOW-6 Axle Artic</v>
          </cell>
          <cell r="BD8" t="str">
            <v>12-4 Axle Comb</v>
          </cell>
          <cell r="BE8" t="str">
            <v>12 VAN-4 Axle Comb</v>
          </cell>
          <cell r="BF8" t="str">
            <v>12 FLAT-4 Axle Comb</v>
          </cell>
          <cell r="BG8" t="str">
            <v>13-5 Axle Comb</v>
          </cell>
          <cell r="BH8" t="str">
            <v>13 VAN-5 Axle Comb</v>
          </cell>
          <cell r="BI8" t="str">
            <v>13 FLAT-5 Axle Comb</v>
          </cell>
          <cell r="BJ8" t="str">
            <v>13 TANK-5 Axle Comb</v>
          </cell>
          <cell r="BK8" t="str">
            <v>14-7 Axle Comb</v>
          </cell>
          <cell r="BL8" t="str">
            <v>14 VAN-7 Axle Comb</v>
          </cell>
          <cell r="BM8" t="str">
            <v>14 FLAT-7 Axle Comb</v>
          </cell>
          <cell r="BN8" t="str">
            <v>15-5 Axle Doubles</v>
          </cell>
          <cell r="BO8" t="str">
            <v>15 VAN-5 Axle Doubles</v>
          </cell>
          <cell r="BP8" t="str">
            <v>15 FLAT-5 Axle Doubles</v>
          </cell>
          <cell r="BQ8" t="str">
            <v>22 PMA-5 Axle Doubles</v>
          </cell>
          <cell r="BR8" t="str">
            <v>16-6 Axle Comb</v>
          </cell>
          <cell r="BS8" t="str">
            <v>16 VAN-6 Axle Comb</v>
          </cell>
          <cell r="BT8" t="str">
            <v>16 FLAT-6 Axle Comb</v>
          </cell>
          <cell r="BU8" t="str">
            <v>17-7 Axle Comb</v>
          </cell>
          <cell r="BV8" t="str">
            <v>17 VAN-7 Axle Comb</v>
          </cell>
          <cell r="BW8" t="str">
            <v>17 FLAT-7 Axle Comb</v>
          </cell>
          <cell r="BX8" t="str">
            <v>17 TIP-7 Axle Comb</v>
          </cell>
          <cell r="BY8" t="str">
            <v>17 TANK-7 Axle Comb</v>
          </cell>
          <cell r="BZ8" t="str">
            <v>18-Interlink 2+2</v>
          </cell>
          <cell r="CA8" t="str">
            <v>18 VAN-Interlink 2+2</v>
          </cell>
          <cell r="CB8" t="str">
            <v>18 FLAT-Interlink 2+2</v>
          </cell>
          <cell r="CC8" t="str">
            <v>18 TANK-Interlink 2+2</v>
          </cell>
          <cell r="CD8" t="str">
            <v>18 FRID-Interlink 2+2</v>
          </cell>
          <cell r="CE8" t="str">
            <v>19-Interlink 3+2</v>
          </cell>
          <cell r="CF8" t="str">
            <v>19 VAN-Interlink 3+2</v>
          </cell>
          <cell r="CG8" t="str">
            <v>19 FLAT-Interlink 3+2</v>
          </cell>
          <cell r="CH8" t="str">
            <v>19 FRID-Interlink 3+2</v>
          </cell>
          <cell r="CI8" t="str">
            <v>99-Supp Concept</v>
          </cell>
        </row>
        <row r="9">
          <cell r="E9" t="str">
            <v>Name Line 1</v>
          </cell>
          <cell r="F9" t="str">
            <v>Seven Axle Interlink DEV</v>
          </cell>
          <cell r="G9" t="str">
            <v>4x2 Rigid LDV</v>
          </cell>
          <cell r="H9" t="str">
            <v>4x2 Rigid LDV</v>
          </cell>
          <cell r="I9" t="str">
            <v>4x2 Rigid</v>
          </cell>
          <cell r="J9" t="str">
            <v>4x2 Rigid</v>
          </cell>
          <cell r="K9" t="str">
            <v>4x2 Rigid</v>
          </cell>
          <cell r="L9" t="str">
            <v>4x2 Rigid</v>
          </cell>
          <cell r="M9" t="str">
            <v>4x2 Rigid</v>
          </cell>
          <cell r="N9" t="str">
            <v>4x2 Rigid</v>
          </cell>
          <cell r="O9" t="str">
            <v>4x2 Rigid</v>
          </cell>
          <cell r="P9" t="str">
            <v>4x2 Rigid</v>
          </cell>
          <cell r="Q9" t="str">
            <v>4x2 Rigid</v>
          </cell>
          <cell r="R9" t="str">
            <v>4x2 Rigid</v>
          </cell>
          <cell r="S9" t="str">
            <v>4x2 Rigid</v>
          </cell>
          <cell r="T9" t="str">
            <v>4x2 Rigid</v>
          </cell>
          <cell r="U9" t="str">
            <v>4x2 Rigid</v>
          </cell>
          <cell r="V9" t="str">
            <v>6x4 Rigid</v>
          </cell>
          <cell r="W9" t="str">
            <v>6x4 Rigid</v>
          </cell>
          <cell r="X9" t="str">
            <v>6x4 Rigid</v>
          </cell>
          <cell r="Y9" t="str">
            <v>6x4 Rigid</v>
          </cell>
          <cell r="Z9" t="str">
            <v>6x4 Rigid</v>
          </cell>
          <cell r="AA9" t="str">
            <v>6x4 Rigid</v>
          </cell>
          <cell r="AB9" t="str">
            <v>Three Axle Artic</v>
          </cell>
          <cell r="AC9" t="str">
            <v>Three Axle Artic</v>
          </cell>
          <cell r="AD9" t="str">
            <v>Three Axle Artic</v>
          </cell>
          <cell r="AE9" t="str">
            <v>Four Axle Artic</v>
          </cell>
          <cell r="AF9" t="str">
            <v>Four Axle Artic</v>
          </cell>
          <cell r="AG9" t="str">
            <v>Four Axle Artic</v>
          </cell>
          <cell r="AH9" t="str">
            <v>Four Axle Artic</v>
          </cell>
          <cell r="AI9" t="str">
            <v>Four Axle Artic</v>
          </cell>
          <cell r="AJ9" t="str">
            <v>Four Axle Artic</v>
          </cell>
          <cell r="AK9" t="str">
            <v>Five Axle Artic</v>
          </cell>
          <cell r="AL9" t="str">
            <v>Five Axle Artic</v>
          </cell>
          <cell r="AM9" t="str">
            <v>Five Axle Artic</v>
          </cell>
          <cell r="AN9" t="str">
            <v>Five Axle Artic</v>
          </cell>
          <cell r="AO9" t="str">
            <v>Five Axle Artic</v>
          </cell>
          <cell r="AP9" t="str">
            <v>Five Axle Artic</v>
          </cell>
          <cell r="AQ9" t="str">
            <v>Five Axle Artic</v>
          </cell>
          <cell r="AR9" t="str">
            <v>Five Axle Artic</v>
          </cell>
          <cell r="AS9" t="str">
            <v>Five Axle Artic</v>
          </cell>
          <cell r="AT9" t="str">
            <v>Five Axle Artic</v>
          </cell>
          <cell r="AU9" t="str">
            <v>Five Axle Artic</v>
          </cell>
          <cell r="AV9" t="str">
            <v>Five Axle Artic</v>
          </cell>
          <cell r="AW9" t="str">
            <v>Six Axle Artic</v>
          </cell>
          <cell r="AX9" t="str">
            <v>Six Axle Artic</v>
          </cell>
          <cell r="AY9" t="str">
            <v>Six Axle Artic</v>
          </cell>
          <cell r="AZ9" t="str">
            <v>Six Axle Artic</v>
          </cell>
          <cell r="BA9" t="str">
            <v>Six Axle Artic</v>
          </cell>
          <cell r="BB9" t="str">
            <v>Six Axle Artic</v>
          </cell>
          <cell r="BC9" t="str">
            <v>Six Axle Artic</v>
          </cell>
          <cell r="BD9" t="str">
            <v>Four Axle Combination</v>
          </cell>
          <cell r="BE9" t="str">
            <v>Four Axle Combination</v>
          </cell>
          <cell r="BF9" t="str">
            <v>Four Axle Combination</v>
          </cell>
          <cell r="BG9" t="str">
            <v>Five Axle Combination</v>
          </cell>
          <cell r="BH9" t="str">
            <v>Five Axle Combination</v>
          </cell>
          <cell r="BI9" t="str">
            <v>Five Axle Combination</v>
          </cell>
          <cell r="BJ9" t="str">
            <v>Five Axle Combination</v>
          </cell>
          <cell r="BK9" t="str">
            <v>Seven Axle Combination</v>
          </cell>
          <cell r="BL9" t="str">
            <v>Seven Axle Combination</v>
          </cell>
          <cell r="BM9" t="str">
            <v>Seven Axle Combination</v>
          </cell>
          <cell r="BN9" t="str">
            <v>Five Axle Combination</v>
          </cell>
          <cell r="BO9" t="str">
            <v>Five Axle Combination</v>
          </cell>
          <cell r="BP9" t="str">
            <v>Five Axle Combination</v>
          </cell>
          <cell r="BQ9" t="str">
            <v>Five Axle Artic</v>
          </cell>
          <cell r="BR9" t="str">
            <v>Six Axle Combination</v>
          </cell>
          <cell r="BS9" t="str">
            <v>Six Axle Combination</v>
          </cell>
          <cell r="BT9" t="str">
            <v>Six Axle Combination</v>
          </cell>
          <cell r="BU9" t="str">
            <v>Seven Axle Combination</v>
          </cell>
          <cell r="BV9" t="str">
            <v>Seven Axle Combination</v>
          </cell>
          <cell r="BW9" t="str">
            <v>Seven Axle Combination</v>
          </cell>
          <cell r="BX9" t="str">
            <v>Seven Axle Combination</v>
          </cell>
          <cell r="BY9" t="str">
            <v>Seven Axle Combination</v>
          </cell>
          <cell r="BZ9" t="str">
            <v>Seven Axle Interlink</v>
          </cell>
          <cell r="CA9" t="str">
            <v>Seven Axle Interlink</v>
          </cell>
          <cell r="CB9" t="str">
            <v>Seven Axle Interlink</v>
          </cell>
          <cell r="CC9" t="str">
            <v>Seven Axle Interlink</v>
          </cell>
          <cell r="CD9" t="str">
            <v>Seven Axle Interlink</v>
          </cell>
          <cell r="CE9" t="str">
            <v>Eight Axle Interlink</v>
          </cell>
          <cell r="CF9" t="str">
            <v>Eight Axle Interlink</v>
          </cell>
          <cell r="CG9" t="str">
            <v>Eight Axle Interlink</v>
          </cell>
          <cell r="CH9" t="str">
            <v>Eight Axle Interlink</v>
          </cell>
          <cell r="CI9" t="str">
            <v>Supplementary Concept</v>
          </cell>
        </row>
        <row r="10">
          <cell r="E10" t="str">
            <v>Name Line 2</v>
          </cell>
          <cell r="F10" t="str">
            <v>Develop</v>
          </cell>
          <cell r="G10" t="str">
            <v>2400 kg or Less</v>
          </cell>
          <cell r="H10" t="str">
            <v>2400 kg or Less</v>
          </cell>
          <cell r="I10" t="str">
            <v>2400 to 5000 kg</v>
          </cell>
          <cell r="J10" t="str">
            <v>2400 to 5000 kg</v>
          </cell>
          <cell r="K10" t="str">
            <v>5001 to 7500 kg</v>
          </cell>
          <cell r="L10" t="str">
            <v>5001 to 7500 kg</v>
          </cell>
          <cell r="M10" t="str">
            <v>7501 to 10000 kg</v>
          </cell>
          <cell r="N10" t="str">
            <v>7501 to 10000 kg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-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-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4x2 TT+Single Axle ST</v>
          </cell>
          <cell r="AC10" t="str">
            <v>4x2 TT+Single Axle ST</v>
          </cell>
          <cell r="AD10" t="str">
            <v>4x2 TT+Single Axle ST</v>
          </cell>
          <cell r="AE10" t="str">
            <v>4x2 TT+Tandem Axle ST</v>
          </cell>
          <cell r="AF10" t="str">
            <v>4x2 TT+Tandem Axle ST</v>
          </cell>
          <cell r="AG10" t="str">
            <v>4x2 TT+Tandem Axle ST</v>
          </cell>
          <cell r="AH10" t="str">
            <v>4x2 TT+Tandem Axle ST</v>
          </cell>
          <cell r="AI10" t="str">
            <v>4x2 TT+Tandem Axle ST</v>
          </cell>
          <cell r="AJ10" t="str">
            <v>4x2 TT+Tandem Axle ST</v>
          </cell>
          <cell r="AK10" t="str">
            <v>6x4 TT+Tandem Axle ST</v>
          </cell>
          <cell r="AL10" t="str">
            <v>6x4 TT+Tandem Axle ST</v>
          </cell>
          <cell r="AM10" t="str">
            <v>6x4 TT+Tandem Axle ST</v>
          </cell>
          <cell r="AN10" t="str">
            <v>6x4 TT+Tandem Axle ST</v>
          </cell>
          <cell r="AO10" t="str">
            <v>6x4 TT+Tandem Axle ST</v>
          </cell>
          <cell r="AP10" t="str">
            <v>6x4 TT+Tandem Axle ST</v>
          </cell>
          <cell r="AQ10" t="str">
            <v>6x4 TT+Tandem Axle ST</v>
          </cell>
          <cell r="AR10" t="str">
            <v>4x2 TT+Tridem Axle ST</v>
          </cell>
          <cell r="AS10" t="str">
            <v>4x2 TT+Tridem Axle ST</v>
          </cell>
          <cell r="AT10" t="str">
            <v>4x2 TT+Tridem Axle ST</v>
          </cell>
          <cell r="AU10" t="str">
            <v>4x2 TT+Tridem Axle ST</v>
          </cell>
          <cell r="AV10" t="str">
            <v>4x2 TT+Tridem Axle ST</v>
          </cell>
          <cell r="AW10" t="str">
            <v>6x4 TT+Tridem Axle ST</v>
          </cell>
          <cell r="AX10" t="str">
            <v>6x4 TT+Tridem Axle ST</v>
          </cell>
          <cell r="AY10" t="str">
            <v>6x4 TT+Tridem Axle ST</v>
          </cell>
          <cell r="AZ10" t="str">
            <v>6x4 TT+Tridem Axle ST</v>
          </cell>
          <cell r="BA10" t="str">
            <v>6x4 TT+Tridem Axle ST</v>
          </cell>
          <cell r="BB10" t="str">
            <v>6x4 TT+Tridem Axle ST</v>
          </cell>
          <cell r="BC10" t="str">
            <v>6x4 TT+Tridem Axle ST</v>
          </cell>
          <cell r="BD10" t="str">
            <v>4x2 Rigid+2 Axle Trailer</v>
          </cell>
          <cell r="BE10" t="str">
            <v>4x2 Rigid+2 Axle Trailer</v>
          </cell>
          <cell r="BF10" t="str">
            <v>4x2 Rigid+2 Axle Trailer</v>
          </cell>
          <cell r="BG10" t="str">
            <v>6x4 Rigid+2 Axle Trailer</v>
          </cell>
          <cell r="BH10" t="str">
            <v>6x4 Rigid+2 Axle Trailer</v>
          </cell>
          <cell r="BI10" t="str">
            <v>6x4 Rigid+2 Axle Trailer</v>
          </cell>
          <cell r="BJ10" t="str">
            <v>6x4 Rigid+2 Axle Trailer</v>
          </cell>
          <cell r="BK10" t="str">
            <v>6x4 Rigid+4 Axle Trailer</v>
          </cell>
          <cell r="BL10" t="str">
            <v>6x4 Rigid+4 Axle Trailer</v>
          </cell>
          <cell r="BM10" t="str">
            <v>6x4 Rigid+4 Axle Trailer</v>
          </cell>
          <cell r="BN10" t="str">
            <v>Doubles Combination</v>
          </cell>
          <cell r="BO10" t="str">
            <v>Doubles Combination</v>
          </cell>
          <cell r="BP10" t="str">
            <v>Doubles Combination</v>
          </cell>
          <cell r="BQ10" t="str">
            <v>Doubles Combination</v>
          </cell>
          <cell r="BR10" t="str">
            <v>Concept 08+2 Axle Trailer</v>
          </cell>
          <cell r="BS10" t="str">
            <v>Concept 08+2 Axle Trailer</v>
          </cell>
          <cell r="BT10" t="str">
            <v>Concept 08+2 Axle Trailer</v>
          </cell>
          <cell r="BU10" t="str">
            <v>Concept 09+2 Axle Trailer</v>
          </cell>
          <cell r="BV10" t="str">
            <v>Concept 09+2 Axle Trailer</v>
          </cell>
          <cell r="BW10" t="str">
            <v>Concept 09+2 Axle Trailer</v>
          </cell>
          <cell r="BX10" t="str">
            <v>Concept 09+2 Axle Trailer</v>
          </cell>
          <cell r="BY10" t="str">
            <v>Concept 09+2 Axle Trailer</v>
          </cell>
          <cell r="BZ10" t="str">
            <v>6x4 TT+Tandem/Tandem ST</v>
          </cell>
          <cell r="CA10" t="str">
            <v>6x4 TT+Tandem/Tandem ST</v>
          </cell>
          <cell r="CB10" t="str">
            <v>6x4 TT+Tandem/Tandem ST</v>
          </cell>
          <cell r="CC10" t="str">
            <v>6x4 TT+Tandem/Tandem ST</v>
          </cell>
          <cell r="CD10" t="str">
            <v>6x4 TT+Tandem/Tandem ST</v>
          </cell>
          <cell r="CE10" t="str">
            <v>6x4 TT+Tridem/Tandem ST</v>
          </cell>
          <cell r="CF10" t="str">
            <v>6x4 TT+Tridem/Tandem ST</v>
          </cell>
          <cell r="CG10" t="str">
            <v>6x4 TT+Tridem/Tandem ST</v>
          </cell>
          <cell r="CH10" t="str">
            <v>6x4 TT+Tridem/Tandem ST</v>
          </cell>
          <cell r="CI10" t="str">
            <v>-</v>
          </cell>
        </row>
        <row r="11">
          <cell r="E11" t="str">
            <v>DROPSIDE Body</v>
          </cell>
          <cell r="F11" t="str">
            <v>DEVELOP</v>
          </cell>
          <cell r="G11" t="str">
            <v>DROPSIDE Body</v>
          </cell>
          <cell r="H11" t="str">
            <v>VAN Body</v>
          </cell>
          <cell r="I11" t="str">
            <v>DROPSIDE Body</v>
          </cell>
          <cell r="J11" t="str">
            <v>VAN Body</v>
          </cell>
          <cell r="K11" t="str">
            <v>DROPSIDE Body</v>
          </cell>
          <cell r="L11" t="str">
            <v>VAN Body</v>
          </cell>
          <cell r="M11" t="str">
            <v>DROPSIDE Body</v>
          </cell>
          <cell r="N11" t="str">
            <v>VAN Body</v>
          </cell>
          <cell r="O11" t="str">
            <v>DROPSIDE Body</v>
          </cell>
          <cell r="P11" t="str">
            <v>VAN Body</v>
          </cell>
          <cell r="Q11" t="str">
            <v>FLAT Platform Body</v>
          </cell>
          <cell r="R11" t="str">
            <v>TIP Body</v>
          </cell>
          <cell r="S11" t="str">
            <v>TANKER Stainless Steel</v>
          </cell>
          <cell r="T11" t="str">
            <v>REFRIGERATED Body</v>
          </cell>
          <cell r="U11" t="str">
            <v>FURNITURE Body</v>
          </cell>
          <cell r="V11" t="str">
            <v>DROPSIDE Body</v>
          </cell>
          <cell r="W11" t="str">
            <v>VAN Body</v>
          </cell>
          <cell r="X11" t="str">
            <v>FLAT Platform Body</v>
          </cell>
          <cell r="Y11" t="str">
            <v>TIP Body</v>
          </cell>
          <cell r="Z11" t="str">
            <v>TANKER Stainless Steel</v>
          </cell>
          <cell r="AA11" t="str">
            <v>REFRIGERATED Body</v>
          </cell>
          <cell r="AB11" t="str">
            <v>DROPSIDE Body</v>
          </cell>
          <cell r="AC11" t="str">
            <v>VAN Body</v>
          </cell>
          <cell r="AD11" t="str">
            <v>FLAT Platform Body</v>
          </cell>
          <cell r="AE11" t="str">
            <v>DROPSIDE Body</v>
          </cell>
          <cell r="AF11" t="str">
            <v>VAN Body</v>
          </cell>
          <cell r="AG11" t="str">
            <v>FLAT Platform Body</v>
          </cell>
          <cell r="AH11" t="str">
            <v>TIP Body</v>
          </cell>
          <cell r="AI11" t="str">
            <v>TANKER Stainless Steel</v>
          </cell>
          <cell r="AJ11" t="str">
            <v>FURNITURE Body</v>
          </cell>
          <cell r="AK11" t="str">
            <v>DROPSIDE Body</v>
          </cell>
          <cell r="AL11" t="str">
            <v>VAN Body</v>
          </cell>
          <cell r="AM11" t="str">
            <v>FLAT Platform Body</v>
          </cell>
          <cell r="AN11" t="str">
            <v>TIP Body</v>
          </cell>
          <cell r="AO11" t="str">
            <v>TANKER Stainless Steel</v>
          </cell>
          <cell r="AP11" t="str">
            <v>REFRIGERATED Body</v>
          </cell>
          <cell r="AQ11" t="str">
            <v>LOWBED</v>
          </cell>
          <cell r="AR11" t="str">
            <v>DROPSIDE Body</v>
          </cell>
          <cell r="AS11" t="str">
            <v>VAN Body</v>
          </cell>
          <cell r="AT11" t="str">
            <v>FLAT Platform Body</v>
          </cell>
          <cell r="AU11" t="str">
            <v>TANKER Stainless Steel</v>
          </cell>
          <cell r="AV11" t="str">
            <v>REFRIGERATED Body</v>
          </cell>
          <cell r="AW11" t="str">
            <v>DROPSIDE Body</v>
          </cell>
          <cell r="AX11" t="str">
            <v>VAN Body</v>
          </cell>
          <cell r="AY11" t="str">
            <v>FLAT Platform Body</v>
          </cell>
          <cell r="AZ11" t="str">
            <v>TIP Body</v>
          </cell>
          <cell r="BA11" t="str">
            <v>TANKER Stainless Steel</v>
          </cell>
          <cell r="BB11" t="str">
            <v>REFRIGERATED Body</v>
          </cell>
          <cell r="BC11" t="str">
            <v>LOWBED</v>
          </cell>
          <cell r="BD11" t="str">
            <v>DROPSIDE Body</v>
          </cell>
          <cell r="BE11" t="str">
            <v>VAN Body</v>
          </cell>
          <cell r="BF11" t="str">
            <v>FLAT Platform Body</v>
          </cell>
          <cell r="BG11" t="str">
            <v>DROPSIDE Body</v>
          </cell>
          <cell r="BH11" t="str">
            <v>VAN Body</v>
          </cell>
          <cell r="BI11" t="str">
            <v>FLAT Platform Body</v>
          </cell>
          <cell r="BJ11" t="str">
            <v>TANKER Stainless Steel</v>
          </cell>
          <cell r="BK11" t="str">
            <v>DROPSIDE Body</v>
          </cell>
          <cell r="BL11" t="str">
            <v>VAN Body</v>
          </cell>
          <cell r="BM11" t="str">
            <v>FLAT Platform Body</v>
          </cell>
          <cell r="BN11" t="str">
            <v>DROPSIDE Body</v>
          </cell>
          <cell r="BO11" t="str">
            <v>VAN Body</v>
          </cell>
          <cell r="BP11" t="str">
            <v>FLAT Platform Body</v>
          </cell>
          <cell r="BQ11" t="str">
            <v>FURNITURE Body</v>
          </cell>
          <cell r="BR11" t="str">
            <v>DROPSIDE Body</v>
          </cell>
          <cell r="BS11" t="str">
            <v>VAN Body</v>
          </cell>
          <cell r="BT11" t="str">
            <v>FLAT Platform Body</v>
          </cell>
          <cell r="BU11" t="str">
            <v>DROPSIDE Body</v>
          </cell>
          <cell r="BV11" t="str">
            <v>VAN Body</v>
          </cell>
          <cell r="BW11" t="str">
            <v>FLAT Platform Body</v>
          </cell>
          <cell r="BX11" t="str">
            <v>TIP Body</v>
          </cell>
          <cell r="BY11" t="str">
            <v>TANKER Stainless Steel</v>
          </cell>
          <cell r="BZ11" t="str">
            <v>DROPSIDE Body</v>
          </cell>
          <cell r="CA11" t="str">
            <v>VAN Body</v>
          </cell>
          <cell r="CB11" t="str">
            <v>FLAT Platform Body</v>
          </cell>
          <cell r="CC11" t="str">
            <v>TANKER Stainless Steel</v>
          </cell>
          <cell r="CD11" t="str">
            <v>REFRIGERATED Body</v>
          </cell>
          <cell r="CE11" t="str">
            <v>DROPSIDE Body</v>
          </cell>
          <cell r="CF11" t="str">
            <v>TAUTLINER</v>
          </cell>
          <cell r="CG11" t="str">
            <v>FLAT Platform Body</v>
          </cell>
          <cell r="CH11" t="str">
            <v>REFRIGERATED Body</v>
          </cell>
          <cell r="CI11" t="str">
            <v>-</v>
          </cell>
        </row>
        <row r="12">
          <cell r="E12">
            <v>0</v>
          </cell>
          <cell r="F12">
            <v>34.700000000000003</v>
          </cell>
          <cell r="G12">
            <v>1</v>
          </cell>
          <cell r="H12">
            <v>0.85</v>
          </cell>
          <cell r="I12">
            <v>2.3199999999999998</v>
          </cell>
          <cell r="J12">
            <v>2.2200000000000002</v>
          </cell>
          <cell r="K12">
            <v>3.9</v>
          </cell>
          <cell r="L12">
            <v>3.75</v>
          </cell>
          <cell r="M12">
            <v>5.79</v>
          </cell>
          <cell r="N12">
            <v>5.59</v>
          </cell>
          <cell r="O12">
            <v>8.24</v>
          </cell>
          <cell r="P12">
            <v>7.94</v>
          </cell>
          <cell r="Q12">
            <v>8.74</v>
          </cell>
          <cell r="R12">
            <v>7.89</v>
          </cell>
          <cell r="S12">
            <v>6.48</v>
          </cell>
          <cell r="T12">
            <v>6.44</v>
          </cell>
          <cell r="U12">
            <v>8.31</v>
          </cell>
          <cell r="V12">
            <v>15.54</v>
          </cell>
          <cell r="W12">
            <v>15.29</v>
          </cell>
          <cell r="X12">
            <v>15.69</v>
          </cell>
          <cell r="Y12">
            <v>14.8</v>
          </cell>
          <cell r="Z12">
            <v>9.7200000000000006</v>
          </cell>
          <cell r="AA12">
            <v>13.94</v>
          </cell>
          <cell r="AB12">
            <v>14.48</v>
          </cell>
          <cell r="AC12">
            <v>13.88</v>
          </cell>
          <cell r="AD12">
            <v>15.7</v>
          </cell>
          <cell r="AE12">
            <v>20.36</v>
          </cell>
          <cell r="AF12">
            <v>20.56</v>
          </cell>
          <cell r="AG12">
            <v>21.26</v>
          </cell>
          <cell r="AH12">
            <v>20.059999999999999</v>
          </cell>
          <cell r="AI12">
            <v>20.25</v>
          </cell>
          <cell r="AJ12">
            <v>20.350000000000001</v>
          </cell>
          <cell r="AK12">
            <v>27.55</v>
          </cell>
          <cell r="AL12">
            <v>27.75</v>
          </cell>
          <cell r="AM12">
            <v>28.45</v>
          </cell>
          <cell r="AN12">
            <v>27.25</v>
          </cell>
          <cell r="AO12">
            <v>27.35</v>
          </cell>
          <cell r="AP12">
            <v>26.16</v>
          </cell>
          <cell r="AQ12">
            <v>23.4</v>
          </cell>
          <cell r="AR12">
            <v>25.38</v>
          </cell>
          <cell r="AS12">
            <v>25.18</v>
          </cell>
          <cell r="AT12">
            <v>26.18</v>
          </cell>
          <cell r="AU12">
            <v>25.28</v>
          </cell>
          <cell r="AV12">
            <v>23.48</v>
          </cell>
          <cell r="AW12">
            <v>30.48</v>
          </cell>
          <cell r="AX12">
            <v>30.28</v>
          </cell>
          <cell r="AY12">
            <v>31.28</v>
          </cell>
          <cell r="AZ12">
            <v>29.98</v>
          </cell>
          <cell r="BA12">
            <v>30.38</v>
          </cell>
          <cell r="BB12">
            <v>28.79</v>
          </cell>
          <cell r="BC12">
            <v>25.53</v>
          </cell>
          <cell r="BD12">
            <v>16.75</v>
          </cell>
          <cell r="BE12">
            <v>15.85</v>
          </cell>
          <cell r="BF12">
            <v>17.649999999999999</v>
          </cell>
          <cell r="BG12">
            <v>27.42</v>
          </cell>
          <cell r="BH12">
            <v>26.57</v>
          </cell>
          <cell r="BI12">
            <v>27.97</v>
          </cell>
          <cell r="BJ12">
            <v>22.52</v>
          </cell>
          <cell r="BK12">
            <v>35.72</v>
          </cell>
          <cell r="BL12">
            <v>35.17</v>
          </cell>
          <cell r="BM12">
            <v>36.47</v>
          </cell>
          <cell r="BN12">
            <v>26.65</v>
          </cell>
          <cell r="BO12">
            <v>25.45</v>
          </cell>
          <cell r="BP12">
            <v>27.25</v>
          </cell>
          <cell r="BQ12">
            <v>24.65</v>
          </cell>
          <cell r="BR12">
            <v>25.25</v>
          </cell>
          <cell r="BS12">
            <v>24.85</v>
          </cell>
          <cell r="BT12">
            <v>26.55</v>
          </cell>
          <cell r="BU12">
            <v>35.270000000000003</v>
          </cell>
          <cell r="BV12">
            <v>34.869999999999997</v>
          </cell>
          <cell r="BW12">
            <v>36.57</v>
          </cell>
          <cell r="BX12">
            <v>34.75</v>
          </cell>
          <cell r="BY12">
            <v>34.47</v>
          </cell>
          <cell r="BZ12">
            <v>34.875</v>
          </cell>
          <cell r="CA12">
            <v>34.475000000000001</v>
          </cell>
          <cell r="CB12">
            <v>36.174999999999997</v>
          </cell>
          <cell r="CC12">
            <v>33.975000000000001</v>
          </cell>
          <cell r="CD12">
            <v>31.675000000000001</v>
          </cell>
          <cell r="CE12">
            <v>33.82</v>
          </cell>
          <cell r="CF12">
            <v>32.92</v>
          </cell>
          <cell r="CG12">
            <v>35.020000000000003</v>
          </cell>
          <cell r="CH12">
            <v>30.52</v>
          </cell>
          <cell r="CI12">
            <v>56</v>
          </cell>
        </row>
        <row r="13">
          <cell r="E13" t="str">
            <v>----</v>
          </cell>
          <cell r="F13" t="str">
            <v>----</v>
          </cell>
          <cell r="G13" t="str">
            <v>----</v>
          </cell>
          <cell r="H13" t="str">
            <v>----</v>
          </cell>
          <cell r="I13" t="str">
            <v>----</v>
          </cell>
          <cell r="J13" t="str">
            <v>----</v>
          </cell>
          <cell r="K13" t="str">
            <v>----</v>
          </cell>
          <cell r="L13" t="str">
            <v>----</v>
          </cell>
          <cell r="M13" t="str">
            <v>----</v>
          </cell>
          <cell r="N13" t="str">
            <v>----</v>
          </cell>
          <cell r="O13" t="str">
            <v>----</v>
          </cell>
          <cell r="P13" t="str">
            <v>----</v>
          </cell>
          <cell r="Q13" t="str">
            <v>----</v>
          </cell>
          <cell r="R13" t="str">
            <v>----</v>
          </cell>
          <cell r="S13" t="str">
            <v>----</v>
          </cell>
          <cell r="T13" t="str">
            <v>----</v>
          </cell>
          <cell r="U13" t="str">
            <v>----</v>
          </cell>
          <cell r="V13" t="str">
            <v>----</v>
          </cell>
          <cell r="W13" t="str">
            <v>----</v>
          </cell>
          <cell r="X13" t="str">
            <v>----</v>
          </cell>
          <cell r="Y13" t="str">
            <v>----</v>
          </cell>
          <cell r="Z13" t="str">
            <v>----</v>
          </cell>
          <cell r="AA13" t="str">
            <v>----</v>
          </cell>
          <cell r="AB13" t="str">
            <v>----</v>
          </cell>
          <cell r="AC13" t="str">
            <v>----</v>
          </cell>
          <cell r="AD13" t="str">
            <v>----</v>
          </cell>
          <cell r="AE13" t="str">
            <v>----</v>
          </cell>
          <cell r="AF13" t="str">
            <v>----</v>
          </cell>
          <cell r="AG13" t="str">
            <v>----</v>
          </cell>
          <cell r="AH13" t="str">
            <v>----</v>
          </cell>
          <cell r="AI13" t="str">
            <v>----</v>
          </cell>
          <cell r="AJ13" t="str">
            <v>----</v>
          </cell>
          <cell r="AK13" t="str">
            <v>----</v>
          </cell>
          <cell r="AL13" t="str">
            <v>----</v>
          </cell>
          <cell r="AM13" t="str">
            <v>----</v>
          </cell>
          <cell r="AN13" t="str">
            <v>----</v>
          </cell>
          <cell r="AO13" t="str">
            <v>----</v>
          </cell>
          <cell r="AP13" t="str">
            <v>----</v>
          </cell>
          <cell r="AQ13" t="str">
            <v>----</v>
          </cell>
          <cell r="AR13" t="str">
            <v>----</v>
          </cell>
          <cell r="AS13" t="str">
            <v>----</v>
          </cell>
          <cell r="AT13" t="str">
            <v>----</v>
          </cell>
          <cell r="AU13" t="str">
            <v>----</v>
          </cell>
          <cell r="AV13" t="str">
            <v>----</v>
          </cell>
          <cell r="AW13" t="str">
            <v>----</v>
          </cell>
          <cell r="AX13" t="str">
            <v>----</v>
          </cell>
          <cell r="AY13" t="str">
            <v>----</v>
          </cell>
          <cell r="AZ13" t="str">
            <v>----</v>
          </cell>
          <cell r="BA13" t="str">
            <v>----</v>
          </cell>
          <cell r="BB13" t="str">
            <v>----</v>
          </cell>
          <cell r="BC13" t="str">
            <v>----</v>
          </cell>
          <cell r="BD13" t="str">
            <v>----</v>
          </cell>
          <cell r="BE13" t="str">
            <v>----</v>
          </cell>
          <cell r="BF13" t="str">
            <v>----</v>
          </cell>
          <cell r="BG13" t="str">
            <v>----</v>
          </cell>
          <cell r="BH13" t="str">
            <v>----</v>
          </cell>
          <cell r="BI13" t="str">
            <v>----</v>
          </cell>
          <cell r="BJ13" t="str">
            <v>----</v>
          </cell>
          <cell r="BK13" t="str">
            <v>----</v>
          </cell>
          <cell r="BL13" t="str">
            <v>----</v>
          </cell>
          <cell r="BM13" t="str">
            <v>----</v>
          </cell>
          <cell r="BN13" t="str">
            <v>----</v>
          </cell>
          <cell r="BO13" t="str">
            <v>----</v>
          </cell>
          <cell r="BP13" t="str">
            <v>----</v>
          </cell>
          <cell r="BQ13" t="str">
            <v>----</v>
          </cell>
          <cell r="BR13" t="str">
            <v>----</v>
          </cell>
          <cell r="BS13" t="str">
            <v>----</v>
          </cell>
          <cell r="BT13" t="str">
            <v>----</v>
          </cell>
          <cell r="BU13" t="str">
            <v>----</v>
          </cell>
          <cell r="BV13" t="str">
            <v>----</v>
          </cell>
          <cell r="BW13" t="str">
            <v>----</v>
          </cell>
          <cell r="BX13" t="str">
            <v>----</v>
          </cell>
          <cell r="BY13" t="str">
            <v>----</v>
          </cell>
          <cell r="BZ13" t="str">
            <v>----</v>
          </cell>
          <cell r="CA13" t="str">
            <v>----</v>
          </cell>
          <cell r="CB13" t="str">
            <v>----</v>
          </cell>
          <cell r="CC13" t="str">
            <v>----</v>
          </cell>
          <cell r="CD13" t="str">
            <v>----</v>
          </cell>
          <cell r="CE13" t="str">
            <v>----</v>
          </cell>
          <cell r="CF13" t="str">
            <v>----</v>
          </cell>
          <cell r="CG13" t="str">
            <v>----</v>
          </cell>
          <cell r="CH13" t="str">
            <v>----</v>
          </cell>
          <cell r="CI13" t="str">
            <v>----</v>
          </cell>
        </row>
        <row r="14">
          <cell r="E14" t="str">
            <v>Name</v>
          </cell>
          <cell r="F14" t="str">
            <v>TestVeh</v>
          </cell>
          <cell r="G14" t="str">
            <v>Hilux 3000 LWB</v>
          </cell>
          <cell r="H14" t="str">
            <v>Hilux 3000 LWB</v>
          </cell>
          <cell r="I14" t="str">
            <v>Dyna 6104</v>
          </cell>
          <cell r="J14" t="str">
            <v>Dyna 6104</v>
          </cell>
          <cell r="K14" t="str">
            <v>Dyna 7145</v>
          </cell>
          <cell r="L14" t="str">
            <v>Dyna 7145</v>
          </cell>
          <cell r="M14" t="str">
            <v>Hino 10-166</v>
          </cell>
          <cell r="N14" t="str">
            <v>Hino 10-166</v>
          </cell>
          <cell r="O14" t="str">
            <v>MB1317/48</v>
          </cell>
          <cell r="P14" t="str">
            <v>MB1317/48</v>
          </cell>
          <cell r="Q14" t="str">
            <v>MB1317/48</v>
          </cell>
          <cell r="R14" t="str">
            <v>MB1517K/33</v>
          </cell>
          <cell r="S14" t="str">
            <v>MB1517/54</v>
          </cell>
          <cell r="T14" t="str">
            <v>MB1317/48</v>
          </cell>
          <cell r="U14" t="str">
            <v>MB1017/48</v>
          </cell>
          <cell r="V14" t="str">
            <v>MB2528/51</v>
          </cell>
          <cell r="W14" t="str">
            <v>MB2528/51</v>
          </cell>
          <cell r="X14" t="str">
            <v>MB2528/51</v>
          </cell>
          <cell r="Y14" t="str">
            <v>MB2628/33</v>
          </cell>
          <cell r="Z14" t="str">
            <v>MB3331/45</v>
          </cell>
          <cell r="AA14" t="str">
            <v>MB2528/51</v>
          </cell>
          <cell r="AB14" t="str">
            <v>MB1328LS/36</v>
          </cell>
          <cell r="AC14" t="str">
            <v>MB1328LS/36</v>
          </cell>
          <cell r="AD14" t="str">
            <v>MB1328LS/36</v>
          </cell>
          <cell r="AE14" t="str">
            <v>MB2031S/36</v>
          </cell>
          <cell r="AF14" t="str">
            <v>MB2031S/36</v>
          </cell>
          <cell r="AG14" t="str">
            <v>MB2031S/36</v>
          </cell>
          <cell r="AH14" t="str">
            <v>MB2031S/36</v>
          </cell>
          <cell r="AI14" t="str">
            <v>MB1835LS/36</v>
          </cell>
          <cell r="AJ14" t="str">
            <v>MB1835LS/36</v>
          </cell>
          <cell r="AK14" t="str">
            <v>MB3335S/33</v>
          </cell>
          <cell r="AL14" t="str">
            <v>MB3335S/33</v>
          </cell>
          <cell r="AM14" t="str">
            <v>MB3335S/33</v>
          </cell>
          <cell r="AN14" t="str">
            <v>MB3335S/33</v>
          </cell>
          <cell r="AO14" t="str">
            <v>MB3335S/33</v>
          </cell>
          <cell r="AP14" t="str">
            <v>MB2643LS/33</v>
          </cell>
          <cell r="AQ14" t="str">
            <v>MB3343S/33</v>
          </cell>
          <cell r="AR14" t="str">
            <v>MB1835LS/36</v>
          </cell>
          <cell r="AS14" t="str">
            <v>MB1835LS/36</v>
          </cell>
          <cell r="AT14" t="str">
            <v>MB1835LS/36</v>
          </cell>
          <cell r="AU14" t="str">
            <v>MB1835LS/36</v>
          </cell>
          <cell r="AV14" t="str">
            <v>MB1835LS/36</v>
          </cell>
          <cell r="AW14" t="str">
            <v>MB3335S/33</v>
          </cell>
          <cell r="AX14" t="str">
            <v>MB3335S/33</v>
          </cell>
          <cell r="AY14" t="str">
            <v>MB3335S/33</v>
          </cell>
          <cell r="AZ14" t="str">
            <v>MB3335S/33</v>
          </cell>
          <cell r="BA14" t="str">
            <v>MB3335S/33</v>
          </cell>
          <cell r="BB14" t="str">
            <v>MB2643LS/33</v>
          </cell>
          <cell r="BC14" t="str">
            <v>MB3343S/33</v>
          </cell>
          <cell r="BD14" t="str">
            <v>MB1523/54</v>
          </cell>
          <cell r="BE14" t="str">
            <v>MB1523/54</v>
          </cell>
          <cell r="BF14" t="str">
            <v>MB1523/54</v>
          </cell>
          <cell r="BG14" t="str">
            <v>MB3331/45</v>
          </cell>
          <cell r="BH14" t="str">
            <v>MB3331/45</v>
          </cell>
          <cell r="BI14" t="str">
            <v>MB3331/45</v>
          </cell>
          <cell r="BJ14" t="str">
            <v>MB3331/45</v>
          </cell>
          <cell r="BK14" t="str">
            <v>MB3331/45</v>
          </cell>
          <cell r="BL14" t="str">
            <v>MB3331/45</v>
          </cell>
          <cell r="BM14" t="str">
            <v>MB3331/45</v>
          </cell>
          <cell r="BN14" t="str">
            <v>MB1835LS/36</v>
          </cell>
          <cell r="BO14" t="str">
            <v>MB1835LS/36</v>
          </cell>
          <cell r="BP14" t="str">
            <v>MB1835LS/36</v>
          </cell>
          <cell r="BQ14" t="str">
            <v>MB1835LS/36</v>
          </cell>
          <cell r="BR14" t="str">
            <v>MB1835LS/36</v>
          </cell>
          <cell r="BS14" t="str">
            <v>MB1835LS/36</v>
          </cell>
          <cell r="BT14" t="str">
            <v>MB1835LS/36</v>
          </cell>
          <cell r="BU14" t="str">
            <v>MB2648LS/33</v>
          </cell>
          <cell r="BV14" t="str">
            <v>MB2648LS/33</v>
          </cell>
          <cell r="BW14" t="str">
            <v>MB2648LS/33</v>
          </cell>
          <cell r="BX14" t="str">
            <v>MB3335S/33</v>
          </cell>
          <cell r="BY14" t="str">
            <v>MB2648LS/33</v>
          </cell>
          <cell r="BZ14" t="str">
            <v>MB2648LS/33</v>
          </cell>
          <cell r="CA14" t="str">
            <v>MB2648LS/33</v>
          </cell>
          <cell r="CB14" t="str">
            <v>MB2648LS/33</v>
          </cell>
          <cell r="CC14" t="str">
            <v>MB2648LS/33</v>
          </cell>
          <cell r="CD14" t="str">
            <v>MB2648LS/33</v>
          </cell>
          <cell r="CE14" t="str">
            <v>MB2648LS/33</v>
          </cell>
          <cell r="CF14" t="str">
            <v>MB2648LS/33</v>
          </cell>
          <cell r="CG14" t="str">
            <v>MB2648LS/33</v>
          </cell>
          <cell r="CH14" t="str">
            <v>MB2648LS/33</v>
          </cell>
          <cell r="CI14" t="str">
            <v>Name</v>
          </cell>
        </row>
        <row r="15">
          <cell r="E15">
            <v>0</v>
          </cell>
          <cell r="F15">
            <v>646000</v>
          </cell>
          <cell r="G15">
            <v>123509</v>
          </cell>
          <cell r="H15">
            <v>123509</v>
          </cell>
          <cell r="I15">
            <v>182394</v>
          </cell>
          <cell r="J15">
            <v>182394</v>
          </cell>
          <cell r="K15">
            <v>213246</v>
          </cell>
          <cell r="L15">
            <v>213246</v>
          </cell>
          <cell r="M15">
            <v>290295</v>
          </cell>
          <cell r="N15">
            <v>290295</v>
          </cell>
          <cell r="O15">
            <v>314370</v>
          </cell>
          <cell r="P15">
            <v>314370</v>
          </cell>
          <cell r="Q15">
            <v>314370</v>
          </cell>
          <cell r="R15">
            <v>370382</v>
          </cell>
          <cell r="S15">
            <v>361000</v>
          </cell>
          <cell r="T15">
            <v>314370</v>
          </cell>
          <cell r="U15">
            <v>285900</v>
          </cell>
          <cell r="V15">
            <v>531628</v>
          </cell>
          <cell r="W15">
            <v>531628</v>
          </cell>
          <cell r="X15">
            <v>531628</v>
          </cell>
          <cell r="Y15">
            <v>582000</v>
          </cell>
          <cell r="Z15">
            <v>688500</v>
          </cell>
          <cell r="AA15">
            <v>531628</v>
          </cell>
          <cell r="AB15">
            <v>441000</v>
          </cell>
          <cell r="AC15">
            <v>441000</v>
          </cell>
          <cell r="AD15">
            <v>441000</v>
          </cell>
          <cell r="AE15">
            <v>539475</v>
          </cell>
          <cell r="AF15">
            <v>539475</v>
          </cell>
          <cell r="AG15">
            <v>539475</v>
          </cell>
          <cell r="AH15">
            <v>539475</v>
          </cell>
          <cell r="AI15">
            <v>625500</v>
          </cell>
          <cell r="AJ15">
            <v>625500</v>
          </cell>
          <cell r="AK15">
            <v>726190</v>
          </cell>
          <cell r="AL15">
            <v>726190</v>
          </cell>
          <cell r="AM15">
            <v>726190</v>
          </cell>
          <cell r="AN15">
            <v>726190</v>
          </cell>
          <cell r="AO15">
            <v>726190</v>
          </cell>
          <cell r="AP15">
            <v>822120</v>
          </cell>
          <cell r="AQ15">
            <v>822120</v>
          </cell>
          <cell r="AR15">
            <v>625500</v>
          </cell>
          <cell r="AS15">
            <v>625500</v>
          </cell>
          <cell r="AT15">
            <v>625500</v>
          </cell>
          <cell r="AU15">
            <v>625500</v>
          </cell>
          <cell r="AV15">
            <v>625500</v>
          </cell>
          <cell r="AW15">
            <v>726190</v>
          </cell>
          <cell r="AX15">
            <v>726190</v>
          </cell>
          <cell r="AY15">
            <v>726190</v>
          </cell>
          <cell r="AZ15">
            <v>726190</v>
          </cell>
          <cell r="BA15">
            <v>726190</v>
          </cell>
          <cell r="BB15">
            <v>822120</v>
          </cell>
          <cell r="BC15">
            <v>822120</v>
          </cell>
          <cell r="BD15">
            <v>397900</v>
          </cell>
          <cell r="BE15">
            <v>397900</v>
          </cell>
          <cell r="BF15">
            <v>397900</v>
          </cell>
          <cell r="BG15">
            <v>688500</v>
          </cell>
          <cell r="BH15">
            <v>688500</v>
          </cell>
          <cell r="BI15">
            <v>688500</v>
          </cell>
          <cell r="BJ15">
            <v>688500</v>
          </cell>
          <cell r="BK15">
            <v>688500</v>
          </cell>
          <cell r="BL15">
            <v>688500</v>
          </cell>
          <cell r="BM15">
            <v>688500</v>
          </cell>
          <cell r="BN15">
            <v>625500</v>
          </cell>
          <cell r="BO15">
            <v>625500</v>
          </cell>
          <cell r="BP15">
            <v>625500</v>
          </cell>
          <cell r="BQ15">
            <v>625500</v>
          </cell>
          <cell r="BR15">
            <v>625500</v>
          </cell>
          <cell r="BS15">
            <v>625500</v>
          </cell>
          <cell r="BT15">
            <v>625500</v>
          </cell>
          <cell r="BU15">
            <v>841600</v>
          </cell>
          <cell r="BV15">
            <v>841600</v>
          </cell>
          <cell r="BW15">
            <v>841600</v>
          </cell>
          <cell r="BX15">
            <v>726190</v>
          </cell>
          <cell r="BY15">
            <v>841600</v>
          </cell>
          <cell r="BZ15">
            <v>841600</v>
          </cell>
          <cell r="CA15">
            <v>841600</v>
          </cell>
          <cell r="CB15">
            <v>841600</v>
          </cell>
          <cell r="CC15">
            <v>841600</v>
          </cell>
          <cell r="CD15">
            <v>841600</v>
          </cell>
          <cell r="CE15">
            <v>841600</v>
          </cell>
          <cell r="CF15">
            <v>841600</v>
          </cell>
          <cell r="CG15">
            <v>841600</v>
          </cell>
          <cell r="CH15">
            <v>841600</v>
          </cell>
          <cell r="CI15">
            <v>0</v>
          </cell>
        </row>
        <row r="16">
          <cell r="E16">
            <v>0</v>
          </cell>
          <cell r="F16">
            <v>0</v>
          </cell>
          <cell r="G16">
            <v>7.4999999999999997E-2</v>
          </cell>
          <cell r="H16">
            <v>7.4999999999999997E-2</v>
          </cell>
          <cell r="I16">
            <v>7.4999999999999997E-2</v>
          </cell>
          <cell r="J16">
            <v>7.4999999999999997E-2</v>
          </cell>
          <cell r="K16">
            <v>7.4999999999999997E-2</v>
          </cell>
          <cell r="L16">
            <v>7.4999999999999997E-2</v>
          </cell>
          <cell r="M16">
            <v>7.4999999999999997E-2</v>
          </cell>
          <cell r="N16">
            <v>7.4999999999999997E-2</v>
          </cell>
          <cell r="O16">
            <v>7.4999999999999997E-2</v>
          </cell>
          <cell r="P16">
            <v>7.4999999999999997E-2</v>
          </cell>
          <cell r="Q16">
            <v>7.4999999999999997E-2</v>
          </cell>
          <cell r="R16">
            <v>7.4999999999999997E-2</v>
          </cell>
          <cell r="S16">
            <v>7.4999999999999997E-2</v>
          </cell>
          <cell r="T16">
            <v>7.4999999999999997E-2</v>
          </cell>
          <cell r="U16">
            <v>7.4999999999999997E-2</v>
          </cell>
          <cell r="V16">
            <v>7.4999999999999997E-2</v>
          </cell>
          <cell r="W16">
            <v>7.4999999999999997E-2</v>
          </cell>
          <cell r="X16">
            <v>7.4999999999999997E-2</v>
          </cell>
          <cell r="Y16">
            <v>7.4999999999999997E-2</v>
          </cell>
          <cell r="Z16">
            <v>7.4999999999999997E-2</v>
          </cell>
          <cell r="AA16">
            <v>7.4999999999999997E-2</v>
          </cell>
          <cell r="AB16">
            <v>7.4999999999999997E-2</v>
          </cell>
          <cell r="AC16">
            <v>7.4999999999999997E-2</v>
          </cell>
          <cell r="AD16">
            <v>7.4999999999999997E-2</v>
          </cell>
          <cell r="AE16">
            <v>7.4999999999999997E-2</v>
          </cell>
          <cell r="AF16">
            <v>7.4999999999999997E-2</v>
          </cell>
          <cell r="AG16">
            <v>7.4999999999999997E-2</v>
          </cell>
          <cell r="AH16">
            <v>7.4999999999999997E-2</v>
          </cell>
          <cell r="AI16">
            <v>7.4999999999999997E-2</v>
          </cell>
          <cell r="AJ16">
            <v>7.4999999999999997E-2</v>
          </cell>
          <cell r="AK16">
            <v>7.4999999999999997E-2</v>
          </cell>
          <cell r="AL16">
            <v>7.4999999999999997E-2</v>
          </cell>
          <cell r="AM16">
            <v>7.4999999999999997E-2</v>
          </cell>
          <cell r="AN16">
            <v>7.4999999999999997E-2</v>
          </cell>
          <cell r="AO16">
            <v>7.4999999999999997E-2</v>
          </cell>
          <cell r="AP16">
            <v>7.4999999999999997E-2</v>
          </cell>
          <cell r="AQ16">
            <v>7.4999999999999997E-2</v>
          </cell>
          <cell r="AR16">
            <v>7.4999999999999997E-2</v>
          </cell>
          <cell r="AS16">
            <v>7.4999999999999997E-2</v>
          </cell>
          <cell r="AT16">
            <v>7.4999999999999997E-2</v>
          </cell>
          <cell r="AU16">
            <v>7.4999999999999997E-2</v>
          </cell>
          <cell r="AV16">
            <v>7.4999999999999997E-2</v>
          </cell>
          <cell r="AW16">
            <v>7.4999999999999997E-2</v>
          </cell>
          <cell r="AX16">
            <v>7.4999999999999997E-2</v>
          </cell>
          <cell r="AY16">
            <v>7.4999999999999997E-2</v>
          </cell>
          <cell r="AZ16">
            <v>7.4999999999999997E-2</v>
          </cell>
          <cell r="BA16">
            <v>7.4999999999999997E-2</v>
          </cell>
          <cell r="BB16">
            <v>7.4999999999999997E-2</v>
          </cell>
          <cell r="BC16">
            <v>7.4999999999999997E-2</v>
          </cell>
          <cell r="BD16">
            <v>7.4999999999999997E-2</v>
          </cell>
          <cell r="BE16">
            <v>7.4999999999999997E-2</v>
          </cell>
          <cell r="BF16">
            <v>7.4999999999999997E-2</v>
          </cell>
          <cell r="BG16">
            <v>7.4999999999999997E-2</v>
          </cell>
          <cell r="BH16">
            <v>7.4999999999999997E-2</v>
          </cell>
          <cell r="BI16">
            <v>7.4999999999999997E-2</v>
          </cell>
          <cell r="BJ16">
            <v>7.4999999999999997E-2</v>
          </cell>
          <cell r="BK16">
            <v>7.4999999999999997E-2</v>
          </cell>
          <cell r="BL16">
            <v>7.4999999999999997E-2</v>
          </cell>
          <cell r="BM16">
            <v>7.4999999999999997E-2</v>
          </cell>
          <cell r="BN16">
            <v>7.4999999999999997E-2</v>
          </cell>
          <cell r="BO16">
            <v>7.4999999999999997E-2</v>
          </cell>
          <cell r="BP16">
            <v>7.4999999999999997E-2</v>
          </cell>
          <cell r="BQ16">
            <v>7.4999999999999997E-2</v>
          </cell>
          <cell r="BR16">
            <v>7.4999999999999997E-2</v>
          </cell>
          <cell r="BS16">
            <v>7.4999999999999997E-2</v>
          </cell>
          <cell r="BT16">
            <v>7.4999999999999997E-2</v>
          </cell>
          <cell r="BU16">
            <v>7.4999999999999997E-2</v>
          </cell>
          <cell r="BV16">
            <v>7.4999999999999997E-2</v>
          </cell>
          <cell r="BW16">
            <v>7.4999999999999997E-2</v>
          </cell>
          <cell r="BX16">
            <v>7.4999999999999997E-2</v>
          </cell>
          <cell r="BY16">
            <v>7.4999999999999997E-2</v>
          </cell>
          <cell r="BZ16">
            <v>7.4999999999999997E-2</v>
          </cell>
          <cell r="CA16">
            <v>7.4999999999999997E-2</v>
          </cell>
          <cell r="CB16">
            <v>7.4999999999999997E-2</v>
          </cell>
          <cell r="CC16">
            <v>7.4999999999999997E-2</v>
          </cell>
          <cell r="CD16">
            <v>7.4999999999999997E-2</v>
          </cell>
          <cell r="CE16">
            <v>7.4999999999999997E-2</v>
          </cell>
          <cell r="CF16">
            <v>7.4999999999999997E-2</v>
          </cell>
          <cell r="CG16">
            <v>7.4999999999999997E-2</v>
          </cell>
          <cell r="CH16">
            <v>7.4999999999999997E-2</v>
          </cell>
          <cell r="CI16">
            <v>0</v>
          </cell>
        </row>
        <row r="17">
          <cell r="E17">
            <v>0</v>
          </cell>
          <cell r="F17">
            <v>0</v>
          </cell>
          <cell r="G17">
            <v>6970</v>
          </cell>
          <cell r="H17">
            <v>19987</v>
          </cell>
          <cell r="I17">
            <v>16379</v>
          </cell>
          <cell r="J17">
            <v>23575</v>
          </cell>
          <cell r="K17">
            <v>16599</v>
          </cell>
          <cell r="L17">
            <v>28700</v>
          </cell>
          <cell r="M17">
            <v>19876</v>
          </cell>
          <cell r="N17">
            <v>35880</v>
          </cell>
          <cell r="O17">
            <v>30237</v>
          </cell>
          <cell r="P17">
            <v>41000</v>
          </cell>
          <cell r="Q17">
            <v>16195</v>
          </cell>
          <cell r="R17">
            <v>38950</v>
          </cell>
          <cell r="S17">
            <v>149500</v>
          </cell>
          <cell r="T17">
            <v>141000</v>
          </cell>
          <cell r="U17">
            <v>59000</v>
          </cell>
          <cell r="V17">
            <v>30852</v>
          </cell>
          <cell r="W17">
            <v>50225</v>
          </cell>
          <cell r="X17">
            <v>18860</v>
          </cell>
          <cell r="Y17">
            <v>66625</v>
          </cell>
          <cell r="Z17">
            <v>241500</v>
          </cell>
          <cell r="AA17">
            <v>159000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41000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56375</v>
          </cell>
          <cell r="BD17">
            <v>30237</v>
          </cell>
          <cell r="BE17">
            <v>41000</v>
          </cell>
          <cell r="BF17">
            <v>16195</v>
          </cell>
          <cell r="BG17">
            <v>30852</v>
          </cell>
          <cell r="BH17">
            <v>50225</v>
          </cell>
          <cell r="BI17">
            <v>18860</v>
          </cell>
          <cell r="BJ17">
            <v>241500</v>
          </cell>
          <cell r="BK17">
            <v>30852</v>
          </cell>
          <cell r="BL17">
            <v>50225</v>
          </cell>
          <cell r="BM17">
            <v>18860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E18">
            <v>0</v>
          </cell>
          <cell r="F18">
            <v>646000</v>
          </cell>
          <cell r="G18">
            <v>121215.825</v>
          </cell>
          <cell r="H18">
            <v>134232.82500000001</v>
          </cell>
          <cell r="I18">
            <v>185093.45</v>
          </cell>
          <cell r="J18">
            <v>192289.45</v>
          </cell>
          <cell r="K18">
            <v>213851.55</v>
          </cell>
          <cell r="L18">
            <v>225952.55</v>
          </cell>
          <cell r="M18">
            <v>288398.875</v>
          </cell>
          <cell r="N18">
            <v>304402.875</v>
          </cell>
          <cell r="O18">
            <v>321029.25</v>
          </cell>
          <cell r="P18">
            <v>331792.25</v>
          </cell>
          <cell r="Q18">
            <v>306987.25</v>
          </cell>
          <cell r="R18">
            <v>381553.35</v>
          </cell>
          <cell r="S18">
            <v>483425</v>
          </cell>
          <cell r="T18">
            <v>431792.25</v>
          </cell>
          <cell r="U18">
            <v>323457.5</v>
          </cell>
          <cell r="V18">
            <v>522607.9</v>
          </cell>
          <cell r="W18">
            <v>541980.9</v>
          </cell>
          <cell r="X18">
            <v>510615.9</v>
          </cell>
          <cell r="Y18">
            <v>604975</v>
          </cell>
          <cell r="Z18">
            <v>878362.5</v>
          </cell>
          <cell r="AA18">
            <v>650755.9</v>
          </cell>
          <cell r="AB18">
            <v>407925</v>
          </cell>
          <cell r="AC18">
            <v>407925</v>
          </cell>
          <cell r="AD18">
            <v>407925</v>
          </cell>
          <cell r="AE18">
            <v>499014.375</v>
          </cell>
          <cell r="AF18">
            <v>499014.375</v>
          </cell>
          <cell r="AG18">
            <v>499014.375</v>
          </cell>
          <cell r="AH18">
            <v>499014.375</v>
          </cell>
          <cell r="AI18">
            <v>578587.5</v>
          </cell>
          <cell r="AJ18">
            <v>578587.5</v>
          </cell>
          <cell r="AK18">
            <v>671725.75</v>
          </cell>
          <cell r="AL18">
            <v>671725.75</v>
          </cell>
          <cell r="AM18">
            <v>671725.75</v>
          </cell>
          <cell r="AN18">
            <v>671725.75</v>
          </cell>
          <cell r="AO18">
            <v>671725.75</v>
          </cell>
          <cell r="AP18">
            <v>760461</v>
          </cell>
          <cell r="AQ18">
            <v>801461</v>
          </cell>
          <cell r="AR18">
            <v>578587.5</v>
          </cell>
          <cell r="AS18">
            <v>578587.5</v>
          </cell>
          <cell r="AT18">
            <v>578587.5</v>
          </cell>
          <cell r="AU18">
            <v>578587.5</v>
          </cell>
          <cell r="AV18">
            <v>578587.5</v>
          </cell>
          <cell r="AW18">
            <v>671725.75</v>
          </cell>
          <cell r="AX18">
            <v>671725.75</v>
          </cell>
          <cell r="AY18">
            <v>671725.75</v>
          </cell>
          <cell r="AZ18">
            <v>671725.75</v>
          </cell>
          <cell r="BA18">
            <v>671725.75</v>
          </cell>
          <cell r="BB18">
            <v>760461</v>
          </cell>
          <cell r="BC18">
            <v>816836</v>
          </cell>
          <cell r="BD18">
            <v>398294.5</v>
          </cell>
          <cell r="BE18">
            <v>409057.5</v>
          </cell>
          <cell r="BF18">
            <v>384252.5</v>
          </cell>
          <cell r="BG18">
            <v>667714.5</v>
          </cell>
          <cell r="BH18">
            <v>687087.5</v>
          </cell>
          <cell r="BI18">
            <v>655722.5</v>
          </cell>
          <cell r="BJ18">
            <v>878362.5</v>
          </cell>
          <cell r="BK18">
            <v>667714.5</v>
          </cell>
          <cell r="BL18">
            <v>687087.5</v>
          </cell>
          <cell r="BM18">
            <v>655722.5</v>
          </cell>
          <cell r="BN18">
            <v>578587.5</v>
          </cell>
          <cell r="BO18">
            <v>578587.5</v>
          </cell>
          <cell r="BP18">
            <v>578587.5</v>
          </cell>
          <cell r="BQ18">
            <v>578587.5</v>
          </cell>
          <cell r="BR18">
            <v>578587.5</v>
          </cell>
          <cell r="BS18">
            <v>578587.5</v>
          </cell>
          <cell r="BT18">
            <v>578587.5</v>
          </cell>
          <cell r="BU18">
            <v>778480</v>
          </cell>
          <cell r="BV18">
            <v>778480</v>
          </cell>
          <cell r="BW18">
            <v>778480</v>
          </cell>
          <cell r="BX18">
            <v>671725.75</v>
          </cell>
          <cell r="BY18">
            <v>778480</v>
          </cell>
          <cell r="BZ18">
            <v>778480</v>
          </cell>
          <cell r="CA18">
            <v>778480</v>
          </cell>
          <cell r="CB18">
            <v>778480</v>
          </cell>
          <cell r="CC18">
            <v>778480</v>
          </cell>
          <cell r="CD18">
            <v>778480</v>
          </cell>
          <cell r="CE18">
            <v>778480</v>
          </cell>
          <cell r="CF18">
            <v>778480</v>
          </cell>
          <cell r="CG18">
            <v>778480</v>
          </cell>
          <cell r="CH18">
            <v>778480</v>
          </cell>
          <cell r="CI18">
            <v>0</v>
          </cell>
        </row>
        <row r="19">
          <cell r="E19">
            <v>0.25</v>
          </cell>
          <cell r="F19">
            <v>0.25</v>
          </cell>
          <cell r="G19">
            <v>0.25</v>
          </cell>
          <cell r="H19">
            <v>0.25</v>
          </cell>
          <cell r="I19">
            <v>0.25</v>
          </cell>
          <cell r="J19">
            <v>0.25</v>
          </cell>
          <cell r="K19">
            <v>0.25</v>
          </cell>
          <cell r="L19">
            <v>0.25</v>
          </cell>
          <cell r="M19">
            <v>0.25</v>
          </cell>
          <cell r="N19">
            <v>0.25</v>
          </cell>
          <cell r="O19">
            <v>0.25</v>
          </cell>
          <cell r="P19">
            <v>0.25</v>
          </cell>
          <cell r="Q19">
            <v>0.25</v>
          </cell>
          <cell r="R19">
            <v>0.25</v>
          </cell>
          <cell r="S19">
            <v>0.25</v>
          </cell>
          <cell r="T19">
            <v>0.25</v>
          </cell>
          <cell r="U19">
            <v>0.25</v>
          </cell>
          <cell r="V19">
            <v>0.25</v>
          </cell>
          <cell r="W19">
            <v>0.25</v>
          </cell>
          <cell r="X19">
            <v>0.25</v>
          </cell>
          <cell r="Y19">
            <v>0.25</v>
          </cell>
          <cell r="Z19">
            <v>0.25</v>
          </cell>
          <cell r="AA19">
            <v>0.25</v>
          </cell>
          <cell r="AB19">
            <v>0.25</v>
          </cell>
          <cell r="AC19">
            <v>0.25</v>
          </cell>
          <cell r="AD19">
            <v>0.25</v>
          </cell>
          <cell r="AE19">
            <v>0.25</v>
          </cell>
          <cell r="AF19">
            <v>0.25</v>
          </cell>
          <cell r="AG19">
            <v>0.25</v>
          </cell>
          <cell r="AH19">
            <v>0.25</v>
          </cell>
          <cell r="AI19">
            <v>0.25</v>
          </cell>
          <cell r="AJ19">
            <v>0.25</v>
          </cell>
          <cell r="AK19">
            <v>0.25</v>
          </cell>
          <cell r="AL19">
            <v>0.25</v>
          </cell>
          <cell r="AM19">
            <v>0.25</v>
          </cell>
          <cell r="AN19">
            <v>0.25</v>
          </cell>
          <cell r="AO19">
            <v>0.25</v>
          </cell>
          <cell r="AP19">
            <v>0.25</v>
          </cell>
          <cell r="AQ19">
            <v>0.25</v>
          </cell>
          <cell r="AR19">
            <v>0.25</v>
          </cell>
          <cell r="AS19">
            <v>0.25</v>
          </cell>
          <cell r="AT19">
            <v>0.25</v>
          </cell>
          <cell r="AU19">
            <v>0.25</v>
          </cell>
          <cell r="AV19">
            <v>0.25</v>
          </cell>
          <cell r="AW19">
            <v>0.25</v>
          </cell>
          <cell r="AX19">
            <v>0.25</v>
          </cell>
          <cell r="AY19">
            <v>0.25</v>
          </cell>
          <cell r="AZ19">
            <v>0.25</v>
          </cell>
          <cell r="BA19">
            <v>0.25</v>
          </cell>
          <cell r="BB19">
            <v>0.25</v>
          </cell>
          <cell r="BC19">
            <v>0.25</v>
          </cell>
          <cell r="BD19">
            <v>0.25</v>
          </cell>
          <cell r="BE19">
            <v>0.25</v>
          </cell>
          <cell r="BF19">
            <v>0.25</v>
          </cell>
          <cell r="BG19">
            <v>0.25</v>
          </cell>
          <cell r="BH19">
            <v>0.25</v>
          </cell>
          <cell r="BI19">
            <v>0.25</v>
          </cell>
          <cell r="BJ19">
            <v>0.25</v>
          </cell>
          <cell r="BK19">
            <v>0.25</v>
          </cell>
          <cell r="BL19">
            <v>0.25</v>
          </cell>
          <cell r="BM19">
            <v>0.25</v>
          </cell>
          <cell r="BN19">
            <v>0.25</v>
          </cell>
          <cell r="BO19">
            <v>0.25</v>
          </cell>
          <cell r="BP19">
            <v>0.25</v>
          </cell>
          <cell r="BQ19">
            <v>0.25</v>
          </cell>
          <cell r="BR19">
            <v>0.25</v>
          </cell>
          <cell r="BS19">
            <v>0.25</v>
          </cell>
          <cell r="BT19">
            <v>0.25</v>
          </cell>
          <cell r="BU19">
            <v>0.25</v>
          </cell>
          <cell r="BV19">
            <v>0.25</v>
          </cell>
          <cell r="BW19">
            <v>0.25</v>
          </cell>
          <cell r="BX19">
            <v>0.25</v>
          </cell>
          <cell r="BY19">
            <v>0.25</v>
          </cell>
          <cell r="BZ19">
            <v>0.25</v>
          </cell>
          <cell r="CA19">
            <v>0.25</v>
          </cell>
          <cell r="CB19">
            <v>0.25</v>
          </cell>
          <cell r="CC19">
            <v>0.25</v>
          </cell>
          <cell r="CD19">
            <v>0.25</v>
          </cell>
          <cell r="CE19">
            <v>0.25</v>
          </cell>
          <cell r="CF19">
            <v>0.25</v>
          </cell>
          <cell r="CG19">
            <v>0.25</v>
          </cell>
          <cell r="CH19">
            <v>0.25</v>
          </cell>
          <cell r="CI19">
            <v>0.25</v>
          </cell>
        </row>
        <row r="20">
          <cell r="E20">
            <v>0.13</v>
          </cell>
          <cell r="F20">
            <v>0.155</v>
          </cell>
          <cell r="G20">
            <v>0.13</v>
          </cell>
          <cell r="H20">
            <v>0.13</v>
          </cell>
          <cell r="I20">
            <v>0.13</v>
          </cell>
          <cell r="J20">
            <v>0.13</v>
          </cell>
          <cell r="K20">
            <v>0.13</v>
          </cell>
          <cell r="L20">
            <v>0.13</v>
          </cell>
          <cell r="M20">
            <v>0.13</v>
          </cell>
          <cell r="N20">
            <v>0.13</v>
          </cell>
          <cell r="O20">
            <v>0.13</v>
          </cell>
          <cell r="P20">
            <v>0.13</v>
          </cell>
          <cell r="Q20">
            <v>0.13</v>
          </cell>
          <cell r="R20">
            <v>0.13</v>
          </cell>
          <cell r="S20">
            <v>0.13</v>
          </cell>
          <cell r="T20">
            <v>0.13</v>
          </cell>
          <cell r="U20">
            <v>0.13</v>
          </cell>
          <cell r="V20">
            <v>0.13</v>
          </cell>
          <cell r="W20">
            <v>0.13</v>
          </cell>
          <cell r="X20">
            <v>0.13</v>
          </cell>
          <cell r="Y20">
            <v>0.13</v>
          </cell>
          <cell r="Z20">
            <v>0.13</v>
          </cell>
          <cell r="AA20">
            <v>0.13</v>
          </cell>
          <cell r="AB20">
            <v>0.13</v>
          </cell>
          <cell r="AC20">
            <v>0.13</v>
          </cell>
          <cell r="AD20">
            <v>0.13</v>
          </cell>
          <cell r="AE20">
            <v>0.13</v>
          </cell>
          <cell r="AF20">
            <v>0.13</v>
          </cell>
          <cell r="AG20">
            <v>0.13</v>
          </cell>
          <cell r="AH20">
            <v>0.13</v>
          </cell>
          <cell r="AI20">
            <v>0.13</v>
          </cell>
          <cell r="AJ20">
            <v>0.13</v>
          </cell>
          <cell r="AK20">
            <v>0.13</v>
          </cell>
          <cell r="AL20">
            <v>0.13</v>
          </cell>
          <cell r="AM20">
            <v>0.13</v>
          </cell>
          <cell r="AN20">
            <v>0.13</v>
          </cell>
          <cell r="AO20">
            <v>0.13</v>
          </cell>
          <cell r="AP20">
            <v>0.13</v>
          </cell>
          <cell r="AQ20">
            <v>0.13</v>
          </cell>
          <cell r="AR20">
            <v>0.13</v>
          </cell>
          <cell r="AS20">
            <v>0.13</v>
          </cell>
          <cell r="AT20">
            <v>0.13</v>
          </cell>
          <cell r="AU20">
            <v>0.13</v>
          </cell>
          <cell r="AV20">
            <v>0.13</v>
          </cell>
          <cell r="AW20">
            <v>0.13</v>
          </cell>
          <cell r="AX20">
            <v>0.13</v>
          </cell>
          <cell r="AY20">
            <v>0.13</v>
          </cell>
          <cell r="AZ20">
            <v>0.13</v>
          </cell>
          <cell r="BA20">
            <v>0.13</v>
          </cell>
          <cell r="BB20">
            <v>0.13</v>
          </cell>
          <cell r="BC20">
            <v>0.13</v>
          </cell>
          <cell r="BD20">
            <v>0.13</v>
          </cell>
          <cell r="BE20">
            <v>0.13</v>
          </cell>
          <cell r="BF20">
            <v>0.13</v>
          </cell>
          <cell r="BG20">
            <v>0.13</v>
          </cell>
          <cell r="BH20">
            <v>0.13</v>
          </cell>
          <cell r="BI20">
            <v>0.13</v>
          </cell>
          <cell r="BJ20">
            <v>0.13</v>
          </cell>
          <cell r="BK20">
            <v>0.13</v>
          </cell>
          <cell r="BL20">
            <v>0.13</v>
          </cell>
          <cell r="BM20">
            <v>0.13</v>
          </cell>
          <cell r="BN20">
            <v>0.13</v>
          </cell>
          <cell r="BO20">
            <v>0.13</v>
          </cell>
          <cell r="BP20">
            <v>0.13</v>
          </cell>
          <cell r="BQ20">
            <v>0.13</v>
          </cell>
          <cell r="BR20">
            <v>0.13</v>
          </cell>
          <cell r="BS20">
            <v>0.13</v>
          </cell>
          <cell r="BT20">
            <v>0.13</v>
          </cell>
          <cell r="BU20">
            <v>0.13</v>
          </cell>
          <cell r="BV20">
            <v>0.13</v>
          </cell>
          <cell r="BW20">
            <v>0.13</v>
          </cell>
          <cell r="BX20">
            <v>0.13</v>
          </cell>
          <cell r="BY20">
            <v>0.13</v>
          </cell>
          <cell r="BZ20">
            <v>0.13</v>
          </cell>
          <cell r="CA20">
            <v>0.13</v>
          </cell>
          <cell r="CB20">
            <v>0.13</v>
          </cell>
          <cell r="CC20">
            <v>0.13</v>
          </cell>
          <cell r="CD20">
            <v>0.13</v>
          </cell>
          <cell r="CE20">
            <v>0.13</v>
          </cell>
          <cell r="CF20">
            <v>0.13</v>
          </cell>
          <cell r="CG20">
            <v>0.13</v>
          </cell>
          <cell r="CH20">
            <v>0.13</v>
          </cell>
          <cell r="CI20">
            <v>0.13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E22">
            <v>5</v>
          </cell>
          <cell r="F22">
            <v>5</v>
          </cell>
          <cell r="G22">
            <v>5</v>
          </cell>
          <cell r="H22">
            <v>5</v>
          </cell>
          <cell r="I22">
            <v>5</v>
          </cell>
          <cell r="J22">
            <v>5</v>
          </cell>
          <cell r="K22">
            <v>5</v>
          </cell>
          <cell r="L22">
            <v>5</v>
          </cell>
          <cell r="M22">
            <v>5</v>
          </cell>
          <cell r="N22">
            <v>5</v>
          </cell>
          <cell r="O22">
            <v>5</v>
          </cell>
          <cell r="P22">
            <v>5</v>
          </cell>
          <cell r="Q22">
            <v>5</v>
          </cell>
          <cell r="R22">
            <v>5</v>
          </cell>
          <cell r="S22">
            <v>5</v>
          </cell>
          <cell r="T22">
            <v>5</v>
          </cell>
          <cell r="U22">
            <v>8</v>
          </cell>
          <cell r="V22">
            <v>5</v>
          </cell>
          <cell r="W22">
            <v>5</v>
          </cell>
          <cell r="X22">
            <v>5</v>
          </cell>
          <cell r="Y22">
            <v>5</v>
          </cell>
          <cell r="Z22">
            <v>5</v>
          </cell>
          <cell r="AA22">
            <v>5</v>
          </cell>
          <cell r="AB22">
            <v>5</v>
          </cell>
          <cell r="AC22">
            <v>5</v>
          </cell>
          <cell r="AD22">
            <v>5</v>
          </cell>
          <cell r="AE22">
            <v>5</v>
          </cell>
          <cell r="AF22">
            <v>5</v>
          </cell>
          <cell r="AG22">
            <v>5</v>
          </cell>
          <cell r="AH22">
            <v>5</v>
          </cell>
          <cell r="AI22">
            <v>5</v>
          </cell>
          <cell r="AJ22">
            <v>5</v>
          </cell>
          <cell r="AK22">
            <v>5</v>
          </cell>
          <cell r="AL22">
            <v>5</v>
          </cell>
          <cell r="AM22">
            <v>5</v>
          </cell>
          <cell r="AN22">
            <v>5</v>
          </cell>
          <cell r="AO22">
            <v>5</v>
          </cell>
          <cell r="AP22">
            <v>5</v>
          </cell>
          <cell r="AQ22">
            <v>5</v>
          </cell>
          <cell r="AR22">
            <v>5</v>
          </cell>
          <cell r="AS22">
            <v>5</v>
          </cell>
          <cell r="AT22">
            <v>5</v>
          </cell>
          <cell r="AU22">
            <v>5</v>
          </cell>
          <cell r="AV22">
            <v>5</v>
          </cell>
          <cell r="AW22">
            <v>5</v>
          </cell>
          <cell r="AX22">
            <v>5</v>
          </cell>
          <cell r="AY22">
            <v>5</v>
          </cell>
          <cell r="AZ22">
            <v>5</v>
          </cell>
          <cell r="BA22">
            <v>5</v>
          </cell>
          <cell r="BB22">
            <v>5</v>
          </cell>
          <cell r="BC22">
            <v>5</v>
          </cell>
          <cell r="BD22">
            <v>5</v>
          </cell>
          <cell r="BE22">
            <v>5</v>
          </cell>
          <cell r="BF22">
            <v>5</v>
          </cell>
          <cell r="BG22">
            <v>5</v>
          </cell>
          <cell r="BH22">
            <v>5</v>
          </cell>
          <cell r="BI22">
            <v>5</v>
          </cell>
          <cell r="BJ22">
            <v>5</v>
          </cell>
          <cell r="BK22">
            <v>5</v>
          </cell>
          <cell r="BL22">
            <v>5</v>
          </cell>
          <cell r="BM22">
            <v>5</v>
          </cell>
          <cell r="BN22">
            <v>5</v>
          </cell>
          <cell r="BO22">
            <v>5</v>
          </cell>
          <cell r="BP22">
            <v>5</v>
          </cell>
          <cell r="BQ22">
            <v>8</v>
          </cell>
          <cell r="BR22">
            <v>5</v>
          </cell>
          <cell r="BS22">
            <v>5</v>
          </cell>
          <cell r="BT22">
            <v>5</v>
          </cell>
          <cell r="BU22">
            <v>5</v>
          </cell>
          <cell r="BV22">
            <v>5</v>
          </cell>
          <cell r="BW22">
            <v>5</v>
          </cell>
          <cell r="BX22">
            <v>5</v>
          </cell>
          <cell r="BY22">
            <v>5</v>
          </cell>
          <cell r="BZ22">
            <v>5</v>
          </cell>
          <cell r="CA22">
            <v>5</v>
          </cell>
          <cell r="CB22">
            <v>5</v>
          </cell>
          <cell r="CC22">
            <v>5</v>
          </cell>
          <cell r="CD22">
            <v>5</v>
          </cell>
          <cell r="CE22">
            <v>5</v>
          </cell>
          <cell r="CF22">
            <v>5</v>
          </cell>
          <cell r="CG22">
            <v>5</v>
          </cell>
          <cell r="CH22">
            <v>5</v>
          </cell>
          <cell r="CI22">
            <v>5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E24">
            <v>7.4999999999999997E-2</v>
          </cell>
          <cell r="F24">
            <v>7.4999999999999997E-2</v>
          </cell>
          <cell r="G24">
            <v>7.4999999999999997E-2</v>
          </cell>
          <cell r="H24">
            <v>7.4999999999999997E-2</v>
          </cell>
          <cell r="I24">
            <v>7.4999999999999997E-2</v>
          </cell>
          <cell r="J24">
            <v>7.4999999999999997E-2</v>
          </cell>
          <cell r="K24">
            <v>7.4999999999999997E-2</v>
          </cell>
          <cell r="L24">
            <v>7.4999999999999997E-2</v>
          </cell>
          <cell r="M24">
            <v>7.4999999999999997E-2</v>
          </cell>
          <cell r="N24">
            <v>7.4999999999999997E-2</v>
          </cell>
          <cell r="O24">
            <v>7.4999999999999997E-2</v>
          </cell>
          <cell r="P24">
            <v>7.4999999999999997E-2</v>
          </cell>
          <cell r="Q24">
            <v>7.4999999999999997E-2</v>
          </cell>
          <cell r="R24">
            <v>7.4999999999999997E-2</v>
          </cell>
          <cell r="S24">
            <v>7.4999999999999997E-2</v>
          </cell>
          <cell r="T24">
            <v>7.4999999999999997E-2</v>
          </cell>
          <cell r="U24">
            <v>7.4999999999999997E-2</v>
          </cell>
          <cell r="V24">
            <v>7.4999999999999997E-2</v>
          </cell>
          <cell r="W24">
            <v>7.4999999999999997E-2</v>
          </cell>
          <cell r="X24">
            <v>7.4999999999999997E-2</v>
          </cell>
          <cell r="Y24">
            <v>7.4999999999999997E-2</v>
          </cell>
          <cell r="Z24">
            <v>7.4999999999999997E-2</v>
          </cell>
          <cell r="AA24">
            <v>7.4999999999999997E-2</v>
          </cell>
          <cell r="AB24">
            <v>7.4999999999999997E-2</v>
          </cell>
          <cell r="AC24">
            <v>7.4999999999999997E-2</v>
          </cell>
          <cell r="AD24">
            <v>7.4999999999999997E-2</v>
          </cell>
          <cell r="AE24">
            <v>7.4999999999999997E-2</v>
          </cell>
          <cell r="AF24">
            <v>7.4999999999999997E-2</v>
          </cell>
          <cell r="AG24">
            <v>7.4999999999999997E-2</v>
          </cell>
          <cell r="AH24">
            <v>7.4999999999999997E-2</v>
          </cell>
          <cell r="AI24">
            <v>7.4999999999999997E-2</v>
          </cell>
          <cell r="AJ24">
            <v>7.4999999999999997E-2</v>
          </cell>
          <cell r="AK24">
            <v>7.4999999999999997E-2</v>
          </cell>
          <cell r="AL24">
            <v>7.4999999999999997E-2</v>
          </cell>
          <cell r="AM24">
            <v>7.4999999999999997E-2</v>
          </cell>
          <cell r="AN24">
            <v>7.4999999999999997E-2</v>
          </cell>
          <cell r="AO24">
            <v>7.4999999999999997E-2</v>
          </cell>
          <cell r="AP24">
            <v>7.4999999999999997E-2</v>
          </cell>
          <cell r="AQ24">
            <v>7.4999999999999997E-2</v>
          </cell>
          <cell r="AR24">
            <v>7.4999999999999997E-2</v>
          </cell>
          <cell r="AS24">
            <v>7.4999999999999997E-2</v>
          </cell>
          <cell r="AT24">
            <v>7.4999999999999997E-2</v>
          </cell>
          <cell r="AU24">
            <v>7.4999999999999997E-2</v>
          </cell>
          <cell r="AV24">
            <v>7.4999999999999997E-2</v>
          </cell>
          <cell r="AW24">
            <v>7.4999999999999997E-2</v>
          </cell>
          <cell r="AX24">
            <v>7.4999999999999997E-2</v>
          </cell>
          <cell r="AY24">
            <v>7.4999999999999997E-2</v>
          </cell>
          <cell r="AZ24">
            <v>7.4999999999999997E-2</v>
          </cell>
          <cell r="BA24">
            <v>7.4999999999999997E-2</v>
          </cell>
          <cell r="BB24">
            <v>7.4999999999999997E-2</v>
          </cell>
          <cell r="BC24">
            <v>7.4999999999999997E-2</v>
          </cell>
          <cell r="BD24">
            <v>7.4999999999999997E-2</v>
          </cell>
          <cell r="BE24">
            <v>7.4999999999999997E-2</v>
          </cell>
          <cell r="BF24">
            <v>7.4999999999999997E-2</v>
          </cell>
          <cell r="BG24">
            <v>7.4999999999999997E-2</v>
          </cell>
          <cell r="BH24">
            <v>7.4999999999999997E-2</v>
          </cell>
          <cell r="BI24">
            <v>7.4999999999999997E-2</v>
          </cell>
          <cell r="BJ24">
            <v>7.4999999999999997E-2</v>
          </cell>
          <cell r="BK24">
            <v>7.4999999999999997E-2</v>
          </cell>
          <cell r="BL24">
            <v>7.4999999999999997E-2</v>
          </cell>
          <cell r="BM24">
            <v>7.4999999999999997E-2</v>
          </cell>
          <cell r="BN24">
            <v>7.4999999999999997E-2</v>
          </cell>
          <cell r="BO24">
            <v>7.4999999999999997E-2</v>
          </cell>
          <cell r="BP24">
            <v>7.4999999999999997E-2</v>
          </cell>
          <cell r="BQ24">
            <v>7.4999999999999997E-2</v>
          </cell>
          <cell r="BR24">
            <v>7.4999999999999997E-2</v>
          </cell>
          <cell r="BS24">
            <v>7.4999999999999997E-2</v>
          </cell>
          <cell r="BT24">
            <v>7.4999999999999997E-2</v>
          </cell>
          <cell r="BU24">
            <v>7.4999999999999997E-2</v>
          </cell>
          <cell r="BV24">
            <v>7.4999999999999997E-2</v>
          </cell>
          <cell r="BW24">
            <v>7.4999999999999997E-2</v>
          </cell>
          <cell r="BX24">
            <v>7.4999999999999997E-2</v>
          </cell>
          <cell r="BY24">
            <v>7.4999999999999997E-2</v>
          </cell>
          <cell r="BZ24">
            <v>7.4999999999999997E-2</v>
          </cell>
          <cell r="CA24">
            <v>7.4999999999999997E-2</v>
          </cell>
          <cell r="CB24">
            <v>7.4999999999999997E-2</v>
          </cell>
          <cell r="CC24">
            <v>7.4999999999999997E-2</v>
          </cell>
          <cell r="CD24">
            <v>7.4999999999999997E-2</v>
          </cell>
          <cell r="CE24">
            <v>7.4999999999999997E-2</v>
          </cell>
          <cell r="CF24">
            <v>7.4999999999999997E-2</v>
          </cell>
          <cell r="CG24">
            <v>7.4999999999999997E-2</v>
          </cell>
          <cell r="CH24">
            <v>7.4999999999999997E-2</v>
          </cell>
          <cell r="CI24">
            <v>7.4999999999999997E-2</v>
          </cell>
        </row>
        <row r="25">
          <cell r="E25">
            <v>0</v>
          </cell>
          <cell r="F25">
            <v>9200</v>
          </cell>
          <cell r="G25">
            <v>1000</v>
          </cell>
          <cell r="H25">
            <v>1000</v>
          </cell>
          <cell r="I25">
            <v>2080</v>
          </cell>
          <cell r="J25">
            <v>2080</v>
          </cell>
          <cell r="K25">
            <v>2300</v>
          </cell>
          <cell r="L25">
            <v>2300</v>
          </cell>
          <cell r="M25">
            <v>3110</v>
          </cell>
          <cell r="N25">
            <v>3110</v>
          </cell>
          <cell r="O25">
            <v>4260</v>
          </cell>
          <cell r="P25">
            <v>4260</v>
          </cell>
          <cell r="Q25">
            <v>4260</v>
          </cell>
          <cell r="R25">
            <v>4410</v>
          </cell>
          <cell r="S25">
            <v>4720</v>
          </cell>
          <cell r="T25">
            <v>4260</v>
          </cell>
          <cell r="U25">
            <v>3690</v>
          </cell>
          <cell r="V25">
            <v>6860</v>
          </cell>
          <cell r="W25">
            <v>6860</v>
          </cell>
          <cell r="X25">
            <v>6860</v>
          </cell>
          <cell r="Y25">
            <v>7300</v>
          </cell>
          <cell r="Z25">
            <v>8780</v>
          </cell>
          <cell r="AA25">
            <v>6860</v>
          </cell>
          <cell r="AB25">
            <v>4920</v>
          </cell>
          <cell r="AC25">
            <v>4920</v>
          </cell>
          <cell r="AD25">
            <v>4920</v>
          </cell>
          <cell r="AE25">
            <v>6840</v>
          </cell>
          <cell r="AF25">
            <v>6840</v>
          </cell>
          <cell r="AG25">
            <v>6840</v>
          </cell>
          <cell r="AH25">
            <v>6840</v>
          </cell>
          <cell r="AI25">
            <v>6750</v>
          </cell>
          <cell r="AJ25">
            <v>6750</v>
          </cell>
          <cell r="AK25">
            <v>8650</v>
          </cell>
          <cell r="AL25">
            <v>8650</v>
          </cell>
          <cell r="AM25">
            <v>8650</v>
          </cell>
          <cell r="AN25">
            <v>8650</v>
          </cell>
          <cell r="AO25">
            <v>8650</v>
          </cell>
          <cell r="AP25">
            <v>8440</v>
          </cell>
          <cell r="AQ25">
            <v>8900</v>
          </cell>
          <cell r="AR25">
            <v>6750</v>
          </cell>
          <cell r="AS25">
            <v>6750</v>
          </cell>
          <cell r="AT25">
            <v>6750</v>
          </cell>
          <cell r="AU25">
            <v>6750</v>
          </cell>
          <cell r="AV25">
            <v>6750</v>
          </cell>
          <cell r="AW25">
            <v>8650</v>
          </cell>
          <cell r="AX25">
            <v>8650</v>
          </cell>
          <cell r="AY25">
            <v>8650</v>
          </cell>
          <cell r="AZ25">
            <v>8650</v>
          </cell>
          <cell r="BA25">
            <v>8650</v>
          </cell>
          <cell r="BB25">
            <v>8440</v>
          </cell>
          <cell r="BC25">
            <v>8900</v>
          </cell>
          <cell r="BD25">
            <v>4850</v>
          </cell>
          <cell r="BE25">
            <v>4850</v>
          </cell>
          <cell r="BF25">
            <v>4850</v>
          </cell>
          <cell r="BG25">
            <v>8780</v>
          </cell>
          <cell r="BH25">
            <v>8780</v>
          </cell>
          <cell r="BI25">
            <v>8780</v>
          </cell>
          <cell r="BJ25">
            <v>8780</v>
          </cell>
          <cell r="BK25">
            <v>8780</v>
          </cell>
          <cell r="BL25">
            <v>8780</v>
          </cell>
          <cell r="BM25">
            <v>8780</v>
          </cell>
          <cell r="BN25">
            <v>6750</v>
          </cell>
          <cell r="BO25">
            <v>6750</v>
          </cell>
          <cell r="BP25">
            <v>6750</v>
          </cell>
          <cell r="BQ25">
            <v>6750</v>
          </cell>
          <cell r="BR25">
            <v>6750</v>
          </cell>
          <cell r="BS25">
            <v>6750</v>
          </cell>
          <cell r="BT25">
            <v>6750</v>
          </cell>
          <cell r="BU25">
            <v>8730</v>
          </cell>
          <cell r="BV25">
            <v>8730</v>
          </cell>
          <cell r="BW25">
            <v>8730</v>
          </cell>
          <cell r="BX25">
            <v>8650</v>
          </cell>
          <cell r="BY25">
            <v>8730</v>
          </cell>
          <cell r="BZ25">
            <v>8730</v>
          </cell>
          <cell r="CA25">
            <v>8730</v>
          </cell>
          <cell r="CB25">
            <v>8730</v>
          </cell>
          <cell r="CC25">
            <v>8730</v>
          </cell>
          <cell r="CD25">
            <v>8730</v>
          </cell>
          <cell r="CE25">
            <v>8730</v>
          </cell>
          <cell r="CF25">
            <v>8730</v>
          </cell>
          <cell r="CG25">
            <v>8730</v>
          </cell>
          <cell r="CH25">
            <v>8730</v>
          </cell>
          <cell r="CI25">
            <v>0</v>
          </cell>
        </row>
        <row r="26">
          <cell r="E26">
            <v>0</v>
          </cell>
          <cell r="F26">
            <v>0</v>
          </cell>
          <cell r="G26">
            <v>400</v>
          </cell>
          <cell r="H26">
            <v>550</v>
          </cell>
          <cell r="I26">
            <v>600</v>
          </cell>
          <cell r="J26">
            <v>700</v>
          </cell>
          <cell r="K26">
            <v>800</v>
          </cell>
          <cell r="L26">
            <v>950</v>
          </cell>
          <cell r="M26">
            <v>1100</v>
          </cell>
          <cell r="N26">
            <v>1300</v>
          </cell>
          <cell r="O26">
            <v>1200</v>
          </cell>
          <cell r="P26">
            <v>1500</v>
          </cell>
          <cell r="Q26">
            <v>700</v>
          </cell>
          <cell r="R26">
            <v>1400</v>
          </cell>
          <cell r="S26">
            <v>2500</v>
          </cell>
          <cell r="T26">
            <v>3000</v>
          </cell>
          <cell r="U26">
            <v>1700</v>
          </cell>
          <cell r="V26">
            <v>1600</v>
          </cell>
          <cell r="W26">
            <v>1850</v>
          </cell>
          <cell r="X26">
            <v>1450</v>
          </cell>
          <cell r="Y26">
            <v>1900</v>
          </cell>
          <cell r="Z26">
            <v>5500</v>
          </cell>
          <cell r="AA26">
            <v>3200</v>
          </cell>
          <cell r="AB26">
            <v>200</v>
          </cell>
          <cell r="AC26">
            <v>200</v>
          </cell>
          <cell r="AD26">
            <v>200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800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1000</v>
          </cell>
          <cell r="BD26">
            <v>1200</v>
          </cell>
          <cell r="BE26">
            <v>1500</v>
          </cell>
          <cell r="BF26">
            <v>700</v>
          </cell>
          <cell r="BG26">
            <v>1600</v>
          </cell>
          <cell r="BH26">
            <v>1850</v>
          </cell>
          <cell r="BI26">
            <v>1450</v>
          </cell>
          <cell r="BJ26">
            <v>5500</v>
          </cell>
          <cell r="BK26">
            <v>1600</v>
          </cell>
          <cell r="BL26">
            <v>1850</v>
          </cell>
          <cell r="BM26">
            <v>1450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E27">
            <v>0</v>
          </cell>
          <cell r="F27">
            <v>9200</v>
          </cell>
          <cell r="G27">
            <v>1400</v>
          </cell>
          <cell r="H27">
            <v>1550</v>
          </cell>
          <cell r="I27">
            <v>2680</v>
          </cell>
          <cell r="J27">
            <v>2780</v>
          </cell>
          <cell r="K27">
            <v>3100</v>
          </cell>
          <cell r="L27">
            <v>3250</v>
          </cell>
          <cell r="M27">
            <v>4210</v>
          </cell>
          <cell r="N27">
            <v>4410</v>
          </cell>
          <cell r="O27">
            <v>5460</v>
          </cell>
          <cell r="P27">
            <v>5760</v>
          </cell>
          <cell r="Q27">
            <v>4960</v>
          </cell>
          <cell r="R27">
            <v>5810</v>
          </cell>
          <cell r="S27">
            <v>7220</v>
          </cell>
          <cell r="T27">
            <v>7260</v>
          </cell>
          <cell r="U27">
            <v>5390</v>
          </cell>
          <cell r="V27">
            <v>8460</v>
          </cell>
          <cell r="W27">
            <v>8710</v>
          </cell>
          <cell r="X27">
            <v>8310</v>
          </cell>
          <cell r="Y27">
            <v>9200</v>
          </cell>
          <cell r="Z27">
            <v>14280</v>
          </cell>
          <cell r="AA27">
            <v>10060</v>
          </cell>
          <cell r="AB27">
            <v>5120</v>
          </cell>
          <cell r="AC27">
            <v>5120</v>
          </cell>
          <cell r="AD27">
            <v>5120</v>
          </cell>
          <cell r="AE27">
            <v>6840</v>
          </cell>
          <cell r="AF27">
            <v>6840</v>
          </cell>
          <cell r="AG27">
            <v>6840</v>
          </cell>
          <cell r="AH27">
            <v>6840</v>
          </cell>
          <cell r="AI27">
            <v>6750</v>
          </cell>
          <cell r="AJ27">
            <v>6750</v>
          </cell>
          <cell r="AK27">
            <v>8650</v>
          </cell>
          <cell r="AL27">
            <v>8650</v>
          </cell>
          <cell r="AM27">
            <v>8650</v>
          </cell>
          <cell r="AN27">
            <v>8650</v>
          </cell>
          <cell r="AO27">
            <v>8650</v>
          </cell>
          <cell r="AP27">
            <v>8440</v>
          </cell>
          <cell r="AQ27">
            <v>9700</v>
          </cell>
          <cell r="AR27">
            <v>6750</v>
          </cell>
          <cell r="AS27">
            <v>6750</v>
          </cell>
          <cell r="AT27">
            <v>6750</v>
          </cell>
          <cell r="AU27">
            <v>6750</v>
          </cell>
          <cell r="AV27">
            <v>6750</v>
          </cell>
          <cell r="AW27">
            <v>8650</v>
          </cell>
          <cell r="AX27">
            <v>8650</v>
          </cell>
          <cell r="AY27">
            <v>8650</v>
          </cell>
          <cell r="AZ27">
            <v>8650</v>
          </cell>
          <cell r="BA27">
            <v>8650</v>
          </cell>
          <cell r="BB27">
            <v>8440</v>
          </cell>
          <cell r="BC27">
            <v>9900</v>
          </cell>
          <cell r="BD27">
            <v>6050</v>
          </cell>
          <cell r="BE27">
            <v>6350</v>
          </cell>
          <cell r="BF27">
            <v>5550</v>
          </cell>
          <cell r="BG27">
            <v>10380</v>
          </cell>
          <cell r="BH27">
            <v>10630</v>
          </cell>
          <cell r="BI27">
            <v>10230</v>
          </cell>
          <cell r="BJ27">
            <v>14280</v>
          </cell>
          <cell r="BK27">
            <v>10380</v>
          </cell>
          <cell r="BL27">
            <v>10630</v>
          </cell>
          <cell r="BM27">
            <v>10230</v>
          </cell>
          <cell r="BN27">
            <v>6750</v>
          </cell>
          <cell r="BO27">
            <v>6750</v>
          </cell>
          <cell r="BP27">
            <v>6750</v>
          </cell>
          <cell r="BQ27">
            <v>6750</v>
          </cell>
          <cell r="BR27">
            <v>6750</v>
          </cell>
          <cell r="BS27">
            <v>6750</v>
          </cell>
          <cell r="BT27">
            <v>6750</v>
          </cell>
          <cell r="BU27">
            <v>8730</v>
          </cell>
          <cell r="BV27">
            <v>8730</v>
          </cell>
          <cell r="BW27">
            <v>8730</v>
          </cell>
          <cell r="BX27">
            <v>8650</v>
          </cell>
          <cell r="BY27">
            <v>8730</v>
          </cell>
          <cell r="BZ27">
            <v>8730</v>
          </cell>
          <cell r="CA27">
            <v>8730</v>
          </cell>
          <cell r="CB27">
            <v>8730</v>
          </cell>
          <cell r="CC27">
            <v>8730</v>
          </cell>
          <cell r="CD27">
            <v>8730</v>
          </cell>
          <cell r="CE27">
            <v>8730</v>
          </cell>
          <cell r="CF27">
            <v>8730</v>
          </cell>
          <cell r="CG27">
            <v>8730</v>
          </cell>
          <cell r="CH27">
            <v>8730</v>
          </cell>
          <cell r="CI27">
            <v>0</v>
          </cell>
        </row>
        <row r="28">
          <cell r="E28">
            <v>0</v>
          </cell>
          <cell r="F28">
            <v>5112</v>
          </cell>
          <cell r="G28">
            <v>180</v>
          </cell>
          <cell r="H28">
            <v>216</v>
          </cell>
          <cell r="I28">
            <v>432</v>
          </cell>
          <cell r="J28">
            <v>492</v>
          </cell>
          <cell r="K28">
            <v>552</v>
          </cell>
          <cell r="L28">
            <v>552</v>
          </cell>
          <cell r="M28">
            <v>884</v>
          </cell>
          <cell r="N28">
            <v>948</v>
          </cell>
          <cell r="O28">
            <v>1848</v>
          </cell>
          <cell r="P28">
            <v>2220</v>
          </cell>
          <cell r="Q28">
            <v>1098</v>
          </cell>
          <cell r="R28">
            <v>2220</v>
          </cell>
          <cell r="S28">
            <v>3162</v>
          </cell>
          <cell r="T28">
            <v>3348</v>
          </cell>
          <cell r="U28">
            <v>1848</v>
          </cell>
          <cell r="V28">
            <v>4194</v>
          </cell>
          <cell r="W28">
            <v>4614</v>
          </cell>
          <cell r="X28">
            <v>4194</v>
          </cell>
          <cell r="Y28">
            <v>5112</v>
          </cell>
          <cell r="Z28">
            <v>11568</v>
          </cell>
          <cell r="AA28">
            <v>6198</v>
          </cell>
          <cell r="AB28">
            <v>1656</v>
          </cell>
          <cell r="AC28">
            <v>1656</v>
          </cell>
          <cell r="AD28">
            <v>1656</v>
          </cell>
          <cell r="AE28">
            <v>3084</v>
          </cell>
          <cell r="AF28">
            <v>3084</v>
          </cell>
          <cell r="AG28">
            <v>3084</v>
          </cell>
          <cell r="AH28">
            <v>3084</v>
          </cell>
          <cell r="AI28">
            <v>2784</v>
          </cell>
          <cell r="AJ28">
            <v>2784</v>
          </cell>
          <cell r="AK28">
            <v>4614</v>
          </cell>
          <cell r="AL28">
            <v>4614</v>
          </cell>
          <cell r="AM28">
            <v>4614</v>
          </cell>
          <cell r="AN28">
            <v>4614</v>
          </cell>
          <cell r="AO28">
            <v>4614</v>
          </cell>
          <cell r="AP28">
            <v>4194</v>
          </cell>
          <cell r="AQ28">
            <v>5556</v>
          </cell>
          <cell r="AR28">
            <v>2784</v>
          </cell>
          <cell r="AS28">
            <v>2784</v>
          </cell>
          <cell r="AT28">
            <v>2784</v>
          </cell>
          <cell r="AU28">
            <v>2784</v>
          </cell>
          <cell r="AV28">
            <v>2784</v>
          </cell>
          <cell r="AW28">
            <v>4614</v>
          </cell>
          <cell r="AX28">
            <v>4614</v>
          </cell>
          <cell r="AY28">
            <v>4614</v>
          </cell>
          <cell r="AZ28">
            <v>4614</v>
          </cell>
          <cell r="BA28">
            <v>4614</v>
          </cell>
          <cell r="BB28">
            <v>4194</v>
          </cell>
          <cell r="BC28">
            <v>5556</v>
          </cell>
          <cell r="BD28">
            <v>2388</v>
          </cell>
          <cell r="BE28">
            <v>2568</v>
          </cell>
          <cell r="BF28">
            <v>2016</v>
          </cell>
          <cell r="BG28">
            <v>6198</v>
          </cell>
          <cell r="BH28">
            <v>6732</v>
          </cell>
          <cell r="BI28">
            <v>6198</v>
          </cell>
          <cell r="BJ28">
            <v>11568</v>
          </cell>
          <cell r="BK28">
            <v>6198</v>
          </cell>
          <cell r="BL28">
            <v>6732</v>
          </cell>
          <cell r="BM28">
            <v>6198</v>
          </cell>
          <cell r="BN28">
            <v>2784</v>
          </cell>
          <cell r="BO28">
            <v>2784</v>
          </cell>
          <cell r="BP28">
            <v>2784</v>
          </cell>
          <cell r="BQ28">
            <v>2784</v>
          </cell>
          <cell r="BR28">
            <v>2784</v>
          </cell>
          <cell r="BS28">
            <v>2784</v>
          </cell>
          <cell r="BT28">
            <v>2784</v>
          </cell>
          <cell r="BU28">
            <v>4614</v>
          </cell>
          <cell r="BV28">
            <v>4614</v>
          </cell>
          <cell r="BW28">
            <v>4614</v>
          </cell>
          <cell r="BX28">
            <v>4614</v>
          </cell>
          <cell r="BY28">
            <v>4614</v>
          </cell>
          <cell r="BZ28">
            <v>4614</v>
          </cell>
          <cell r="CA28">
            <v>4614</v>
          </cell>
          <cell r="CB28">
            <v>4614</v>
          </cell>
          <cell r="CC28">
            <v>4614</v>
          </cell>
          <cell r="CD28">
            <v>4614</v>
          </cell>
          <cell r="CE28">
            <v>4614</v>
          </cell>
          <cell r="CF28">
            <v>4614</v>
          </cell>
          <cell r="CG28">
            <v>4614</v>
          </cell>
          <cell r="CH28">
            <v>4614</v>
          </cell>
          <cell r="CI28">
            <v>0</v>
          </cell>
        </row>
        <row r="29">
          <cell r="E29">
            <v>1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L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1</v>
          </cell>
          <cell r="AA29">
            <v>1</v>
          </cell>
          <cell r="AB29">
            <v>1</v>
          </cell>
          <cell r="AC29">
            <v>1</v>
          </cell>
          <cell r="AD29">
            <v>1</v>
          </cell>
          <cell r="AE29">
            <v>1</v>
          </cell>
          <cell r="AF29">
            <v>1</v>
          </cell>
          <cell r="AG29">
            <v>1</v>
          </cell>
          <cell r="AH29">
            <v>1</v>
          </cell>
          <cell r="AI29">
            <v>1</v>
          </cell>
          <cell r="AJ29">
            <v>1</v>
          </cell>
          <cell r="AK29">
            <v>1</v>
          </cell>
          <cell r="AL29">
            <v>1</v>
          </cell>
          <cell r="AM29">
            <v>1</v>
          </cell>
          <cell r="AN29">
            <v>1</v>
          </cell>
          <cell r="AO29">
            <v>1</v>
          </cell>
          <cell r="AP29">
            <v>1</v>
          </cell>
          <cell r="AQ29">
            <v>1</v>
          </cell>
          <cell r="AR29">
            <v>1</v>
          </cell>
          <cell r="AS29">
            <v>1</v>
          </cell>
          <cell r="AT29">
            <v>1</v>
          </cell>
          <cell r="AU29">
            <v>1</v>
          </cell>
          <cell r="AV29">
            <v>1</v>
          </cell>
          <cell r="AW29">
            <v>1</v>
          </cell>
          <cell r="AX29">
            <v>1</v>
          </cell>
          <cell r="AY29">
            <v>1</v>
          </cell>
          <cell r="AZ29">
            <v>1</v>
          </cell>
          <cell r="BA29">
            <v>1</v>
          </cell>
          <cell r="BB29">
            <v>1</v>
          </cell>
          <cell r="BC29">
            <v>1</v>
          </cell>
          <cell r="BD29">
            <v>1</v>
          </cell>
          <cell r="BE29">
            <v>1</v>
          </cell>
          <cell r="BF29">
            <v>1</v>
          </cell>
          <cell r="BG29">
            <v>1</v>
          </cell>
          <cell r="BH29">
            <v>1</v>
          </cell>
          <cell r="BI29">
            <v>1</v>
          </cell>
          <cell r="BJ29">
            <v>1</v>
          </cell>
          <cell r="BK29">
            <v>1</v>
          </cell>
          <cell r="BL29">
            <v>1</v>
          </cell>
          <cell r="BM29">
            <v>1</v>
          </cell>
          <cell r="BN29">
            <v>1</v>
          </cell>
          <cell r="BO29">
            <v>1</v>
          </cell>
          <cell r="BP29">
            <v>1</v>
          </cell>
          <cell r="BQ29">
            <v>1</v>
          </cell>
          <cell r="BR29">
            <v>1</v>
          </cell>
          <cell r="BS29">
            <v>1</v>
          </cell>
          <cell r="BT29">
            <v>1</v>
          </cell>
          <cell r="BU29">
            <v>1</v>
          </cell>
          <cell r="BV29">
            <v>1</v>
          </cell>
          <cell r="BW29">
            <v>1</v>
          </cell>
          <cell r="BX29">
            <v>1</v>
          </cell>
          <cell r="BY29">
            <v>1</v>
          </cell>
          <cell r="BZ29">
            <v>1</v>
          </cell>
          <cell r="CA29">
            <v>1</v>
          </cell>
          <cell r="CB29">
            <v>1</v>
          </cell>
          <cell r="CC29">
            <v>1</v>
          </cell>
          <cell r="CD29">
            <v>1</v>
          </cell>
          <cell r="CE29">
            <v>1</v>
          </cell>
          <cell r="CF29">
            <v>1</v>
          </cell>
          <cell r="CG29">
            <v>1</v>
          </cell>
          <cell r="CH29">
            <v>1</v>
          </cell>
          <cell r="CI29">
            <v>1</v>
          </cell>
        </row>
        <row r="30">
          <cell r="E30">
            <v>0</v>
          </cell>
          <cell r="F30">
            <v>10</v>
          </cell>
          <cell r="G30">
            <v>4</v>
          </cell>
          <cell r="H30">
            <v>4</v>
          </cell>
          <cell r="I30">
            <v>6</v>
          </cell>
          <cell r="J30">
            <v>6</v>
          </cell>
          <cell r="K30">
            <v>6</v>
          </cell>
          <cell r="L30">
            <v>6</v>
          </cell>
          <cell r="M30">
            <v>6</v>
          </cell>
          <cell r="N30">
            <v>6</v>
          </cell>
          <cell r="O30">
            <v>6</v>
          </cell>
          <cell r="P30">
            <v>6</v>
          </cell>
          <cell r="Q30">
            <v>6</v>
          </cell>
          <cell r="R30">
            <v>6</v>
          </cell>
          <cell r="S30">
            <v>6</v>
          </cell>
          <cell r="T30">
            <v>6</v>
          </cell>
          <cell r="U30">
            <v>6</v>
          </cell>
          <cell r="V30">
            <v>10</v>
          </cell>
          <cell r="W30">
            <v>10</v>
          </cell>
          <cell r="X30">
            <v>10</v>
          </cell>
          <cell r="Y30">
            <v>10</v>
          </cell>
          <cell r="Z30">
            <v>10</v>
          </cell>
          <cell r="AA30">
            <v>10</v>
          </cell>
          <cell r="AB30">
            <v>6</v>
          </cell>
          <cell r="AC30">
            <v>6</v>
          </cell>
          <cell r="AD30">
            <v>6</v>
          </cell>
          <cell r="AE30">
            <v>6</v>
          </cell>
          <cell r="AF30">
            <v>6</v>
          </cell>
          <cell r="AG30">
            <v>6</v>
          </cell>
          <cell r="AH30">
            <v>6</v>
          </cell>
          <cell r="AI30">
            <v>6</v>
          </cell>
          <cell r="AJ30">
            <v>6</v>
          </cell>
          <cell r="AK30">
            <v>10</v>
          </cell>
          <cell r="AL30">
            <v>10</v>
          </cell>
          <cell r="AM30">
            <v>10</v>
          </cell>
          <cell r="AN30">
            <v>10</v>
          </cell>
          <cell r="AO30">
            <v>10</v>
          </cell>
          <cell r="AP30">
            <v>10</v>
          </cell>
          <cell r="AQ30">
            <v>10</v>
          </cell>
          <cell r="AR30">
            <v>6</v>
          </cell>
          <cell r="AS30">
            <v>6</v>
          </cell>
          <cell r="AT30">
            <v>6</v>
          </cell>
          <cell r="AU30">
            <v>6</v>
          </cell>
          <cell r="AV30">
            <v>6</v>
          </cell>
          <cell r="AW30">
            <v>10</v>
          </cell>
          <cell r="AX30">
            <v>10</v>
          </cell>
          <cell r="AY30">
            <v>10</v>
          </cell>
          <cell r="AZ30">
            <v>10</v>
          </cell>
          <cell r="BA30">
            <v>10</v>
          </cell>
          <cell r="BB30">
            <v>10</v>
          </cell>
          <cell r="BC30">
            <v>10</v>
          </cell>
          <cell r="BD30">
            <v>6</v>
          </cell>
          <cell r="BE30">
            <v>6</v>
          </cell>
          <cell r="BF30">
            <v>6</v>
          </cell>
          <cell r="BG30">
            <v>10</v>
          </cell>
          <cell r="BH30">
            <v>10</v>
          </cell>
          <cell r="BI30">
            <v>10</v>
          </cell>
          <cell r="BJ30">
            <v>10</v>
          </cell>
          <cell r="BK30">
            <v>10</v>
          </cell>
          <cell r="BL30">
            <v>10</v>
          </cell>
          <cell r="BM30">
            <v>10</v>
          </cell>
          <cell r="BN30">
            <v>6</v>
          </cell>
          <cell r="BO30">
            <v>6</v>
          </cell>
          <cell r="BP30">
            <v>6</v>
          </cell>
          <cell r="BQ30">
            <v>6</v>
          </cell>
          <cell r="BR30">
            <v>6</v>
          </cell>
          <cell r="BS30">
            <v>6</v>
          </cell>
          <cell r="BT30">
            <v>6</v>
          </cell>
          <cell r="BU30">
            <v>10</v>
          </cell>
          <cell r="BV30">
            <v>10</v>
          </cell>
          <cell r="BW30">
            <v>10</v>
          </cell>
          <cell r="BX30">
            <v>10</v>
          </cell>
          <cell r="BY30">
            <v>10</v>
          </cell>
          <cell r="BZ30">
            <v>10</v>
          </cell>
          <cell r="CA30">
            <v>10</v>
          </cell>
          <cell r="CB30">
            <v>10</v>
          </cell>
          <cell r="CC30">
            <v>10</v>
          </cell>
          <cell r="CD30">
            <v>10</v>
          </cell>
          <cell r="CE30">
            <v>10</v>
          </cell>
          <cell r="CF30">
            <v>10</v>
          </cell>
          <cell r="CG30">
            <v>10</v>
          </cell>
          <cell r="CH30">
            <v>10</v>
          </cell>
          <cell r="CI30">
            <v>0</v>
          </cell>
        </row>
        <row r="31">
          <cell r="E31" t="str">
            <v>GY</v>
          </cell>
          <cell r="F31" t="str">
            <v>GY</v>
          </cell>
          <cell r="G31" t="str">
            <v>GY</v>
          </cell>
          <cell r="H31" t="str">
            <v>GY</v>
          </cell>
          <cell r="I31" t="str">
            <v>GY</v>
          </cell>
          <cell r="J31" t="str">
            <v>GY</v>
          </cell>
          <cell r="K31" t="str">
            <v>GY</v>
          </cell>
          <cell r="L31" t="str">
            <v>GY</v>
          </cell>
          <cell r="M31" t="str">
            <v>GY</v>
          </cell>
          <cell r="N31" t="str">
            <v>GY</v>
          </cell>
          <cell r="O31" t="str">
            <v>GY</v>
          </cell>
          <cell r="P31" t="str">
            <v>GY</v>
          </cell>
          <cell r="Q31" t="str">
            <v>GY</v>
          </cell>
          <cell r="R31" t="str">
            <v>GY</v>
          </cell>
          <cell r="S31" t="str">
            <v>GY</v>
          </cell>
          <cell r="T31" t="str">
            <v>GY</v>
          </cell>
          <cell r="U31" t="str">
            <v>GY</v>
          </cell>
          <cell r="V31" t="str">
            <v>GY</v>
          </cell>
          <cell r="W31" t="str">
            <v>GY</v>
          </cell>
          <cell r="X31" t="str">
            <v>GY</v>
          </cell>
          <cell r="Y31" t="str">
            <v>GY</v>
          </cell>
          <cell r="Z31" t="str">
            <v>GY</v>
          </cell>
          <cell r="AA31" t="str">
            <v>GY</v>
          </cell>
          <cell r="AB31" t="str">
            <v>GY</v>
          </cell>
          <cell r="AC31" t="str">
            <v>GY</v>
          </cell>
          <cell r="AD31" t="str">
            <v>GY</v>
          </cell>
          <cell r="AE31" t="str">
            <v>GY</v>
          </cell>
          <cell r="AF31" t="str">
            <v>GY</v>
          </cell>
          <cell r="AG31" t="str">
            <v>GY</v>
          </cell>
          <cell r="AH31" t="str">
            <v>GY</v>
          </cell>
          <cell r="AI31" t="str">
            <v>GY</v>
          </cell>
          <cell r="AJ31" t="str">
            <v>GY</v>
          </cell>
          <cell r="AK31" t="str">
            <v>GY</v>
          </cell>
          <cell r="AL31" t="str">
            <v>GY</v>
          </cell>
          <cell r="AM31" t="str">
            <v>GY</v>
          </cell>
          <cell r="AN31" t="str">
            <v>GY</v>
          </cell>
          <cell r="AO31" t="str">
            <v>GY</v>
          </cell>
          <cell r="AP31" t="str">
            <v>GY</v>
          </cell>
          <cell r="AQ31" t="str">
            <v>GY</v>
          </cell>
          <cell r="AR31" t="str">
            <v>GY</v>
          </cell>
          <cell r="AS31" t="str">
            <v>GY</v>
          </cell>
          <cell r="AT31" t="str">
            <v>GY</v>
          </cell>
          <cell r="AU31" t="str">
            <v>GY</v>
          </cell>
          <cell r="AV31" t="str">
            <v>GY</v>
          </cell>
          <cell r="AW31" t="str">
            <v>GY</v>
          </cell>
          <cell r="AX31" t="str">
            <v>GY</v>
          </cell>
          <cell r="AY31" t="str">
            <v>GY</v>
          </cell>
          <cell r="AZ31" t="str">
            <v>GY</v>
          </cell>
          <cell r="BA31" t="str">
            <v>GY</v>
          </cell>
          <cell r="BB31" t="str">
            <v>GY</v>
          </cell>
          <cell r="BC31" t="str">
            <v>GY</v>
          </cell>
          <cell r="BD31" t="str">
            <v>GY</v>
          </cell>
          <cell r="BE31" t="str">
            <v>GY</v>
          </cell>
          <cell r="BF31" t="str">
            <v>GY</v>
          </cell>
          <cell r="BG31" t="str">
            <v>GY</v>
          </cell>
          <cell r="BH31" t="str">
            <v>GY</v>
          </cell>
          <cell r="BI31" t="str">
            <v>GY</v>
          </cell>
          <cell r="BJ31" t="str">
            <v>GY</v>
          </cell>
          <cell r="BK31" t="str">
            <v>GY</v>
          </cell>
          <cell r="BL31" t="str">
            <v>GY</v>
          </cell>
          <cell r="BM31" t="str">
            <v>GY</v>
          </cell>
          <cell r="BN31" t="str">
            <v>GY</v>
          </cell>
          <cell r="BO31" t="str">
            <v>GY</v>
          </cell>
          <cell r="BP31" t="str">
            <v>GY</v>
          </cell>
          <cell r="BQ31" t="str">
            <v>GY</v>
          </cell>
          <cell r="BR31" t="str">
            <v>GY</v>
          </cell>
          <cell r="BS31" t="str">
            <v>GY</v>
          </cell>
          <cell r="BT31" t="str">
            <v>GY</v>
          </cell>
          <cell r="BU31" t="str">
            <v>GY</v>
          </cell>
          <cell r="BV31" t="str">
            <v>GY</v>
          </cell>
          <cell r="BW31" t="str">
            <v>GY</v>
          </cell>
          <cell r="BX31" t="str">
            <v>GY</v>
          </cell>
          <cell r="BY31" t="str">
            <v>GY</v>
          </cell>
          <cell r="BZ31" t="str">
            <v>GY</v>
          </cell>
          <cell r="CA31" t="str">
            <v>GY</v>
          </cell>
          <cell r="CB31" t="str">
            <v>GY</v>
          </cell>
          <cell r="CC31" t="str">
            <v>GY</v>
          </cell>
          <cell r="CD31" t="str">
            <v>GY</v>
          </cell>
          <cell r="CE31" t="str">
            <v>GY</v>
          </cell>
          <cell r="CF31" t="str">
            <v>GY</v>
          </cell>
          <cell r="CG31" t="str">
            <v>GY</v>
          </cell>
          <cell r="CH31" t="str">
            <v>GY</v>
          </cell>
          <cell r="CI31" t="str">
            <v>GY</v>
          </cell>
        </row>
        <row r="32">
          <cell r="E32" t="str">
            <v>Size</v>
          </cell>
          <cell r="F32" t="str">
            <v>Tyre Size</v>
          </cell>
          <cell r="G32" t="str">
            <v>185R14C</v>
          </cell>
          <cell r="H32" t="str">
            <v>185R14C</v>
          </cell>
          <cell r="I32" t="str">
            <v>700x16</v>
          </cell>
          <cell r="J32" t="str">
            <v>700x16</v>
          </cell>
          <cell r="K32" t="str">
            <v>750x16</v>
          </cell>
          <cell r="L32" t="str">
            <v>750x16</v>
          </cell>
          <cell r="M32" t="str">
            <v>825x16</v>
          </cell>
          <cell r="N32" t="str">
            <v>825x16</v>
          </cell>
          <cell r="O32" t="str">
            <v>11R22.5</v>
          </cell>
          <cell r="P32" t="str">
            <v>11R22.5</v>
          </cell>
          <cell r="Q32" t="str">
            <v>11R22.5</v>
          </cell>
          <cell r="R32" t="str">
            <v>11R22.5</v>
          </cell>
          <cell r="S32" t="str">
            <v>11R22.5</v>
          </cell>
          <cell r="T32" t="str">
            <v>11R22.5</v>
          </cell>
          <cell r="U32" t="str">
            <v>11R22.5</v>
          </cell>
          <cell r="V32" t="str">
            <v>315/80R22.5</v>
          </cell>
          <cell r="W32" t="str">
            <v>315/80R22.5</v>
          </cell>
          <cell r="X32" t="str">
            <v>315/80R22.5</v>
          </cell>
          <cell r="Y32" t="str">
            <v>315/80R22.5</v>
          </cell>
          <cell r="Z32" t="str">
            <v>315/80R22.5</v>
          </cell>
          <cell r="AA32" t="str">
            <v>315/80R22.5</v>
          </cell>
          <cell r="AB32" t="str">
            <v>315/80R22.5</v>
          </cell>
          <cell r="AC32" t="str">
            <v>315/80R22.5</v>
          </cell>
          <cell r="AD32" t="str">
            <v>315/80R22.5</v>
          </cell>
          <cell r="AE32" t="str">
            <v>315/80R22.5</v>
          </cell>
          <cell r="AF32" t="str">
            <v>315/80R22.5</v>
          </cell>
          <cell r="AG32" t="str">
            <v>315/80R22.5</v>
          </cell>
          <cell r="AH32" t="str">
            <v>315/80R22.5</v>
          </cell>
          <cell r="AI32" t="str">
            <v>315/80R22.5</v>
          </cell>
          <cell r="AJ32" t="str">
            <v>315/80R22.5</v>
          </cell>
          <cell r="AK32" t="str">
            <v>315/80R22.5</v>
          </cell>
          <cell r="AL32" t="str">
            <v>315/80R22.5</v>
          </cell>
          <cell r="AM32" t="str">
            <v>315/80R22.5</v>
          </cell>
          <cell r="AN32" t="str">
            <v>315/80R22.5</v>
          </cell>
          <cell r="AO32" t="str">
            <v>315/80R22.5</v>
          </cell>
          <cell r="AP32" t="str">
            <v>315/80R22.5</v>
          </cell>
          <cell r="AQ32" t="str">
            <v>315/80R22.5</v>
          </cell>
          <cell r="AR32" t="str">
            <v>315/80R22.5</v>
          </cell>
          <cell r="AS32" t="str">
            <v>315/80R22.5</v>
          </cell>
          <cell r="AT32" t="str">
            <v>315/80R22.5</v>
          </cell>
          <cell r="AU32" t="str">
            <v>315/80R22.5</v>
          </cell>
          <cell r="AV32" t="str">
            <v>315/80R22.5</v>
          </cell>
          <cell r="AW32" t="str">
            <v>315/80R22.5</v>
          </cell>
          <cell r="AX32" t="str">
            <v>315/80R22.5</v>
          </cell>
          <cell r="AY32" t="str">
            <v>315/80R22.5</v>
          </cell>
          <cell r="AZ32" t="str">
            <v>315/80R22.5</v>
          </cell>
          <cell r="BA32" t="str">
            <v>315/80R22.5</v>
          </cell>
          <cell r="BB32" t="str">
            <v>315/80R22.5</v>
          </cell>
          <cell r="BC32" t="str">
            <v>315/80R22.5</v>
          </cell>
          <cell r="BD32" t="str">
            <v>11R22.5</v>
          </cell>
          <cell r="BE32" t="str">
            <v>11R22.5</v>
          </cell>
          <cell r="BF32" t="str">
            <v>11R22.5</v>
          </cell>
          <cell r="BG32" t="str">
            <v>315/80R22.5</v>
          </cell>
          <cell r="BH32" t="str">
            <v>315/80R22.5</v>
          </cell>
          <cell r="BI32" t="str">
            <v>315/80R22.5</v>
          </cell>
          <cell r="BJ32" t="str">
            <v>315/80R22.5</v>
          </cell>
          <cell r="BK32" t="str">
            <v>315/80R22.5</v>
          </cell>
          <cell r="BL32" t="str">
            <v>315/80R22.5</v>
          </cell>
          <cell r="BM32" t="str">
            <v>315/80R22.5</v>
          </cell>
          <cell r="BN32" t="str">
            <v>315/80R22.5</v>
          </cell>
          <cell r="BO32" t="str">
            <v>315/80R22.5</v>
          </cell>
          <cell r="BP32" t="str">
            <v>315/80R22.5</v>
          </cell>
          <cell r="BQ32" t="str">
            <v>315/80R22.5</v>
          </cell>
          <cell r="BR32" t="str">
            <v>315/80R22.5</v>
          </cell>
          <cell r="BS32" t="str">
            <v>315/80R22.5</v>
          </cell>
          <cell r="BT32" t="str">
            <v>315/80R22.5</v>
          </cell>
          <cell r="BU32" t="str">
            <v>315/80R22.5</v>
          </cell>
          <cell r="BV32" t="str">
            <v>315/80R22.5</v>
          </cell>
          <cell r="BW32" t="str">
            <v>315/80R22.5</v>
          </cell>
          <cell r="BX32" t="str">
            <v>315/80R22.5</v>
          </cell>
          <cell r="BY32" t="str">
            <v>315/80R22.5</v>
          </cell>
          <cell r="BZ32" t="str">
            <v>315/80R22.5</v>
          </cell>
          <cell r="CA32" t="str">
            <v>315/80R22.5</v>
          </cell>
          <cell r="CB32" t="str">
            <v>315/80R22.5</v>
          </cell>
          <cell r="CC32" t="str">
            <v>315/80R22.5</v>
          </cell>
          <cell r="CD32" t="str">
            <v>315/80R22.5</v>
          </cell>
          <cell r="CE32" t="str">
            <v>315/80R22.5</v>
          </cell>
          <cell r="CF32" t="str">
            <v>315/80R22.5</v>
          </cell>
          <cell r="CG32" t="str">
            <v>315/80R22.5</v>
          </cell>
          <cell r="CH32" t="str">
            <v>315/80R22.5</v>
          </cell>
          <cell r="CI32" t="str">
            <v>Size</v>
          </cell>
        </row>
        <row r="33">
          <cell r="E33">
            <v>0</v>
          </cell>
          <cell r="F33">
            <v>2400.0000000003001</v>
          </cell>
          <cell r="G33">
            <v>583.70000000000005</v>
          </cell>
          <cell r="H33">
            <v>583.70000000000005</v>
          </cell>
          <cell r="I33">
            <v>653.25</v>
          </cell>
          <cell r="J33">
            <v>653.25</v>
          </cell>
          <cell r="K33">
            <v>844.35</v>
          </cell>
          <cell r="L33">
            <v>844.35</v>
          </cell>
          <cell r="M33">
            <v>1369.55</v>
          </cell>
          <cell r="N33">
            <v>1369.55</v>
          </cell>
          <cell r="O33">
            <v>3107</v>
          </cell>
          <cell r="P33">
            <v>3107</v>
          </cell>
          <cell r="Q33">
            <v>3107</v>
          </cell>
          <cell r="R33">
            <v>3107</v>
          </cell>
          <cell r="S33">
            <v>3107</v>
          </cell>
          <cell r="T33">
            <v>3107</v>
          </cell>
          <cell r="U33">
            <v>3107</v>
          </cell>
          <cell r="V33">
            <v>3554.2000000000003</v>
          </cell>
          <cell r="W33">
            <v>3554.2000000000003</v>
          </cell>
          <cell r="X33">
            <v>3554.2000000000003</v>
          </cell>
          <cell r="Y33">
            <v>3554.2000000000003</v>
          </cell>
          <cell r="Z33">
            <v>3554.2000000000003</v>
          </cell>
          <cell r="AA33">
            <v>3554.2000000000003</v>
          </cell>
          <cell r="AB33">
            <v>3554.2000000000003</v>
          </cell>
          <cell r="AC33">
            <v>3554.2000000000003</v>
          </cell>
          <cell r="AD33">
            <v>3554.2000000000003</v>
          </cell>
          <cell r="AE33">
            <v>3554.2000000000003</v>
          </cell>
          <cell r="AF33">
            <v>3554.2000000000003</v>
          </cell>
          <cell r="AG33">
            <v>3554.2000000000003</v>
          </cell>
          <cell r="AH33">
            <v>3554.2000000000003</v>
          </cell>
          <cell r="AI33">
            <v>3554.2000000000003</v>
          </cell>
          <cell r="AJ33">
            <v>3554.2000000000003</v>
          </cell>
          <cell r="AK33">
            <v>3554.2000000000003</v>
          </cell>
          <cell r="AL33">
            <v>3554.2000000000003</v>
          </cell>
          <cell r="AM33">
            <v>3554.2000000000003</v>
          </cell>
          <cell r="AN33">
            <v>3554.2000000000003</v>
          </cell>
          <cell r="AO33">
            <v>3554.2000000000003</v>
          </cell>
          <cell r="AP33">
            <v>3554.2000000000003</v>
          </cell>
          <cell r="AQ33">
            <v>3554.2000000000003</v>
          </cell>
          <cell r="AR33">
            <v>3554.2000000000003</v>
          </cell>
          <cell r="AS33">
            <v>3554.2000000000003</v>
          </cell>
          <cell r="AT33">
            <v>3554.2000000000003</v>
          </cell>
          <cell r="AU33">
            <v>3554.2000000000003</v>
          </cell>
          <cell r="AV33">
            <v>3554.2000000000003</v>
          </cell>
          <cell r="AW33">
            <v>3554.2000000000003</v>
          </cell>
          <cell r="AX33">
            <v>3554.2000000000003</v>
          </cell>
          <cell r="AY33">
            <v>3554.2000000000003</v>
          </cell>
          <cell r="AZ33">
            <v>3554.2000000000003</v>
          </cell>
          <cell r="BA33">
            <v>3554.2000000000003</v>
          </cell>
          <cell r="BB33">
            <v>3554.2000000000003</v>
          </cell>
          <cell r="BC33">
            <v>3554.2000000000003</v>
          </cell>
          <cell r="BD33">
            <v>3107</v>
          </cell>
          <cell r="BE33">
            <v>3107</v>
          </cell>
          <cell r="BF33">
            <v>3107</v>
          </cell>
          <cell r="BG33">
            <v>3554.2000000000003</v>
          </cell>
          <cell r="BH33">
            <v>3554.2000000000003</v>
          </cell>
          <cell r="BI33">
            <v>3554.2000000000003</v>
          </cell>
          <cell r="BJ33">
            <v>3554.2000000000003</v>
          </cell>
          <cell r="BK33">
            <v>3554.2000000000003</v>
          </cell>
          <cell r="BL33">
            <v>3554.2000000000003</v>
          </cell>
          <cell r="BM33">
            <v>3554.2000000000003</v>
          </cell>
          <cell r="BN33">
            <v>3554.2000000000003</v>
          </cell>
          <cell r="BO33">
            <v>3554.2000000000003</v>
          </cell>
          <cell r="BP33">
            <v>3554.2000000000003</v>
          </cell>
          <cell r="BQ33">
            <v>3554.2000000000003</v>
          </cell>
          <cell r="BR33">
            <v>3554.2000000000003</v>
          </cell>
          <cell r="BS33">
            <v>3554.2000000000003</v>
          </cell>
          <cell r="BT33">
            <v>3554.2000000000003</v>
          </cell>
          <cell r="BU33">
            <v>3554.2000000000003</v>
          </cell>
          <cell r="BV33">
            <v>3554.2000000000003</v>
          </cell>
          <cell r="BW33">
            <v>3554.2000000000003</v>
          </cell>
          <cell r="BX33">
            <v>3554.2000000000003</v>
          </cell>
          <cell r="BY33">
            <v>3554.2000000000003</v>
          </cell>
          <cell r="BZ33">
            <v>3554.2000000000003</v>
          </cell>
          <cell r="CA33">
            <v>3554.2000000000003</v>
          </cell>
          <cell r="CB33">
            <v>3554.2000000000003</v>
          </cell>
          <cell r="CC33">
            <v>3554.2000000000003</v>
          </cell>
          <cell r="CD33">
            <v>3554.2000000000003</v>
          </cell>
          <cell r="CE33">
            <v>3554.2000000000003</v>
          </cell>
          <cell r="CF33">
            <v>3554.2000000000003</v>
          </cell>
          <cell r="CG33">
            <v>3554.2000000000003</v>
          </cell>
          <cell r="CH33">
            <v>3554.2000000000003</v>
          </cell>
          <cell r="CI33">
            <v>0</v>
          </cell>
        </row>
        <row r="34">
          <cell r="E34">
            <v>0</v>
          </cell>
          <cell r="F34">
            <v>806.4</v>
          </cell>
          <cell r="G34">
            <v>284.05</v>
          </cell>
          <cell r="H34">
            <v>284.05</v>
          </cell>
          <cell r="I34">
            <v>327.60000000000002</v>
          </cell>
          <cell r="J34">
            <v>327.60000000000002</v>
          </cell>
          <cell r="K34">
            <v>388.05</v>
          </cell>
          <cell r="L34">
            <v>388.05</v>
          </cell>
          <cell r="M34">
            <v>425.1</v>
          </cell>
          <cell r="N34">
            <v>425.1</v>
          </cell>
          <cell r="O34">
            <v>776.1</v>
          </cell>
          <cell r="P34">
            <v>776.1</v>
          </cell>
          <cell r="Q34">
            <v>776.1</v>
          </cell>
          <cell r="R34">
            <v>776.1</v>
          </cell>
          <cell r="S34">
            <v>776.1</v>
          </cell>
          <cell r="T34">
            <v>776.1</v>
          </cell>
          <cell r="U34">
            <v>776.1</v>
          </cell>
          <cell r="V34">
            <v>821.6</v>
          </cell>
          <cell r="W34">
            <v>821.6</v>
          </cell>
          <cell r="X34">
            <v>821.6</v>
          </cell>
          <cell r="Y34">
            <v>821.6</v>
          </cell>
          <cell r="Z34">
            <v>821.6</v>
          </cell>
          <cell r="AA34">
            <v>821.6</v>
          </cell>
          <cell r="AB34">
            <v>821.6</v>
          </cell>
          <cell r="AC34">
            <v>821.6</v>
          </cell>
          <cell r="AD34">
            <v>821.6</v>
          </cell>
          <cell r="AE34">
            <v>821.6</v>
          </cell>
          <cell r="AF34">
            <v>821.6</v>
          </cell>
          <cell r="AG34">
            <v>821.6</v>
          </cell>
          <cell r="AH34">
            <v>821.6</v>
          </cell>
          <cell r="AI34">
            <v>821.6</v>
          </cell>
          <cell r="AJ34">
            <v>821.6</v>
          </cell>
          <cell r="AK34">
            <v>821.6</v>
          </cell>
          <cell r="AL34">
            <v>821.6</v>
          </cell>
          <cell r="AM34">
            <v>821.6</v>
          </cell>
          <cell r="AN34">
            <v>821.6</v>
          </cell>
          <cell r="AO34">
            <v>821.6</v>
          </cell>
          <cell r="AP34">
            <v>821.6</v>
          </cell>
          <cell r="AQ34">
            <v>821.6</v>
          </cell>
          <cell r="AR34">
            <v>821.6</v>
          </cell>
          <cell r="AS34">
            <v>821.6</v>
          </cell>
          <cell r="AT34">
            <v>821.6</v>
          </cell>
          <cell r="AU34">
            <v>821.6</v>
          </cell>
          <cell r="AV34">
            <v>821.6</v>
          </cell>
          <cell r="AW34">
            <v>821.6</v>
          </cell>
          <cell r="AX34">
            <v>821.6</v>
          </cell>
          <cell r="AY34">
            <v>821.6</v>
          </cell>
          <cell r="AZ34">
            <v>821.6</v>
          </cell>
          <cell r="BA34">
            <v>821.6</v>
          </cell>
          <cell r="BB34">
            <v>821.6</v>
          </cell>
          <cell r="BC34">
            <v>821.6</v>
          </cell>
          <cell r="BD34">
            <v>776.1</v>
          </cell>
          <cell r="BE34">
            <v>776.1</v>
          </cell>
          <cell r="BF34">
            <v>776.1</v>
          </cell>
          <cell r="BG34">
            <v>821.6</v>
          </cell>
          <cell r="BH34">
            <v>821.6</v>
          </cell>
          <cell r="BI34">
            <v>821.6</v>
          </cell>
          <cell r="BJ34">
            <v>821.6</v>
          </cell>
          <cell r="BK34">
            <v>821.6</v>
          </cell>
          <cell r="BL34">
            <v>821.6</v>
          </cell>
          <cell r="BM34">
            <v>821.6</v>
          </cell>
          <cell r="BN34">
            <v>821.6</v>
          </cell>
          <cell r="BO34">
            <v>821.6</v>
          </cell>
          <cell r="BP34">
            <v>821.6</v>
          </cell>
          <cell r="BQ34">
            <v>821.6</v>
          </cell>
          <cell r="BR34">
            <v>821.6</v>
          </cell>
          <cell r="BS34">
            <v>821.6</v>
          </cell>
          <cell r="BT34">
            <v>821.6</v>
          </cell>
          <cell r="BU34">
            <v>821.6</v>
          </cell>
          <cell r="BV34">
            <v>821.6</v>
          </cell>
          <cell r="BW34">
            <v>821.6</v>
          </cell>
          <cell r="BX34">
            <v>821.6</v>
          </cell>
          <cell r="BY34">
            <v>821.6</v>
          </cell>
          <cell r="BZ34">
            <v>821.6</v>
          </cell>
          <cell r="CA34">
            <v>821.6</v>
          </cell>
          <cell r="CB34">
            <v>821.6</v>
          </cell>
          <cell r="CC34">
            <v>821.6</v>
          </cell>
          <cell r="CD34">
            <v>821.6</v>
          </cell>
          <cell r="CE34">
            <v>821.6</v>
          </cell>
          <cell r="CF34">
            <v>821.6</v>
          </cell>
          <cell r="CG34">
            <v>821.6</v>
          </cell>
          <cell r="CH34">
            <v>821.6</v>
          </cell>
          <cell r="CI34">
            <v>0</v>
          </cell>
        </row>
        <row r="35">
          <cell r="E35">
            <v>0</v>
          </cell>
          <cell r="F35">
            <v>80000</v>
          </cell>
          <cell r="G35">
            <v>50000</v>
          </cell>
          <cell r="H35">
            <v>50000</v>
          </cell>
          <cell r="I35">
            <v>60000</v>
          </cell>
          <cell r="J35">
            <v>60000</v>
          </cell>
          <cell r="K35">
            <v>60000</v>
          </cell>
          <cell r="L35">
            <v>60000</v>
          </cell>
          <cell r="M35">
            <v>60000</v>
          </cell>
          <cell r="N35">
            <v>60000</v>
          </cell>
          <cell r="O35">
            <v>60000</v>
          </cell>
          <cell r="P35">
            <v>60000</v>
          </cell>
          <cell r="Q35">
            <v>60000</v>
          </cell>
          <cell r="R35">
            <v>60000</v>
          </cell>
          <cell r="S35">
            <v>60000</v>
          </cell>
          <cell r="T35">
            <v>60000</v>
          </cell>
          <cell r="U35">
            <v>60000</v>
          </cell>
          <cell r="V35">
            <v>60000</v>
          </cell>
          <cell r="W35">
            <v>60000</v>
          </cell>
          <cell r="X35">
            <v>60000</v>
          </cell>
          <cell r="Y35">
            <v>60000</v>
          </cell>
          <cell r="Z35">
            <v>60000</v>
          </cell>
          <cell r="AA35">
            <v>60000</v>
          </cell>
          <cell r="AB35">
            <v>70000</v>
          </cell>
          <cell r="AC35">
            <v>70000</v>
          </cell>
          <cell r="AD35">
            <v>70000</v>
          </cell>
          <cell r="AE35">
            <v>80000</v>
          </cell>
          <cell r="AF35">
            <v>80000</v>
          </cell>
          <cell r="AG35">
            <v>80000</v>
          </cell>
          <cell r="AH35">
            <v>80000</v>
          </cell>
          <cell r="AI35">
            <v>80000</v>
          </cell>
          <cell r="AJ35">
            <v>80000</v>
          </cell>
          <cell r="AK35">
            <v>80000</v>
          </cell>
          <cell r="AL35">
            <v>80000</v>
          </cell>
          <cell r="AM35">
            <v>80000</v>
          </cell>
          <cell r="AN35">
            <v>80000</v>
          </cell>
          <cell r="AO35">
            <v>80000</v>
          </cell>
          <cell r="AP35">
            <v>80000</v>
          </cell>
          <cell r="AQ35">
            <v>80000</v>
          </cell>
          <cell r="AR35">
            <v>80000</v>
          </cell>
          <cell r="AS35">
            <v>80000</v>
          </cell>
          <cell r="AT35">
            <v>80000</v>
          </cell>
          <cell r="AU35">
            <v>80000</v>
          </cell>
          <cell r="AV35">
            <v>80000</v>
          </cell>
          <cell r="AW35">
            <v>80000</v>
          </cell>
          <cell r="AX35">
            <v>80000</v>
          </cell>
          <cell r="AY35">
            <v>80000</v>
          </cell>
          <cell r="AZ35">
            <v>80000</v>
          </cell>
          <cell r="BA35">
            <v>80000</v>
          </cell>
          <cell r="BB35">
            <v>80000</v>
          </cell>
          <cell r="BC35">
            <v>80000</v>
          </cell>
          <cell r="BD35">
            <v>80000</v>
          </cell>
          <cell r="BE35">
            <v>80000</v>
          </cell>
          <cell r="BF35">
            <v>80000</v>
          </cell>
          <cell r="BG35">
            <v>80000</v>
          </cell>
          <cell r="BH35">
            <v>80000</v>
          </cell>
          <cell r="BI35">
            <v>80000</v>
          </cell>
          <cell r="BJ35">
            <v>80000</v>
          </cell>
          <cell r="BK35">
            <v>80000</v>
          </cell>
          <cell r="BL35">
            <v>80000</v>
          </cell>
          <cell r="BM35">
            <v>80000</v>
          </cell>
          <cell r="BN35">
            <v>80000</v>
          </cell>
          <cell r="BO35">
            <v>80000</v>
          </cell>
          <cell r="BP35">
            <v>80000</v>
          </cell>
          <cell r="BQ35">
            <v>80000</v>
          </cell>
          <cell r="BR35">
            <v>80000</v>
          </cell>
          <cell r="BS35">
            <v>80000</v>
          </cell>
          <cell r="BT35">
            <v>80000</v>
          </cell>
          <cell r="BU35">
            <v>80000</v>
          </cell>
          <cell r="BV35">
            <v>80000</v>
          </cell>
          <cell r="BW35">
            <v>80000</v>
          </cell>
          <cell r="BX35">
            <v>80000</v>
          </cell>
          <cell r="BY35">
            <v>80000</v>
          </cell>
          <cell r="BZ35">
            <v>80000</v>
          </cell>
          <cell r="CA35">
            <v>80000</v>
          </cell>
          <cell r="CB35">
            <v>80000</v>
          </cell>
          <cell r="CC35">
            <v>80000</v>
          </cell>
          <cell r="CD35">
            <v>80000</v>
          </cell>
          <cell r="CE35">
            <v>80000</v>
          </cell>
          <cell r="CF35">
            <v>80000</v>
          </cell>
          <cell r="CG35">
            <v>80000</v>
          </cell>
          <cell r="CH35">
            <v>80000</v>
          </cell>
          <cell r="CI35">
            <v>0</v>
          </cell>
        </row>
        <row r="36">
          <cell r="E36">
            <v>0</v>
          </cell>
          <cell r="F36">
            <v>100000</v>
          </cell>
          <cell r="G36">
            <v>60000</v>
          </cell>
          <cell r="H36">
            <v>60000</v>
          </cell>
          <cell r="I36">
            <v>60000</v>
          </cell>
          <cell r="J36">
            <v>60000</v>
          </cell>
          <cell r="K36">
            <v>60000</v>
          </cell>
          <cell r="L36">
            <v>60000</v>
          </cell>
          <cell r="M36">
            <v>70000</v>
          </cell>
          <cell r="N36">
            <v>70000</v>
          </cell>
          <cell r="O36">
            <v>70000</v>
          </cell>
          <cell r="P36">
            <v>70000</v>
          </cell>
          <cell r="Q36">
            <v>70000</v>
          </cell>
          <cell r="R36">
            <v>70000</v>
          </cell>
          <cell r="S36">
            <v>70000</v>
          </cell>
          <cell r="T36">
            <v>70000</v>
          </cell>
          <cell r="U36">
            <v>70000</v>
          </cell>
          <cell r="V36">
            <v>80000</v>
          </cell>
          <cell r="W36">
            <v>80000</v>
          </cell>
          <cell r="X36">
            <v>80000</v>
          </cell>
          <cell r="Y36">
            <v>80000</v>
          </cell>
          <cell r="Z36">
            <v>80000</v>
          </cell>
          <cell r="AA36">
            <v>80000</v>
          </cell>
          <cell r="AB36">
            <v>90000</v>
          </cell>
          <cell r="AC36">
            <v>90000</v>
          </cell>
          <cell r="AD36">
            <v>90000</v>
          </cell>
          <cell r="AE36">
            <v>100000</v>
          </cell>
          <cell r="AF36">
            <v>100000</v>
          </cell>
          <cell r="AG36">
            <v>100000</v>
          </cell>
          <cell r="AH36">
            <v>100000</v>
          </cell>
          <cell r="AI36">
            <v>100000</v>
          </cell>
          <cell r="AJ36">
            <v>100000</v>
          </cell>
          <cell r="AK36">
            <v>100000</v>
          </cell>
          <cell r="AL36">
            <v>100000</v>
          </cell>
          <cell r="AM36">
            <v>100000</v>
          </cell>
          <cell r="AN36">
            <v>100000</v>
          </cell>
          <cell r="AO36">
            <v>100000</v>
          </cell>
          <cell r="AP36">
            <v>100000</v>
          </cell>
          <cell r="AQ36">
            <v>100000</v>
          </cell>
          <cell r="AR36">
            <v>100000</v>
          </cell>
          <cell r="AS36">
            <v>100000</v>
          </cell>
          <cell r="AT36">
            <v>100000</v>
          </cell>
          <cell r="AU36">
            <v>100000</v>
          </cell>
          <cell r="AV36">
            <v>100000</v>
          </cell>
          <cell r="AW36">
            <v>100000</v>
          </cell>
          <cell r="AX36">
            <v>100000</v>
          </cell>
          <cell r="AY36">
            <v>100000</v>
          </cell>
          <cell r="AZ36">
            <v>100000</v>
          </cell>
          <cell r="BA36">
            <v>100000</v>
          </cell>
          <cell r="BB36">
            <v>100000</v>
          </cell>
          <cell r="BC36">
            <v>100000</v>
          </cell>
          <cell r="BD36">
            <v>100000</v>
          </cell>
          <cell r="BE36">
            <v>100000</v>
          </cell>
          <cell r="BF36">
            <v>100000</v>
          </cell>
          <cell r="BG36">
            <v>100000</v>
          </cell>
          <cell r="BH36">
            <v>100000</v>
          </cell>
          <cell r="BI36">
            <v>100000</v>
          </cell>
          <cell r="BJ36">
            <v>100000</v>
          </cell>
          <cell r="BK36">
            <v>100000</v>
          </cell>
          <cell r="BL36">
            <v>100000</v>
          </cell>
          <cell r="BM36">
            <v>100000</v>
          </cell>
          <cell r="BN36">
            <v>100000</v>
          </cell>
          <cell r="BO36">
            <v>100000</v>
          </cell>
          <cell r="BP36">
            <v>100000</v>
          </cell>
          <cell r="BQ36">
            <v>100000</v>
          </cell>
          <cell r="BR36">
            <v>100000</v>
          </cell>
          <cell r="BS36">
            <v>100000</v>
          </cell>
          <cell r="BT36">
            <v>100000</v>
          </cell>
          <cell r="BU36">
            <v>100000</v>
          </cell>
          <cell r="BV36">
            <v>100000</v>
          </cell>
          <cell r="BW36">
            <v>100000</v>
          </cell>
          <cell r="BX36">
            <v>100000</v>
          </cell>
          <cell r="BY36">
            <v>100000</v>
          </cell>
          <cell r="BZ36">
            <v>100000</v>
          </cell>
          <cell r="CA36">
            <v>100000</v>
          </cell>
          <cell r="CB36">
            <v>100000</v>
          </cell>
          <cell r="CC36">
            <v>100000</v>
          </cell>
          <cell r="CD36">
            <v>100000</v>
          </cell>
          <cell r="CE36">
            <v>100000</v>
          </cell>
          <cell r="CF36">
            <v>100000</v>
          </cell>
          <cell r="CG36">
            <v>100000</v>
          </cell>
          <cell r="CH36">
            <v>100000</v>
          </cell>
          <cell r="CI36">
            <v>0</v>
          </cell>
        </row>
        <row r="37">
          <cell r="E37">
            <v>0</v>
          </cell>
          <cell r="F37">
            <v>80000</v>
          </cell>
          <cell r="G37">
            <v>50000</v>
          </cell>
          <cell r="H37">
            <v>50000</v>
          </cell>
          <cell r="I37">
            <v>60000</v>
          </cell>
          <cell r="J37">
            <v>60000</v>
          </cell>
          <cell r="K37">
            <v>60000</v>
          </cell>
          <cell r="L37">
            <v>60000</v>
          </cell>
          <cell r="M37">
            <v>60000</v>
          </cell>
          <cell r="N37">
            <v>60000</v>
          </cell>
          <cell r="O37">
            <v>60000</v>
          </cell>
          <cell r="P37">
            <v>60000</v>
          </cell>
          <cell r="Q37">
            <v>60000</v>
          </cell>
          <cell r="R37">
            <v>60000</v>
          </cell>
          <cell r="S37">
            <v>60000</v>
          </cell>
          <cell r="T37">
            <v>60000</v>
          </cell>
          <cell r="U37">
            <v>60000</v>
          </cell>
          <cell r="V37">
            <v>60000</v>
          </cell>
          <cell r="W37">
            <v>60000</v>
          </cell>
          <cell r="X37">
            <v>60000</v>
          </cell>
          <cell r="Y37">
            <v>60000</v>
          </cell>
          <cell r="Z37">
            <v>60000</v>
          </cell>
          <cell r="AA37">
            <v>60000</v>
          </cell>
          <cell r="AB37">
            <v>70000</v>
          </cell>
          <cell r="AC37">
            <v>70000</v>
          </cell>
          <cell r="AD37">
            <v>70000</v>
          </cell>
          <cell r="AE37">
            <v>80000</v>
          </cell>
          <cell r="AF37">
            <v>80000</v>
          </cell>
          <cell r="AG37">
            <v>80000</v>
          </cell>
          <cell r="AH37">
            <v>80000</v>
          </cell>
          <cell r="AI37">
            <v>80000</v>
          </cell>
          <cell r="AJ37">
            <v>80000</v>
          </cell>
          <cell r="AK37">
            <v>80000</v>
          </cell>
          <cell r="AL37">
            <v>80000</v>
          </cell>
          <cell r="AM37">
            <v>80000</v>
          </cell>
          <cell r="AN37">
            <v>80000</v>
          </cell>
          <cell r="AO37">
            <v>80000</v>
          </cell>
          <cell r="AP37">
            <v>80000</v>
          </cell>
          <cell r="AQ37">
            <v>80000</v>
          </cell>
          <cell r="AR37">
            <v>80000</v>
          </cell>
          <cell r="AS37">
            <v>80000</v>
          </cell>
          <cell r="AT37">
            <v>80000</v>
          </cell>
          <cell r="AU37">
            <v>80000</v>
          </cell>
          <cell r="AV37">
            <v>80000</v>
          </cell>
          <cell r="AW37">
            <v>80000</v>
          </cell>
          <cell r="AX37">
            <v>80000</v>
          </cell>
          <cell r="AY37">
            <v>80000</v>
          </cell>
          <cell r="AZ37">
            <v>80000</v>
          </cell>
          <cell r="BA37">
            <v>80000</v>
          </cell>
          <cell r="BB37">
            <v>80000</v>
          </cell>
          <cell r="BC37">
            <v>80000</v>
          </cell>
          <cell r="BD37">
            <v>80000</v>
          </cell>
          <cell r="BE37">
            <v>80000</v>
          </cell>
          <cell r="BF37">
            <v>80000</v>
          </cell>
          <cell r="BG37">
            <v>80000</v>
          </cell>
          <cell r="BH37">
            <v>80000</v>
          </cell>
          <cell r="BI37">
            <v>80000</v>
          </cell>
          <cell r="BJ37">
            <v>80000</v>
          </cell>
          <cell r="BK37">
            <v>80000</v>
          </cell>
          <cell r="BL37">
            <v>80000</v>
          </cell>
          <cell r="BM37">
            <v>80000</v>
          </cell>
          <cell r="BN37">
            <v>80000</v>
          </cell>
          <cell r="BO37">
            <v>80000</v>
          </cell>
          <cell r="BP37">
            <v>80000</v>
          </cell>
          <cell r="BQ37">
            <v>40000</v>
          </cell>
          <cell r="BR37">
            <v>80000</v>
          </cell>
          <cell r="BS37">
            <v>80000</v>
          </cell>
          <cell r="BT37">
            <v>80000</v>
          </cell>
          <cell r="BU37">
            <v>80000</v>
          </cell>
          <cell r="BV37">
            <v>80000</v>
          </cell>
          <cell r="BW37">
            <v>80000</v>
          </cell>
          <cell r="BX37">
            <v>80000</v>
          </cell>
          <cell r="BY37">
            <v>80000</v>
          </cell>
          <cell r="BZ37">
            <v>80000</v>
          </cell>
          <cell r="CA37">
            <v>80000</v>
          </cell>
          <cell r="CB37">
            <v>80000</v>
          </cell>
          <cell r="CC37">
            <v>80000</v>
          </cell>
          <cell r="CD37">
            <v>80000</v>
          </cell>
          <cell r="CE37">
            <v>80000</v>
          </cell>
          <cell r="CF37">
            <v>80000</v>
          </cell>
          <cell r="CG37">
            <v>80000</v>
          </cell>
          <cell r="CH37">
            <v>80000</v>
          </cell>
          <cell r="CI37">
            <v>0</v>
          </cell>
        </row>
        <row r="38">
          <cell r="E38">
            <v>0</v>
          </cell>
          <cell r="F38">
            <v>100000</v>
          </cell>
          <cell r="G38">
            <v>60000</v>
          </cell>
          <cell r="H38">
            <v>60000</v>
          </cell>
          <cell r="I38">
            <v>60000</v>
          </cell>
          <cell r="J38">
            <v>60000</v>
          </cell>
          <cell r="K38">
            <v>60000</v>
          </cell>
          <cell r="L38">
            <v>60000</v>
          </cell>
          <cell r="M38">
            <v>70000</v>
          </cell>
          <cell r="N38">
            <v>70000</v>
          </cell>
          <cell r="O38">
            <v>70000</v>
          </cell>
          <cell r="P38">
            <v>70000</v>
          </cell>
          <cell r="Q38">
            <v>70000</v>
          </cell>
          <cell r="R38">
            <v>70000</v>
          </cell>
          <cell r="S38">
            <v>70000</v>
          </cell>
          <cell r="T38">
            <v>70000</v>
          </cell>
          <cell r="U38">
            <v>70000</v>
          </cell>
          <cell r="V38">
            <v>80000</v>
          </cell>
          <cell r="W38">
            <v>80000</v>
          </cell>
          <cell r="X38">
            <v>80000</v>
          </cell>
          <cell r="Y38">
            <v>80000</v>
          </cell>
          <cell r="Z38">
            <v>80000</v>
          </cell>
          <cell r="AA38">
            <v>80000</v>
          </cell>
          <cell r="AB38">
            <v>90000</v>
          </cell>
          <cell r="AC38">
            <v>90000</v>
          </cell>
          <cell r="AD38">
            <v>90000</v>
          </cell>
          <cell r="AE38">
            <v>100000</v>
          </cell>
          <cell r="AF38">
            <v>100000</v>
          </cell>
          <cell r="AG38">
            <v>100000</v>
          </cell>
          <cell r="AH38">
            <v>100000</v>
          </cell>
          <cell r="AI38">
            <v>100000</v>
          </cell>
          <cell r="AJ38">
            <v>100000</v>
          </cell>
          <cell r="AK38">
            <v>100000</v>
          </cell>
          <cell r="AL38">
            <v>100000</v>
          </cell>
          <cell r="AM38">
            <v>100000</v>
          </cell>
          <cell r="AN38">
            <v>100000</v>
          </cell>
          <cell r="AO38">
            <v>100000</v>
          </cell>
          <cell r="AP38">
            <v>100000</v>
          </cell>
          <cell r="AQ38">
            <v>100000</v>
          </cell>
          <cell r="AR38">
            <v>100000</v>
          </cell>
          <cell r="AS38">
            <v>100000</v>
          </cell>
          <cell r="AT38">
            <v>100000</v>
          </cell>
          <cell r="AU38">
            <v>100000</v>
          </cell>
          <cell r="AV38">
            <v>100000</v>
          </cell>
          <cell r="AW38">
            <v>100000</v>
          </cell>
          <cell r="AX38">
            <v>100000</v>
          </cell>
          <cell r="AY38">
            <v>100000</v>
          </cell>
          <cell r="AZ38">
            <v>100000</v>
          </cell>
          <cell r="BA38">
            <v>100000</v>
          </cell>
          <cell r="BB38">
            <v>100000</v>
          </cell>
          <cell r="BC38">
            <v>100000</v>
          </cell>
          <cell r="BD38">
            <v>100000</v>
          </cell>
          <cell r="BE38">
            <v>100000</v>
          </cell>
          <cell r="BF38">
            <v>100000</v>
          </cell>
          <cell r="BG38">
            <v>100000</v>
          </cell>
          <cell r="BH38">
            <v>100000</v>
          </cell>
          <cell r="BI38">
            <v>100000</v>
          </cell>
          <cell r="BJ38">
            <v>100000</v>
          </cell>
          <cell r="BK38">
            <v>100000</v>
          </cell>
          <cell r="BL38">
            <v>100000</v>
          </cell>
          <cell r="BM38">
            <v>100000</v>
          </cell>
          <cell r="BN38">
            <v>100000</v>
          </cell>
          <cell r="BO38">
            <v>100000</v>
          </cell>
          <cell r="BP38">
            <v>100000</v>
          </cell>
          <cell r="BQ38">
            <v>60000</v>
          </cell>
          <cell r="BR38">
            <v>100000</v>
          </cell>
          <cell r="BS38">
            <v>100000</v>
          </cell>
          <cell r="BT38">
            <v>100000</v>
          </cell>
          <cell r="BU38">
            <v>100000</v>
          </cell>
          <cell r="BV38">
            <v>100000</v>
          </cell>
          <cell r="BW38">
            <v>100000</v>
          </cell>
          <cell r="BX38">
            <v>100000</v>
          </cell>
          <cell r="BY38">
            <v>100000</v>
          </cell>
          <cell r="BZ38">
            <v>100000</v>
          </cell>
          <cell r="CA38">
            <v>100000</v>
          </cell>
          <cell r="CB38">
            <v>100000</v>
          </cell>
          <cell r="CC38">
            <v>100000</v>
          </cell>
          <cell r="CD38">
            <v>100000</v>
          </cell>
          <cell r="CE38">
            <v>100000</v>
          </cell>
          <cell r="CF38">
            <v>100000</v>
          </cell>
          <cell r="CG38">
            <v>100000</v>
          </cell>
          <cell r="CH38">
            <v>100000</v>
          </cell>
          <cell r="CI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E40">
            <v>2</v>
          </cell>
          <cell r="F40">
            <v>2</v>
          </cell>
          <cell r="G40">
            <v>2</v>
          </cell>
          <cell r="H40">
            <v>2</v>
          </cell>
          <cell r="I40">
            <v>2</v>
          </cell>
          <cell r="J40">
            <v>2</v>
          </cell>
          <cell r="K40">
            <v>2</v>
          </cell>
          <cell r="L40">
            <v>2</v>
          </cell>
          <cell r="M40">
            <v>2</v>
          </cell>
          <cell r="N40">
            <v>2</v>
          </cell>
          <cell r="O40">
            <v>2</v>
          </cell>
          <cell r="P40">
            <v>2</v>
          </cell>
          <cell r="Q40">
            <v>2</v>
          </cell>
          <cell r="R40">
            <v>2</v>
          </cell>
          <cell r="S40">
            <v>2</v>
          </cell>
          <cell r="T40">
            <v>2</v>
          </cell>
          <cell r="U40">
            <v>2</v>
          </cell>
          <cell r="V40">
            <v>2</v>
          </cell>
          <cell r="W40">
            <v>2</v>
          </cell>
          <cell r="X40">
            <v>2</v>
          </cell>
          <cell r="Y40">
            <v>2</v>
          </cell>
          <cell r="Z40">
            <v>2</v>
          </cell>
          <cell r="AA40">
            <v>2</v>
          </cell>
          <cell r="AB40">
            <v>2</v>
          </cell>
          <cell r="AC40">
            <v>2</v>
          </cell>
          <cell r="AD40">
            <v>2</v>
          </cell>
          <cell r="AE40">
            <v>2</v>
          </cell>
          <cell r="AF40">
            <v>2</v>
          </cell>
          <cell r="AG40">
            <v>2</v>
          </cell>
          <cell r="AH40">
            <v>2</v>
          </cell>
          <cell r="AI40">
            <v>2</v>
          </cell>
          <cell r="AJ40">
            <v>2</v>
          </cell>
          <cell r="AK40">
            <v>2</v>
          </cell>
          <cell r="AL40">
            <v>2</v>
          </cell>
          <cell r="AM40">
            <v>2</v>
          </cell>
          <cell r="AN40">
            <v>2</v>
          </cell>
          <cell r="AO40">
            <v>2</v>
          </cell>
          <cell r="AP40">
            <v>2</v>
          </cell>
          <cell r="AQ40">
            <v>2</v>
          </cell>
          <cell r="AR40">
            <v>2</v>
          </cell>
          <cell r="AS40">
            <v>2</v>
          </cell>
          <cell r="AT40">
            <v>2</v>
          </cell>
          <cell r="AU40">
            <v>2</v>
          </cell>
          <cell r="AV40">
            <v>2</v>
          </cell>
          <cell r="AW40">
            <v>2</v>
          </cell>
          <cell r="AX40">
            <v>2</v>
          </cell>
          <cell r="AY40">
            <v>2</v>
          </cell>
          <cell r="AZ40">
            <v>2</v>
          </cell>
          <cell r="BA40">
            <v>2</v>
          </cell>
          <cell r="BB40">
            <v>2</v>
          </cell>
          <cell r="BC40">
            <v>2</v>
          </cell>
          <cell r="BD40">
            <v>2</v>
          </cell>
          <cell r="BE40">
            <v>2</v>
          </cell>
          <cell r="BF40">
            <v>2</v>
          </cell>
          <cell r="BG40">
            <v>2</v>
          </cell>
          <cell r="BH40">
            <v>2</v>
          </cell>
          <cell r="BI40">
            <v>2</v>
          </cell>
          <cell r="BJ40">
            <v>2</v>
          </cell>
          <cell r="BK40">
            <v>2</v>
          </cell>
          <cell r="BL40">
            <v>2</v>
          </cell>
          <cell r="BM40">
            <v>2</v>
          </cell>
          <cell r="BN40">
            <v>2</v>
          </cell>
          <cell r="BO40">
            <v>2</v>
          </cell>
          <cell r="BP40">
            <v>2</v>
          </cell>
          <cell r="BQ40">
            <v>2</v>
          </cell>
          <cell r="BR40">
            <v>2</v>
          </cell>
          <cell r="BS40">
            <v>2</v>
          </cell>
          <cell r="BT40">
            <v>2</v>
          </cell>
          <cell r="BU40">
            <v>2</v>
          </cell>
          <cell r="BV40">
            <v>2</v>
          </cell>
          <cell r="BW40">
            <v>2</v>
          </cell>
          <cell r="BX40">
            <v>2</v>
          </cell>
          <cell r="BY40">
            <v>2</v>
          </cell>
          <cell r="BZ40">
            <v>2</v>
          </cell>
          <cell r="CA40">
            <v>2</v>
          </cell>
          <cell r="CB40">
            <v>2</v>
          </cell>
          <cell r="CC40">
            <v>2</v>
          </cell>
          <cell r="CD40">
            <v>2</v>
          </cell>
          <cell r="CE40">
            <v>2</v>
          </cell>
          <cell r="CF40">
            <v>2</v>
          </cell>
          <cell r="CG40">
            <v>2</v>
          </cell>
          <cell r="CH40">
            <v>2</v>
          </cell>
          <cell r="CI40">
            <v>2</v>
          </cell>
        </row>
        <row r="41">
          <cell r="E41" t="str">
            <v>----</v>
          </cell>
          <cell r="F41" t="str">
            <v>----</v>
          </cell>
          <cell r="G41" t="str">
            <v>----</v>
          </cell>
          <cell r="H41" t="str">
            <v>----</v>
          </cell>
          <cell r="I41" t="str">
            <v>----</v>
          </cell>
          <cell r="J41" t="str">
            <v>----</v>
          </cell>
          <cell r="K41" t="str">
            <v>----</v>
          </cell>
          <cell r="L41" t="str">
            <v>----</v>
          </cell>
          <cell r="M41" t="str">
            <v>----</v>
          </cell>
          <cell r="N41" t="str">
            <v>----</v>
          </cell>
          <cell r="O41" t="str">
            <v>----</v>
          </cell>
          <cell r="P41" t="str">
            <v>----</v>
          </cell>
          <cell r="Q41" t="str">
            <v>----</v>
          </cell>
          <cell r="R41" t="str">
            <v>----</v>
          </cell>
          <cell r="S41" t="str">
            <v>----</v>
          </cell>
          <cell r="T41" t="str">
            <v>----</v>
          </cell>
          <cell r="U41" t="str">
            <v>----</v>
          </cell>
          <cell r="V41" t="str">
            <v>----</v>
          </cell>
          <cell r="W41" t="str">
            <v>----</v>
          </cell>
          <cell r="X41" t="str">
            <v>----</v>
          </cell>
          <cell r="Y41" t="str">
            <v>----</v>
          </cell>
          <cell r="Z41" t="str">
            <v>----</v>
          </cell>
          <cell r="AA41" t="str">
            <v>----</v>
          </cell>
          <cell r="AB41" t="str">
            <v>----</v>
          </cell>
          <cell r="AC41" t="str">
            <v>----</v>
          </cell>
          <cell r="AD41" t="str">
            <v>----</v>
          </cell>
          <cell r="AE41" t="str">
            <v>----</v>
          </cell>
          <cell r="AF41" t="str">
            <v>----</v>
          </cell>
          <cell r="AG41" t="str">
            <v>----</v>
          </cell>
          <cell r="AH41" t="str">
            <v>----</v>
          </cell>
          <cell r="AI41" t="str">
            <v>----</v>
          </cell>
          <cell r="AJ41" t="str">
            <v>----</v>
          </cell>
          <cell r="AK41" t="str">
            <v>----</v>
          </cell>
          <cell r="AL41" t="str">
            <v>----</v>
          </cell>
          <cell r="AM41" t="str">
            <v>----</v>
          </cell>
          <cell r="AN41" t="str">
            <v>----</v>
          </cell>
          <cell r="AO41" t="str">
            <v>----</v>
          </cell>
          <cell r="AP41" t="str">
            <v>----</v>
          </cell>
          <cell r="AQ41" t="str">
            <v>----</v>
          </cell>
          <cell r="AR41" t="str">
            <v>----</v>
          </cell>
          <cell r="AS41" t="str">
            <v>----</v>
          </cell>
          <cell r="AT41" t="str">
            <v>----</v>
          </cell>
          <cell r="AU41" t="str">
            <v>----</v>
          </cell>
          <cell r="AV41" t="str">
            <v>----</v>
          </cell>
          <cell r="AW41" t="str">
            <v>----</v>
          </cell>
          <cell r="AX41" t="str">
            <v>----</v>
          </cell>
          <cell r="AY41" t="str">
            <v>----</v>
          </cell>
          <cell r="AZ41" t="str">
            <v>----</v>
          </cell>
          <cell r="BA41" t="str">
            <v>----</v>
          </cell>
          <cell r="BB41" t="str">
            <v>----</v>
          </cell>
          <cell r="BC41" t="str">
            <v>----</v>
          </cell>
          <cell r="BD41" t="str">
            <v>----</v>
          </cell>
          <cell r="BE41" t="str">
            <v>----</v>
          </cell>
          <cell r="BF41" t="str">
            <v>----</v>
          </cell>
          <cell r="BG41" t="str">
            <v>----</v>
          </cell>
          <cell r="BH41" t="str">
            <v>----</v>
          </cell>
          <cell r="BI41" t="str">
            <v>----</v>
          </cell>
          <cell r="BJ41" t="str">
            <v>----</v>
          </cell>
          <cell r="BK41" t="str">
            <v>----</v>
          </cell>
          <cell r="BL41" t="str">
            <v>----</v>
          </cell>
          <cell r="BM41" t="str">
            <v>----</v>
          </cell>
          <cell r="BN41" t="str">
            <v>----</v>
          </cell>
          <cell r="BO41" t="str">
            <v>----</v>
          </cell>
          <cell r="BP41" t="str">
            <v>----</v>
          </cell>
          <cell r="BQ41" t="str">
            <v>----</v>
          </cell>
          <cell r="BR41" t="str">
            <v>----</v>
          </cell>
          <cell r="BS41" t="str">
            <v>----</v>
          </cell>
          <cell r="BT41" t="str">
            <v>----</v>
          </cell>
          <cell r="BU41" t="str">
            <v>----</v>
          </cell>
          <cell r="BV41" t="str">
            <v>----</v>
          </cell>
          <cell r="BW41" t="str">
            <v>----</v>
          </cell>
          <cell r="BX41" t="str">
            <v>----</v>
          </cell>
          <cell r="BY41" t="str">
            <v>----</v>
          </cell>
          <cell r="BZ41" t="str">
            <v>----</v>
          </cell>
          <cell r="CA41" t="str">
            <v>----</v>
          </cell>
          <cell r="CB41" t="str">
            <v>----</v>
          </cell>
          <cell r="CC41" t="str">
            <v>----</v>
          </cell>
          <cell r="CD41" t="str">
            <v>----</v>
          </cell>
          <cell r="CE41" t="str">
            <v>----</v>
          </cell>
          <cell r="CF41" t="str">
            <v>----</v>
          </cell>
          <cell r="CG41" t="str">
            <v>----</v>
          </cell>
          <cell r="CH41" t="str">
            <v>----</v>
          </cell>
          <cell r="CI41" t="str">
            <v>----</v>
          </cell>
        </row>
        <row r="42">
          <cell r="E42" t="str">
            <v>Name</v>
          </cell>
          <cell r="F42" t="str">
            <v>TestTr1</v>
          </cell>
          <cell r="G42" t="str">
            <v>Name</v>
          </cell>
          <cell r="H42" t="str">
            <v>Name</v>
          </cell>
          <cell r="I42" t="str">
            <v>Name</v>
          </cell>
          <cell r="J42" t="str">
            <v>Name</v>
          </cell>
          <cell r="K42" t="str">
            <v>Name</v>
          </cell>
          <cell r="L42" t="str">
            <v>Name</v>
          </cell>
          <cell r="M42" t="str">
            <v>Name</v>
          </cell>
          <cell r="N42" t="str">
            <v>Name</v>
          </cell>
          <cell r="O42" t="str">
            <v>Name</v>
          </cell>
          <cell r="P42" t="str">
            <v>Name</v>
          </cell>
          <cell r="Q42" t="str">
            <v>Name</v>
          </cell>
          <cell r="R42" t="str">
            <v>Name</v>
          </cell>
          <cell r="S42" t="str">
            <v>Name</v>
          </cell>
          <cell r="T42" t="str">
            <v>Name</v>
          </cell>
          <cell r="U42" t="str">
            <v>Name</v>
          </cell>
          <cell r="V42" t="str">
            <v>Name</v>
          </cell>
          <cell r="W42" t="str">
            <v>Name</v>
          </cell>
          <cell r="X42" t="str">
            <v>Name</v>
          </cell>
          <cell r="Y42" t="str">
            <v>Name</v>
          </cell>
          <cell r="Z42" t="str">
            <v>Name</v>
          </cell>
          <cell r="AA42" t="str">
            <v>Name</v>
          </cell>
          <cell r="AB42" t="str">
            <v>Single ST</v>
          </cell>
          <cell r="AC42" t="str">
            <v>Single ST</v>
          </cell>
          <cell r="AD42" t="str">
            <v>Single ST</v>
          </cell>
          <cell r="AE42" t="str">
            <v>Tandem ST</v>
          </cell>
          <cell r="AF42" t="str">
            <v>Tandem ST</v>
          </cell>
          <cell r="AG42" t="str">
            <v>Tandem ST</v>
          </cell>
          <cell r="AH42" t="str">
            <v>Tandem ST</v>
          </cell>
          <cell r="AI42" t="str">
            <v>Tandem ST</v>
          </cell>
          <cell r="AJ42" t="str">
            <v>Tandem ST</v>
          </cell>
          <cell r="AK42" t="str">
            <v>Tandem ST</v>
          </cell>
          <cell r="AL42" t="str">
            <v>Tandem ST</v>
          </cell>
          <cell r="AM42" t="str">
            <v>Tandem ST</v>
          </cell>
          <cell r="AN42" t="str">
            <v>Tandem ST</v>
          </cell>
          <cell r="AO42" t="str">
            <v>Tandem ST</v>
          </cell>
          <cell r="AP42" t="str">
            <v>Tandem ST</v>
          </cell>
          <cell r="AQ42" t="str">
            <v>Tandem ST</v>
          </cell>
          <cell r="AR42" t="str">
            <v>Tridem ST</v>
          </cell>
          <cell r="AS42" t="str">
            <v>Tridem ST</v>
          </cell>
          <cell r="AT42" t="str">
            <v>Tridem ST</v>
          </cell>
          <cell r="AU42" t="str">
            <v>Tridem ST</v>
          </cell>
          <cell r="AV42" t="str">
            <v>Tridem ST</v>
          </cell>
          <cell r="AW42" t="str">
            <v>Tridem ST</v>
          </cell>
          <cell r="AX42" t="str">
            <v>Tridem ST</v>
          </cell>
          <cell r="AY42" t="str">
            <v>Tridem ST</v>
          </cell>
          <cell r="AZ42" t="str">
            <v>Tridem ST</v>
          </cell>
          <cell r="BA42" t="str">
            <v>Tridem ST</v>
          </cell>
          <cell r="BB42" t="str">
            <v>Tridem ST</v>
          </cell>
          <cell r="BC42" t="str">
            <v>Tridem ST</v>
          </cell>
          <cell r="BD42" t="str">
            <v>2 Axle Dbar</v>
          </cell>
          <cell r="BE42" t="str">
            <v>2 Axle Dbar</v>
          </cell>
          <cell r="BF42" t="str">
            <v>2 Axle Dbar</v>
          </cell>
          <cell r="BG42" t="str">
            <v>2 Axle Dbar</v>
          </cell>
          <cell r="BH42" t="str">
            <v>2 Axle Dbar</v>
          </cell>
          <cell r="BI42" t="str">
            <v>2 Axle Dbar</v>
          </cell>
          <cell r="BJ42" t="str">
            <v>2 Axle Dbar</v>
          </cell>
          <cell r="BK42" t="str">
            <v>4 Axle Dbar</v>
          </cell>
          <cell r="BL42" t="str">
            <v>4 Axle Dbar</v>
          </cell>
          <cell r="BM42" t="str">
            <v>4 Axle Dbar</v>
          </cell>
          <cell r="BN42" t="str">
            <v>Doubles ST</v>
          </cell>
          <cell r="BO42" t="str">
            <v>Doubles ST</v>
          </cell>
          <cell r="BP42" t="str">
            <v>Doubles ST</v>
          </cell>
          <cell r="BQ42" t="str">
            <v>Doubles ST</v>
          </cell>
          <cell r="BR42" t="str">
            <v>Tandem ST</v>
          </cell>
          <cell r="BS42" t="str">
            <v>Tandem ST</v>
          </cell>
          <cell r="BT42" t="str">
            <v>Tandem ST</v>
          </cell>
          <cell r="BU42" t="str">
            <v>Tandem ST</v>
          </cell>
          <cell r="BV42" t="str">
            <v>Tandem ST</v>
          </cell>
          <cell r="BW42" t="str">
            <v>Tandem ST</v>
          </cell>
          <cell r="BX42" t="str">
            <v>Tandem ST</v>
          </cell>
          <cell r="BY42" t="str">
            <v>Tandem ST</v>
          </cell>
          <cell r="BZ42" t="str">
            <v>Tandem Link F</v>
          </cell>
          <cell r="CA42" t="str">
            <v>Tandem Link F</v>
          </cell>
          <cell r="CB42" t="str">
            <v>Tandem Link F</v>
          </cell>
          <cell r="CC42" t="str">
            <v>Tandem Link F</v>
          </cell>
          <cell r="CD42" t="str">
            <v>Tandem Link F</v>
          </cell>
          <cell r="CE42" t="str">
            <v>Tridem Link F</v>
          </cell>
          <cell r="CF42" t="str">
            <v>Tridem Link F</v>
          </cell>
          <cell r="CG42" t="str">
            <v>Tridem Link F</v>
          </cell>
          <cell r="CH42" t="str">
            <v>Tridem Link F</v>
          </cell>
          <cell r="CI42" t="str">
            <v>Name</v>
          </cell>
        </row>
        <row r="43">
          <cell r="E43">
            <v>0</v>
          </cell>
          <cell r="F43">
            <v>103314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72775</v>
          </cell>
          <cell r="AC43">
            <v>72775</v>
          </cell>
          <cell r="AD43">
            <v>72775</v>
          </cell>
          <cell r="AE43">
            <v>97190</v>
          </cell>
          <cell r="AF43">
            <v>97190</v>
          </cell>
          <cell r="AG43">
            <v>97190</v>
          </cell>
          <cell r="AH43">
            <v>97190</v>
          </cell>
          <cell r="AI43">
            <v>97190</v>
          </cell>
          <cell r="AJ43">
            <v>97190</v>
          </cell>
          <cell r="AK43">
            <v>97190</v>
          </cell>
          <cell r="AL43">
            <v>97190</v>
          </cell>
          <cell r="AM43">
            <v>97190</v>
          </cell>
          <cell r="AN43">
            <v>97190</v>
          </cell>
          <cell r="AO43">
            <v>97190</v>
          </cell>
          <cell r="AP43">
            <v>97190</v>
          </cell>
          <cell r="AQ43">
            <v>97190</v>
          </cell>
          <cell r="AR43">
            <v>121660</v>
          </cell>
          <cell r="AS43">
            <v>121660</v>
          </cell>
          <cell r="AT43">
            <v>121660</v>
          </cell>
          <cell r="AU43">
            <v>121660</v>
          </cell>
          <cell r="AV43">
            <v>121660</v>
          </cell>
          <cell r="AW43">
            <v>121660</v>
          </cell>
          <cell r="AX43">
            <v>121660</v>
          </cell>
          <cell r="AY43">
            <v>121660</v>
          </cell>
          <cell r="AZ43">
            <v>121660</v>
          </cell>
          <cell r="BA43">
            <v>121660</v>
          </cell>
          <cell r="BB43">
            <v>121660</v>
          </cell>
          <cell r="BC43">
            <v>121660</v>
          </cell>
          <cell r="BD43">
            <v>92280</v>
          </cell>
          <cell r="BE43">
            <v>92280</v>
          </cell>
          <cell r="BF43">
            <v>92280</v>
          </cell>
          <cell r="BG43">
            <v>92280</v>
          </cell>
          <cell r="BH43">
            <v>92280</v>
          </cell>
          <cell r="BI43">
            <v>92280</v>
          </cell>
          <cell r="BJ43">
            <v>92280</v>
          </cell>
          <cell r="BK43">
            <v>145550</v>
          </cell>
          <cell r="BL43">
            <v>145550</v>
          </cell>
          <cell r="BM43">
            <v>145550</v>
          </cell>
          <cell r="BN43">
            <v>69700</v>
          </cell>
          <cell r="BO43">
            <v>69700</v>
          </cell>
          <cell r="BP43">
            <v>69700</v>
          </cell>
          <cell r="BQ43">
            <v>69700</v>
          </cell>
          <cell r="BR43">
            <v>97190</v>
          </cell>
          <cell r="BS43">
            <v>97190</v>
          </cell>
          <cell r="BT43">
            <v>97190</v>
          </cell>
          <cell r="BU43">
            <v>97190</v>
          </cell>
          <cell r="BV43">
            <v>97190</v>
          </cell>
          <cell r="BW43">
            <v>97190</v>
          </cell>
          <cell r="BX43">
            <v>97190</v>
          </cell>
          <cell r="BY43">
            <v>97190</v>
          </cell>
          <cell r="BZ43">
            <v>98920</v>
          </cell>
          <cell r="CA43">
            <v>98920</v>
          </cell>
          <cell r="CB43">
            <v>98920</v>
          </cell>
          <cell r="CC43">
            <v>98920</v>
          </cell>
          <cell r="CD43">
            <v>98920</v>
          </cell>
          <cell r="CE43">
            <v>123390</v>
          </cell>
          <cell r="CF43">
            <v>123390</v>
          </cell>
          <cell r="CG43">
            <v>123390</v>
          </cell>
          <cell r="CH43">
            <v>123390</v>
          </cell>
          <cell r="CI43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0.05</v>
          </cell>
          <cell r="AC44">
            <v>0.05</v>
          </cell>
          <cell r="AD44">
            <v>0.05</v>
          </cell>
          <cell r="AE44">
            <v>0.05</v>
          </cell>
          <cell r="AF44">
            <v>0.05</v>
          </cell>
          <cell r="AG44">
            <v>0.05</v>
          </cell>
          <cell r="AH44">
            <v>0.05</v>
          </cell>
          <cell r="AI44">
            <v>0.05</v>
          </cell>
          <cell r="AJ44">
            <v>0.05</v>
          </cell>
          <cell r="AK44">
            <v>0.05</v>
          </cell>
          <cell r="AL44">
            <v>0.05</v>
          </cell>
          <cell r="AM44">
            <v>0.05</v>
          </cell>
          <cell r="AN44">
            <v>0.05</v>
          </cell>
          <cell r="AO44">
            <v>0.05</v>
          </cell>
          <cell r="AP44">
            <v>0.05</v>
          </cell>
          <cell r="AQ44">
            <v>0.05</v>
          </cell>
          <cell r="AR44">
            <v>0.05</v>
          </cell>
          <cell r="AS44">
            <v>0.05</v>
          </cell>
          <cell r="AT44">
            <v>0.05</v>
          </cell>
          <cell r="AU44">
            <v>0.05</v>
          </cell>
          <cell r="AV44">
            <v>0.05</v>
          </cell>
          <cell r="AW44">
            <v>0.05</v>
          </cell>
          <cell r="AX44">
            <v>0.05</v>
          </cell>
          <cell r="AY44">
            <v>0.05</v>
          </cell>
          <cell r="AZ44">
            <v>0.05</v>
          </cell>
          <cell r="BA44">
            <v>0.05</v>
          </cell>
          <cell r="BB44">
            <v>0.05</v>
          </cell>
          <cell r="BC44">
            <v>0.05</v>
          </cell>
          <cell r="BD44">
            <v>0.05</v>
          </cell>
          <cell r="BE44">
            <v>0.05</v>
          </cell>
          <cell r="BF44">
            <v>0.05</v>
          </cell>
          <cell r="BG44">
            <v>0.05</v>
          </cell>
          <cell r="BH44">
            <v>0.05</v>
          </cell>
          <cell r="BI44">
            <v>0.05</v>
          </cell>
          <cell r="BJ44">
            <v>0.05</v>
          </cell>
          <cell r="BK44">
            <v>0.05</v>
          </cell>
          <cell r="BL44">
            <v>0.05</v>
          </cell>
          <cell r="BM44">
            <v>0.05</v>
          </cell>
          <cell r="BN44">
            <v>0.05</v>
          </cell>
          <cell r="BO44">
            <v>0.05</v>
          </cell>
          <cell r="BP44">
            <v>0.05</v>
          </cell>
          <cell r="BQ44">
            <v>0.05</v>
          </cell>
          <cell r="BR44">
            <v>0.05</v>
          </cell>
          <cell r="BS44">
            <v>0.05</v>
          </cell>
          <cell r="BT44">
            <v>0.05</v>
          </cell>
          <cell r="BU44">
            <v>0.05</v>
          </cell>
          <cell r="BV44">
            <v>0.05</v>
          </cell>
          <cell r="BW44">
            <v>0.05</v>
          </cell>
          <cell r="BX44">
            <v>0.05</v>
          </cell>
          <cell r="BY44">
            <v>0.05</v>
          </cell>
          <cell r="BZ44">
            <v>0.05</v>
          </cell>
          <cell r="CA44">
            <v>0.05</v>
          </cell>
          <cell r="CB44">
            <v>0.05</v>
          </cell>
          <cell r="CC44">
            <v>0.05</v>
          </cell>
          <cell r="CD44">
            <v>0.05</v>
          </cell>
          <cell r="CE44">
            <v>0.05</v>
          </cell>
          <cell r="CF44">
            <v>0.05</v>
          </cell>
          <cell r="CG44">
            <v>0.05</v>
          </cell>
          <cell r="CH44">
            <v>0.05</v>
          </cell>
          <cell r="CI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20805</v>
          </cell>
          <cell r="AC45">
            <v>61500</v>
          </cell>
          <cell r="AD45">
            <v>0</v>
          </cell>
          <cell r="AE45">
            <v>20810</v>
          </cell>
          <cell r="AF45">
            <v>61685</v>
          </cell>
          <cell r="AG45">
            <v>0</v>
          </cell>
          <cell r="AH45">
            <v>74210</v>
          </cell>
          <cell r="AI45">
            <v>234385</v>
          </cell>
          <cell r="AJ45">
            <v>77060</v>
          </cell>
          <cell r="AK45">
            <v>20810</v>
          </cell>
          <cell r="AL45">
            <v>61685</v>
          </cell>
          <cell r="AM45">
            <v>0</v>
          </cell>
          <cell r="AN45">
            <v>74210</v>
          </cell>
          <cell r="AO45">
            <v>234385</v>
          </cell>
          <cell r="AP45">
            <v>271400</v>
          </cell>
          <cell r="AQ45">
            <v>99200</v>
          </cell>
          <cell r="AR45">
            <v>20815</v>
          </cell>
          <cell r="AS45">
            <v>68990</v>
          </cell>
          <cell r="AT45">
            <v>0</v>
          </cell>
          <cell r="AU45">
            <v>239095</v>
          </cell>
          <cell r="AV45">
            <v>271325</v>
          </cell>
          <cell r="AW45">
            <v>20815</v>
          </cell>
          <cell r="AX45">
            <v>68990</v>
          </cell>
          <cell r="AY45">
            <v>0</v>
          </cell>
          <cell r="AZ45">
            <v>152840</v>
          </cell>
          <cell r="BA45">
            <v>239095</v>
          </cell>
          <cell r="BB45">
            <v>271325</v>
          </cell>
          <cell r="BC45">
            <v>124340</v>
          </cell>
          <cell r="BD45">
            <v>9400</v>
          </cell>
          <cell r="BE45">
            <v>53270</v>
          </cell>
          <cell r="BF45">
            <v>0</v>
          </cell>
          <cell r="BG45">
            <v>6150</v>
          </cell>
          <cell r="BH45">
            <v>53270</v>
          </cell>
          <cell r="BI45">
            <v>0</v>
          </cell>
          <cell r="BJ45">
            <v>102070</v>
          </cell>
          <cell r="BK45">
            <v>9225</v>
          </cell>
          <cell r="BL45">
            <v>85075</v>
          </cell>
          <cell r="BM45">
            <v>0</v>
          </cell>
          <cell r="BN45">
            <v>15375</v>
          </cell>
          <cell r="BO45">
            <v>39975</v>
          </cell>
          <cell r="BP45">
            <v>0</v>
          </cell>
          <cell r="BQ45">
            <v>93580</v>
          </cell>
          <cell r="BR45">
            <v>20810</v>
          </cell>
          <cell r="BS45">
            <v>61685</v>
          </cell>
          <cell r="BT45">
            <v>0</v>
          </cell>
          <cell r="BU45">
            <v>20810</v>
          </cell>
          <cell r="BV45">
            <v>61685</v>
          </cell>
          <cell r="BW45">
            <v>0</v>
          </cell>
          <cell r="BX45">
            <v>67510</v>
          </cell>
          <cell r="BY45">
            <v>234585</v>
          </cell>
          <cell r="BZ45">
            <v>12055</v>
          </cell>
          <cell r="CA45">
            <v>27565</v>
          </cell>
          <cell r="CB45">
            <v>0</v>
          </cell>
          <cell r="CC45">
            <v>159715</v>
          </cell>
          <cell r="CD45">
            <v>259830</v>
          </cell>
          <cell r="CE45">
            <v>12050</v>
          </cell>
          <cell r="CF45">
            <v>27593</v>
          </cell>
          <cell r="CG45">
            <v>0</v>
          </cell>
          <cell r="CH45">
            <v>259960</v>
          </cell>
          <cell r="CI45">
            <v>0</v>
          </cell>
        </row>
        <row r="46">
          <cell r="E46" t="str">
            <v>Name</v>
          </cell>
          <cell r="F46" t="str">
            <v>TestTr2</v>
          </cell>
          <cell r="G46" t="str">
            <v>Name</v>
          </cell>
          <cell r="H46" t="str">
            <v>Name</v>
          </cell>
          <cell r="I46" t="str">
            <v>Name</v>
          </cell>
          <cell r="J46" t="str">
            <v>Name</v>
          </cell>
          <cell r="K46" t="str">
            <v>Name</v>
          </cell>
          <cell r="L46" t="str">
            <v>Name</v>
          </cell>
          <cell r="M46" t="str">
            <v>Name</v>
          </cell>
          <cell r="N46" t="str">
            <v>Name</v>
          </cell>
          <cell r="O46" t="str">
            <v>Name</v>
          </cell>
          <cell r="P46" t="str">
            <v>Name</v>
          </cell>
          <cell r="Q46" t="str">
            <v>Name</v>
          </cell>
          <cell r="R46" t="str">
            <v>Name</v>
          </cell>
          <cell r="S46" t="str">
            <v>Name</v>
          </cell>
          <cell r="T46" t="str">
            <v>Name</v>
          </cell>
          <cell r="U46" t="str">
            <v>Name</v>
          </cell>
          <cell r="V46" t="str">
            <v>Name</v>
          </cell>
          <cell r="W46" t="str">
            <v>Name</v>
          </cell>
          <cell r="X46" t="str">
            <v>Name</v>
          </cell>
          <cell r="Y46" t="str">
            <v>Name</v>
          </cell>
          <cell r="Z46" t="str">
            <v>Name</v>
          </cell>
          <cell r="AA46" t="str">
            <v>Name</v>
          </cell>
          <cell r="AB46" t="str">
            <v>Name</v>
          </cell>
          <cell r="AC46" t="str">
            <v>Name</v>
          </cell>
          <cell r="AD46" t="str">
            <v>Name</v>
          </cell>
          <cell r="AE46" t="str">
            <v>Name</v>
          </cell>
          <cell r="AF46" t="str">
            <v>Name</v>
          </cell>
          <cell r="AG46" t="str">
            <v>Name</v>
          </cell>
          <cell r="AH46" t="str">
            <v>Name</v>
          </cell>
          <cell r="AI46" t="str">
            <v>Name</v>
          </cell>
          <cell r="AJ46" t="str">
            <v>Name</v>
          </cell>
          <cell r="AK46" t="str">
            <v>Name</v>
          </cell>
          <cell r="AL46" t="str">
            <v>Name</v>
          </cell>
          <cell r="AM46" t="str">
            <v>Name</v>
          </cell>
          <cell r="AN46" t="str">
            <v>Name</v>
          </cell>
          <cell r="AO46" t="str">
            <v>Name</v>
          </cell>
          <cell r="AP46" t="str">
            <v>Name</v>
          </cell>
          <cell r="AQ46" t="str">
            <v>Name</v>
          </cell>
          <cell r="AR46" t="str">
            <v>Name</v>
          </cell>
          <cell r="AS46" t="str">
            <v>Name</v>
          </cell>
          <cell r="AT46" t="str">
            <v>Name</v>
          </cell>
          <cell r="AU46" t="str">
            <v>Name</v>
          </cell>
          <cell r="AV46" t="str">
            <v>Name</v>
          </cell>
          <cell r="AW46" t="str">
            <v>Name</v>
          </cell>
          <cell r="AX46" t="str">
            <v>Name</v>
          </cell>
          <cell r="AY46" t="str">
            <v>Name</v>
          </cell>
          <cell r="AZ46" t="str">
            <v>Name</v>
          </cell>
          <cell r="BA46" t="str">
            <v>Name</v>
          </cell>
          <cell r="BB46" t="str">
            <v>Name</v>
          </cell>
          <cell r="BC46" t="str">
            <v>Name</v>
          </cell>
          <cell r="BD46" t="str">
            <v>Name</v>
          </cell>
          <cell r="BE46" t="str">
            <v>Name</v>
          </cell>
          <cell r="BF46" t="str">
            <v>Name</v>
          </cell>
          <cell r="BG46" t="str">
            <v>Name</v>
          </cell>
          <cell r="BH46" t="str">
            <v>Name</v>
          </cell>
          <cell r="BI46" t="str">
            <v>Name</v>
          </cell>
          <cell r="BJ46" t="str">
            <v>Name</v>
          </cell>
          <cell r="BK46" t="str">
            <v>Name</v>
          </cell>
          <cell r="BL46" t="str">
            <v>Name</v>
          </cell>
          <cell r="BM46" t="str">
            <v>Name</v>
          </cell>
          <cell r="BN46" t="str">
            <v>Doubles Dbar</v>
          </cell>
          <cell r="BO46" t="str">
            <v>Doubles Dbar</v>
          </cell>
          <cell r="BP46" t="str">
            <v>Doubles Dbar</v>
          </cell>
          <cell r="BQ46" t="str">
            <v>Doubles Dbar</v>
          </cell>
          <cell r="BR46" t="str">
            <v>2 Axle Dbar (ST)</v>
          </cell>
          <cell r="BS46" t="str">
            <v>2 Axle Dbar (ST)</v>
          </cell>
          <cell r="BT46" t="str">
            <v>2 Axle Dbar (ST)</v>
          </cell>
          <cell r="BU46" t="str">
            <v>2 Axle Dbar (ST)</v>
          </cell>
          <cell r="BV46" t="str">
            <v>2 Axle Dbar (ST)</v>
          </cell>
          <cell r="BW46" t="str">
            <v>2 Axle Dbar (ST)</v>
          </cell>
          <cell r="BX46" t="str">
            <v>2 Axle Dbar (ST)</v>
          </cell>
          <cell r="BY46" t="str">
            <v>2 Axle Dbar (ST)</v>
          </cell>
          <cell r="BZ46" t="str">
            <v>Tandem Link R</v>
          </cell>
          <cell r="CA46" t="str">
            <v>Tandem Link R</v>
          </cell>
          <cell r="CB46" t="str">
            <v>Tandem Link R</v>
          </cell>
          <cell r="CC46" t="str">
            <v>Tandem Link R</v>
          </cell>
          <cell r="CD46" t="str">
            <v>Tandem Link R</v>
          </cell>
          <cell r="CE46" t="str">
            <v>Tandem Link R</v>
          </cell>
          <cell r="CF46" t="str">
            <v>Tandem Link R</v>
          </cell>
          <cell r="CG46" t="str">
            <v>Tandem Link R</v>
          </cell>
          <cell r="CH46" t="str">
            <v>Tandem Link R</v>
          </cell>
          <cell r="CI46" t="str">
            <v>Name</v>
          </cell>
        </row>
        <row r="47">
          <cell r="E47">
            <v>0</v>
          </cell>
          <cell r="F47">
            <v>68876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120950</v>
          </cell>
          <cell r="BO47">
            <v>120950</v>
          </cell>
          <cell r="BP47">
            <v>120950</v>
          </cell>
          <cell r="BQ47">
            <v>120950</v>
          </cell>
          <cell r="BR47">
            <v>92280</v>
          </cell>
          <cell r="BS47">
            <v>92280</v>
          </cell>
          <cell r="BT47">
            <v>92280</v>
          </cell>
          <cell r="BU47">
            <v>92280</v>
          </cell>
          <cell r="BV47">
            <v>92280</v>
          </cell>
          <cell r="BW47">
            <v>92280</v>
          </cell>
          <cell r="BX47">
            <v>92280</v>
          </cell>
          <cell r="BY47">
            <v>92280</v>
          </cell>
          <cell r="BZ47">
            <v>97190</v>
          </cell>
          <cell r="CA47">
            <v>97190</v>
          </cell>
          <cell r="CB47">
            <v>97190</v>
          </cell>
          <cell r="CC47">
            <v>97190</v>
          </cell>
          <cell r="CD47">
            <v>97190</v>
          </cell>
          <cell r="CE47">
            <v>97190</v>
          </cell>
          <cell r="CF47">
            <v>97190</v>
          </cell>
          <cell r="CG47">
            <v>97190</v>
          </cell>
          <cell r="CH47">
            <v>97190</v>
          </cell>
          <cell r="CI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0.05</v>
          </cell>
          <cell r="BO48">
            <v>0.05</v>
          </cell>
          <cell r="BP48">
            <v>0.05</v>
          </cell>
          <cell r="BQ48">
            <v>0.05</v>
          </cell>
          <cell r="BR48">
            <v>0.05</v>
          </cell>
          <cell r="BS48">
            <v>0.05</v>
          </cell>
          <cell r="BT48">
            <v>0.05</v>
          </cell>
          <cell r="BU48">
            <v>0.05</v>
          </cell>
          <cell r="BV48">
            <v>0.05</v>
          </cell>
          <cell r="BW48">
            <v>0.05</v>
          </cell>
          <cell r="BX48">
            <v>0.05</v>
          </cell>
          <cell r="BY48">
            <v>0.05</v>
          </cell>
          <cell r="BZ48">
            <v>0.05</v>
          </cell>
          <cell r="CA48">
            <v>0.05</v>
          </cell>
          <cell r="CB48">
            <v>0.05</v>
          </cell>
          <cell r="CC48">
            <v>0.05</v>
          </cell>
          <cell r="CD48">
            <v>0.05</v>
          </cell>
          <cell r="CE48">
            <v>0.05</v>
          </cell>
          <cell r="CF48">
            <v>0.05</v>
          </cell>
          <cell r="CG48">
            <v>0.05</v>
          </cell>
          <cell r="CH48">
            <v>0.05</v>
          </cell>
          <cell r="CI48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15375</v>
          </cell>
          <cell r="BO49">
            <v>39975</v>
          </cell>
          <cell r="BP49">
            <v>0</v>
          </cell>
          <cell r="BQ49">
            <v>93580</v>
          </cell>
          <cell r="BR49">
            <v>9400</v>
          </cell>
          <cell r="BS49">
            <v>53270</v>
          </cell>
          <cell r="BT49">
            <v>0</v>
          </cell>
          <cell r="BU49">
            <v>9400</v>
          </cell>
          <cell r="BV49">
            <v>53270</v>
          </cell>
          <cell r="BW49">
            <v>0</v>
          </cell>
          <cell r="BX49">
            <v>50195</v>
          </cell>
          <cell r="BY49">
            <v>102070</v>
          </cell>
          <cell r="BZ49">
            <v>20990</v>
          </cell>
          <cell r="CA49">
            <v>40490</v>
          </cell>
          <cell r="CB49">
            <v>0</v>
          </cell>
          <cell r="CC49">
            <v>156730</v>
          </cell>
          <cell r="CD49">
            <v>261560</v>
          </cell>
          <cell r="CE49">
            <v>20990</v>
          </cell>
          <cell r="CF49">
            <v>40490</v>
          </cell>
          <cell r="CG49">
            <v>0</v>
          </cell>
          <cell r="CH49">
            <v>261560</v>
          </cell>
          <cell r="CI49">
            <v>0</v>
          </cell>
        </row>
        <row r="50">
          <cell r="E50">
            <v>0</v>
          </cell>
          <cell r="F50">
            <v>172190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89941.25</v>
          </cell>
          <cell r="AC50">
            <v>130636.25</v>
          </cell>
          <cell r="AD50">
            <v>69136.25</v>
          </cell>
          <cell r="AE50">
            <v>113140.5</v>
          </cell>
          <cell r="AF50">
            <v>154015.5</v>
          </cell>
          <cell r="AG50">
            <v>92330.5</v>
          </cell>
          <cell r="AH50">
            <v>166540.5</v>
          </cell>
          <cell r="AI50">
            <v>326715.5</v>
          </cell>
          <cell r="AJ50">
            <v>169390.5</v>
          </cell>
          <cell r="AK50">
            <v>113140.5</v>
          </cell>
          <cell r="AL50">
            <v>154015.5</v>
          </cell>
          <cell r="AM50">
            <v>92330.5</v>
          </cell>
          <cell r="AN50">
            <v>166540.5</v>
          </cell>
          <cell r="AO50">
            <v>326715.5</v>
          </cell>
          <cell r="AP50">
            <v>363730.5</v>
          </cell>
          <cell r="AQ50">
            <v>191530.5</v>
          </cell>
          <cell r="AR50">
            <v>136392</v>
          </cell>
          <cell r="AS50">
            <v>184567</v>
          </cell>
          <cell r="AT50">
            <v>115577</v>
          </cell>
          <cell r="AU50">
            <v>354672</v>
          </cell>
          <cell r="AV50">
            <v>386902</v>
          </cell>
          <cell r="AW50">
            <v>136392</v>
          </cell>
          <cell r="AX50">
            <v>184567</v>
          </cell>
          <cell r="AY50">
            <v>115577</v>
          </cell>
          <cell r="AZ50">
            <v>268417</v>
          </cell>
          <cell r="BA50">
            <v>354672</v>
          </cell>
          <cell r="BB50">
            <v>386902</v>
          </cell>
          <cell r="BC50">
            <v>239917</v>
          </cell>
          <cell r="BD50">
            <v>97066</v>
          </cell>
          <cell r="BE50">
            <v>140936</v>
          </cell>
          <cell r="BF50">
            <v>87666</v>
          </cell>
          <cell r="BG50">
            <v>93816</v>
          </cell>
          <cell r="BH50">
            <v>140936</v>
          </cell>
          <cell r="BI50">
            <v>87666</v>
          </cell>
          <cell r="BJ50">
            <v>189736</v>
          </cell>
          <cell r="BK50">
            <v>147497.5</v>
          </cell>
          <cell r="BL50">
            <v>223347.5</v>
          </cell>
          <cell r="BM50">
            <v>138272.5</v>
          </cell>
          <cell r="BN50">
            <v>211867.5</v>
          </cell>
          <cell r="BO50">
            <v>261067.5</v>
          </cell>
          <cell r="BP50">
            <v>181117.5</v>
          </cell>
          <cell r="BQ50">
            <v>368277.5</v>
          </cell>
          <cell r="BR50">
            <v>210206.5</v>
          </cell>
          <cell r="BS50">
            <v>294951.5</v>
          </cell>
          <cell r="BT50">
            <v>179996.5</v>
          </cell>
          <cell r="BU50">
            <v>210206.5</v>
          </cell>
          <cell r="BV50">
            <v>294951.5</v>
          </cell>
          <cell r="BW50">
            <v>179996.5</v>
          </cell>
          <cell r="BX50">
            <v>297701.5</v>
          </cell>
          <cell r="BY50">
            <v>516651.5</v>
          </cell>
          <cell r="BZ50">
            <v>219349.5</v>
          </cell>
          <cell r="CA50">
            <v>254359.5</v>
          </cell>
          <cell r="CB50">
            <v>186304.5</v>
          </cell>
          <cell r="CC50">
            <v>502749.5</v>
          </cell>
          <cell r="CD50">
            <v>707694.5</v>
          </cell>
          <cell r="CE50">
            <v>242591</v>
          </cell>
          <cell r="CF50">
            <v>277634</v>
          </cell>
          <cell r="CG50">
            <v>209551</v>
          </cell>
          <cell r="CH50">
            <v>731071</v>
          </cell>
          <cell r="CI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</row>
        <row r="52">
          <cell r="E52">
            <v>0.13</v>
          </cell>
          <cell r="F52">
            <v>0.155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  <cell r="AK52">
            <v>0.13</v>
          </cell>
          <cell r="AL52">
            <v>0.13</v>
          </cell>
          <cell r="AM52">
            <v>0.13</v>
          </cell>
          <cell r="AN52">
            <v>0.13</v>
          </cell>
          <cell r="AO52">
            <v>0.13</v>
          </cell>
          <cell r="AP52">
            <v>0.13</v>
          </cell>
          <cell r="AQ52">
            <v>0.13</v>
          </cell>
          <cell r="AR52">
            <v>0.13</v>
          </cell>
          <cell r="AS52">
            <v>0.13</v>
          </cell>
          <cell r="AT52">
            <v>0.13</v>
          </cell>
          <cell r="AU52">
            <v>0.13</v>
          </cell>
          <cell r="AV52">
            <v>0.13</v>
          </cell>
          <cell r="AW52">
            <v>0.13</v>
          </cell>
          <cell r="AX52">
            <v>0.13</v>
          </cell>
          <cell r="AY52">
            <v>0.13</v>
          </cell>
          <cell r="AZ52">
            <v>0.13</v>
          </cell>
          <cell r="BA52">
            <v>0.13</v>
          </cell>
          <cell r="BB52">
            <v>0.13</v>
          </cell>
          <cell r="BC52">
            <v>0.13</v>
          </cell>
          <cell r="BD52">
            <v>0.13</v>
          </cell>
          <cell r="BE52">
            <v>0.13</v>
          </cell>
          <cell r="BF52">
            <v>0.13</v>
          </cell>
          <cell r="BG52">
            <v>0.13</v>
          </cell>
          <cell r="BH52">
            <v>0.13</v>
          </cell>
          <cell r="BI52">
            <v>0.13</v>
          </cell>
          <cell r="BJ52">
            <v>0.13</v>
          </cell>
          <cell r="BK52">
            <v>0.13</v>
          </cell>
          <cell r="BL52">
            <v>0.13</v>
          </cell>
          <cell r="BM52">
            <v>0.13</v>
          </cell>
          <cell r="BN52">
            <v>0.13</v>
          </cell>
          <cell r="BO52">
            <v>0.13</v>
          </cell>
          <cell r="BP52">
            <v>0.13</v>
          </cell>
          <cell r="BQ52">
            <v>0.13</v>
          </cell>
          <cell r="BR52">
            <v>0.13</v>
          </cell>
          <cell r="BS52">
            <v>0.13</v>
          </cell>
          <cell r="BT52">
            <v>0.13</v>
          </cell>
          <cell r="BU52">
            <v>0.13</v>
          </cell>
          <cell r="BV52">
            <v>0.13</v>
          </cell>
          <cell r="BW52">
            <v>0.13</v>
          </cell>
          <cell r="BX52">
            <v>0.13</v>
          </cell>
          <cell r="BY52">
            <v>0.13</v>
          </cell>
          <cell r="BZ52">
            <v>0.13</v>
          </cell>
          <cell r="CA52">
            <v>0.13</v>
          </cell>
          <cell r="CB52">
            <v>0.13</v>
          </cell>
          <cell r="CC52">
            <v>0.13</v>
          </cell>
          <cell r="CD52">
            <v>0.13</v>
          </cell>
          <cell r="CE52">
            <v>0.13</v>
          </cell>
          <cell r="CF52">
            <v>0.13</v>
          </cell>
          <cell r="CG52">
            <v>0.13</v>
          </cell>
          <cell r="CH52">
            <v>0.13</v>
          </cell>
          <cell r="CI52">
            <v>0.13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</row>
        <row r="54">
          <cell r="E54">
            <v>10</v>
          </cell>
          <cell r="F54">
            <v>10</v>
          </cell>
          <cell r="G54">
            <v>10</v>
          </cell>
          <cell r="H54">
            <v>10</v>
          </cell>
          <cell r="I54">
            <v>10</v>
          </cell>
          <cell r="J54">
            <v>10</v>
          </cell>
          <cell r="K54">
            <v>10</v>
          </cell>
          <cell r="L54">
            <v>10</v>
          </cell>
          <cell r="M54">
            <v>10</v>
          </cell>
          <cell r="N54">
            <v>10</v>
          </cell>
          <cell r="O54">
            <v>10</v>
          </cell>
          <cell r="P54">
            <v>10</v>
          </cell>
          <cell r="Q54">
            <v>10</v>
          </cell>
          <cell r="R54">
            <v>10</v>
          </cell>
          <cell r="S54">
            <v>10</v>
          </cell>
          <cell r="T54">
            <v>10</v>
          </cell>
          <cell r="U54">
            <v>10</v>
          </cell>
          <cell r="V54">
            <v>10</v>
          </cell>
          <cell r="W54">
            <v>10</v>
          </cell>
          <cell r="X54">
            <v>10</v>
          </cell>
          <cell r="Y54">
            <v>10</v>
          </cell>
          <cell r="Z54">
            <v>10</v>
          </cell>
          <cell r="AA54">
            <v>10</v>
          </cell>
          <cell r="AB54">
            <v>10</v>
          </cell>
          <cell r="AC54">
            <v>10</v>
          </cell>
          <cell r="AD54">
            <v>10</v>
          </cell>
          <cell r="AE54">
            <v>10</v>
          </cell>
          <cell r="AF54">
            <v>10</v>
          </cell>
          <cell r="AG54">
            <v>10</v>
          </cell>
          <cell r="AH54">
            <v>10</v>
          </cell>
          <cell r="AI54">
            <v>10</v>
          </cell>
          <cell r="AJ54">
            <v>10</v>
          </cell>
          <cell r="AK54">
            <v>10</v>
          </cell>
          <cell r="AL54">
            <v>10</v>
          </cell>
          <cell r="AM54">
            <v>10</v>
          </cell>
          <cell r="AN54">
            <v>10</v>
          </cell>
          <cell r="AO54">
            <v>10</v>
          </cell>
          <cell r="AP54">
            <v>10</v>
          </cell>
          <cell r="AQ54">
            <v>10</v>
          </cell>
          <cell r="AR54">
            <v>10</v>
          </cell>
          <cell r="AS54">
            <v>10</v>
          </cell>
          <cell r="AT54">
            <v>10</v>
          </cell>
          <cell r="AU54">
            <v>10</v>
          </cell>
          <cell r="AV54">
            <v>10</v>
          </cell>
          <cell r="AW54">
            <v>10</v>
          </cell>
          <cell r="AX54">
            <v>10</v>
          </cell>
          <cell r="AY54">
            <v>10</v>
          </cell>
          <cell r="AZ54">
            <v>10</v>
          </cell>
          <cell r="BA54">
            <v>10</v>
          </cell>
          <cell r="BB54">
            <v>10</v>
          </cell>
          <cell r="BC54">
            <v>10</v>
          </cell>
          <cell r="BD54">
            <v>10</v>
          </cell>
          <cell r="BE54">
            <v>10</v>
          </cell>
          <cell r="BF54">
            <v>10</v>
          </cell>
          <cell r="BG54">
            <v>10</v>
          </cell>
          <cell r="BH54">
            <v>10</v>
          </cell>
          <cell r="BI54">
            <v>10</v>
          </cell>
          <cell r="BJ54">
            <v>10</v>
          </cell>
          <cell r="BK54">
            <v>10</v>
          </cell>
          <cell r="BL54">
            <v>10</v>
          </cell>
          <cell r="BM54">
            <v>10</v>
          </cell>
          <cell r="BN54">
            <v>10</v>
          </cell>
          <cell r="BO54">
            <v>10</v>
          </cell>
          <cell r="BP54">
            <v>10</v>
          </cell>
          <cell r="BQ54">
            <v>10</v>
          </cell>
          <cell r="BR54">
            <v>10</v>
          </cell>
          <cell r="BS54">
            <v>10</v>
          </cell>
          <cell r="BT54">
            <v>10</v>
          </cell>
          <cell r="BU54">
            <v>10</v>
          </cell>
          <cell r="BV54">
            <v>10</v>
          </cell>
          <cell r="BW54">
            <v>10</v>
          </cell>
          <cell r="BX54">
            <v>10</v>
          </cell>
          <cell r="BY54">
            <v>10</v>
          </cell>
          <cell r="BZ54">
            <v>10</v>
          </cell>
          <cell r="CA54">
            <v>10</v>
          </cell>
          <cell r="CB54">
            <v>10</v>
          </cell>
          <cell r="CC54">
            <v>10</v>
          </cell>
          <cell r="CD54">
            <v>10</v>
          </cell>
          <cell r="CE54">
            <v>10</v>
          </cell>
          <cell r="CF54">
            <v>10</v>
          </cell>
          <cell r="CG54">
            <v>10</v>
          </cell>
          <cell r="CH54">
            <v>10</v>
          </cell>
          <cell r="CI54">
            <v>10</v>
          </cell>
        </row>
        <row r="55">
          <cell r="E55">
            <v>0.05</v>
          </cell>
          <cell r="F55">
            <v>0.05</v>
          </cell>
          <cell r="G55">
            <v>0.05</v>
          </cell>
          <cell r="H55">
            <v>0.05</v>
          </cell>
          <cell r="I55">
            <v>0.05</v>
          </cell>
          <cell r="J55">
            <v>0.05</v>
          </cell>
          <cell r="K55">
            <v>0.05</v>
          </cell>
          <cell r="L55">
            <v>0.05</v>
          </cell>
          <cell r="M55">
            <v>0.05</v>
          </cell>
          <cell r="N55">
            <v>0.05</v>
          </cell>
          <cell r="O55">
            <v>0.05</v>
          </cell>
          <cell r="P55">
            <v>0.05</v>
          </cell>
          <cell r="Q55">
            <v>0.05</v>
          </cell>
          <cell r="R55">
            <v>0.05</v>
          </cell>
          <cell r="S55">
            <v>0.05</v>
          </cell>
          <cell r="T55">
            <v>0.05</v>
          </cell>
          <cell r="U55">
            <v>0.05</v>
          </cell>
          <cell r="V55">
            <v>0.05</v>
          </cell>
          <cell r="W55">
            <v>0.05</v>
          </cell>
          <cell r="X55">
            <v>0.05</v>
          </cell>
          <cell r="Y55">
            <v>0.05</v>
          </cell>
          <cell r="Z55">
            <v>0.05</v>
          </cell>
          <cell r="AA55">
            <v>0.05</v>
          </cell>
          <cell r="AB55">
            <v>0.05</v>
          </cell>
          <cell r="AC55">
            <v>0.05</v>
          </cell>
          <cell r="AD55">
            <v>0.05</v>
          </cell>
          <cell r="AE55">
            <v>0.05</v>
          </cell>
          <cell r="AF55">
            <v>0.05</v>
          </cell>
          <cell r="AG55">
            <v>0.05</v>
          </cell>
          <cell r="AH55">
            <v>0.05</v>
          </cell>
          <cell r="AI55">
            <v>0.05</v>
          </cell>
          <cell r="AJ55">
            <v>0.05</v>
          </cell>
          <cell r="AK55">
            <v>0.05</v>
          </cell>
          <cell r="AL55">
            <v>0.05</v>
          </cell>
          <cell r="AM55">
            <v>0.05</v>
          </cell>
          <cell r="AN55">
            <v>0.05</v>
          </cell>
          <cell r="AO55">
            <v>0.05</v>
          </cell>
          <cell r="AP55">
            <v>0.05</v>
          </cell>
          <cell r="AQ55">
            <v>0.05</v>
          </cell>
          <cell r="AR55">
            <v>0.05</v>
          </cell>
          <cell r="AS55">
            <v>0.05</v>
          </cell>
          <cell r="AT55">
            <v>0.05</v>
          </cell>
          <cell r="AU55">
            <v>0.05</v>
          </cell>
          <cell r="AV55">
            <v>0.05</v>
          </cell>
          <cell r="AW55">
            <v>0.05</v>
          </cell>
          <cell r="AX55">
            <v>0.05</v>
          </cell>
          <cell r="AY55">
            <v>0.05</v>
          </cell>
          <cell r="AZ55">
            <v>0.05</v>
          </cell>
          <cell r="BA55">
            <v>0.05</v>
          </cell>
          <cell r="BB55">
            <v>0.05</v>
          </cell>
          <cell r="BC55">
            <v>0.05</v>
          </cell>
          <cell r="BD55">
            <v>0.05</v>
          </cell>
          <cell r="BE55">
            <v>0.05</v>
          </cell>
          <cell r="BF55">
            <v>0.05</v>
          </cell>
          <cell r="BG55">
            <v>0.05</v>
          </cell>
          <cell r="BH55">
            <v>0.05</v>
          </cell>
          <cell r="BI55">
            <v>0.05</v>
          </cell>
          <cell r="BJ55">
            <v>0.05</v>
          </cell>
          <cell r="BK55">
            <v>0.05</v>
          </cell>
          <cell r="BL55">
            <v>0.05</v>
          </cell>
          <cell r="BM55">
            <v>0.05</v>
          </cell>
          <cell r="BN55">
            <v>0.05</v>
          </cell>
          <cell r="BO55">
            <v>0.05</v>
          </cell>
          <cell r="BP55">
            <v>0.05</v>
          </cell>
          <cell r="BQ55">
            <v>0.05</v>
          </cell>
          <cell r="BR55">
            <v>0.05</v>
          </cell>
          <cell r="BS55">
            <v>0.05</v>
          </cell>
          <cell r="BT55">
            <v>0.05</v>
          </cell>
          <cell r="BU55">
            <v>0.05</v>
          </cell>
          <cell r="BV55">
            <v>0.05</v>
          </cell>
          <cell r="BW55">
            <v>0.05</v>
          </cell>
          <cell r="BX55">
            <v>0.05</v>
          </cell>
          <cell r="BY55">
            <v>0.05</v>
          </cell>
          <cell r="BZ55">
            <v>0.05</v>
          </cell>
          <cell r="CA55">
            <v>0.05</v>
          </cell>
          <cell r="CB55">
            <v>0.05</v>
          </cell>
          <cell r="CC55">
            <v>0.05</v>
          </cell>
          <cell r="CD55">
            <v>0.05</v>
          </cell>
          <cell r="CE55">
            <v>0.05</v>
          </cell>
          <cell r="CF55">
            <v>0.05</v>
          </cell>
          <cell r="CG55">
            <v>0.05</v>
          </cell>
          <cell r="CH55">
            <v>0.05</v>
          </cell>
          <cell r="CI55">
            <v>0.05</v>
          </cell>
        </row>
        <row r="56">
          <cell r="E56">
            <v>0</v>
          </cell>
          <cell r="F56">
            <v>6500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3000</v>
          </cell>
          <cell r="AC56">
            <v>3000</v>
          </cell>
          <cell r="AD56">
            <v>3000</v>
          </cell>
          <cell r="AE56">
            <v>4900</v>
          </cell>
          <cell r="AF56">
            <v>4900</v>
          </cell>
          <cell r="AG56">
            <v>4900</v>
          </cell>
          <cell r="AH56">
            <v>4900</v>
          </cell>
          <cell r="AI56">
            <v>4900</v>
          </cell>
          <cell r="AJ56">
            <v>4900</v>
          </cell>
          <cell r="AK56">
            <v>4900</v>
          </cell>
          <cell r="AL56">
            <v>4900</v>
          </cell>
          <cell r="AM56">
            <v>4900</v>
          </cell>
          <cell r="AN56">
            <v>4900</v>
          </cell>
          <cell r="AO56">
            <v>4900</v>
          </cell>
          <cell r="AP56">
            <v>4900</v>
          </cell>
          <cell r="AQ56">
            <v>4900</v>
          </cell>
          <cell r="AR56">
            <v>5770</v>
          </cell>
          <cell r="AS56">
            <v>5770</v>
          </cell>
          <cell r="AT56">
            <v>5770</v>
          </cell>
          <cell r="AU56">
            <v>5770</v>
          </cell>
          <cell r="AV56">
            <v>5770</v>
          </cell>
          <cell r="AW56">
            <v>5770</v>
          </cell>
          <cell r="AX56">
            <v>5770</v>
          </cell>
          <cell r="AY56">
            <v>5770</v>
          </cell>
          <cell r="AZ56">
            <v>5770</v>
          </cell>
          <cell r="BA56">
            <v>5770</v>
          </cell>
          <cell r="BB56">
            <v>5770</v>
          </cell>
          <cell r="BC56">
            <v>5770</v>
          </cell>
          <cell r="BD56">
            <v>4000</v>
          </cell>
          <cell r="BE56">
            <v>4000</v>
          </cell>
          <cell r="BF56">
            <v>4000</v>
          </cell>
          <cell r="BG56">
            <v>4000</v>
          </cell>
          <cell r="BH56">
            <v>4000</v>
          </cell>
          <cell r="BI56">
            <v>4000</v>
          </cell>
          <cell r="BJ56">
            <v>4000</v>
          </cell>
          <cell r="BK56">
            <v>7100</v>
          </cell>
          <cell r="BL56">
            <v>7100</v>
          </cell>
          <cell r="BM56">
            <v>7100</v>
          </cell>
          <cell r="BN56">
            <v>3050</v>
          </cell>
          <cell r="BO56">
            <v>3050</v>
          </cell>
          <cell r="BP56">
            <v>3050</v>
          </cell>
          <cell r="BQ56">
            <v>3050</v>
          </cell>
          <cell r="BR56">
            <v>4900</v>
          </cell>
          <cell r="BS56">
            <v>4900</v>
          </cell>
          <cell r="BT56">
            <v>4900</v>
          </cell>
          <cell r="BU56">
            <v>4900</v>
          </cell>
          <cell r="BV56">
            <v>4900</v>
          </cell>
          <cell r="BW56">
            <v>4900</v>
          </cell>
          <cell r="BX56">
            <v>4900</v>
          </cell>
          <cell r="BY56">
            <v>4900</v>
          </cell>
          <cell r="BZ56">
            <v>4295</v>
          </cell>
          <cell r="CA56">
            <v>4295</v>
          </cell>
          <cell r="CB56">
            <v>4295</v>
          </cell>
          <cell r="CC56">
            <v>4295</v>
          </cell>
          <cell r="CD56">
            <v>4295</v>
          </cell>
          <cell r="CE56">
            <v>5450</v>
          </cell>
          <cell r="CF56">
            <v>5450</v>
          </cell>
          <cell r="CG56">
            <v>5450</v>
          </cell>
          <cell r="CH56">
            <v>5450</v>
          </cell>
          <cell r="C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2400</v>
          </cell>
          <cell r="AC57">
            <v>3000</v>
          </cell>
          <cell r="AD57">
            <v>1180</v>
          </cell>
          <cell r="AE57">
            <v>1900</v>
          </cell>
          <cell r="AF57">
            <v>1700</v>
          </cell>
          <cell r="AG57">
            <v>1000</v>
          </cell>
          <cell r="AH57">
            <v>2200</v>
          </cell>
          <cell r="AI57">
            <v>2100</v>
          </cell>
          <cell r="AJ57">
            <v>2000</v>
          </cell>
          <cell r="AK57">
            <v>1900</v>
          </cell>
          <cell r="AL57">
            <v>1700</v>
          </cell>
          <cell r="AM57">
            <v>1000</v>
          </cell>
          <cell r="AN57">
            <v>2200</v>
          </cell>
          <cell r="AO57">
            <v>2100</v>
          </cell>
          <cell r="AP57">
            <v>3500</v>
          </cell>
          <cell r="AQ57">
            <v>5000</v>
          </cell>
          <cell r="AR57">
            <v>2100</v>
          </cell>
          <cell r="AS57">
            <v>2300</v>
          </cell>
          <cell r="AT57">
            <v>1300</v>
          </cell>
          <cell r="AU57">
            <v>2200</v>
          </cell>
          <cell r="AV57">
            <v>4000</v>
          </cell>
          <cell r="AW57">
            <v>2100</v>
          </cell>
          <cell r="AX57">
            <v>2300</v>
          </cell>
          <cell r="AY57">
            <v>1300</v>
          </cell>
          <cell r="AZ57">
            <v>2600</v>
          </cell>
          <cell r="BA57">
            <v>2200</v>
          </cell>
          <cell r="BB57">
            <v>4000</v>
          </cell>
          <cell r="BC57">
            <v>5800</v>
          </cell>
          <cell r="BD57">
            <v>1200</v>
          </cell>
          <cell r="BE57">
            <v>1800</v>
          </cell>
          <cell r="BF57">
            <v>800</v>
          </cell>
          <cell r="BG57">
            <v>1200</v>
          </cell>
          <cell r="BH57">
            <v>1800</v>
          </cell>
          <cell r="BI57">
            <v>800</v>
          </cell>
          <cell r="BJ57">
            <v>2200</v>
          </cell>
          <cell r="BK57">
            <v>2000</v>
          </cell>
          <cell r="BL57">
            <v>2300</v>
          </cell>
          <cell r="BM57">
            <v>1400</v>
          </cell>
          <cell r="BN57">
            <v>1300</v>
          </cell>
          <cell r="BO57">
            <v>1900</v>
          </cell>
          <cell r="BP57">
            <v>1000</v>
          </cell>
          <cell r="BQ57">
            <v>2300</v>
          </cell>
          <cell r="BR57">
            <v>1900</v>
          </cell>
          <cell r="BS57">
            <v>1700</v>
          </cell>
          <cell r="BT57">
            <v>1000</v>
          </cell>
          <cell r="BU57">
            <v>1900</v>
          </cell>
          <cell r="BV57">
            <v>1700</v>
          </cell>
          <cell r="BW57">
            <v>1000</v>
          </cell>
          <cell r="BX57">
            <v>2200</v>
          </cell>
          <cell r="BY57">
            <v>2100</v>
          </cell>
          <cell r="BZ57">
            <v>1200</v>
          </cell>
          <cell r="CA57">
            <v>1800</v>
          </cell>
          <cell r="CB57">
            <v>800</v>
          </cell>
          <cell r="CC57">
            <v>1800</v>
          </cell>
          <cell r="CD57">
            <v>2900</v>
          </cell>
          <cell r="CE57">
            <v>1200</v>
          </cell>
          <cell r="CF57">
            <v>1800</v>
          </cell>
          <cell r="CG57">
            <v>800</v>
          </cell>
          <cell r="CH57">
            <v>2900</v>
          </cell>
          <cell r="CI57">
            <v>0</v>
          </cell>
        </row>
        <row r="58">
          <cell r="E58">
            <v>0</v>
          </cell>
          <cell r="F58">
            <v>6500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5400</v>
          </cell>
          <cell r="AC58">
            <v>6000</v>
          </cell>
          <cell r="AD58">
            <v>4180</v>
          </cell>
          <cell r="AE58">
            <v>6800</v>
          </cell>
          <cell r="AF58">
            <v>6600</v>
          </cell>
          <cell r="AG58">
            <v>5900</v>
          </cell>
          <cell r="AH58">
            <v>7100</v>
          </cell>
          <cell r="AI58">
            <v>7000</v>
          </cell>
          <cell r="AJ58">
            <v>6900</v>
          </cell>
          <cell r="AK58">
            <v>6800</v>
          </cell>
          <cell r="AL58">
            <v>6600</v>
          </cell>
          <cell r="AM58">
            <v>5900</v>
          </cell>
          <cell r="AN58">
            <v>7100</v>
          </cell>
          <cell r="AO58">
            <v>7000</v>
          </cell>
          <cell r="AP58">
            <v>8400</v>
          </cell>
          <cell r="AQ58">
            <v>9900</v>
          </cell>
          <cell r="AR58">
            <v>7870</v>
          </cell>
          <cell r="AS58">
            <v>8070</v>
          </cell>
          <cell r="AT58">
            <v>7070</v>
          </cell>
          <cell r="AU58">
            <v>7970</v>
          </cell>
          <cell r="AV58">
            <v>9770</v>
          </cell>
          <cell r="AW58">
            <v>7870</v>
          </cell>
          <cell r="AX58">
            <v>8070</v>
          </cell>
          <cell r="AY58">
            <v>7070</v>
          </cell>
          <cell r="AZ58">
            <v>8370</v>
          </cell>
          <cell r="BA58">
            <v>7970</v>
          </cell>
          <cell r="BB58">
            <v>9770</v>
          </cell>
          <cell r="BC58">
            <v>11570</v>
          </cell>
          <cell r="BD58">
            <v>5200</v>
          </cell>
          <cell r="BE58">
            <v>5800</v>
          </cell>
          <cell r="BF58">
            <v>4800</v>
          </cell>
          <cell r="BG58">
            <v>5200</v>
          </cell>
          <cell r="BH58">
            <v>5800</v>
          </cell>
          <cell r="BI58">
            <v>4800</v>
          </cell>
          <cell r="BJ58">
            <v>6200</v>
          </cell>
          <cell r="BK58">
            <v>9100</v>
          </cell>
          <cell r="BL58">
            <v>9400</v>
          </cell>
          <cell r="BM58">
            <v>8500</v>
          </cell>
          <cell r="BN58">
            <v>4350</v>
          </cell>
          <cell r="BO58">
            <v>4950</v>
          </cell>
          <cell r="BP58">
            <v>4050</v>
          </cell>
          <cell r="BQ58">
            <v>5350</v>
          </cell>
          <cell r="BR58">
            <v>6800</v>
          </cell>
          <cell r="BS58">
            <v>6600</v>
          </cell>
          <cell r="BT58">
            <v>5900</v>
          </cell>
          <cell r="BU58">
            <v>6800</v>
          </cell>
          <cell r="BV58">
            <v>6600</v>
          </cell>
          <cell r="BW58">
            <v>5900</v>
          </cell>
          <cell r="BX58">
            <v>7100</v>
          </cell>
          <cell r="BY58">
            <v>7000</v>
          </cell>
          <cell r="BZ58">
            <v>5495</v>
          </cell>
          <cell r="CA58">
            <v>6095</v>
          </cell>
          <cell r="CB58">
            <v>5095</v>
          </cell>
          <cell r="CC58">
            <v>6095</v>
          </cell>
          <cell r="CD58">
            <v>7195</v>
          </cell>
          <cell r="CE58">
            <v>6650</v>
          </cell>
          <cell r="CF58">
            <v>7250</v>
          </cell>
          <cell r="CG58">
            <v>6250</v>
          </cell>
          <cell r="CH58">
            <v>8350</v>
          </cell>
          <cell r="CI58">
            <v>0</v>
          </cell>
        </row>
        <row r="59">
          <cell r="E59">
            <v>0</v>
          </cell>
          <cell r="F59">
            <v>2678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2040</v>
          </cell>
          <cell r="AC59">
            <v>2340</v>
          </cell>
          <cell r="AD59">
            <v>1362</v>
          </cell>
          <cell r="AE59">
            <v>3000</v>
          </cell>
          <cell r="AF59">
            <v>2838</v>
          </cell>
          <cell r="AG59">
            <v>2340</v>
          </cell>
          <cell r="AH59">
            <v>3168</v>
          </cell>
          <cell r="AI59">
            <v>3000</v>
          </cell>
          <cell r="AJ59">
            <v>3000</v>
          </cell>
          <cell r="AK59">
            <v>3000</v>
          </cell>
          <cell r="AL59">
            <v>2838</v>
          </cell>
          <cell r="AM59">
            <v>2340</v>
          </cell>
          <cell r="AN59">
            <v>3168</v>
          </cell>
          <cell r="AO59">
            <v>3000</v>
          </cell>
          <cell r="AP59">
            <v>4194</v>
          </cell>
          <cell r="AQ59">
            <v>5556</v>
          </cell>
          <cell r="AR59">
            <v>3708</v>
          </cell>
          <cell r="AS59">
            <v>4194</v>
          </cell>
          <cell r="AT59">
            <v>3168</v>
          </cell>
          <cell r="AU59">
            <v>3708</v>
          </cell>
          <cell r="AV59">
            <v>5556</v>
          </cell>
          <cell r="AW59">
            <v>3708</v>
          </cell>
          <cell r="AX59">
            <v>4194</v>
          </cell>
          <cell r="AY59">
            <v>3168</v>
          </cell>
          <cell r="AZ59">
            <v>4194</v>
          </cell>
          <cell r="BA59">
            <v>3708</v>
          </cell>
          <cell r="BB59">
            <v>5556</v>
          </cell>
          <cell r="BC59">
            <v>8028</v>
          </cell>
          <cell r="BD59">
            <v>1880</v>
          </cell>
          <cell r="BE59">
            <v>2340</v>
          </cell>
          <cell r="BF59">
            <v>1740</v>
          </cell>
          <cell r="BG59">
            <v>1880</v>
          </cell>
          <cell r="BH59">
            <v>2340</v>
          </cell>
          <cell r="BI59">
            <v>1740</v>
          </cell>
          <cell r="BJ59">
            <v>2508</v>
          </cell>
          <cell r="BK59">
            <v>5112</v>
          </cell>
          <cell r="BL59">
            <v>5112</v>
          </cell>
          <cell r="BM59">
            <v>4194</v>
          </cell>
          <cell r="BN59">
            <v>1494</v>
          </cell>
          <cell r="BO59">
            <v>1740</v>
          </cell>
          <cell r="BP59">
            <v>1362</v>
          </cell>
          <cell r="BQ59">
            <v>2040</v>
          </cell>
          <cell r="BR59">
            <v>3000</v>
          </cell>
          <cell r="BS59">
            <v>2838</v>
          </cell>
          <cell r="BT59">
            <v>2340</v>
          </cell>
          <cell r="BU59">
            <v>3000</v>
          </cell>
          <cell r="BV59">
            <v>2838</v>
          </cell>
          <cell r="BW59">
            <v>2340</v>
          </cell>
          <cell r="BX59">
            <v>3168</v>
          </cell>
          <cell r="BY59">
            <v>3000</v>
          </cell>
          <cell r="BZ59">
            <v>2040</v>
          </cell>
          <cell r="CA59">
            <v>2508</v>
          </cell>
          <cell r="CB59">
            <v>1880</v>
          </cell>
          <cell r="CC59">
            <v>2508</v>
          </cell>
          <cell r="CD59">
            <v>3168</v>
          </cell>
          <cell r="CE59">
            <v>2838</v>
          </cell>
          <cell r="CF59">
            <v>3168</v>
          </cell>
          <cell r="CG59">
            <v>2508</v>
          </cell>
          <cell r="CH59">
            <v>4194</v>
          </cell>
          <cell r="CI59">
            <v>0</v>
          </cell>
        </row>
        <row r="60">
          <cell r="E60">
            <v>0</v>
          </cell>
          <cell r="F60">
            <v>5600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3950</v>
          </cell>
          <cell r="BO60">
            <v>3950</v>
          </cell>
          <cell r="BP60">
            <v>3950</v>
          </cell>
          <cell r="BQ60">
            <v>3950</v>
          </cell>
          <cell r="BR60">
            <v>4000</v>
          </cell>
          <cell r="BS60">
            <v>4000</v>
          </cell>
          <cell r="BT60">
            <v>4000</v>
          </cell>
          <cell r="BU60">
            <v>4000</v>
          </cell>
          <cell r="BV60">
            <v>4000</v>
          </cell>
          <cell r="BW60">
            <v>4000</v>
          </cell>
          <cell r="BX60">
            <v>4000</v>
          </cell>
          <cell r="BY60">
            <v>4000</v>
          </cell>
          <cell r="BZ60">
            <v>5000</v>
          </cell>
          <cell r="CA60">
            <v>5000</v>
          </cell>
          <cell r="CB60">
            <v>5000</v>
          </cell>
          <cell r="CC60">
            <v>5000</v>
          </cell>
          <cell r="CD60">
            <v>5000</v>
          </cell>
          <cell r="CE60">
            <v>5000</v>
          </cell>
          <cell r="CF60">
            <v>5000</v>
          </cell>
          <cell r="CG60">
            <v>5000</v>
          </cell>
          <cell r="CH60">
            <v>5000</v>
          </cell>
          <cell r="CI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1300</v>
          </cell>
          <cell r="BO61">
            <v>1900</v>
          </cell>
          <cell r="BP61">
            <v>1000</v>
          </cell>
          <cell r="BQ61">
            <v>2300</v>
          </cell>
          <cell r="BR61">
            <v>1200</v>
          </cell>
          <cell r="BS61">
            <v>1800</v>
          </cell>
          <cell r="BT61">
            <v>800</v>
          </cell>
          <cell r="BU61">
            <v>1200</v>
          </cell>
          <cell r="BV61">
            <v>1800</v>
          </cell>
          <cell r="BW61">
            <v>800</v>
          </cell>
          <cell r="BX61">
            <v>1500</v>
          </cell>
          <cell r="BY61">
            <v>1800</v>
          </cell>
          <cell r="BZ61">
            <v>1900</v>
          </cell>
          <cell r="CA61">
            <v>1700</v>
          </cell>
          <cell r="CB61">
            <v>1000</v>
          </cell>
          <cell r="CC61">
            <v>2200</v>
          </cell>
          <cell r="CD61">
            <v>3400</v>
          </cell>
          <cell r="CE61">
            <v>1800</v>
          </cell>
          <cell r="CF61">
            <v>2100</v>
          </cell>
          <cell r="CG61">
            <v>1000</v>
          </cell>
          <cell r="CH61">
            <v>3400</v>
          </cell>
          <cell r="CI61">
            <v>0</v>
          </cell>
        </row>
        <row r="62">
          <cell r="E62">
            <v>0</v>
          </cell>
          <cell r="F62">
            <v>5600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5250</v>
          </cell>
          <cell r="BO62">
            <v>5850</v>
          </cell>
          <cell r="BP62">
            <v>4950</v>
          </cell>
          <cell r="BQ62">
            <v>6250</v>
          </cell>
          <cell r="BR62">
            <v>5200</v>
          </cell>
          <cell r="BS62">
            <v>5800</v>
          </cell>
          <cell r="BT62">
            <v>4800</v>
          </cell>
          <cell r="BU62">
            <v>5200</v>
          </cell>
          <cell r="BV62">
            <v>5800</v>
          </cell>
          <cell r="BW62">
            <v>4800</v>
          </cell>
          <cell r="BX62">
            <v>5500</v>
          </cell>
          <cell r="BY62">
            <v>5800</v>
          </cell>
          <cell r="BZ62">
            <v>6900</v>
          </cell>
          <cell r="CA62">
            <v>6700</v>
          </cell>
          <cell r="CB62">
            <v>6000</v>
          </cell>
          <cell r="CC62">
            <v>7200</v>
          </cell>
          <cell r="CD62">
            <v>8400</v>
          </cell>
          <cell r="CE62">
            <v>6800</v>
          </cell>
          <cell r="CF62">
            <v>7100</v>
          </cell>
          <cell r="CG62">
            <v>6000</v>
          </cell>
          <cell r="CH62">
            <v>8400</v>
          </cell>
          <cell r="CI62">
            <v>0</v>
          </cell>
        </row>
        <row r="63">
          <cell r="E63">
            <v>0</v>
          </cell>
          <cell r="F63">
            <v>2184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1880</v>
          </cell>
          <cell r="BO63">
            <v>2340</v>
          </cell>
          <cell r="BP63">
            <v>1740</v>
          </cell>
          <cell r="BQ63">
            <v>2508</v>
          </cell>
          <cell r="BR63">
            <v>1880</v>
          </cell>
          <cell r="BS63">
            <v>2340</v>
          </cell>
          <cell r="BT63">
            <v>1740</v>
          </cell>
          <cell r="BU63">
            <v>1880</v>
          </cell>
          <cell r="BV63">
            <v>2340</v>
          </cell>
          <cell r="BW63">
            <v>1740</v>
          </cell>
          <cell r="BX63">
            <v>2040</v>
          </cell>
          <cell r="BY63">
            <v>2340</v>
          </cell>
          <cell r="BZ63">
            <v>3000</v>
          </cell>
          <cell r="CA63">
            <v>2838</v>
          </cell>
          <cell r="CB63">
            <v>2340</v>
          </cell>
          <cell r="CC63">
            <v>3168</v>
          </cell>
          <cell r="CD63">
            <v>4194</v>
          </cell>
          <cell r="CE63">
            <v>3000</v>
          </cell>
          <cell r="CF63">
            <v>3168</v>
          </cell>
          <cell r="CG63">
            <v>2340</v>
          </cell>
          <cell r="CH63">
            <v>4194</v>
          </cell>
          <cell r="CI63">
            <v>0</v>
          </cell>
        </row>
        <row r="64">
          <cell r="E64">
            <v>0</v>
          </cell>
          <cell r="F64">
            <v>4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1</v>
          </cell>
          <cell r="AC64">
            <v>1</v>
          </cell>
          <cell r="AD64">
            <v>1</v>
          </cell>
          <cell r="AE64">
            <v>2</v>
          </cell>
          <cell r="AF64">
            <v>2</v>
          </cell>
          <cell r="AG64">
            <v>2</v>
          </cell>
          <cell r="AH64">
            <v>2</v>
          </cell>
          <cell r="AI64">
            <v>2</v>
          </cell>
          <cell r="AJ64">
            <v>2</v>
          </cell>
          <cell r="AK64">
            <v>2</v>
          </cell>
          <cell r="AL64">
            <v>2</v>
          </cell>
          <cell r="AM64">
            <v>2</v>
          </cell>
          <cell r="AN64">
            <v>2</v>
          </cell>
          <cell r="AO64">
            <v>2</v>
          </cell>
          <cell r="AP64">
            <v>2</v>
          </cell>
          <cell r="AQ64">
            <v>2</v>
          </cell>
          <cell r="AR64">
            <v>3</v>
          </cell>
          <cell r="AS64">
            <v>3</v>
          </cell>
          <cell r="AT64">
            <v>3</v>
          </cell>
          <cell r="AU64">
            <v>3</v>
          </cell>
          <cell r="AV64">
            <v>3</v>
          </cell>
          <cell r="AW64">
            <v>3</v>
          </cell>
          <cell r="AX64">
            <v>3</v>
          </cell>
          <cell r="AY64">
            <v>3</v>
          </cell>
          <cell r="AZ64">
            <v>3</v>
          </cell>
          <cell r="BA64">
            <v>3</v>
          </cell>
          <cell r="BB64">
            <v>3</v>
          </cell>
          <cell r="BC64">
            <v>3</v>
          </cell>
          <cell r="BD64">
            <v>2</v>
          </cell>
          <cell r="BE64">
            <v>2</v>
          </cell>
          <cell r="BF64">
            <v>2</v>
          </cell>
          <cell r="BG64">
            <v>2</v>
          </cell>
          <cell r="BH64">
            <v>2</v>
          </cell>
          <cell r="BI64">
            <v>2</v>
          </cell>
          <cell r="BJ64">
            <v>2</v>
          </cell>
          <cell r="BK64">
            <v>4</v>
          </cell>
          <cell r="BL64">
            <v>4</v>
          </cell>
          <cell r="BM64">
            <v>4</v>
          </cell>
          <cell r="BN64">
            <v>3</v>
          </cell>
          <cell r="BO64">
            <v>3</v>
          </cell>
          <cell r="BP64">
            <v>3</v>
          </cell>
          <cell r="BQ64">
            <v>3</v>
          </cell>
          <cell r="BR64">
            <v>4</v>
          </cell>
          <cell r="BS64">
            <v>4</v>
          </cell>
          <cell r="BT64">
            <v>4</v>
          </cell>
          <cell r="BU64">
            <v>4</v>
          </cell>
          <cell r="BV64">
            <v>4</v>
          </cell>
          <cell r="BW64">
            <v>4</v>
          </cell>
          <cell r="BX64">
            <v>4</v>
          </cell>
          <cell r="BY64">
            <v>4</v>
          </cell>
          <cell r="BZ64">
            <v>4</v>
          </cell>
          <cell r="CA64">
            <v>4</v>
          </cell>
          <cell r="CB64">
            <v>4</v>
          </cell>
          <cell r="CC64">
            <v>4</v>
          </cell>
          <cell r="CD64">
            <v>4</v>
          </cell>
          <cell r="CE64">
            <v>5</v>
          </cell>
          <cell r="CF64">
            <v>5</v>
          </cell>
          <cell r="CG64">
            <v>5</v>
          </cell>
          <cell r="CH64">
            <v>5</v>
          </cell>
          <cell r="CI64">
            <v>0</v>
          </cell>
        </row>
        <row r="65">
          <cell r="E65">
            <v>0</v>
          </cell>
          <cell r="F65">
            <v>16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4</v>
          </cell>
          <cell r="AC65">
            <v>4</v>
          </cell>
          <cell r="AD65">
            <v>4</v>
          </cell>
          <cell r="AE65">
            <v>8</v>
          </cell>
          <cell r="AF65">
            <v>8</v>
          </cell>
          <cell r="AG65">
            <v>8</v>
          </cell>
          <cell r="AH65">
            <v>8</v>
          </cell>
          <cell r="AI65">
            <v>8</v>
          </cell>
          <cell r="AJ65">
            <v>8</v>
          </cell>
          <cell r="AK65">
            <v>8</v>
          </cell>
          <cell r="AL65">
            <v>8</v>
          </cell>
          <cell r="AM65">
            <v>8</v>
          </cell>
          <cell r="AN65">
            <v>8</v>
          </cell>
          <cell r="AO65">
            <v>8</v>
          </cell>
          <cell r="AP65">
            <v>8</v>
          </cell>
          <cell r="AQ65">
            <v>8</v>
          </cell>
          <cell r="AR65">
            <v>12</v>
          </cell>
          <cell r="AS65">
            <v>12</v>
          </cell>
          <cell r="AT65">
            <v>12</v>
          </cell>
          <cell r="AU65">
            <v>12</v>
          </cell>
          <cell r="AV65">
            <v>12</v>
          </cell>
          <cell r="AW65">
            <v>12</v>
          </cell>
          <cell r="AX65">
            <v>12</v>
          </cell>
          <cell r="AY65">
            <v>12</v>
          </cell>
          <cell r="AZ65">
            <v>12</v>
          </cell>
          <cell r="BA65">
            <v>12</v>
          </cell>
          <cell r="BB65">
            <v>12</v>
          </cell>
          <cell r="BC65">
            <v>12</v>
          </cell>
          <cell r="BD65">
            <v>8</v>
          </cell>
          <cell r="BE65">
            <v>8</v>
          </cell>
          <cell r="BF65">
            <v>8</v>
          </cell>
          <cell r="BG65">
            <v>8</v>
          </cell>
          <cell r="BH65">
            <v>8</v>
          </cell>
          <cell r="BI65">
            <v>8</v>
          </cell>
          <cell r="BJ65">
            <v>8</v>
          </cell>
          <cell r="BK65">
            <v>16</v>
          </cell>
          <cell r="BL65">
            <v>16</v>
          </cell>
          <cell r="BM65">
            <v>16</v>
          </cell>
          <cell r="BN65">
            <v>12</v>
          </cell>
          <cell r="BO65">
            <v>12</v>
          </cell>
          <cell r="BP65">
            <v>12</v>
          </cell>
          <cell r="BQ65">
            <v>12</v>
          </cell>
          <cell r="BR65">
            <v>16</v>
          </cell>
          <cell r="BS65">
            <v>16</v>
          </cell>
          <cell r="BT65">
            <v>16</v>
          </cell>
          <cell r="BU65">
            <v>16</v>
          </cell>
          <cell r="BV65">
            <v>16</v>
          </cell>
          <cell r="BW65">
            <v>16</v>
          </cell>
          <cell r="BX65">
            <v>16</v>
          </cell>
          <cell r="BY65">
            <v>16</v>
          </cell>
          <cell r="BZ65">
            <v>16</v>
          </cell>
          <cell r="CA65">
            <v>16</v>
          </cell>
          <cell r="CB65">
            <v>16</v>
          </cell>
          <cell r="CC65">
            <v>16</v>
          </cell>
          <cell r="CD65">
            <v>16</v>
          </cell>
          <cell r="CE65">
            <v>20</v>
          </cell>
          <cell r="CF65">
            <v>20</v>
          </cell>
          <cell r="CG65">
            <v>20</v>
          </cell>
          <cell r="CH65">
            <v>20</v>
          </cell>
          <cell r="CI65">
            <v>0</v>
          </cell>
        </row>
        <row r="66">
          <cell r="E66" t="str">
            <v>GY</v>
          </cell>
          <cell r="F66" t="str">
            <v>GY</v>
          </cell>
          <cell r="G66" t="str">
            <v>GY</v>
          </cell>
          <cell r="H66" t="str">
            <v>GY</v>
          </cell>
          <cell r="I66" t="str">
            <v>GY</v>
          </cell>
          <cell r="J66" t="str">
            <v>GY</v>
          </cell>
          <cell r="K66" t="str">
            <v>GY</v>
          </cell>
          <cell r="L66" t="str">
            <v>GY</v>
          </cell>
          <cell r="M66" t="str">
            <v>GY</v>
          </cell>
          <cell r="N66" t="str">
            <v>GY</v>
          </cell>
          <cell r="O66" t="str">
            <v>GY</v>
          </cell>
          <cell r="P66" t="str">
            <v>GY</v>
          </cell>
          <cell r="Q66" t="str">
            <v>GY</v>
          </cell>
          <cell r="R66" t="str">
            <v>GY</v>
          </cell>
          <cell r="S66" t="str">
            <v>GY</v>
          </cell>
          <cell r="T66" t="str">
            <v>GY</v>
          </cell>
          <cell r="U66" t="str">
            <v>GY</v>
          </cell>
          <cell r="V66" t="str">
            <v>GY</v>
          </cell>
          <cell r="W66" t="str">
            <v>GY</v>
          </cell>
          <cell r="X66" t="str">
            <v>GY</v>
          </cell>
          <cell r="Y66" t="str">
            <v>GY</v>
          </cell>
          <cell r="Z66" t="str">
            <v>GY</v>
          </cell>
          <cell r="AA66" t="str">
            <v>GY</v>
          </cell>
          <cell r="AB66" t="str">
            <v>GY</v>
          </cell>
          <cell r="AC66" t="str">
            <v>GY</v>
          </cell>
          <cell r="AD66" t="str">
            <v>GY</v>
          </cell>
          <cell r="AE66" t="str">
            <v>GY</v>
          </cell>
          <cell r="AF66" t="str">
            <v>GY</v>
          </cell>
          <cell r="AG66" t="str">
            <v>GY</v>
          </cell>
          <cell r="AH66" t="str">
            <v>GY</v>
          </cell>
          <cell r="AI66" t="str">
            <v>GY</v>
          </cell>
          <cell r="AJ66" t="str">
            <v>GY</v>
          </cell>
          <cell r="AK66" t="str">
            <v>GY</v>
          </cell>
          <cell r="AL66" t="str">
            <v>GY</v>
          </cell>
          <cell r="AM66" t="str">
            <v>GY</v>
          </cell>
          <cell r="AN66" t="str">
            <v>GY</v>
          </cell>
          <cell r="AO66" t="str">
            <v>GY</v>
          </cell>
          <cell r="AP66" t="str">
            <v>GY</v>
          </cell>
          <cell r="AQ66" t="str">
            <v>GY</v>
          </cell>
          <cell r="AR66" t="str">
            <v>GY</v>
          </cell>
          <cell r="AS66" t="str">
            <v>GY</v>
          </cell>
          <cell r="AT66" t="str">
            <v>GY</v>
          </cell>
          <cell r="AU66" t="str">
            <v>GY</v>
          </cell>
          <cell r="AV66" t="str">
            <v>GY</v>
          </cell>
          <cell r="AW66" t="str">
            <v>GY</v>
          </cell>
          <cell r="AX66" t="str">
            <v>GY</v>
          </cell>
          <cell r="AY66" t="str">
            <v>GY</v>
          </cell>
          <cell r="AZ66" t="str">
            <v>GY</v>
          </cell>
          <cell r="BA66" t="str">
            <v>GY</v>
          </cell>
          <cell r="BB66" t="str">
            <v>GY</v>
          </cell>
          <cell r="BC66" t="str">
            <v>GY</v>
          </cell>
          <cell r="BD66" t="str">
            <v>GY</v>
          </cell>
          <cell r="BE66" t="str">
            <v>GY</v>
          </cell>
          <cell r="BF66" t="str">
            <v>GY</v>
          </cell>
          <cell r="BG66" t="str">
            <v>GY</v>
          </cell>
          <cell r="BH66" t="str">
            <v>GY</v>
          </cell>
          <cell r="BI66" t="str">
            <v>GY</v>
          </cell>
          <cell r="BJ66" t="str">
            <v>GY</v>
          </cell>
          <cell r="BK66" t="str">
            <v>GY</v>
          </cell>
          <cell r="BL66" t="str">
            <v>GY</v>
          </cell>
          <cell r="BM66" t="str">
            <v>GY</v>
          </cell>
          <cell r="BN66" t="str">
            <v>GY</v>
          </cell>
          <cell r="BO66" t="str">
            <v>GY</v>
          </cell>
          <cell r="BP66" t="str">
            <v>GY</v>
          </cell>
          <cell r="BQ66" t="str">
            <v>GY</v>
          </cell>
          <cell r="BR66" t="str">
            <v>GY</v>
          </cell>
          <cell r="BS66" t="str">
            <v>GY</v>
          </cell>
          <cell r="BT66" t="str">
            <v>GY</v>
          </cell>
          <cell r="BU66" t="str">
            <v>GY</v>
          </cell>
          <cell r="BV66" t="str">
            <v>GY</v>
          </cell>
          <cell r="BW66" t="str">
            <v>GY</v>
          </cell>
          <cell r="BX66" t="str">
            <v>GY</v>
          </cell>
          <cell r="BY66" t="str">
            <v>GY</v>
          </cell>
          <cell r="BZ66" t="str">
            <v>GY</v>
          </cell>
          <cell r="CA66" t="str">
            <v>GY</v>
          </cell>
          <cell r="CB66" t="str">
            <v>GY</v>
          </cell>
          <cell r="CC66" t="str">
            <v>GY</v>
          </cell>
          <cell r="CD66" t="str">
            <v>GY</v>
          </cell>
          <cell r="CE66" t="str">
            <v>GY</v>
          </cell>
          <cell r="CF66" t="str">
            <v>GY</v>
          </cell>
          <cell r="CG66" t="str">
            <v>GY</v>
          </cell>
          <cell r="CH66" t="str">
            <v>GY</v>
          </cell>
          <cell r="CI66" t="str">
            <v>GY</v>
          </cell>
        </row>
        <row r="67">
          <cell r="E67" t="str">
            <v>Size</v>
          </cell>
          <cell r="F67" t="str">
            <v>Tyre Size</v>
          </cell>
          <cell r="G67" t="str">
            <v>Size</v>
          </cell>
          <cell r="H67" t="str">
            <v>Size</v>
          </cell>
          <cell r="I67" t="str">
            <v>Size</v>
          </cell>
          <cell r="J67" t="str">
            <v>Size</v>
          </cell>
          <cell r="K67" t="str">
            <v>Size</v>
          </cell>
          <cell r="L67" t="str">
            <v>Size</v>
          </cell>
          <cell r="M67" t="str">
            <v>Size</v>
          </cell>
          <cell r="N67" t="str">
            <v>Size</v>
          </cell>
          <cell r="O67" t="str">
            <v>Size</v>
          </cell>
          <cell r="P67" t="str">
            <v>Size</v>
          </cell>
          <cell r="Q67" t="str">
            <v>Size</v>
          </cell>
          <cell r="R67" t="str">
            <v>Size</v>
          </cell>
          <cell r="S67" t="str">
            <v>Size</v>
          </cell>
          <cell r="T67" t="str">
            <v>Size</v>
          </cell>
          <cell r="U67" t="str">
            <v>Size</v>
          </cell>
          <cell r="V67" t="str">
            <v>Size</v>
          </cell>
          <cell r="W67" t="str">
            <v>Size</v>
          </cell>
          <cell r="X67" t="str">
            <v>Size</v>
          </cell>
          <cell r="Y67" t="str">
            <v>Size</v>
          </cell>
          <cell r="Z67" t="str">
            <v>Size</v>
          </cell>
          <cell r="AA67" t="str">
            <v>Size</v>
          </cell>
          <cell r="AB67" t="str">
            <v>315/80R22.5</v>
          </cell>
          <cell r="AC67" t="str">
            <v>315/80R22.5</v>
          </cell>
          <cell r="AD67" t="str">
            <v>315/80R22.5</v>
          </cell>
          <cell r="AE67" t="str">
            <v>315/80R22.5</v>
          </cell>
          <cell r="AF67" t="str">
            <v>315/80R22.5</v>
          </cell>
          <cell r="AG67" t="str">
            <v>315/80R22.5</v>
          </cell>
          <cell r="AH67" t="str">
            <v>315/80R22.5</v>
          </cell>
          <cell r="AI67" t="str">
            <v>315/80R22.5</v>
          </cell>
          <cell r="AJ67" t="str">
            <v>315/80R22.5</v>
          </cell>
          <cell r="AK67" t="str">
            <v>315/80R22.5</v>
          </cell>
          <cell r="AL67" t="str">
            <v>315/80R22.5</v>
          </cell>
          <cell r="AM67" t="str">
            <v>315/80R22.5</v>
          </cell>
          <cell r="AN67" t="str">
            <v>315/80R22.5</v>
          </cell>
          <cell r="AO67" t="str">
            <v>315/80R22.5</v>
          </cell>
          <cell r="AP67" t="str">
            <v>315/80R22.5</v>
          </cell>
          <cell r="AQ67" t="str">
            <v>1000x20</v>
          </cell>
          <cell r="AR67" t="str">
            <v>315/80R22.5</v>
          </cell>
          <cell r="AS67" t="str">
            <v>315/80R22.5</v>
          </cell>
          <cell r="AT67" t="str">
            <v>315/80R22.5</v>
          </cell>
          <cell r="AU67" t="str">
            <v>315/80R22.5</v>
          </cell>
          <cell r="AV67" t="str">
            <v>315/80R22.5</v>
          </cell>
          <cell r="AW67" t="str">
            <v>315/80R22.5</v>
          </cell>
          <cell r="AX67" t="str">
            <v>315/80R22.5</v>
          </cell>
          <cell r="AY67" t="str">
            <v>315/80R22.5</v>
          </cell>
          <cell r="AZ67" t="str">
            <v>315/80R22.5</v>
          </cell>
          <cell r="BA67" t="str">
            <v>315/80R22.5</v>
          </cell>
          <cell r="BB67" t="str">
            <v>315/80R22.5</v>
          </cell>
          <cell r="BC67" t="str">
            <v>1000x20</v>
          </cell>
          <cell r="BD67" t="str">
            <v>11R22.5</v>
          </cell>
          <cell r="BE67" t="str">
            <v>11R22.5</v>
          </cell>
          <cell r="BF67" t="str">
            <v>11R22.5</v>
          </cell>
          <cell r="BG67" t="str">
            <v>315/80R22.5</v>
          </cell>
          <cell r="BH67" t="str">
            <v>315/80R22.5</v>
          </cell>
          <cell r="BI67" t="str">
            <v>315/80R22.5</v>
          </cell>
          <cell r="BJ67" t="str">
            <v>315/80R22.5</v>
          </cell>
          <cell r="BK67" t="str">
            <v>315/80R22.5</v>
          </cell>
          <cell r="BL67" t="str">
            <v>315/80R22.5</v>
          </cell>
          <cell r="BM67" t="str">
            <v>315/80R22.5</v>
          </cell>
          <cell r="BN67" t="str">
            <v>315/80R22.5</v>
          </cell>
          <cell r="BO67" t="str">
            <v>315/80R22.5</v>
          </cell>
          <cell r="BP67" t="str">
            <v>315/80R22.5</v>
          </cell>
          <cell r="BQ67" t="str">
            <v>315/80R22.5</v>
          </cell>
          <cell r="BR67" t="str">
            <v>315/80R22.5</v>
          </cell>
          <cell r="BS67" t="str">
            <v>315/80R22.5</v>
          </cell>
          <cell r="BT67" t="str">
            <v>315/80R22.5</v>
          </cell>
          <cell r="BU67" t="str">
            <v>315/80R22.5</v>
          </cell>
          <cell r="BV67" t="str">
            <v>315/80R22.5</v>
          </cell>
          <cell r="BW67" t="str">
            <v>315/80R22.5</v>
          </cell>
          <cell r="BX67" t="str">
            <v>315/80R22.5</v>
          </cell>
          <cell r="BY67" t="str">
            <v>315/80R22.5</v>
          </cell>
          <cell r="BZ67" t="str">
            <v>315/80R22.5</v>
          </cell>
          <cell r="CA67" t="str">
            <v>315/80R22.5</v>
          </cell>
          <cell r="CB67" t="str">
            <v>315/80R22.5</v>
          </cell>
          <cell r="CC67" t="str">
            <v>315/80R22.5</v>
          </cell>
          <cell r="CD67" t="str">
            <v>315/80R22.5</v>
          </cell>
          <cell r="CE67" t="str">
            <v>315/80R22.5</v>
          </cell>
          <cell r="CF67" t="str">
            <v>315/80R22.5</v>
          </cell>
          <cell r="CG67" t="str">
            <v>315/80R22.5</v>
          </cell>
          <cell r="CH67" t="str">
            <v>315/80R22.5</v>
          </cell>
          <cell r="CI67" t="str">
            <v>Size</v>
          </cell>
        </row>
        <row r="68">
          <cell r="E68">
            <v>0</v>
          </cell>
          <cell r="F68">
            <v>2400.0000000003001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3554.2000000000003</v>
          </cell>
          <cell r="AC68">
            <v>3554.2000000000003</v>
          </cell>
          <cell r="AD68">
            <v>3554.2000000000003</v>
          </cell>
          <cell r="AE68">
            <v>3554.2000000000003</v>
          </cell>
          <cell r="AF68">
            <v>3554.2000000000003</v>
          </cell>
          <cell r="AG68">
            <v>3554.2000000000003</v>
          </cell>
          <cell r="AH68">
            <v>3554.2000000000003</v>
          </cell>
          <cell r="AI68">
            <v>3554.2000000000003</v>
          </cell>
          <cell r="AJ68">
            <v>3554.2000000000003</v>
          </cell>
          <cell r="AK68">
            <v>3554.2000000000003</v>
          </cell>
          <cell r="AL68">
            <v>3554.2000000000003</v>
          </cell>
          <cell r="AM68">
            <v>3554.2000000000003</v>
          </cell>
          <cell r="AN68">
            <v>3554.2000000000003</v>
          </cell>
          <cell r="AO68">
            <v>3554.2000000000003</v>
          </cell>
          <cell r="AP68">
            <v>3554.2000000000003</v>
          </cell>
          <cell r="AQ68">
            <v>2161.25</v>
          </cell>
          <cell r="AR68">
            <v>3554.2000000000003</v>
          </cell>
          <cell r="AS68">
            <v>3554.2000000000003</v>
          </cell>
          <cell r="AT68">
            <v>3554.2000000000003</v>
          </cell>
          <cell r="AU68">
            <v>3554.2000000000003</v>
          </cell>
          <cell r="AV68">
            <v>3554.2000000000003</v>
          </cell>
          <cell r="AW68">
            <v>3554.2000000000003</v>
          </cell>
          <cell r="AX68">
            <v>3554.2000000000003</v>
          </cell>
          <cell r="AY68">
            <v>3554.2000000000003</v>
          </cell>
          <cell r="AZ68">
            <v>3554.2000000000003</v>
          </cell>
          <cell r="BA68">
            <v>3554.2000000000003</v>
          </cell>
          <cell r="BB68">
            <v>3554.2000000000003</v>
          </cell>
          <cell r="BC68">
            <v>2161.25</v>
          </cell>
          <cell r="BD68">
            <v>3107</v>
          </cell>
          <cell r="BE68">
            <v>3107</v>
          </cell>
          <cell r="BF68">
            <v>3107</v>
          </cell>
          <cell r="BG68">
            <v>3554.2000000000003</v>
          </cell>
          <cell r="BH68">
            <v>3554.2000000000003</v>
          </cell>
          <cell r="BI68">
            <v>3554.2000000000003</v>
          </cell>
          <cell r="BJ68">
            <v>3554.2000000000003</v>
          </cell>
          <cell r="BK68">
            <v>3554.2000000000003</v>
          </cell>
          <cell r="BL68">
            <v>3554.2000000000003</v>
          </cell>
          <cell r="BM68">
            <v>3554.2000000000003</v>
          </cell>
          <cell r="BN68">
            <v>3554.2000000000003</v>
          </cell>
          <cell r="BO68">
            <v>3554.2000000000003</v>
          </cell>
          <cell r="BP68">
            <v>3554.2000000000003</v>
          </cell>
          <cell r="BQ68">
            <v>3554.2000000000003</v>
          </cell>
          <cell r="BR68">
            <v>3554.2000000000003</v>
          </cell>
          <cell r="BS68">
            <v>3554.2000000000003</v>
          </cell>
          <cell r="BT68">
            <v>3554.2000000000003</v>
          </cell>
          <cell r="BU68">
            <v>3554.2000000000003</v>
          </cell>
          <cell r="BV68">
            <v>3554.2000000000003</v>
          </cell>
          <cell r="BW68">
            <v>3554.2000000000003</v>
          </cell>
          <cell r="BX68">
            <v>3554.2000000000003</v>
          </cell>
          <cell r="BY68">
            <v>3554.2000000000003</v>
          </cell>
          <cell r="BZ68">
            <v>3554.2000000000003</v>
          </cell>
          <cell r="CA68">
            <v>3554.2000000000003</v>
          </cell>
          <cell r="CB68">
            <v>3554.2000000000003</v>
          </cell>
          <cell r="CC68">
            <v>3554.2000000000003</v>
          </cell>
          <cell r="CD68">
            <v>3554.2000000000003</v>
          </cell>
          <cell r="CE68">
            <v>3554.2000000000003</v>
          </cell>
          <cell r="CF68">
            <v>3554.2000000000003</v>
          </cell>
          <cell r="CG68">
            <v>3554.2000000000003</v>
          </cell>
          <cell r="CH68">
            <v>3554.2000000000003</v>
          </cell>
          <cell r="CI68">
            <v>0</v>
          </cell>
        </row>
        <row r="69">
          <cell r="E69">
            <v>0</v>
          </cell>
          <cell r="F69">
            <v>756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802.1</v>
          </cell>
          <cell r="AC69">
            <v>802.1</v>
          </cell>
          <cell r="AD69">
            <v>802.1</v>
          </cell>
          <cell r="AE69">
            <v>802.1</v>
          </cell>
          <cell r="AF69">
            <v>802.1</v>
          </cell>
          <cell r="AG69">
            <v>802.1</v>
          </cell>
          <cell r="AH69">
            <v>802.1</v>
          </cell>
          <cell r="AI69">
            <v>802.1</v>
          </cell>
          <cell r="AJ69">
            <v>802.1</v>
          </cell>
          <cell r="AK69">
            <v>802.1</v>
          </cell>
          <cell r="AL69">
            <v>802.1</v>
          </cell>
          <cell r="AM69">
            <v>802.1</v>
          </cell>
          <cell r="AN69">
            <v>802.1</v>
          </cell>
          <cell r="AO69">
            <v>802.1</v>
          </cell>
          <cell r="AP69">
            <v>802.1</v>
          </cell>
          <cell r="AQ69">
            <v>663</v>
          </cell>
          <cell r="AR69">
            <v>802.1</v>
          </cell>
          <cell r="AS69">
            <v>802.1</v>
          </cell>
          <cell r="AT69">
            <v>802.1</v>
          </cell>
          <cell r="AU69">
            <v>802.1</v>
          </cell>
          <cell r="AV69">
            <v>802.1</v>
          </cell>
          <cell r="AW69">
            <v>802.1</v>
          </cell>
          <cell r="AX69">
            <v>802.1</v>
          </cell>
          <cell r="AY69">
            <v>802.1</v>
          </cell>
          <cell r="AZ69">
            <v>802.1</v>
          </cell>
          <cell r="BA69">
            <v>802.1</v>
          </cell>
          <cell r="BB69">
            <v>802.1</v>
          </cell>
          <cell r="BC69">
            <v>663</v>
          </cell>
          <cell r="BD69">
            <v>711.1</v>
          </cell>
          <cell r="BE69">
            <v>711.1</v>
          </cell>
          <cell r="BF69">
            <v>711.1</v>
          </cell>
          <cell r="BG69">
            <v>802.1</v>
          </cell>
          <cell r="BH69">
            <v>802.1</v>
          </cell>
          <cell r="BI69">
            <v>802.1</v>
          </cell>
          <cell r="BJ69">
            <v>802.1</v>
          </cell>
          <cell r="BK69">
            <v>802.1</v>
          </cell>
          <cell r="BL69">
            <v>802.1</v>
          </cell>
          <cell r="BM69">
            <v>802.1</v>
          </cell>
          <cell r="BN69">
            <v>802.1</v>
          </cell>
          <cell r="BO69">
            <v>802.1</v>
          </cell>
          <cell r="BP69">
            <v>802.1</v>
          </cell>
          <cell r="BQ69">
            <v>802.1</v>
          </cell>
          <cell r="BR69">
            <v>802.1</v>
          </cell>
          <cell r="BS69">
            <v>802.1</v>
          </cell>
          <cell r="BT69">
            <v>802.1</v>
          </cell>
          <cell r="BU69">
            <v>802.1</v>
          </cell>
          <cell r="BV69">
            <v>802.1</v>
          </cell>
          <cell r="BW69">
            <v>802.1</v>
          </cell>
          <cell r="BX69">
            <v>802.1</v>
          </cell>
          <cell r="BY69">
            <v>802.1</v>
          </cell>
          <cell r="BZ69">
            <v>802.1</v>
          </cell>
          <cell r="CA69">
            <v>802.1</v>
          </cell>
          <cell r="CB69">
            <v>802.1</v>
          </cell>
          <cell r="CC69">
            <v>802.1</v>
          </cell>
          <cell r="CD69">
            <v>802.1</v>
          </cell>
          <cell r="CE69">
            <v>802.1</v>
          </cell>
          <cell r="CF69">
            <v>802.1</v>
          </cell>
          <cell r="CG69">
            <v>802.1</v>
          </cell>
          <cell r="CH69">
            <v>802.1</v>
          </cell>
          <cell r="CI69">
            <v>0</v>
          </cell>
        </row>
        <row r="70">
          <cell r="E70">
            <v>0</v>
          </cell>
          <cell r="F70">
            <v>120000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120000</v>
          </cell>
          <cell r="AC70">
            <v>120000</v>
          </cell>
          <cell r="AD70">
            <v>120000</v>
          </cell>
          <cell r="AE70">
            <v>120000</v>
          </cell>
          <cell r="AF70">
            <v>120000</v>
          </cell>
          <cell r="AG70">
            <v>120000</v>
          </cell>
          <cell r="AH70">
            <v>120000</v>
          </cell>
          <cell r="AI70">
            <v>120000</v>
          </cell>
          <cell r="AJ70">
            <v>120000</v>
          </cell>
          <cell r="AK70">
            <v>120000</v>
          </cell>
          <cell r="AL70">
            <v>120000</v>
          </cell>
          <cell r="AM70">
            <v>120000</v>
          </cell>
          <cell r="AN70">
            <v>120000</v>
          </cell>
          <cell r="AO70">
            <v>120000</v>
          </cell>
          <cell r="AP70">
            <v>120000</v>
          </cell>
          <cell r="AQ70">
            <v>120000</v>
          </cell>
          <cell r="AR70">
            <v>120000</v>
          </cell>
          <cell r="AS70">
            <v>120000</v>
          </cell>
          <cell r="AT70">
            <v>120000</v>
          </cell>
          <cell r="AU70">
            <v>120000</v>
          </cell>
          <cell r="AV70">
            <v>120000</v>
          </cell>
          <cell r="AW70">
            <v>120000</v>
          </cell>
          <cell r="AX70">
            <v>120000</v>
          </cell>
          <cell r="AY70">
            <v>120000</v>
          </cell>
          <cell r="AZ70">
            <v>120000</v>
          </cell>
          <cell r="BA70">
            <v>120000</v>
          </cell>
          <cell r="BB70">
            <v>120000</v>
          </cell>
          <cell r="BC70">
            <v>120000</v>
          </cell>
          <cell r="BD70">
            <v>120000</v>
          </cell>
          <cell r="BE70">
            <v>120000</v>
          </cell>
          <cell r="BF70">
            <v>120000</v>
          </cell>
          <cell r="BG70">
            <v>120000</v>
          </cell>
          <cell r="BH70">
            <v>120000</v>
          </cell>
          <cell r="BI70">
            <v>120000</v>
          </cell>
          <cell r="BJ70">
            <v>120000</v>
          </cell>
          <cell r="BK70">
            <v>120000</v>
          </cell>
          <cell r="BL70">
            <v>120000</v>
          </cell>
          <cell r="BM70">
            <v>120000</v>
          </cell>
          <cell r="BN70">
            <v>120000</v>
          </cell>
          <cell r="BO70">
            <v>120000</v>
          </cell>
          <cell r="BP70">
            <v>120000</v>
          </cell>
          <cell r="BQ70">
            <v>120000</v>
          </cell>
          <cell r="BR70">
            <v>120000</v>
          </cell>
          <cell r="BS70">
            <v>120000</v>
          </cell>
          <cell r="BT70">
            <v>120000</v>
          </cell>
          <cell r="BU70">
            <v>120000</v>
          </cell>
          <cell r="BV70">
            <v>120000</v>
          </cell>
          <cell r="BW70">
            <v>120000</v>
          </cell>
          <cell r="BX70">
            <v>120000</v>
          </cell>
          <cell r="BY70">
            <v>120000</v>
          </cell>
          <cell r="BZ70">
            <v>120000</v>
          </cell>
          <cell r="CA70">
            <v>120000</v>
          </cell>
          <cell r="CB70">
            <v>120000</v>
          </cell>
          <cell r="CC70">
            <v>120000</v>
          </cell>
          <cell r="CD70">
            <v>120000</v>
          </cell>
          <cell r="CE70">
            <v>120000</v>
          </cell>
          <cell r="CF70">
            <v>120000</v>
          </cell>
          <cell r="CG70">
            <v>120000</v>
          </cell>
          <cell r="CH70">
            <v>120000</v>
          </cell>
          <cell r="CI70">
            <v>0</v>
          </cell>
        </row>
        <row r="71">
          <cell r="E71">
            <v>0</v>
          </cell>
          <cell r="F71">
            <v>120000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120000</v>
          </cell>
          <cell r="AC71">
            <v>120000</v>
          </cell>
          <cell r="AD71">
            <v>120000</v>
          </cell>
          <cell r="AE71">
            <v>120000</v>
          </cell>
          <cell r="AF71">
            <v>120000</v>
          </cell>
          <cell r="AG71">
            <v>120000</v>
          </cell>
          <cell r="AH71">
            <v>120000</v>
          </cell>
          <cell r="AI71">
            <v>120000</v>
          </cell>
          <cell r="AJ71">
            <v>120000</v>
          </cell>
          <cell r="AK71">
            <v>120000</v>
          </cell>
          <cell r="AL71">
            <v>120000</v>
          </cell>
          <cell r="AM71">
            <v>120000</v>
          </cell>
          <cell r="AN71">
            <v>120000</v>
          </cell>
          <cell r="AO71">
            <v>120000</v>
          </cell>
          <cell r="AP71">
            <v>120000</v>
          </cell>
          <cell r="AQ71">
            <v>120000</v>
          </cell>
          <cell r="AR71">
            <v>120000</v>
          </cell>
          <cell r="AS71">
            <v>120000</v>
          </cell>
          <cell r="AT71">
            <v>120000</v>
          </cell>
          <cell r="AU71">
            <v>120000</v>
          </cell>
          <cell r="AV71">
            <v>120000</v>
          </cell>
          <cell r="AW71">
            <v>120000</v>
          </cell>
          <cell r="AX71">
            <v>120000</v>
          </cell>
          <cell r="AY71">
            <v>120000</v>
          </cell>
          <cell r="AZ71">
            <v>120000</v>
          </cell>
          <cell r="BA71">
            <v>120000</v>
          </cell>
          <cell r="BB71">
            <v>120000</v>
          </cell>
          <cell r="BC71">
            <v>120000</v>
          </cell>
          <cell r="BD71">
            <v>120000</v>
          </cell>
          <cell r="BE71">
            <v>120000</v>
          </cell>
          <cell r="BF71">
            <v>120000</v>
          </cell>
          <cell r="BG71">
            <v>120000</v>
          </cell>
          <cell r="BH71">
            <v>120000</v>
          </cell>
          <cell r="BI71">
            <v>120000</v>
          </cell>
          <cell r="BJ71">
            <v>120000</v>
          </cell>
          <cell r="BK71">
            <v>120000</v>
          </cell>
          <cell r="BL71">
            <v>120000</v>
          </cell>
          <cell r="BM71">
            <v>120000</v>
          </cell>
          <cell r="BN71">
            <v>120000</v>
          </cell>
          <cell r="BO71">
            <v>120000</v>
          </cell>
          <cell r="BP71">
            <v>120000</v>
          </cell>
          <cell r="BQ71">
            <v>120000</v>
          </cell>
          <cell r="BR71">
            <v>120000</v>
          </cell>
          <cell r="BS71">
            <v>120000</v>
          </cell>
          <cell r="BT71">
            <v>120000</v>
          </cell>
          <cell r="BU71">
            <v>120000</v>
          </cell>
          <cell r="BV71">
            <v>120000</v>
          </cell>
          <cell r="BW71">
            <v>120000</v>
          </cell>
          <cell r="BX71">
            <v>120000</v>
          </cell>
          <cell r="BY71">
            <v>120000</v>
          </cell>
          <cell r="BZ71">
            <v>120000</v>
          </cell>
          <cell r="CA71">
            <v>120000</v>
          </cell>
          <cell r="CB71">
            <v>120000</v>
          </cell>
          <cell r="CC71">
            <v>120000</v>
          </cell>
          <cell r="CD71">
            <v>120000</v>
          </cell>
          <cell r="CE71">
            <v>120000</v>
          </cell>
          <cell r="CF71">
            <v>120000</v>
          </cell>
          <cell r="CG71">
            <v>120000</v>
          </cell>
          <cell r="CH71">
            <v>120000</v>
          </cell>
          <cell r="CI71">
            <v>0</v>
          </cell>
        </row>
        <row r="72">
          <cell r="E72">
            <v>2</v>
          </cell>
          <cell r="F72">
            <v>2</v>
          </cell>
          <cell r="G72">
            <v>2</v>
          </cell>
          <cell r="H72">
            <v>2</v>
          </cell>
          <cell r="I72">
            <v>2</v>
          </cell>
          <cell r="J72">
            <v>2</v>
          </cell>
          <cell r="K72">
            <v>2</v>
          </cell>
          <cell r="L72">
            <v>2</v>
          </cell>
          <cell r="M72">
            <v>2</v>
          </cell>
          <cell r="N72">
            <v>2</v>
          </cell>
          <cell r="O72">
            <v>2</v>
          </cell>
          <cell r="P72">
            <v>2</v>
          </cell>
          <cell r="Q72">
            <v>2</v>
          </cell>
          <cell r="R72">
            <v>2</v>
          </cell>
          <cell r="S72">
            <v>2</v>
          </cell>
          <cell r="T72">
            <v>2</v>
          </cell>
          <cell r="U72">
            <v>2</v>
          </cell>
          <cell r="V72">
            <v>2</v>
          </cell>
          <cell r="W72">
            <v>2</v>
          </cell>
          <cell r="X72">
            <v>2</v>
          </cell>
          <cell r="Y72">
            <v>2</v>
          </cell>
          <cell r="Z72">
            <v>2</v>
          </cell>
          <cell r="AA72">
            <v>2</v>
          </cell>
          <cell r="AB72">
            <v>2</v>
          </cell>
          <cell r="AC72">
            <v>2</v>
          </cell>
          <cell r="AD72">
            <v>2</v>
          </cell>
          <cell r="AE72">
            <v>2</v>
          </cell>
          <cell r="AF72">
            <v>2</v>
          </cell>
          <cell r="AG72">
            <v>2</v>
          </cell>
          <cell r="AH72">
            <v>2</v>
          </cell>
          <cell r="AI72">
            <v>2</v>
          </cell>
          <cell r="AJ72">
            <v>2</v>
          </cell>
          <cell r="AK72">
            <v>2</v>
          </cell>
          <cell r="AL72">
            <v>2</v>
          </cell>
          <cell r="AM72">
            <v>2</v>
          </cell>
          <cell r="AN72">
            <v>2</v>
          </cell>
          <cell r="AO72">
            <v>2</v>
          </cell>
          <cell r="AP72">
            <v>2</v>
          </cell>
          <cell r="AQ72">
            <v>2</v>
          </cell>
          <cell r="AR72">
            <v>2</v>
          </cell>
          <cell r="AS72">
            <v>2</v>
          </cell>
          <cell r="AT72">
            <v>2</v>
          </cell>
          <cell r="AU72">
            <v>2</v>
          </cell>
          <cell r="AV72">
            <v>2</v>
          </cell>
          <cell r="AW72">
            <v>2</v>
          </cell>
          <cell r="AX72">
            <v>2</v>
          </cell>
          <cell r="AY72">
            <v>2</v>
          </cell>
          <cell r="AZ72">
            <v>2</v>
          </cell>
          <cell r="BA72">
            <v>2</v>
          </cell>
          <cell r="BB72">
            <v>2</v>
          </cell>
          <cell r="BC72">
            <v>2</v>
          </cell>
          <cell r="BD72">
            <v>2</v>
          </cell>
          <cell r="BE72">
            <v>2</v>
          </cell>
          <cell r="BF72">
            <v>2</v>
          </cell>
          <cell r="BG72">
            <v>2</v>
          </cell>
          <cell r="BH72">
            <v>2</v>
          </cell>
          <cell r="BI72">
            <v>2</v>
          </cell>
          <cell r="BJ72">
            <v>2</v>
          </cell>
          <cell r="BK72">
            <v>2</v>
          </cell>
          <cell r="BL72">
            <v>2</v>
          </cell>
          <cell r="BM72">
            <v>2</v>
          </cell>
          <cell r="BN72">
            <v>2</v>
          </cell>
          <cell r="BO72">
            <v>2</v>
          </cell>
          <cell r="BP72">
            <v>2</v>
          </cell>
          <cell r="BQ72">
            <v>2</v>
          </cell>
          <cell r="BR72">
            <v>2</v>
          </cell>
          <cell r="BS72">
            <v>2</v>
          </cell>
          <cell r="BT72">
            <v>2</v>
          </cell>
          <cell r="BU72">
            <v>2</v>
          </cell>
          <cell r="BV72">
            <v>2</v>
          </cell>
          <cell r="BW72">
            <v>2</v>
          </cell>
          <cell r="BX72">
            <v>2</v>
          </cell>
          <cell r="BY72">
            <v>2</v>
          </cell>
          <cell r="BZ72">
            <v>2</v>
          </cell>
          <cell r="CA72">
            <v>2</v>
          </cell>
          <cell r="CB72">
            <v>2</v>
          </cell>
          <cell r="CC72">
            <v>2</v>
          </cell>
          <cell r="CD72">
            <v>2</v>
          </cell>
          <cell r="CE72">
            <v>2</v>
          </cell>
          <cell r="CF72">
            <v>2</v>
          </cell>
          <cell r="CG72">
            <v>2</v>
          </cell>
          <cell r="CH72">
            <v>2</v>
          </cell>
          <cell r="CI72">
            <v>2</v>
          </cell>
        </row>
        <row r="73">
          <cell r="E73" t="str">
            <v>----</v>
          </cell>
          <cell r="F73" t="str">
            <v>----</v>
          </cell>
          <cell r="G73" t="str">
            <v>----</v>
          </cell>
          <cell r="H73" t="str">
            <v>----</v>
          </cell>
          <cell r="I73" t="str">
            <v>----</v>
          </cell>
          <cell r="J73" t="str">
            <v>----</v>
          </cell>
          <cell r="K73" t="str">
            <v>----</v>
          </cell>
          <cell r="L73" t="str">
            <v>----</v>
          </cell>
          <cell r="M73" t="str">
            <v>----</v>
          </cell>
          <cell r="N73" t="str">
            <v>----</v>
          </cell>
          <cell r="O73" t="str">
            <v>----</v>
          </cell>
          <cell r="P73" t="str">
            <v>----</v>
          </cell>
          <cell r="Q73" t="str">
            <v>----</v>
          </cell>
          <cell r="R73" t="str">
            <v>----</v>
          </cell>
          <cell r="S73" t="str">
            <v>----</v>
          </cell>
          <cell r="T73" t="str">
            <v>----</v>
          </cell>
          <cell r="U73" t="str">
            <v>----</v>
          </cell>
          <cell r="V73" t="str">
            <v>----</v>
          </cell>
          <cell r="W73" t="str">
            <v>----</v>
          </cell>
          <cell r="X73" t="str">
            <v>----</v>
          </cell>
          <cell r="Y73" t="str">
            <v>----</v>
          </cell>
          <cell r="Z73" t="str">
            <v>----</v>
          </cell>
          <cell r="AA73" t="str">
            <v>----</v>
          </cell>
          <cell r="AB73" t="str">
            <v>----</v>
          </cell>
          <cell r="AC73" t="str">
            <v>----</v>
          </cell>
          <cell r="AD73" t="str">
            <v>----</v>
          </cell>
          <cell r="AE73" t="str">
            <v>----</v>
          </cell>
          <cell r="AF73" t="str">
            <v>----</v>
          </cell>
          <cell r="AG73" t="str">
            <v>----</v>
          </cell>
          <cell r="AH73" t="str">
            <v>----</v>
          </cell>
          <cell r="AI73" t="str">
            <v>----</v>
          </cell>
          <cell r="AJ73" t="str">
            <v>----</v>
          </cell>
          <cell r="AK73" t="str">
            <v>----</v>
          </cell>
          <cell r="AL73" t="str">
            <v>----</v>
          </cell>
          <cell r="AM73" t="str">
            <v>----</v>
          </cell>
          <cell r="AN73" t="str">
            <v>----</v>
          </cell>
          <cell r="AO73" t="str">
            <v>----</v>
          </cell>
          <cell r="AP73" t="str">
            <v>----</v>
          </cell>
          <cell r="AQ73" t="str">
            <v>----</v>
          </cell>
          <cell r="AR73" t="str">
            <v>----</v>
          </cell>
          <cell r="AS73" t="str">
            <v>----</v>
          </cell>
          <cell r="AT73" t="str">
            <v>----</v>
          </cell>
          <cell r="AU73" t="str">
            <v>----</v>
          </cell>
          <cell r="AV73" t="str">
            <v>----</v>
          </cell>
          <cell r="AW73" t="str">
            <v>----</v>
          </cell>
          <cell r="AX73" t="str">
            <v>----</v>
          </cell>
          <cell r="AY73" t="str">
            <v>----</v>
          </cell>
          <cell r="AZ73" t="str">
            <v>----</v>
          </cell>
          <cell r="BA73" t="str">
            <v>----</v>
          </cell>
          <cell r="BB73" t="str">
            <v>----</v>
          </cell>
          <cell r="BC73" t="str">
            <v>----</v>
          </cell>
          <cell r="BD73" t="str">
            <v>----</v>
          </cell>
          <cell r="BE73" t="str">
            <v>----</v>
          </cell>
          <cell r="BF73" t="str">
            <v>----</v>
          </cell>
          <cell r="BG73" t="str">
            <v>----</v>
          </cell>
          <cell r="BH73" t="str">
            <v>----</v>
          </cell>
          <cell r="BI73" t="str">
            <v>----</v>
          </cell>
          <cell r="BJ73" t="str">
            <v>----</v>
          </cell>
          <cell r="BK73" t="str">
            <v>----</v>
          </cell>
          <cell r="BL73" t="str">
            <v>----</v>
          </cell>
          <cell r="BM73" t="str">
            <v>----</v>
          </cell>
          <cell r="BN73" t="str">
            <v>----</v>
          </cell>
          <cell r="BO73" t="str">
            <v>----</v>
          </cell>
          <cell r="BP73" t="str">
            <v>----</v>
          </cell>
          <cell r="BQ73" t="str">
            <v>----</v>
          </cell>
          <cell r="BR73" t="str">
            <v>----</v>
          </cell>
          <cell r="BS73" t="str">
            <v>----</v>
          </cell>
          <cell r="BT73" t="str">
            <v>----</v>
          </cell>
          <cell r="BU73" t="str">
            <v>----</v>
          </cell>
          <cell r="BV73" t="str">
            <v>----</v>
          </cell>
          <cell r="BW73" t="str">
            <v>----</v>
          </cell>
          <cell r="BX73" t="str">
            <v>----</v>
          </cell>
          <cell r="BY73" t="str">
            <v>----</v>
          </cell>
          <cell r="BZ73" t="str">
            <v>----</v>
          </cell>
          <cell r="CA73" t="str">
            <v>----</v>
          </cell>
          <cell r="CB73" t="str">
            <v>----</v>
          </cell>
          <cell r="CC73" t="str">
            <v>----</v>
          </cell>
          <cell r="CD73" t="str">
            <v>----</v>
          </cell>
          <cell r="CE73" t="str">
            <v>----</v>
          </cell>
          <cell r="CF73" t="str">
            <v>----</v>
          </cell>
          <cell r="CG73" t="str">
            <v>----</v>
          </cell>
          <cell r="CH73" t="str">
            <v>----</v>
          </cell>
          <cell r="CI73" t="str">
            <v>----</v>
          </cell>
        </row>
        <row r="74">
          <cell r="E74">
            <v>0</v>
          </cell>
          <cell r="F74">
            <v>1</v>
          </cell>
          <cell r="G74">
            <v>1</v>
          </cell>
          <cell r="H74">
            <v>1</v>
          </cell>
          <cell r="I74">
            <v>1</v>
          </cell>
          <cell r="J74">
            <v>1</v>
          </cell>
          <cell r="K74">
            <v>1</v>
          </cell>
          <cell r="L74">
            <v>1</v>
          </cell>
          <cell r="M74">
            <v>1</v>
          </cell>
          <cell r="N74">
            <v>1</v>
          </cell>
          <cell r="O74">
            <v>1</v>
          </cell>
          <cell r="P74">
            <v>1</v>
          </cell>
          <cell r="Q74">
            <v>1</v>
          </cell>
          <cell r="R74">
            <v>1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1</v>
          </cell>
          <cell r="AA74">
            <v>1</v>
          </cell>
          <cell r="AB74">
            <v>1</v>
          </cell>
          <cell r="AC74">
            <v>1</v>
          </cell>
          <cell r="AD74">
            <v>1</v>
          </cell>
          <cell r="AE74">
            <v>1</v>
          </cell>
          <cell r="AF74">
            <v>1</v>
          </cell>
          <cell r="AG74">
            <v>1</v>
          </cell>
          <cell r="AH74">
            <v>1</v>
          </cell>
          <cell r="AI74">
            <v>1</v>
          </cell>
          <cell r="AJ74">
            <v>1</v>
          </cell>
          <cell r="AK74">
            <v>1</v>
          </cell>
          <cell r="AL74">
            <v>1</v>
          </cell>
          <cell r="AM74">
            <v>1</v>
          </cell>
          <cell r="AN74">
            <v>1</v>
          </cell>
          <cell r="AO74">
            <v>1</v>
          </cell>
          <cell r="AP74">
            <v>1</v>
          </cell>
          <cell r="AQ74">
            <v>1</v>
          </cell>
          <cell r="AR74">
            <v>1</v>
          </cell>
          <cell r="AS74">
            <v>1</v>
          </cell>
          <cell r="AT74">
            <v>1</v>
          </cell>
          <cell r="AU74">
            <v>1</v>
          </cell>
          <cell r="AV74">
            <v>1</v>
          </cell>
          <cell r="AW74">
            <v>1</v>
          </cell>
          <cell r="AX74">
            <v>1</v>
          </cell>
          <cell r="AY74">
            <v>1</v>
          </cell>
          <cell r="AZ74">
            <v>1</v>
          </cell>
          <cell r="BA74">
            <v>1</v>
          </cell>
          <cell r="BB74">
            <v>1</v>
          </cell>
          <cell r="BC74">
            <v>1</v>
          </cell>
          <cell r="BD74">
            <v>1</v>
          </cell>
          <cell r="BE74">
            <v>1</v>
          </cell>
          <cell r="BF74">
            <v>1</v>
          </cell>
          <cell r="BG74">
            <v>1</v>
          </cell>
          <cell r="BH74">
            <v>1</v>
          </cell>
          <cell r="BI74">
            <v>1</v>
          </cell>
          <cell r="BJ74">
            <v>1</v>
          </cell>
          <cell r="BK74">
            <v>1</v>
          </cell>
          <cell r="BL74">
            <v>1</v>
          </cell>
          <cell r="BM74">
            <v>1</v>
          </cell>
          <cell r="BN74">
            <v>1</v>
          </cell>
          <cell r="BO74">
            <v>1</v>
          </cell>
          <cell r="BP74">
            <v>1</v>
          </cell>
          <cell r="BQ74">
            <v>1</v>
          </cell>
          <cell r="BR74">
            <v>1</v>
          </cell>
          <cell r="BS74">
            <v>1</v>
          </cell>
          <cell r="BT74">
            <v>1</v>
          </cell>
          <cell r="BU74">
            <v>1</v>
          </cell>
          <cell r="BV74">
            <v>1</v>
          </cell>
          <cell r="BW74">
            <v>1</v>
          </cell>
          <cell r="BX74">
            <v>1</v>
          </cell>
          <cell r="BY74">
            <v>1</v>
          </cell>
          <cell r="BZ74">
            <v>1</v>
          </cell>
          <cell r="CA74">
            <v>1</v>
          </cell>
          <cell r="CB74">
            <v>1</v>
          </cell>
          <cell r="CC74">
            <v>1</v>
          </cell>
          <cell r="CD74">
            <v>1</v>
          </cell>
          <cell r="CE74">
            <v>1</v>
          </cell>
          <cell r="CF74">
            <v>1</v>
          </cell>
          <cell r="CG74">
            <v>1</v>
          </cell>
          <cell r="CH74">
            <v>1</v>
          </cell>
          <cell r="CI74">
            <v>0</v>
          </cell>
        </row>
        <row r="75">
          <cell r="E75">
            <v>0</v>
          </cell>
          <cell r="F75">
            <v>8405</v>
          </cell>
          <cell r="G75">
            <v>2700</v>
          </cell>
          <cell r="H75">
            <v>2700</v>
          </cell>
          <cell r="I75">
            <v>3360</v>
          </cell>
          <cell r="J75">
            <v>3360</v>
          </cell>
          <cell r="K75">
            <v>3380</v>
          </cell>
          <cell r="L75">
            <v>3380</v>
          </cell>
          <cell r="M75">
            <v>3950</v>
          </cell>
          <cell r="N75">
            <v>3950</v>
          </cell>
          <cell r="O75">
            <v>4135</v>
          </cell>
          <cell r="P75">
            <v>4135</v>
          </cell>
          <cell r="Q75">
            <v>4135</v>
          </cell>
          <cell r="R75">
            <v>4531.96</v>
          </cell>
          <cell r="S75">
            <v>4631.2000000000007</v>
          </cell>
          <cell r="T75">
            <v>4713.9000000000005</v>
          </cell>
          <cell r="U75">
            <v>3514.75</v>
          </cell>
          <cell r="V75">
            <v>4870</v>
          </cell>
          <cell r="W75">
            <v>4870</v>
          </cell>
          <cell r="X75">
            <v>4870</v>
          </cell>
          <cell r="Y75">
            <v>5337.52</v>
          </cell>
          <cell r="Z75">
            <v>5454.4000000000005</v>
          </cell>
          <cell r="AA75">
            <v>5551.8</v>
          </cell>
          <cell r="AB75">
            <v>5260</v>
          </cell>
          <cell r="AC75">
            <v>5260</v>
          </cell>
          <cell r="AD75">
            <v>5260</v>
          </cell>
          <cell r="AE75">
            <v>5750</v>
          </cell>
          <cell r="AF75">
            <v>5750</v>
          </cell>
          <cell r="AG75">
            <v>5750</v>
          </cell>
          <cell r="AH75">
            <v>6302.0000000000009</v>
          </cell>
          <cell r="AI75">
            <v>6440.0000000000009</v>
          </cell>
          <cell r="AJ75">
            <v>4887.5</v>
          </cell>
          <cell r="AK75">
            <v>6550</v>
          </cell>
          <cell r="AL75">
            <v>6550</v>
          </cell>
          <cell r="AM75">
            <v>6550</v>
          </cell>
          <cell r="AN75">
            <v>7178.8</v>
          </cell>
          <cell r="AO75">
            <v>7336.0000000000009</v>
          </cell>
          <cell r="AP75">
            <v>7467.0000000000009</v>
          </cell>
          <cell r="AQ75">
            <v>8056.5</v>
          </cell>
          <cell r="AR75">
            <v>7550</v>
          </cell>
          <cell r="AS75">
            <v>7550</v>
          </cell>
          <cell r="AT75">
            <v>7550</v>
          </cell>
          <cell r="AU75">
            <v>8456</v>
          </cell>
          <cell r="AV75">
            <v>8607.0000000000018</v>
          </cell>
          <cell r="AW75">
            <v>7550</v>
          </cell>
          <cell r="AX75">
            <v>7550</v>
          </cell>
          <cell r="AY75">
            <v>7550</v>
          </cell>
          <cell r="AZ75">
            <v>8274.8000000000011</v>
          </cell>
          <cell r="BA75">
            <v>8456</v>
          </cell>
          <cell r="BB75">
            <v>8607.0000000000018</v>
          </cell>
          <cell r="BC75">
            <v>9286.5</v>
          </cell>
          <cell r="BD75">
            <v>6220</v>
          </cell>
          <cell r="BE75">
            <v>6220</v>
          </cell>
          <cell r="BF75">
            <v>6220</v>
          </cell>
          <cell r="BG75">
            <v>6220</v>
          </cell>
          <cell r="BH75">
            <v>6220</v>
          </cell>
          <cell r="BI75">
            <v>6220</v>
          </cell>
          <cell r="BJ75">
            <v>6966.4000000000005</v>
          </cell>
          <cell r="BK75">
            <v>8150</v>
          </cell>
          <cell r="BL75">
            <v>8150</v>
          </cell>
          <cell r="BM75">
            <v>8150</v>
          </cell>
          <cell r="BN75">
            <v>6570</v>
          </cell>
          <cell r="BO75">
            <v>6570</v>
          </cell>
          <cell r="BP75">
            <v>6570</v>
          </cell>
          <cell r="BQ75">
            <v>5584.5</v>
          </cell>
          <cell r="BR75">
            <v>6570</v>
          </cell>
          <cell r="BS75">
            <v>6570</v>
          </cell>
          <cell r="BT75">
            <v>6570</v>
          </cell>
          <cell r="BU75">
            <v>8150</v>
          </cell>
          <cell r="BV75">
            <v>8150</v>
          </cell>
          <cell r="BW75">
            <v>8150</v>
          </cell>
          <cell r="BX75">
            <v>8932.4000000000015</v>
          </cell>
          <cell r="BY75">
            <v>9128</v>
          </cell>
          <cell r="BZ75">
            <v>8150</v>
          </cell>
          <cell r="CA75">
            <v>8150</v>
          </cell>
          <cell r="CB75">
            <v>8150</v>
          </cell>
          <cell r="CC75">
            <v>9128</v>
          </cell>
          <cell r="CD75">
            <v>9291.0000000000018</v>
          </cell>
          <cell r="CE75">
            <v>8150</v>
          </cell>
          <cell r="CF75">
            <v>8150</v>
          </cell>
          <cell r="CG75">
            <v>8150</v>
          </cell>
          <cell r="CH75">
            <v>9291.0000000000018</v>
          </cell>
          <cell r="CI75">
            <v>0</v>
          </cell>
        </row>
        <row r="76">
          <cell r="E76">
            <v>0</v>
          </cell>
          <cell r="F76">
            <v>1</v>
          </cell>
          <cell r="G76">
            <v>0</v>
          </cell>
          <cell r="H76">
            <v>0</v>
          </cell>
          <cell r="I76">
            <v>1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0</v>
          </cell>
          <cell r="S76">
            <v>0</v>
          </cell>
          <cell r="T76">
            <v>1</v>
          </cell>
          <cell r="U76">
            <v>4</v>
          </cell>
          <cell r="V76">
            <v>1</v>
          </cell>
          <cell r="W76">
            <v>1</v>
          </cell>
          <cell r="X76">
            <v>1</v>
          </cell>
          <cell r="Y76">
            <v>0</v>
          </cell>
          <cell r="Z76">
            <v>0</v>
          </cell>
          <cell r="AA76">
            <v>1</v>
          </cell>
          <cell r="AB76">
            <v>1</v>
          </cell>
          <cell r="AC76">
            <v>1</v>
          </cell>
          <cell r="AD76">
            <v>1</v>
          </cell>
          <cell r="AE76">
            <v>1</v>
          </cell>
          <cell r="AF76">
            <v>1</v>
          </cell>
          <cell r="AG76">
            <v>1</v>
          </cell>
          <cell r="AH76">
            <v>0</v>
          </cell>
          <cell r="AI76">
            <v>0</v>
          </cell>
          <cell r="AJ76">
            <v>4</v>
          </cell>
          <cell r="AK76">
            <v>1</v>
          </cell>
          <cell r="AL76">
            <v>1</v>
          </cell>
          <cell r="AM76">
            <v>1</v>
          </cell>
          <cell r="AN76">
            <v>0</v>
          </cell>
          <cell r="AO76">
            <v>1</v>
          </cell>
          <cell r="AP76">
            <v>1</v>
          </cell>
          <cell r="AQ76">
            <v>1</v>
          </cell>
          <cell r="AR76">
            <v>1</v>
          </cell>
          <cell r="AS76">
            <v>1</v>
          </cell>
          <cell r="AT76">
            <v>1</v>
          </cell>
          <cell r="AU76">
            <v>1</v>
          </cell>
          <cell r="AV76">
            <v>1</v>
          </cell>
          <cell r="AW76">
            <v>1</v>
          </cell>
          <cell r="AX76">
            <v>1</v>
          </cell>
          <cell r="AY76">
            <v>1</v>
          </cell>
          <cell r="AZ76">
            <v>0</v>
          </cell>
          <cell r="BA76">
            <v>0</v>
          </cell>
          <cell r="BB76">
            <v>1</v>
          </cell>
          <cell r="BC76">
            <v>1</v>
          </cell>
          <cell r="BD76">
            <v>1</v>
          </cell>
          <cell r="BE76">
            <v>1</v>
          </cell>
          <cell r="BF76">
            <v>1</v>
          </cell>
          <cell r="BG76">
            <v>1</v>
          </cell>
          <cell r="BH76">
            <v>1</v>
          </cell>
          <cell r="BI76">
            <v>1</v>
          </cell>
          <cell r="BJ76">
            <v>1</v>
          </cell>
          <cell r="BK76">
            <v>1</v>
          </cell>
          <cell r="BL76">
            <v>1</v>
          </cell>
          <cell r="BM76">
            <v>1</v>
          </cell>
          <cell r="BN76">
            <v>1</v>
          </cell>
          <cell r="BO76">
            <v>1</v>
          </cell>
          <cell r="BP76">
            <v>1</v>
          </cell>
          <cell r="BQ76">
            <v>3</v>
          </cell>
          <cell r="BR76">
            <v>1</v>
          </cell>
          <cell r="BS76">
            <v>1</v>
          </cell>
          <cell r="BT76">
            <v>1</v>
          </cell>
          <cell r="BU76">
            <v>1</v>
          </cell>
          <cell r="BV76">
            <v>1</v>
          </cell>
          <cell r="BW76">
            <v>1</v>
          </cell>
          <cell r="BX76">
            <v>0</v>
          </cell>
          <cell r="BY76">
            <v>1</v>
          </cell>
          <cell r="BZ76">
            <v>1</v>
          </cell>
          <cell r="CA76">
            <v>1</v>
          </cell>
          <cell r="CB76">
            <v>1</v>
          </cell>
          <cell r="CC76">
            <v>1</v>
          </cell>
          <cell r="CD76">
            <v>1</v>
          </cell>
          <cell r="CE76">
            <v>1</v>
          </cell>
          <cell r="CF76">
            <v>1</v>
          </cell>
          <cell r="CG76">
            <v>1</v>
          </cell>
          <cell r="CH76">
            <v>1</v>
          </cell>
          <cell r="CI76">
            <v>0</v>
          </cell>
        </row>
        <row r="77">
          <cell r="E77">
            <v>0</v>
          </cell>
          <cell r="F77">
            <v>2845</v>
          </cell>
          <cell r="G77">
            <v>0</v>
          </cell>
          <cell r="H77">
            <v>0</v>
          </cell>
          <cell r="I77">
            <v>2275</v>
          </cell>
          <cell r="J77">
            <v>2275</v>
          </cell>
          <cell r="K77">
            <v>2275</v>
          </cell>
          <cell r="L77">
            <v>2275</v>
          </cell>
          <cell r="M77">
            <v>2275</v>
          </cell>
          <cell r="N77">
            <v>2275</v>
          </cell>
          <cell r="O77">
            <v>2275</v>
          </cell>
          <cell r="P77">
            <v>2275</v>
          </cell>
          <cell r="Q77">
            <v>2275</v>
          </cell>
          <cell r="R77">
            <v>0</v>
          </cell>
          <cell r="S77">
            <v>0</v>
          </cell>
          <cell r="T77">
            <v>2684.5</v>
          </cell>
          <cell r="U77">
            <v>2616.25</v>
          </cell>
          <cell r="V77">
            <v>2275</v>
          </cell>
          <cell r="W77">
            <v>2275</v>
          </cell>
          <cell r="X77">
            <v>2275</v>
          </cell>
          <cell r="Y77">
            <v>0</v>
          </cell>
          <cell r="Z77">
            <v>0</v>
          </cell>
          <cell r="AA77">
            <v>2684.5</v>
          </cell>
          <cell r="AB77">
            <v>2275</v>
          </cell>
          <cell r="AC77">
            <v>2275</v>
          </cell>
          <cell r="AD77">
            <v>2275</v>
          </cell>
          <cell r="AE77">
            <v>2275</v>
          </cell>
          <cell r="AF77">
            <v>2275</v>
          </cell>
          <cell r="AG77">
            <v>2275</v>
          </cell>
          <cell r="AH77">
            <v>0</v>
          </cell>
          <cell r="AI77">
            <v>0</v>
          </cell>
          <cell r="AJ77">
            <v>2616.25</v>
          </cell>
          <cell r="AK77">
            <v>2275</v>
          </cell>
          <cell r="AL77">
            <v>2275</v>
          </cell>
          <cell r="AM77">
            <v>2275</v>
          </cell>
          <cell r="AN77">
            <v>0</v>
          </cell>
          <cell r="AO77">
            <v>2684.5</v>
          </cell>
          <cell r="AP77">
            <v>2684.5</v>
          </cell>
          <cell r="AQ77">
            <v>2775.5</v>
          </cell>
          <cell r="AR77">
            <v>2275</v>
          </cell>
          <cell r="AS77">
            <v>2275</v>
          </cell>
          <cell r="AT77">
            <v>2275</v>
          </cell>
          <cell r="AU77">
            <v>2684.5</v>
          </cell>
          <cell r="AV77">
            <v>2684.5</v>
          </cell>
          <cell r="AW77">
            <v>2275</v>
          </cell>
          <cell r="AX77">
            <v>2275</v>
          </cell>
          <cell r="AY77">
            <v>2275</v>
          </cell>
          <cell r="AZ77">
            <v>0</v>
          </cell>
          <cell r="BA77">
            <v>0</v>
          </cell>
          <cell r="BB77">
            <v>2684.5</v>
          </cell>
          <cell r="BC77">
            <v>2775.5</v>
          </cell>
          <cell r="BD77">
            <v>2440</v>
          </cell>
          <cell r="BE77">
            <v>2440</v>
          </cell>
          <cell r="BF77">
            <v>2440</v>
          </cell>
          <cell r="BG77">
            <v>2440</v>
          </cell>
          <cell r="BH77">
            <v>2440</v>
          </cell>
          <cell r="BI77">
            <v>2440</v>
          </cell>
          <cell r="BJ77">
            <v>2879.2</v>
          </cell>
          <cell r="BK77">
            <v>2440</v>
          </cell>
          <cell r="BL77">
            <v>2440</v>
          </cell>
          <cell r="BM77">
            <v>2440</v>
          </cell>
          <cell r="BN77">
            <v>2701</v>
          </cell>
          <cell r="BO77">
            <v>2701</v>
          </cell>
          <cell r="BP77">
            <v>2701</v>
          </cell>
          <cell r="BQ77">
            <v>3106.1499999999996</v>
          </cell>
          <cell r="BR77">
            <v>2701</v>
          </cell>
          <cell r="BS77">
            <v>2701</v>
          </cell>
          <cell r="BT77">
            <v>2701</v>
          </cell>
          <cell r="BU77">
            <v>2701</v>
          </cell>
          <cell r="BV77">
            <v>2701</v>
          </cell>
          <cell r="BW77">
            <v>2701</v>
          </cell>
          <cell r="BX77">
            <v>0</v>
          </cell>
          <cell r="BY77">
            <v>3187.18</v>
          </cell>
          <cell r="BZ77">
            <v>2701</v>
          </cell>
          <cell r="CA77">
            <v>2701</v>
          </cell>
          <cell r="CB77">
            <v>2701</v>
          </cell>
          <cell r="CC77">
            <v>3187.18</v>
          </cell>
          <cell r="CD77">
            <v>3187.18</v>
          </cell>
          <cell r="CE77">
            <v>2701</v>
          </cell>
          <cell r="CF77">
            <v>2701</v>
          </cell>
          <cell r="CG77">
            <v>2701</v>
          </cell>
          <cell r="CH77">
            <v>3187.18</v>
          </cell>
          <cell r="CI77">
            <v>0</v>
          </cell>
        </row>
        <row r="78">
          <cell r="E78" t="str">
            <v>OH % Fixed</v>
          </cell>
          <cell r="F78">
            <v>5.3934127727280588E-2</v>
          </cell>
          <cell r="G78">
            <v>0.10292999746609231</v>
          </cell>
          <cell r="H78">
            <v>9.7951620681777804E-2</v>
          </cell>
          <cell r="I78">
            <v>0.10885070513859621</v>
          </cell>
          <cell r="J78">
            <v>0.10715477347569378</v>
          </cell>
          <cell r="K78">
            <v>0.1212689100736033</v>
          </cell>
          <cell r="L78">
            <v>0.11844679510561396</v>
          </cell>
          <cell r="M78">
            <v>0.11185259918498938</v>
          </cell>
          <cell r="N78">
            <v>0.10896302559766316</v>
          </cell>
          <cell r="O78">
            <v>0.1179830980595817</v>
          </cell>
          <cell r="P78">
            <v>0.11586072604200473</v>
          </cell>
          <cell r="Q78">
            <v>0.12104495524926404</v>
          </cell>
          <cell r="R78">
            <v>0.13120606939640744</v>
          </cell>
          <cell r="S78">
            <v>0.10603423798052702</v>
          </cell>
          <cell r="T78">
            <v>0.12230727195782848</v>
          </cell>
          <cell r="U78">
            <v>0.32277789240643978</v>
          </cell>
          <cell r="V78">
            <v>0.11784609362650267</v>
          </cell>
          <cell r="W78">
            <v>0.11522750356969368</v>
          </cell>
          <cell r="X78">
            <v>0.11940964475716492</v>
          </cell>
          <cell r="Y78">
            <v>0.12116962267013517</v>
          </cell>
          <cell r="Z78">
            <v>0.11430075873113743</v>
          </cell>
          <cell r="AA78">
            <v>0.11864724674310417</v>
          </cell>
          <cell r="AB78">
            <v>0.11635760968135339</v>
          </cell>
          <cell r="AC78">
            <v>0.1123821173201652</v>
          </cell>
          <cell r="AD78">
            <v>0.11874805530512761</v>
          </cell>
          <cell r="AE78">
            <v>0.11613341180562058</v>
          </cell>
          <cell r="AF78">
            <v>0.11287743361393701</v>
          </cell>
          <cell r="AG78">
            <v>0.11816202238780579</v>
          </cell>
          <cell r="AH78">
            <v>0.12141736185677707</v>
          </cell>
          <cell r="AI78">
            <v>0.10524785993548461</v>
          </cell>
          <cell r="AJ78">
            <v>0.33890287345918307</v>
          </cell>
          <cell r="AK78">
            <v>0.11917422327526436</v>
          </cell>
          <cell r="AL78">
            <v>0.11643238313158548</v>
          </cell>
          <cell r="AM78">
            <v>0.12086774285532359</v>
          </cell>
          <cell r="AN78">
            <v>0.1229501341020737</v>
          </cell>
          <cell r="AO78">
            <v>0.11918458222834549</v>
          </cell>
          <cell r="AP78">
            <v>0.11626950480264239</v>
          </cell>
          <cell r="AQ78">
            <v>0.12063362063362063</v>
          </cell>
          <cell r="AR78">
            <v>0.12404246327285144</v>
          </cell>
          <cell r="AS78">
            <v>0.12038898245232792</v>
          </cell>
          <cell r="AT78">
            <v>0.12580830130406889</v>
          </cell>
          <cell r="AU78">
            <v>0.12233975452154126</v>
          </cell>
          <cell r="AV78">
            <v>0.12597774906722115</v>
          </cell>
          <cell r="AW78">
            <v>0.12319646561580125</v>
          </cell>
          <cell r="AX78">
            <v>0.11983544893004064</v>
          </cell>
          <cell r="AY78">
            <v>0.12481589995440084</v>
          </cell>
          <cell r="AZ78">
            <v>0.12196041754661197</v>
          </cell>
          <cell r="BA78">
            <v>0.12299724183112032</v>
          </cell>
          <cell r="BB78">
            <v>0.1118794117527673</v>
          </cell>
          <cell r="BC78">
            <v>0.12221733551026311</v>
          </cell>
          <cell r="BD78">
            <v>0.12185776444884922</v>
          </cell>
          <cell r="BE78">
            <v>0.11620879989600059</v>
          </cell>
          <cell r="BF78">
            <v>0.12489709913978655</v>
          </cell>
          <cell r="BG78">
            <v>0.12117072247789383</v>
          </cell>
          <cell r="BH78">
            <v>0.11577685260510547</v>
          </cell>
          <cell r="BI78">
            <v>0.1228594320406701</v>
          </cell>
          <cell r="BJ78">
            <v>0.11656453393217373</v>
          </cell>
          <cell r="BK78">
            <v>0.13222028802025637</v>
          </cell>
          <cell r="BL78">
            <v>0.12526354257442443</v>
          </cell>
          <cell r="BM78">
            <v>0.13433893246373463</v>
          </cell>
          <cell r="BN78">
            <v>0.11237276696555239</v>
          </cell>
          <cell r="BO78">
            <v>0.10898506274395603</v>
          </cell>
          <cell r="BP78">
            <v>0.11454460705581077</v>
          </cell>
          <cell r="BQ78">
            <v>0.3886577557463633</v>
          </cell>
          <cell r="BR78">
            <v>0.12258980571279068</v>
          </cell>
          <cell r="BS78">
            <v>0.11669996108444675</v>
          </cell>
          <cell r="BT78">
            <v>0.1250764662047181</v>
          </cell>
          <cell r="BU78">
            <v>0.11653091858668041</v>
          </cell>
          <cell r="BV78">
            <v>0.11192845656077907</v>
          </cell>
          <cell r="BW78">
            <v>0.11844965229579571</v>
          </cell>
          <cell r="BX78">
            <v>0.12722897127731445</v>
          </cell>
          <cell r="BY78">
            <v>0.10634173667389463</v>
          </cell>
          <cell r="BZ78">
            <v>0.11576867045864014</v>
          </cell>
          <cell r="CA78">
            <v>0.11379790653052088</v>
          </cell>
          <cell r="CB78">
            <v>0.11783301907594829</v>
          </cell>
          <cell r="CC78">
            <v>0.10778590302955816</v>
          </cell>
          <cell r="CD78">
            <v>0.1140260596398469</v>
          </cell>
          <cell r="CE78">
            <v>0.11785456393833157</v>
          </cell>
          <cell r="CF78">
            <v>0.11582504143270322</v>
          </cell>
          <cell r="CG78">
            <v>0.11997299536079842</v>
          </cell>
          <cell r="CH78">
            <v>0.11477422256275296</v>
          </cell>
          <cell r="CI78" t="str">
            <v>----</v>
          </cell>
        </row>
        <row r="79">
          <cell r="E79">
            <v>0</v>
          </cell>
          <cell r="F79">
            <v>13097.699999999999</v>
          </cell>
          <cell r="G79">
            <v>4630.5</v>
          </cell>
          <cell r="H79">
            <v>4630.5</v>
          </cell>
          <cell r="I79">
            <v>8864.1</v>
          </cell>
          <cell r="J79">
            <v>8864.1</v>
          </cell>
          <cell r="K79">
            <v>10716.3</v>
          </cell>
          <cell r="L79">
            <v>10716.3</v>
          </cell>
          <cell r="M79">
            <v>11907</v>
          </cell>
          <cell r="N79">
            <v>11907</v>
          </cell>
          <cell r="O79">
            <v>13494.6</v>
          </cell>
          <cell r="P79">
            <v>13494.6</v>
          </cell>
          <cell r="Q79">
            <v>13494.6</v>
          </cell>
          <cell r="R79">
            <v>14817.599999999999</v>
          </cell>
          <cell r="S79">
            <v>13891.5</v>
          </cell>
          <cell r="T79">
            <v>17860.5</v>
          </cell>
          <cell r="U79">
            <v>69457.5</v>
          </cell>
          <cell r="V79">
            <v>18786.599999999999</v>
          </cell>
          <cell r="W79">
            <v>18786.599999999999</v>
          </cell>
          <cell r="X79">
            <v>18786.599999999999</v>
          </cell>
          <cell r="Y79">
            <v>19646.55</v>
          </cell>
          <cell r="Z79">
            <v>25137</v>
          </cell>
          <cell r="AA79">
            <v>23152.5</v>
          </cell>
          <cell r="AB79">
            <v>17860.5</v>
          </cell>
          <cell r="AC79">
            <v>17860.5</v>
          </cell>
          <cell r="AD79">
            <v>17860.5</v>
          </cell>
          <cell r="AE79">
            <v>20837.25</v>
          </cell>
          <cell r="AF79">
            <v>20837.25</v>
          </cell>
          <cell r="AG79">
            <v>20837.25</v>
          </cell>
          <cell r="AH79">
            <v>21168</v>
          </cell>
          <cell r="AI79">
            <v>22160.25</v>
          </cell>
          <cell r="AJ79">
            <v>119070</v>
          </cell>
          <cell r="AK79">
            <v>26195.399999999998</v>
          </cell>
          <cell r="AL79">
            <v>26195.399999999998</v>
          </cell>
          <cell r="AM79">
            <v>26195.399999999998</v>
          </cell>
          <cell r="AN79">
            <v>26460</v>
          </cell>
          <cell r="AO79">
            <v>31090.5</v>
          </cell>
          <cell r="AP79">
            <v>33075</v>
          </cell>
          <cell r="AQ79">
            <v>33405.75</v>
          </cell>
          <cell r="AR79">
            <v>26592.3</v>
          </cell>
          <cell r="AS79">
            <v>26592.3</v>
          </cell>
          <cell r="AT79">
            <v>26592.3</v>
          </cell>
          <cell r="AU79">
            <v>31421.25</v>
          </cell>
          <cell r="AV79">
            <v>33405.75</v>
          </cell>
          <cell r="AW79">
            <v>28576.799999999999</v>
          </cell>
          <cell r="AX79">
            <v>28576.799999999999</v>
          </cell>
          <cell r="AY79">
            <v>28576.799999999999</v>
          </cell>
          <cell r="AZ79">
            <v>29106</v>
          </cell>
          <cell r="BA79">
            <v>31090.5</v>
          </cell>
          <cell r="BB79">
            <v>33075</v>
          </cell>
          <cell r="BC79">
            <v>36514.799999999996</v>
          </cell>
          <cell r="BD79">
            <v>19845</v>
          </cell>
          <cell r="BE79">
            <v>19845</v>
          </cell>
          <cell r="BF79">
            <v>19845</v>
          </cell>
          <cell r="BG79">
            <v>26129.25</v>
          </cell>
          <cell r="BH79">
            <v>26129.25</v>
          </cell>
          <cell r="BI79">
            <v>26129.25</v>
          </cell>
          <cell r="BJ79">
            <v>33075</v>
          </cell>
          <cell r="BK79">
            <v>32082.75</v>
          </cell>
          <cell r="BL79">
            <v>32082.75</v>
          </cell>
          <cell r="BM79">
            <v>32082.75</v>
          </cell>
          <cell r="BN79">
            <v>24475.5</v>
          </cell>
          <cell r="BO79">
            <v>24475.5</v>
          </cell>
          <cell r="BP79">
            <v>24475.5</v>
          </cell>
          <cell r="BQ79">
            <v>150160.5</v>
          </cell>
          <cell r="BR79">
            <v>26989.200000000001</v>
          </cell>
          <cell r="BS79">
            <v>26989.200000000001</v>
          </cell>
          <cell r="BT79">
            <v>26989.200000000001</v>
          </cell>
          <cell r="BU79">
            <v>31487.399999999998</v>
          </cell>
          <cell r="BV79">
            <v>31487.399999999998</v>
          </cell>
          <cell r="BW79">
            <v>31487.399999999998</v>
          </cell>
          <cell r="BX79">
            <v>31752</v>
          </cell>
          <cell r="BY79">
            <v>34398</v>
          </cell>
          <cell r="BZ79">
            <v>31421.25</v>
          </cell>
          <cell r="CA79">
            <v>31421.25</v>
          </cell>
          <cell r="CB79">
            <v>31421.25</v>
          </cell>
          <cell r="CC79">
            <v>34728.75</v>
          </cell>
          <cell r="CD79">
            <v>40682.25</v>
          </cell>
          <cell r="CE79">
            <v>32413.5</v>
          </cell>
          <cell r="CF79">
            <v>32413.5</v>
          </cell>
          <cell r="CG79">
            <v>32413.5</v>
          </cell>
          <cell r="CH79">
            <v>41343.75</v>
          </cell>
          <cell r="CI79">
            <v>0</v>
          </cell>
        </row>
        <row r="80">
          <cell r="E80">
            <v>0</v>
          </cell>
          <cell r="F80">
            <v>8731.8000000000011</v>
          </cell>
          <cell r="G80">
            <v>3087</v>
          </cell>
          <cell r="H80">
            <v>3087</v>
          </cell>
          <cell r="I80">
            <v>5909.4000000000005</v>
          </cell>
          <cell r="J80">
            <v>5909.4000000000005</v>
          </cell>
          <cell r="K80">
            <v>7144.2000000000007</v>
          </cell>
          <cell r="L80">
            <v>7144.2000000000007</v>
          </cell>
          <cell r="M80">
            <v>7938</v>
          </cell>
          <cell r="N80">
            <v>7938</v>
          </cell>
          <cell r="O80">
            <v>8996.4</v>
          </cell>
          <cell r="P80">
            <v>8996.4</v>
          </cell>
          <cell r="Q80">
            <v>8996.4</v>
          </cell>
          <cell r="R80">
            <v>9878.4000000000015</v>
          </cell>
          <cell r="S80">
            <v>9261</v>
          </cell>
          <cell r="T80">
            <v>11907</v>
          </cell>
          <cell r="U80">
            <v>46305</v>
          </cell>
          <cell r="V80">
            <v>12524.400000000001</v>
          </cell>
          <cell r="W80">
            <v>12524.400000000001</v>
          </cell>
          <cell r="X80">
            <v>12524.400000000001</v>
          </cell>
          <cell r="Y80">
            <v>13097.7</v>
          </cell>
          <cell r="Z80">
            <v>16758</v>
          </cell>
          <cell r="AA80">
            <v>15435</v>
          </cell>
          <cell r="AB80">
            <v>11907</v>
          </cell>
          <cell r="AC80">
            <v>11907</v>
          </cell>
          <cell r="AD80">
            <v>11907</v>
          </cell>
          <cell r="AE80">
            <v>13891.5</v>
          </cell>
          <cell r="AF80">
            <v>13891.5</v>
          </cell>
          <cell r="AG80">
            <v>13891.5</v>
          </cell>
          <cell r="AH80">
            <v>14112</v>
          </cell>
          <cell r="AI80">
            <v>14773.5</v>
          </cell>
          <cell r="AJ80">
            <v>79380</v>
          </cell>
          <cell r="AK80">
            <v>17463.600000000002</v>
          </cell>
          <cell r="AL80">
            <v>17463.600000000002</v>
          </cell>
          <cell r="AM80">
            <v>17463.600000000002</v>
          </cell>
          <cell r="AN80">
            <v>17640</v>
          </cell>
          <cell r="AO80">
            <v>20727</v>
          </cell>
          <cell r="AP80">
            <v>22050</v>
          </cell>
          <cell r="AQ80">
            <v>22270.5</v>
          </cell>
          <cell r="AR80">
            <v>17728.2</v>
          </cell>
          <cell r="AS80">
            <v>17728.2</v>
          </cell>
          <cell r="AT80">
            <v>17728.2</v>
          </cell>
          <cell r="AU80">
            <v>20947.5</v>
          </cell>
          <cell r="AV80">
            <v>22270.5</v>
          </cell>
          <cell r="AW80">
            <v>19051.2</v>
          </cell>
          <cell r="AX80">
            <v>19051.2</v>
          </cell>
          <cell r="AY80">
            <v>19051.2</v>
          </cell>
          <cell r="AZ80">
            <v>19404</v>
          </cell>
          <cell r="BA80">
            <v>20727</v>
          </cell>
          <cell r="BB80">
            <v>22050</v>
          </cell>
          <cell r="BC80">
            <v>24343.200000000001</v>
          </cell>
          <cell r="BD80">
            <v>13230</v>
          </cell>
          <cell r="BE80">
            <v>13230</v>
          </cell>
          <cell r="BF80">
            <v>13230</v>
          </cell>
          <cell r="BG80">
            <v>17419.5</v>
          </cell>
          <cell r="BH80">
            <v>17419.5</v>
          </cell>
          <cell r="BI80">
            <v>17419.5</v>
          </cell>
          <cell r="BJ80">
            <v>22050</v>
          </cell>
          <cell r="BK80">
            <v>21388.5</v>
          </cell>
          <cell r="BL80">
            <v>21388.5</v>
          </cell>
          <cell r="BM80">
            <v>21388.5</v>
          </cell>
          <cell r="BN80">
            <v>16317</v>
          </cell>
          <cell r="BO80">
            <v>16317</v>
          </cell>
          <cell r="BP80">
            <v>16317</v>
          </cell>
          <cell r="BQ80">
            <v>100107</v>
          </cell>
          <cell r="BR80">
            <v>17992.8</v>
          </cell>
          <cell r="BS80">
            <v>17992.8</v>
          </cell>
          <cell r="BT80">
            <v>17992.8</v>
          </cell>
          <cell r="BU80">
            <v>20991.600000000002</v>
          </cell>
          <cell r="BV80">
            <v>20991.600000000002</v>
          </cell>
          <cell r="BW80">
            <v>20991.600000000002</v>
          </cell>
          <cell r="BX80">
            <v>21168</v>
          </cell>
          <cell r="BY80">
            <v>22932</v>
          </cell>
          <cell r="BZ80">
            <v>20947.5</v>
          </cell>
          <cell r="CA80">
            <v>20947.5</v>
          </cell>
          <cell r="CB80">
            <v>20947.5</v>
          </cell>
          <cell r="CC80">
            <v>23152.5</v>
          </cell>
          <cell r="CD80">
            <v>27121.5</v>
          </cell>
          <cell r="CE80">
            <v>21609</v>
          </cell>
          <cell r="CF80">
            <v>21609</v>
          </cell>
          <cell r="CG80">
            <v>21609</v>
          </cell>
          <cell r="CH80">
            <v>27562.5</v>
          </cell>
          <cell r="CI80">
            <v>0</v>
          </cell>
        </row>
        <row r="81">
          <cell r="E81">
            <v>0</v>
          </cell>
          <cell r="F81">
            <v>21829.5</v>
          </cell>
          <cell r="G81">
            <v>7717.5</v>
          </cell>
          <cell r="H81">
            <v>7717.5</v>
          </cell>
          <cell r="I81">
            <v>14773.5</v>
          </cell>
          <cell r="J81">
            <v>14773.5</v>
          </cell>
          <cell r="K81">
            <v>17860.5</v>
          </cell>
          <cell r="L81">
            <v>17860.5</v>
          </cell>
          <cell r="M81">
            <v>19845</v>
          </cell>
          <cell r="N81">
            <v>19845</v>
          </cell>
          <cell r="O81">
            <v>22491</v>
          </cell>
          <cell r="P81">
            <v>22491</v>
          </cell>
          <cell r="Q81">
            <v>22491</v>
          </cell>
          <cell r="R81">
            <v>24696</v>
          </cell>
          <cell r="S81">
            <v>23152.5</v>
          </cell>
          <cell r="T81">
            <v>29767.5</v>
          </cell>
          <cell r="U81">
            <v>115762.5</v>
          </cell>
          <cell r="V81">
            <v>31311</v>
          </cell>
          <cell r="W81">
            <v>31311</v>
          </cell>
          <cell r="X81">
            <v>31311</v>
          </cell>
          <cell r="Y81">
            <v>32744.25</v>
          </cell>
          <cell r="Z81">
            <v>41895</v>
          </cell>
          <cell r="AA81">
            <v>38587.5</v>
          </cell>
          <cell r="AB81">
            <v>29767.5</v>
          </cell>
          <cell r="AC81">
            <v>29767.5</v>
          </cell>
          <cell r="AD81">
            <v>29767.5</v>
          </cell>
          <cell r="AE81">
            <v>34728.75</v>
          </cell>
          <cell r="AF81">
            <v>34728.75</v>
          </cell>
          <cell r="AG81">
            <v>34728.75</v>
          </cell>
          <cell r="AH81">
            <v>35280</v>
          </cell>
          <cell r="AI81">
            <v>36933.75</v>
          </cell>
          <cell r="AJ81">
            <v>198450</v>
          </cell>
          <cell r="AK81">
            <v>43659</v>
          </cell>
          <cell r="AL81">
            <v>43659</v>
          </cell>
          <cell r="AM81">
            <v>43659</v>
          </cell>
          <cell r="AN81">
            <v>44100</v>
          </cell>
          <cell r="AO81">
            <v>51817.5</v>
          </cell>
          <cell r="AP81">
            <v>55125</v>
          </cell>
          <cell r="AQ81">
            <v>55676.25</v>
          </cell>
          <cell r="AR81">
            <v>44320.5</v>
          </cell>
          <cell r="AS81">
            <v>44320.5</v>
          </cell>
          <cell r="AT81">
            <v>44320.5</v>
          </cell>
          <cell r="AU81">
            <v>52368.75</v>
          </cell>
          <cell r="AV81">
            <v>55676.25</v>
          </cell>
          <cell r="AW81">
            <v>47628</v>
          </cell>
          <cell r="AX81">
            <v>47628</v>
          </cell>
          <cell r="AY81">
            <v>47628</v>
          </cell>
          <cell r="AZ81">
            <v>48510</v>
          </cell>
          <cell r="BA81">
            <v>51817.5</v>
          </cell>
          <cell r="BB81">
            <v>55125</v>
          </cell>
          <cell r="BC81">
            <v>60858</v>
          </cell>
          <cell r="BD81">
            <v>33075</v>
          </cell>
          <cell r="BE81">
            <v>33075</v>
          </cell>
          <cell r="BF81">
            <v>33075</v>
          </cell>
          <cell r="BG81">
            <v>43548.75</v>
          </cell>
          <cell r="BH81">
            <v>43548.75</v>
          </cell>
          <cell r="BI81">
            <v>43548.75</v>
          </cell>
          <cell r="BJ81">
            <v>55125</v>
          </cell>
          <cell r="BK81">
            <v>53471.25</v>
          </cell>
          <cell r="BL81">
            <v>53471.25</v>
          </cell>
          <cell r="BM81">
            <v>53471.25</v>
          </cell>
          <cell r="BN81">
            <v>40792.5</v>
          </cell>
          <cell r="BO81">
            <v>40792.5</v>
          </cell>
          <cell r="BP81">
            <v>40792.5</v>
          </cell>
          <cell r="BQ81">
            <v>250267.5</v>
          </cell>
          <cell r="BR81">
            <v>44982</v>
          </cell>
          <cell r="BS81">
            <v>44982</v>
          </cell>
          <cell r="BT81">
            <v>44982</v>
          </cell>
          <cell r="BU81">
            <v>52479</v>
          </cell>
          <cell r="BV81">
            <v>52479</v>
          </cell>
          <cell r="BW81">
            <v>52479</v>
          </cell>
          <cell r="BX81">
            <v>52920</v>
          </cell>
          <cell r="BY81">
            <v>57330</v>
          </cell>
          <cell r="BZ81">
            <v>52368.75</v>
          </cell>
          <cell r="CA81">
            <v>52368.75</v>
          </cell>
          <cell r="CB81">
            <v>52368.75</v>
          </cell>
          <cell r="CC81">
            <v>57881.25</v>
          </cell>
          <cell r="CD81">
            <v>67803.75</v>
          </cell>
          <cell r="CE81">
            <v>54022.5</v>
          </cell>
          <cell r="CF81">
            <v>54022.5</v>
          </cell>
          <cell r="CG81">
            <v>54022.5</v>
          </cell>
          <cell r="CH81">
            <v>68906.25</v>
          </cell>
          <cell r="CI81">
            <v>0</v>
          </cell>
        </row>
        <row r="82">
          <cell r="E82">
            <v>0</v>
          </cell>
          <cell r="F82">
            <v>12000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</row>
        <row r="83">
          <cell r="E83" t="str">
            <v>Maint R/V/M</v>
          </cell>
          <cell r="F83">
            <v>6646.9564979999996</v>
          </cell>
          <cell r="G83">
            <v>687.95999999999992</v>
          </cell>
          <cell r="H83">
            <v>701.71919999999989</v>
          </cell>
          <cell r="I83">
            <v>1067.04</v>
          </cell>
          <cell r="J83">
            <v>1088.3807999999999</v>
          </cell>
          <cell r="K83">
            <v>1413.3599999999997</v>
          </cell>
          <cell r="L83">
            <v>1441.6271999999997</v>
          </cell>
          <cell r="M83">
            <v>1829.8799999999994</v>
          </cell>
          <cell r="N83">
            <v>1866.4775999999995</v>
          </cell>
          <cell r="O83">
            <v>2171.5199999999995</v>
          </cell>
          <cell r="P83">
            <v>2214.9504000000002</v>
          </cell>
          <cell r="Q83">
            <v>2149.8047999999999</v>
          </cell>
          <cell r="R83">
            <v>2388.672</v>
          </cell>
          <cell r="S83">
            <v>2432.1024000000002</v>
          </cell>
          <cell r="T83">
            <v>2475.5328</v>
          </cell>
          <cell r="U83">
            <v>2258.3807999999999</v>
          </cell>
          <cell r="V83">
            <v>3275.9999999999995</v>
          </cell>
          <cell r="W83">
            <v>3341.52</v>
          </cell>
          <cell r="X83">
            <v>3243.24</v>
          </cell>
          <cell r="Y83">
            <v>3603.6000000000008</v>
          </cell>
          <cell r="Z83">
            <v>3669.1200000000003</v>
          </cell>
          <cell r="AA83">
            <v>3734.6400000000008</v>
          </cell>
          <cell r="AB83">
            <v>2722.59</v>
          </cell>
          <cell r="AC83">
            <v>2777.0418000000004</v>
          </cell>
          <cell r="AD83">
            <v>2695.3641000000002</v>
          </cell>
          <cell r="AE83">
            <v>4075.5</v>
          </cell>
          <cell r="AF83">
            <v>4157.01</v>
          </cell>
          <cell r="AG83">
            <v>4034.7450000000008</v>
          </cell>
          <cell r="AH83">
            <v>4483.05</v>
          </cell>
          <cell r="AI83">
            <v>4564.5600000000004</v>
          </cell>
          <cell r="AJ83">
            <v>4238.5200000000013</v>
          </cell>
          <cell r="AK83">
            <v>4815.5250000000005</v>
          </cell>
          <cell r="AL83">
            <v>4911.8355000000001</v>
          </cell>
          <cell r="AM83">
            <v>4767.3697500000007</v>
          </cell>
          <cell r="AN83">
            <v>5297.0775000000003</v>
          </cell>
          <cell r="AO83">
            <v>5393.3879999999999</v>
          </cell>
          <cell r="AP83">
            <v>5489.6984999999995</v>
          </cell>
          <cell r="AQ83">
            <v>5586.0089999999991</v>
          </cell>
          <cell r="AR83">
            <v>4375.8</v>
          </cell>
          <cell r="AS83">
            <v>4463.3159999999998</v>
          </cell>
          <cell r="AT83">
            <v>4332.0420000000004</v>
          </cell>
          <cell r="AU83">
            <v>4900.8959999999997</v>
          </cell>
          <cell r="AV83">
            <v>4988.4120000000012</v>
          </cell>
          <cell r="AW83">
            <v>5158.7249999999995</v>
          </cell>
          <cell r="AX83">
            <v>5261.8995000000004</v>
          </cell>
          <cell r="AY83">
            <v>5107.1377499999999</v>
          </cell>
          <cell r="AZ83">
            <v>5674.5975000000008</v>
          </cell>
          <cell r="BA83">
            <v>5777.7720000000008</v>
          </cell>
          <cell r="BB83">
            <v>5880.9465000000009</v>
          </cell>
          <cell r="BC83">
            <v>5984.1209999999992</v>
          </cell>
          <cell r="BD83">
            <v>2508.48</v>
          </cell>
          <cell r="BE83">
            <v>2558.6496000000002</v>
          </cell>
          <cell r="BF83">
            <v>2483.3951999999999</v>
          </cell>
          <cell r="BG83">
            <v>4007.8349999999996</v>
          </cell>
          <cell r="BH83">
            <v>4087.9917</v>
          </cell>
          <cell r="BI83">
            <v>3967.7566500000007</v>
          </cell>
          <cell r="BJ83">
            <v>4488.7752</v>
          </cell>
          <cell r="BK83">
            <v>7084.3499999999985</v>
          </cell>
          <cell r="BL83">
            <v>7226.0370000000003</v>
          </cell>
          <cell r="BM83">
            <v>7013.5064999999995</v>
          </cell>
          <cell r="BN83">
            <v>4611.75</v>
          </cell>
          <cell r="BO83">
            <v>4703.9849999999997</v>
          </cell>
          <cell r="BP83">
            <v>4565.6324999999997</v>
          </cell>
          <cell r="BQ83">
            <v>4796.22</v>
          </cell>
          <cell r="BR83">
            <v>6238.0499999999984</v>
          </cell>
          <cell r="BS83">
            <v>6362.8109999999988</v>
          </cell>
          <cell r="BT83">
            <v>6175.6694999999972</v>
          </cell>
          <cell r="BU83">
            <v>6811.3499999999995</v>
          </cell>
          <cell r="BV83">
            <v>6947.5770000000002</v>
          </cell>
          <cell r="BW83">
            <v>6743.2365</v>
          </cell>
          <cell r="BX83">
            <v>7492.4850000000015</v>
          </cell>
          <cell r="BY83">
            <v>7628.7120000000004</v>
          </cell>
          <cell r="BZ83">
            <v>6811.3499999999995</v>
          </cell>
          <cell r="CA83">
            <v>6947.5770000000002</v>
          </cell>
          <cell r="CB83">
            <v>6743.2365</v>
          </cell>
          <cell r="CC83">
            <v>7628.7120000000004</v>
          </cell>
          <cell r="CD83">
            <v>7764.9390000000012</v>
          </cell>
          <cell r="CE83">
            <v>6811.3499999999995</v>
          </cell>
          <cell r="CF83">
            <v>6947.5770000000002</v>
          </cell>
          <cell r="CG83">
            <v>6743.2365</v>
          </cell>
          <cell r="CH83">
            <v>7764.9390000000012</v>
          </cell>
          <cell r="CI83">
            <v>0</v>
          </cell>
        </row>
        <row r="84">
          <cell r="E84">
            <v>0</v>
          </cell>
          <cell r="F84">
            <v>63</v>
          </cell>
          <cell r="G84">
            <v>11</v>
          </cell>
          <cell r="H84">
            <v>11</v>
          </cell>
          <cell r="I84">
            <v>15</v>
          </cell>
          <cell r="J84">
            <v>15</v>
          </cell>
          <cell r="K84">
            <v>22</v>
          </cell>
          <cell r="L84">
            <v>22</v>
          </cell>
          <cell r="M84">
            <v>26</v>
          </cell>
          <cell r="N84">
            <v>26</v>
          </cell>
          <cell r="O84">
            <v>32</v>
          </cell>
          <cell r="P84">
            <v>32</v>
          </cell>
          <cell r="Q84">
            <v>32</v>
          </cell>
          <cell r="R84">
            <v>35</v>
          </cell>
          <cell r="S84">
            <v>32</v>
          </cell>
          <cell r="T84">
            <v>32</v>
          </cell>
          <cell r="U84">
            <v>32</v>
          </cell>
          <cell r="V84">
            <v>41</v>
          </cell>
          <cell r="W84">
            <v>41</v>
          </cell>
          <cell r="X84">
            <v>41</v>
          </cell>
          <cell r="Y84">
            <v>45</v>
          </cell>
          <cell r="Z84">
            <v>41</v>
          </cell>
          <cell r="AA84">
            <v>41</v>
          </cell>
          <cell r="AB84">
            <v>41</v>
          </cell>
          <cell r="AC84">
            <v>41</v>
          </cell>
          <cell r="AD84">
            <v>41</v>
          </cell>
          <cell r="AE84">
            <v>47</v>
          </cell>
          <cell r="AF84">
            <v>47</v>
          </cell>
          <cell r="AG84">
            <v>47</v>
          </cell>
          <cell r="AH84">
            <v>52</v>
          </cell>
          <cell r="AI84">
            <v>47</v>
          </cell>
          <cell r="AJ84">
            <v>46</v>
          </cell>
          <cell r="AK84">
            <v>53</v>
          </cell>
          <cell r="AL84">
            <v>53</v>
          </cell>
          <cell r="AM84">
            <v>53</v>
          </cell>
          <cell r="AN84">
            <v>57</v>
          </cell>
          <cell r="AO84">
            <v>53</v>
          </cell>
          <cell r="AP84">
            <v>53</v>
          </cell>
          <cell r="AQ84">
            <v>55</v>
          </cell>
          <cell r="AR84">
            <v>49</v>
          </cell>
          <cell r="AS84">
            <v>49</v>
          </cell>
          <cell r="AT84">
            <v>49</v>
          </cell>
          <cell r="AU84">
            <v>49</v>
          </cell>
          <cell r="AV84">
            <v>49</v>
          </cell>
          <cell r="AW84">
            <v>55</v>
          </cell>
          <cell r="AX84">
            <v>55</v>
          </cell>
          <cell r="AY84">
            <v>55</v>
          </cell>
          <cell r="AZ84">
            <v>59</v>
          </cell>
          <cell r="BA84">
            <v>55</v>
          </cell>
          <cell r="BB84">
            <v>55</v>
          </cell>
          <cell r="BC84">
            <v>57</v>
          </cell>
          <cell r="BD84">
            <v>47</v>
          </cell>
          <cell r="BE84">
            <v>47</v>
          </cell>
          <cell r="BF84">
            <v>47</v>
          </cell>
          <cell r="BG84">
            <v>53</v>
          </cell>
          <cell r="BH84">
            <v>53</v>
          </cell>
          <cell r="BI84">
            <v>53</v>
          </cell>
          <cell r="BJ84">
            <v>53</v>
          </cell>
          <cell r="BK84">
            <v>57</v>
          </cell>
          <cell r="BL84">
            <v>57</v>
          </cell>
          <cell r="BM84">
            <v>57</v>
          </cell>
          <cell r="BN84">
            <v>49</v>
          </cell>
          <cell r="BO84">
            <v>49</v>
          </cell>
          <cell r="BP84">
            <v>49</v>
          </cell>
          <cell r="BQ84">
            <v>47</v>
          </cell>
          <cell r="BR84">
            <v>52</v>
          </cell>
          <cell r="BS84">
            <v>52</v>
          </cell>
          <cell r="BT84">
            <v>52</v>
          </cell>
          <cell r="BU84">
            <v>57</v>
          </cell>
          <cell r="BV84">
            <v>57</v>
          </cell>
          <cell r="BW84">
            <v>57</v>
          </cell>
          <cell r="BX84">
            <v>60</v>
          </cell>
          <cell r="BY84">
            <v>57</v>
          </cell>
          <cell r="BZ84">
            <v>57</v>
          </cell>
          <cell r="CA84">
            <v>57</v>
          </cell>
          <cell r="CB84">
            <v>57</v>
          </cell>
          <cell r="CC84">
            <v>57</v>
          </cell>
          <cell r="CD84">
            <v>57</v>
          </cell>
          <cell r="CE84">
            <v>59</v>
          </cell>
          <cell r="CF84">
            <v>59</v>
          </cell>
          <cell r="CG84">
            <v>59</v>
          </cell>
          <cell r="CH84">
            <v>59</v>
          </cell>
          <cell r="CI84">
            <v>0</v>
          </cell>
        </row>
        <row r="85">
          <cell r="E85">
            <v>0</v>
          </cell>
          <cell r="F85">
            <v>250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</row>
        <row r="86">
          <cell r="E86">
            <v>325.63</v>
          </cell>
          <cell r="F86">
            <v>250</v>
          </cell>
          <cell r="G86">
            <v>325.63</v>
          </cell>
          <cell r="H86">
            <v>325.63</v>
          </cell>
          <cell r="I86">
            <v>325.63</v>
          </cell>
          <cell r="J86">
            <v>325.63</v>
          </cell>
          <cell r="K86">
            <v>325.63</v>
          </cell>
          <cell r="L86">
            <v>325.63</v>
          </cell>
          <cell r="M86">
            <v>325.63</v>
          </cell>
          <cell r="N86">
            <v>325.63</v>
          </cell>
          <cell r="O86">
            <v>325.63</v>
          </cell>
          <cell r="P86">
            <v>325.63</v>
          </cell>
          <cell r="Q86">
            <v>325.63</v>
          </cell>
          <cell r="R86">
            <v>325.63</v>
          </cell>
          <cell r="S86">
            <v>325.63</v>
          </cell>
          <cell r="T86">
            <v>325.63</v>
          </cell>
          <cell r="U86">
            <v>325.63</v>
          </cell>
          <cell r="V86">
            <v>325.63</v>
          </cell>
          <cell r="W86">
            <v>325.63</v>
          </cell>
          <cell r="X86">
            <v>325.63</v>
          </cell>
          <cell r="Y86">
            <v>325.63</v>
          </cell>
          <cell r="Z86">
            <v>325.63</v>
          </cell>
          <cell r="AA86">
            <v>325.63</v>
          </cell>
          <cell r="AB86">
            <v>325.63</v>
          </cell>
          <cell r="AC86">
            <v>325.63</v>
          </cell>
          <cell r="AD86">
            <v>325.63</v>
          </cell>
          <cell r="AE86">
            <v>325.63</v>
          </cell>
          <cell r="AF86">
            <v>325.63</v>
          </cell>
          <cell r="AG86">
            <v>325.63</v>
          </cell>
          <cell r="AH86">
            <v>325.63</v>
          </cell>
          <cell r="AI86">
            <v>325.63</v>
          </cell>
          <cell r="AJ86">
            <v>325.63</v>
          </cell>
          <cell r="AK86">
            <v>325.63</v>
          </cell>
          <cell r="AL86">
            <v>325.63</v>
          </cell>
          <cell r="AM86">
            <v>325.63</v>
          </cell>
          <cell r="AN86">
            <v>325.63</v>
          </cell>
          <cell r="AO86">
            <v>325.63</v>
          </cell>
          <cell r="AP86">
            <v>325.63</v>
          </cell>
          <cell r="AQ86">
            <v>325.63</v>
          </cell>
          <cell r="AR86">
            <v>325.63</v>
          </cell>
          <cell r="AS86">
            <v>325.63</v>
          </cell>
          <cell r="AT86">
            <v>325.63</v>
          </cell>
          <cell r="AU86">
            <v>325.63</v>
          </cell>
          <cell r="AV86">
            <v>325.63</v>
          </cell>
          <cell r="AW86">
            <v>325.63</v>
          </cell>
          <cell r="AX86">
            <v>325.63</v>
          </cell>
          <cell r="AY86">
            <v>325.63</v>
          </cell>
          <cell r="AZ86">
            <v>325.63</v>
          </cell>
          <cell r="BA86">
            <v>325.63</v>
          </cell>
          <cell r="BB86">
            <v>325.63</v>
          </cell>
          <cell r="BC86">
            <v>325.63</v>
          </cell>
          <cell r="BD86">
            <v>325.63</v>
          </cell>
          <cell r="BE86">
            <v>325.63</v>
          </cell>
          <cell r="BF86">
            <v>325.63</v>
          </cell>
          <cell r="BG86">
            <v>325.63</v>
          </cell>
          <cell r="BH86">
            <v>325.63</v>
          </cell>
          <cell r="BI86">
            <v>325.63</v>
          </cell>
          <cell r="BJ86">
            <v>325.63</v>
          </cell>
          <cell r="BK86">
            <v>325.63</v>
          </cell>
          <cell r="BL86">
            <v>325.63</v>
          </cell>
          <cell r="BM86">
            <v>325.63</v>
          </cell>
          <cell r="BN86">
            <v>325.63</v>
          </cell>
          <cell r="BO86">
            <v>325.63</v>
          </cell>
          <cell r="BP86">
            <v>325.63</v>
          </cell>
          <cell r="BQ86">
            <v>325.63</v>
          </cell>
          <cell r="BR86">
            <v>325.63</v>
          </cell>
          <cell r="BS86">
            <v>325.63</v>
          </cell>
          <cell r="BT86">
            <v>325.63</v>
          </cell>
          <cell r="BU86">
            <v>325.63</v>
          </cell>
          <cell r="BV86">
            <v>325.63</v>
          </cell>
          <cell r="BW86">
            <v>325.63</v>
          </cell>
          <cell r="BX86">
            <v>325.63</v>
          </cell>
          <cell r="BY86">
            <v>325.63</v>
          </cell>
          <cell r="BZ86">
            <v>325.63</v>
          </cell>
          <cell r="CA86">
            <v>325.63</v>
          </cell>
          <cell r="CB86">
            <v>325.63</v>
          </cell>
          <cell r="CC86">
            <v>325.63</v>
          </cell>
          <cell r="CD86">
            <v>325.63</v>
          </cell>
          <cell r="CE86">
            <v>325.63</v>
          </cell>
          <cell r="CF86">
            <v>325.63</v>
          </cell>
          <cell r="CG86">
            <v>325.63</v>
          </cell>
          <cell r="CH86">
            <v>325.63</v>
          </cell>
          <cell r="CI86">
            <v>325.63</v>
          </cell>
        </row>
        <row r="87">
          <cell r="E87">
            <v>3</v>
          </cell>
          <cell r="F87">
            <v>3</v>
          </cell>
          <cell r="G87">
            <v>3</v>
          </cell>
          <cell r="H87">
            <v>3</v>
          </cell>
          <cell r="I87">
            <v>3</v>
          </cell>
          <cell r="J87">
            <v>3</v>
          </cell>
          <cell r="K87">
            <v>3</v>
          </cell>
          <cell r="L87">
            <v>3</v>
          </cell>
          <cell r="M87">
            <v>3</v>
          </cell>
          <cell r="N87">
            <v>3</v>
          </cell>
          <cell r="O87">
            <v>3</v>
          </cell>
          <cell r="P87">
            <v>3</v>
          </cell>
          <cell r="Q87">
            <v>3</v>
          </cell>
          <cell r="R87">
            <v>3</v>
          </cell>
          <cell r="S87">
            <v>3</v>
          </cell>
          <cell r="T87">
            <v>3</v>
          </cell>
          <cell r="U87">
            <v>3</v>
          </cell>
          <cell r="V87">
            <v>3</v>
          </cell>
          <cell r="W87">
            <v>3</v>
          </cell>
          <cell r="X87">
            <v>3</v>
          </cell>
          <cell r="Y87">
            <v>3</v>
          </cell>
          <cell r="Z87">
            <v>3</v>
          </cell>
          <cell r="AA87">
            <v>3</v>
          </cell>
          <cell r="AB87">
            <v>3</v>
          </cell>
          <cell r="AC87">
            <v>3</v>
          </cell>
          <cell r="AD87">
            <v>3</v>
          </cell>
          <cell r="AE87">
            <v>3</v>
          </cell>
          <cell r="AF87">
            <v>3</v>
          </cell>
          <cell r="AG87">
            <v>3</v>
          </cell>
          <cell r="AH87">
            <v>3</v>
          </cell>
          <cell r="AI87">
            <v>3</v>
          </cell>
          <cell r="AJ87">
            <v>3</v>
          </cell>
          <cell r="AK87">
            <v>3</v>
          </cell>
          <cell r="AL87">
            <v>3</v>
          </cell>
          <cell r="AM87">
            <v>3</v>
          </cell>
          <cell r="AN87">
            <v>3</v>
          </cell>
          <cell r="AO87">
            <v>3</v>
          </cell>
          <cell r="AP87">
            <v>3</v>
          </cell>
          <cell r="AQ87">
            <v>3</v>
          </cell>
          <cell r="AR87">
            <v>3</v>
          </cell>
          <cell r="AS87">
            <v>3</v>
          </cell>
          <cell r="AT87">
            <v>3</v>
          </cell>
          <cell r="AU87">
            <v>3</v>
          </cell>
          <cell r="AV87">
            <v>3</v>
          </cell>
          <cell r="AW87">
            <v>3</v>
          </cell>
          <cell r="AX87">
            <v>3</v>
          </cell>
          <cell r="AY87">
            <v>3</v>
          </cell>
          <cell r="AZ87">
            <v>3</v>
          </cell>
          <cell r="BA87">
            <v>3</v>
          </cell>
          <cell r="BB87">
            <v>3</v>
          </cell>
          <cell r="BC87">
            <v>3</v>
          </cell>
          <cell r="BD87">
            <v>3</v>
          </cell>
          <cell r="BE87">
            <v>3</v>
          </cell>
          <cell r="BF87">
            <v>3</v>
          </cell>
          <cell r="BG87">
            <v>3</v>
          </cell>
          <cell r="BH87">
            <v>3</v>
          </cell>
          <cell r="BI87">
            <v>3</v>
          </cell>
          <cell r="BJ87">
            <v>3</v>
          </cell>
          <cell r="BK87">
            <v>3</v>
          </cell>
          <cell r="BL87">
            <v>3</v>
          </cell>
          <cell r="BM87">
            <v>3</v>
          </cell>
          <cell r="BN87">
            <v>3</v>
          </cell>
          <cell r="BO87">
            <v>3</v>
          </cell>
          <cell r="BP87">
            <v>3</v>
          </cell>
          <cell r="BQ87">
            <v>3</v>
          </cell>
          <cell r="BR87">
            <v>3</v>
          </cell>
          <cell r="BS87">
            <v>3</v>
          </cell>
          <cell r="BT87">
            <v>3</v>
          </cell>
          <cell r="BU87">
            <v>3</v>
          </cell>
          <cell r="BV87">
            <v>3</v>
          </cell>
          <cell r="BW87">
            <v>3</v>
          </cell>
          <cell r="BX87">
            <v>3</v>
          </cell>
          <cell r="BY87">
            <v>3</v>
          </cell>
          <cell r="BZ87">
            <v>3</v>
          </cell>
          <cell r="CA87">
            <v>3</v>
          </cell>
          <cell r="CB87">
            <v>3</v>
          </cell>
          <cell r="CC87">
            <v>3</v>
          </cell>
          <cell r="CD87">
            <v>3</v>
          </cell>
          <cell r="CE87">
            <v>3</v>
          </cell>
          <cell r="CF87">
            <v>3</v>
          </cell>
          <cell r="CG87">
            <v>3</v>
          </cell>
          <cell r="CH87">
            <v>3</v>
          </cell>
          <cell r="CI87">
            <v>3</v>
          </cell>
        </row>
        <row r="88">
          <cell r="E88">
            <v>328.63</v>
          </cell>
          <cell r="F88">
            <v>253</v>
          </cell>
          <cell r="G88">
            <v>328.63</v>
          </cell>
          <cell r="H88">
            <v>328.63</v>
          </cell>
          <cell r="I88">
            <v>328.63</v>
          </cell>
          <cell r="J88">
            <v>328.63</v>
          </cell>
          <cell r="K88">
            <v>328.63</v>
          </cell>
          <cell r="L88">
            <v>328.63</v>
          </cell>
          <cell r="M88">
            <v>328.63</v>
          </cell>
          <cell r="N88">
            <v>328.63</v>
          </cell>
          <cell r="O88">
            <v>328.63</v>
          </cell>
          <cell r="P88">
            <v>328.63</v>
          </cell>
          <cell r="Q88">
            <v>328.63</v>
          </cell>
          <cell r="R88">
            <v>328.63</v>
          </cell>
          <cell r="S88">
            <v>328.63</v>
          </cell>
          <cell r="T88">
            <v>328.63</v>
          </cell>
          <cell r="U88">
            <v>328.63</v>
          </cell>
          <cell r="V88">
            <v>328.63</v>
          </cell>
          <cell r="W88">
            <v>328.63</v>
          </cell>
          <cell r="X88">
            <v>328.63</v>
          </cell>
          <cell r="Y88">
            <v>328.63</v>
          </cell>
          <cell r="Z88">
            <v>328.63</v>
          </cell>
          <cell r="AA88">
            <v>328.63</v>
          </cell>
          <cell r="AB88">
            <v>328.63</v>
          </cell>
          <cell r="AC88">
            <v>328.63</v>
          </cell>
          <cell r="AD88">
            <v>328.63</v>
          </cell>
          <cell r="AE88">
            <v>328.63</v>
          </cell>
          <cell r="AF88">
            <v>328.63</v>
          </cell>
          <cell r="AG88">
            <v>328.63</v>
          </cell>
          <cell r="AH88">
            <v>328.63</v>
          </cell>
          <cell r="AI88">
            <v>328.63</v>
          </cell>
          <cell r="AJ88">
            <v>328.63</v>
          </cell>
          <cell r="AK88">
            <v>328.63</v>
          </cell>
          <cell r="AL88">
            <v>328.63</v>
          </cell>
          <cell r="AM88">
            <v>328.63</v>
          </cell>
          <cell r="AN88">
            <v>328.63</v>
          </cell>
          <cell r="AO88">
            <v>328.63</v>
          </cell>
          <cell r="AP88">
            <v>328.63</v>
          </cell>
          <cell r="AQ88">
            <v>328.63</v>
          </cell>
          <cell r="AR88">
            <v>328.63</v>
          </cell>
          <cell r="AS88">
            <v>328.63</v>
          </cell>
          <cell r="AT88">
            <v>328.63</v>
          </cell>
          <cell r="AU88">
            <v>328.63</v>
          </cell>
          <cell r="AV88">
            <v>328.63</v>
          </cell>
          <cell r="AW88">
            <v>328.63</v>
          </cell>
          <cell r="AX88">
            <v>328.63</v>
          </cell>
          <cell r="AY88">
            <v>328.63</v>
          </cell>
          <cell r="AZ88">
            <v>328.63</v>
          </cell>
          <cell r="BA88">
            <v>328.63</v>
          </cell>
          <cell r="BB88">
            <v>328.63</v>
          </cell>
          <cell r="BC88">
            <v>328.63</v>
          </cell>
          <cell r="BD88">
            <v>328.63</v>
          </cell>
          <cell r="BE88">
            <v>328.63</v>
          </cell>
          <cell r="BF88">
            <v>328.63</v>
          </cell>
          <cell r="BG88">
            <v>328.63</v>
          </cell>
          <cell r="BH88">
            <v>328.63</v>
          </cell>
          <cell r="BI88">
            <v>328.63</v>
          </cell>
          <cell r="BJ88">
            <v>328.63</v>
          </cell>
          <cell r="BK88">
            <v>328.63</v>
          </cell>
          <cell r="BL88">
            <v>328.63</v>
          </cell>
          <cell r="BM88">
            <v>328.63</v>
          </cell>
          <cell r="BN88">
            <v>328.63</v>
          </cell>
          <cell r="BO88">
            <v>328.63</v>
          </cell>
          <cell r="BP88">
            <v>328.63</v>
          </cell>
          <cell r="BQ88">
            <v>328.63</v>
          </cell>
          <cell r="BR88">
            <v>328.63</v>
          </cell>
          <cell r="BS88">
            <v>328.63</v>
          </cell>
          <cell r="BT88">
            <v>328.63</v>
          </cell>
          <cell r="BU88">
            <v>328.63</v>
          </cell>
          <cell r="BV88">
            <v>328.63</v>
          </cell>
          <cell r="BW88">
            <v>328.63</v>
          </cell>
          <cell r="BX88">
            <v>328.63</v>
          </cell>
          <cell r="BY88">
            <v>328.63</v>
          </cell>
          <cell r="BZ88">
            <v>328.63</v>
          </cell>
          <cell r="CA88">
            <v>328.63</v>
          </cell>
          <cell r="CB88">
            <v>328.63</v>
          </cell>
          <cell r="CC88">
            <v>328.63</v>
          </cell>
          <cell r="CD88">
            <v>328.63</v>
          </cell>
          <cell r="CE88">
            <v>328.63</v>
          </cell>
          <cell r="CF88">
            <v>328.63</v>
          </cell>
          <cell r="CG88">
            <v>328.63</v>
          </cell>
          <cell r="CH88">
            <v>328.63</v>
          </cell>
          <cell r="CI88">
            <v>328.63</v>
          </cell>
        </row>
        <row r="89">
          <cell r="E89">
            <v>2.5000000000000001E-2</v>
          </cell>
          <cell r="F89">
            <v>2.5000000000000001E-2</v>
          </cell>
          <cell r="G89">
            <v>2.5000000000000001E-2</v>
          </cell>
          <cell r="H89">
            <v>2.5000000000000001E-2</v>
          </cell>
          <cell r="I89">
            <v>2.5000000000000001E-2</v>
          </cell>
          <cell r="J89">
            <v>2.5000000000000001E-2</v>
          </cell>
          <cell r="K89">
            <v>2.5000000000000001E-2</v>
          </cell>
          <cell r="L89">
            <v>2.5000000000000001E-2</v>
          </cell>
          <cell r="M89">
            <v>2.5000000000000001E-2</v>
          </cell>
          <cell r="N89">
            <v>2.5000000000000001E-2</v>
          </cell>
          <cell r="O89">
            <v>2.5000000000000001E-2</v>
          </cell>
          <cell r="P89">
            <v>2.5000000000000001E-2</v>
          </cell>
          <cell r="Q89">
            <v>2.5000000000000001E-2</v>
          </cell>
          <cell r="R89">
            <v>2.5000000000000001E-2</v>
          </cell>
          <cell r="S89">
            <v>2.5000000000000001E-2</v>
          </cell>
          <cell r="T89">
            <v>2.5000000000000001E-2</v>
          </cell>
          <cell r="U89">
            <v>2.5000000000000001E-2</v>
          </cell>
          <cell r="V89">
            <v>2.5000000000000001E-2</v>
          </cell>
          <cell r="W89">
            <v>2.5000000000000001E-2</v>
          </cell>
          <cell r="X89">
            <v>2.5000000000000001E-2</v>
          </cell>
          <cell r="Y89">
            <v>2.5000000000000001E-2</v>
          </cell>
          <cell r="Z89">
            <v>2.5000000000000001E-2</v>
          </cell>
          <cell r="AA89">
            <v>2.5000000000000001E-2</v>
          </cell>
          <cell r="AB89">
            <v>2.5000000000000001E-2</v>
          </cell>
          <cell r="AC89">
            <v>2.5000000000000001E-2</v>
          </cell>
          <cell r="AD89">
            <v>2.5000000000000001E-2</v>
          </cell>
          <cell r="AE89">
            <v>2.5000000000000001E-2</v>
          </cell>
          <cell r="AF89">
            <v>2.5000000000000001E-2</v>
          </cell>
          <cell r="AG89">
            <v>2.5000000000000001E-2</v>
          </cell>
          <cell r="AH89">
            <v>2.5000000000000001E-2</v>
          </cell>
          <cell r="AI89">
            <v>2.5000000000000001E-2</v>
          </cell>
          <cell r="AJ89">
            <v>2.5000000000000001E-2</v>
          </cell>
          <cell r="AK89">
            <v>2.5000000000000001E-2</v>
          </cell>
          <cell r="AL89">
            <v>2.5000000000000001E-2</v>
          </cell>
          <cell r="AM89">
            <v>2.5000000000000001E-2</v>
          </cell>
          <cell r="AN89">
            <v>2.5000000000000001E-2</v>
          </cell>
          <cell r="AO89">
            <v>2.5000000000000001E-2</v>
          </cell>
          <cell r="AP89">
            <v>2.5000000000000001E-2</v>
          </cell>
          <cell r="AQ89">
            <v>2.5000000000000001E-2</v>
          </cell>
          <cell r="AR89">
            <v>2.5000000000000001E-2</v>
          </cell>
          <cell r="AS89">
            <v>2.5000000000000001E-2</v>
          </cell>
          <cell r="AT89">
            <v>2.5000000000000001E-2</v>
          </cell>
          <cell r="AU89">
            <v>2.5000000000000001E-2</v>
          </cell>
          <cell r="AV89">
            <v>2.5000000000000001E-2</v>
          </cell>
          <cell r="AW89">
            <v>2.5000000000000001E-2</v>
          </cell>
          <cell r="AX89">
            <v>2.5000000000000001E-2</v>
          </cell>
          <cell r="AY89">
            <v>2.5000000000000001E-2</v>
          </cell>
          <cell r="AZ89">
            <v>2.5000000000000001E-2</v>
          </cell>
          <cell r="BA89">
            <v>2.5000000000000001E-2</v>
          </cell>
          <cell r="BB89">
            <v>2.5000000000000001E-2</v>
          </cell>
          <cell r="BC89">
            <v>2.5000000000000001E-2</v>
          </cell>
          <cell r="BD89">
            <v>2.5000000000000001E-2</v>
          </cell>
          <cell r="BE89">
            <v>2.5000000000000001E-2</v>
          </cell>
          <cell r="BF89">
            <v>2.5000000000000001E-2</v>
          </cell>
          <cell r="BG89">
            <v>2.5000000000000001E-2</v>
          </cell>
          <cell r="BH89">
            <v>2.5000000000000001E-2</v>
          </cell>
          <cell r="BI89">
            <v>2.5000000000000001E-2</v>
          </cell>
          <cell r="BJ89">
            <v>2.5000000000000001E-2</v>
          </cell>
          <cell r="BK89">
            <v>2.5000000000000001E-2</v>
          </cell>
          <cell r="BL89">
            <v>2.5000000000000001E-2</v>
          </cell>
          <cell r="BM89">
            <v>2.5000000000000001E-2</v>
          </cell>
          <cell r="BN89">
            <v>2.5000000000000001E-2</v>
          </cell>
          <cell r="BO89">
            <v>2.5000000000000001E-2</v>
          </cell>
          <cell r="BP89">
            <v>2.5000000000000001E-2</v>
          </cell>
          <cell r="BQ89">
            <v>2.5000000000000001E-2</v>
          </cell>
          <cell r="BR89">
            <v>2.5000000000000001E-2</v>
          </cell>
          <cell r="BS89">
            <v>2.5000000000000001E-2</v>
          </cell>
          <cell r="BT89">
            <v>2.5000000000000001E-2</v>
          </cell>
          <cell r="BU89">
            <v>2.5000000000000001E-2</v>
          </cell>
          <cell r="BV89">
            <v>2.5000000000000001E-2</v>
          </cell>
          <cell r="BW89">
            <v>2.5000000000000001E-2</v>
          </cell>
          <cell r="BX89">
            <v>2.5000000000000001E-2</v>
          </cell>
          <cell r="BY89">
            <v>2.5000000000000001E-2</v>
          </cell>
          <cell r="BZ89">
            <v>2.5000000000000001E-2</v>
          </cell>
          <cell r="CA89">
            <v>2.5000000000000001E-2</v>
          </cell>
          <cell r="CB89">
            <v>2.5000000000000001E-2</v>
          </cell>
          <cell r="CC89">
            <v>2.5000000000000001E-2</v>
          </cell>
          <cell r="CD89">
            <v>2.5000000000000001E-2</v>
          </cell>
          <cell r="CE89">
            <v>2.5000000000000001E-2</v>
          </cell>
          <cell r="CF89">
            <v>2.5000000000000001E-2</v>
          </cell>
          <cell r="CG89">
            <v>2.5000000000000001E-2</v>
          </cell>
          <cell r="CH89">
            <v>2.5000000000000001E-2</v>
          </cell>
          <cell r="CI89">
            <v>2.5000000000000001E-2</v>
          </cell>
        </row>
        <row r="90">
          <cell r="E90">
            <v>0</v>
          </cell>
          <cell r="F90">
            <v>56.973912839999997</v>
          </cell>
          <cell r="G90">
            <v>17.198999999999998</v>
          </cell>
          <cell r="H90">
            <v>17.542979999999996</v>
          </cell>
          <cell r="I90">
            <v>26.675999999999998</v>
          </cell>
          <cell r="J90">
            <v>27.209519999999998</v>
          </cell>
          <cell r="K90">
            <v>35.333999999999996</v>
          </cell>
          <cell r="L90">
            <v>36.040679999999995</v>
          </cell>
          <cell r="M90">
            <v>45.746999999999993</v>
          </cell>
          <cell r="N90">
            <v>46.661939999999994</v>
          </cell>
          <cell r="O90">
            <v>54.28799999999999</v>
          </cell>
          <cell r="P90">
            <v>55.373759999999997</v>
          </cell>
          <cell r="Q90">
            <v>53.74512</v>
          </cell>
          <cell r="R90">
            <v>53.081599999999995</v>
          </cell>
          <cell r="S90">
            <v>60.802560000000007</v>
          </cell>
          <cell r="T90">
            <v>61.888319999999993</v>
          </cell>
          <cell r="U90">
            <v>60.223488000000003</v>
          </cell>
          <cell r="V90">
            <v>81.899999999999991</v>
          </cell>
          <cell r="W90">
            <v>83.537999999999997</v>
          </cell>
          <cell r="X90">
            <v>81.080999999999989</v>
          </cell>
          <cell r="Y90">
            <v>80.080000000000013</v>
          </cell>
          <cell r="Z90">
            <v>91.728000000000009</v>
          </cell>
          <cell r="AA90">
            <v>93.366000000000014</v>
          </cell>
          <cell r="AB90">
            <v>41.886000000000003</v>
          </cell>
          <cell r="AC90">
            <v>42.723720000000007</v>
          </cell>
          <cell r="AD90">
            <v>41.467140000000001</v>
          </cell>
          <cell r="AE90">
            <v>44.46</v>
          </cell>
          <cell r="AF90">
            <v>45.349200000000003</v>
          </cell>
          <cell r="AG90">
            <v>44.015400000000007</v>
          </cell>
          <cell r="AH90">
            <v>99.623333333333335</v>
          </cell>
          <cell r="AI90">
            <v>49.795200000000008</v>
          </cell>
          <cell r="AJ90">
            <v>56.513600000000011</v>
          </cell>
          <cell r="AK90">
            <v>52.533000000000008</v>
          </cell>
          <cell r="AL90">
            <v>53.583660000000002</v>
          </cell>
          <cell r="AM90">
            <v>52.007670000000005</v>
          </cell>
          <cell r="AN90">
            <v>117.71283333333335</v>
          </cell>
          <cell r="AO90">
            <v>58.836960000000005</v>
          </cell>
          <cell r="AP90">
            <v>59.887620000000005</v>
          </cell>
          <cell r="AQ90">
            <v>99.306826666666666</v>
          </cell>
          <cell r="AR90">
            <v>47.736000000000004</v>
          </cell>
          <cell r="AS90">
            <v>48.690719999999999</v>
          </cell>
          <cell r="AT90">
            <v>47.25864</v>
          </cell>
          <cell r="AU90">
            <v>53.464320000000001</v>
          </cell>
          <cell r="AV90">
            <v>54.41904000000001</v>
          </cell>
          <cell r="AW90">
            <v>56.277000000000001</v>
          </cell>
          <cell r="AX90">
            <v>57.402540000000002</v>
          </cell>
          <cell r="AY90">
            <v>55.714230000000001</v>
          </cell>
          <cell r="AZ90">
            <v>126.10216666666668</v>
          </cell>
          <cell r="BA90">
            <v>63.030240000000006</v>
          </cell>
          <cell r="BB90">
            <v>64.155780000000007</v>
          </cell>
          <cell r="BC90">
            <v>106.38437333333333</v>
          </cell>
          <cell r="BD90">
            <v>62.712000000000003</v>
          </cell>
          <cell r="BE90">
            <v>63.966239999999999</v>
          </cell>
          <cell r="BF90">
            <v>62.084879999999998</v>
          </cell>
          <cell r="BG90">
            <v>61.658999999999999</v>
          </cell>
          <cell r="BH90">
            <v>62.892179999999996</v>
          </cell>
          <cell r="BI90">
            <v>61.042410000000004</v>
          </cell>
          <cell r="BJ90">
            <v>48.968456727272731</v>
          </cell>
          <cell r="BK90">
            <v>60.722999999999992</v>
          </cell>
          <cell r="BL90">
            <v>61.937460000000002</v>
          </cell>
          <cell r="BM90">
            <v>60.115769999999991</v>
          </cell>
          <cell r="BN90">
            <v>50.31</v>
          </cell>
          <cell r="BO90">
            <v>51.316200000000002</v>
          </cell>
          <cell r="BP90">
            <v>49.806899999999999</v>
          </cell>
          <cell r="BQ90">
            <v>67.711341176470583</v>
          </cell>
          <cell r="BR90">
            <v>53.468999999999987</v>
          </cell>
          <cell r="BS90">
            <v>54.538379999999997</v>
          </cell>
          <cell r="BT90">
            <v>52.934309999999982</v>
          </cell>
          <cell r="BU90">
            <v>58.382999999999996</v>
          </cell>
          <cell r="BV90">
            <v>59.550660000000001</v>
          </cell>
          <cell r="BW90">
            <v>57.799169999999997</v>
          </cell>
          <cell r="BX90">
            <v>107.03550000000001</v>
          </cell>
          <cell r="BY90">
            <v>83.222312727272737</v>
          </cell>
          <cell r="BZ90">
            <v>58.382999999999996</v>
          </cell>
          <cell r="CA90">
            <v>59.550660000000001</v>
          </cell>
          <cell r="CB90">
            <v>57.799169999999997</v>
          </cell>
          <cell r="CC90">
            <v>83.222312727272737</v>
          </cell>
          <cell r="CD90">
            <v>66.556620000000009</v>
          </cell>
          <cell r="CE90">
            <v>58.382999999999996</v>
          </cell>
          <cell r="CF90">
            <v>59.550660000000001</v>
          </cell>
          <cell r="CG90">
            <v>57.799169999999997</v>
          </cell>
          <cell r="CH90">
            <v>66.556620000000009</v>
          </cell>
          <cell r="CI90">
            <v>0</v>
          </cell>
        </row>
        <row r="91">
          <cell r="E91">
            <v>0</v>
          </cell>
          <cell r="F91">
            <v>10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</row>
        <row r="92">
          <cell r="E92" t="str">
            <v>----</v>
          </cell>
          <cell r="F92" t="str">
            <v>----</v>
          </cell>
          <cell r="G92" t="str">
            <v>----</v>
          </cell>
          <cell r="H92" t="str">
            <v>----</v>
          </cell>
          <cell r="I92" t="str">
            <v>----</v>
          </cell>
          <cell r="J92" t="str">
            <v>----</v>
          </cell>
          <cell r="K92" t="str">
            <v>----</v>
          </cell>
          <cell r="L92" t="str">
            <v>----</v>
          </cell>
          <cell r="M92" t="str">
            <v>----</v>
          </cell>
          <cell r="N92" t="str">
            <v>----</v>
          </cell>
          <cell r="O92" t="str">
            <v>----</v>
          </cell>
          <cell r="P92" t="str">
            <v>----</v>
          </cell>
          <cell r="Q92" t="str">
            <v>----</v>
          </cell>
          <cell r="R92" t="str">
            <v>----</v>
          </cell>
          <cell r="S92" t="str">
            <v>----</v>
          </cell>
          <cell r="T92" t="str">
            <v>----</v>
          </cell>
          <cell r="U92" t="str">
            <v>----</v>
          </cell>
          <cell r="V92" t="str">
            <v>----</v>
          </cell>
          <cell r="W92" t="str">
            <v>----</v>
          </cell>
          <cell r="X92" t="str">
            <v>----</v>
          </cell>
          <cell r="Y92" t="str">
            <v>----</v>
          </cell>
          <cell r="Z92" t="str">
            <v>----</v>
          </cell>
          <cell r="AA92" t="str">
            <v>----</v>
          </cell>
          <cell r="AB92" t="str">
            <v>----</v>
          </cell>
          <cell r="AC92" t="str">
            <v>----</v>
          </cell>
          <cell r="AD92" t="str">
            <v>----</v>
          </cell>
          <cell r="AE92" t="str">
            <v>----</v>
          </cell>
          <cell r="AF92" t="str">
            <v>----</v>
          </cell>
          <cell r="AG92" t="str">
            <v>----</v>
          </cell>
          <cell r="AH92" t="str">
            <v>----</v>
          </cell>
          <cell r="AI92" t="str">
            <v>----</v>
          </cell>
          <cell r="AJ92" t="str">
            <v>----</v>
          </cell>
          <cell r="AK92" t="str">
            <v>----</v>
          </cell>
          <cell r="AL92" t="str">
            <v>----</v>
          </cell>
          <cell r="AM92" t="str">
            <v>----</v>
          </cell>
          <cell r="AN92" t="str">
            <v>----</v>
          </cell>
          <cell r="AO92" t="str">
            <v>----</v>
          </cell>
          <cell r="AP92" t="str">
            <v>----</v>
          </cell>
          <cell r="AQ92" t="str">
            <v>----</v>
          </cell>
          <cell r="AR92" t="str">
            <v>----</v>
          </cell>
          <cell r="AS92" t="str">
            <v>----</v>
          </cell>
          <cell r="AT92" t="str">
            <v>----</v>
          </cell>
          <cell r="AU92" t="str">
            <v>----</v>
          </cell>
          <cell r="AV92" t="str">
            <v>----</v>
          </cell>
          <cell r="AW92" t="str">
            <v>----</v>
          </cell>
          <cell r="AX92" t="str">
            <v>----</v>
          </cell>
          <cell r="AY92" t="str">
            <v>----</v>
          </cell>
          <cell r="AZ92" t="str">
            <v>----</v>
          </cell>
          <cell r="BA92" t="str">
            <v>----</v>
          </cell>
          <cell r="BB92" t="str">
            <v>----</v>
          </cell>
          <cell r="BC92" t="str">
            <v>----</v>
          </cell>
          <cell r="BD92" t="str">
            <v>----</v>
          </cell>
          <cell r="BE92" t="str">
            <v>----</v>
          </cell>
          <cell r="BF92" t="str">
            <v>----</v>
          </cell>
          <cell r="BG92" t="str">
            <v>----</v>
          </cell>
          <cell r="BH92" t="str">
            <v>----</v>
          </cell>
          <cell r="BI92" t="str">
            <v>----</v>
          </cell>
          <cell r="BJ92" t="str">
            <v>----</v>
          </cell>
          <cell r="BK92" t="str">
            <v>----</v>
          </cell>
          <cell r="BL92" t="str">
            <v>----</v>
          </cell>
          <cell r="BM92" t="str">
            <v>----</v>
          </cell>
          <cell r="BN92" t="str">
            <v>----</v>
          </cell>
          <cell r="BO92" t="str">
            <v>----</v>
          </cell>
          <cell r="BP92" t="str">
            <v>----</v>
          </cell>
          <cell r="BQ92" t="str">
            <v>----</v>
          </cell>
          <cell r="BR92" t="str">
            <v>----</v>
          </cell>
          <cell r="BS92" t="str">
            <v>----</v>
          </cell>
          <cell r="BT92" t="str">
            <v>----</v>
          </cell>
          <cell r="BU92" t="str">
            <v>----</v>
          </cell>
          <cell r="BV92" t="str">
            <v>----</v>
          </cell>
          <cell r="BW92" t="str">
            <v>----</v>
          </cell>
          <cell r="BX92" t="str">
            <v>----</v>
          </cell>
          <cell r="BY92" t="str">
            <v>----</v>
          </cell>
          <cell r="BZ92" t="str">
            <v>----</v>
          </cell>
          <cell r="CA92" t="str">
            <v>----</v>
          </cell>
          <cell r="CB92" t="str">
            <v>----</v>
          </cell>
          <cell r="CC92" t="str">
            <v>----</v>
          </cell>
          <cell r="CD92" t="str">
            <v>----</v>
          </cell>
          <cell r="CE92" t="str">
            <v>----</v>
          </cell>
          <cell r="CF92" t="str">
            <v>----</v>
          </cell>
          <cell r="CG92" t="str">
            <v>----</v>
          </cell>
          <cell r="CH92" t="str">
            <v>----</v>
          </cell>
          <cell r="CI92" t="str">
            <v>----</v>
          </cell>
        </row>
        <row r="93">
          <cell r="E93">
            <v>0</v>
          </cell>
          <cell r="F93">
            <v>140000</v>
          </cell>
          <cell r="G93">
            <v>48000</v>
          </cell>
          <cell r="H93">
            <v>48000</v>
          </cell>
          <cell r="I93">
            <v>48000</v>
          </cell>
          <cell r="J93">
            <v>48000</v>
          </cell>
          <cell r="K93">
            <v>48000</v>
          </cell>
          <cell r="L93">
            <v>48000</v>
          </cell>
          <cell r="M93">
            <v>48000</v>
          </cell>
          <cell r="N93">
            <v>48000</v>
          </cell>
          <cell r="O93">
            <v>48000</v>
          </cell>
          <cell r="P93">
            <v>48000</v>
          </cell>
          <cell r="Q93">
            <v>48000</v>
          </cell>
          <cell r="R93">
            <v>54000</v>
          </cell>
          <cell r="S93">
            <v>48000</v>
          </cell>
          <cell r="T93">
            <v>48000</v>
          </cell>
          <cell r="U93">
            <v>45000</v>
          </cell>
          <cell r="V93">
            <v>48000</v>
          </cell>
          <cell r="W93">
            <v>48000</v>
          </cell>
          <cell r="X93">
            <v>48000</v>
          </cell>
          <cell r="Y93">
            <v>54000</v>
          </cell>
          <cell r="Z93">
            <v>48000</v>
          </cell>
          <cell r="AA93">
            <v>48000</v>
          </cell>
          <cell r="AB93">
            <v>78000</v>
          </cell>
          <cell r="AC93">
            <v>78000</v>
          </cell>
          <cell r="AD93">
            <v>78000</v>
          </cell>
          <cell r="AE93">
            <v>110000</v>
          </cell>
          <cell r="AF93">
            <v>110000</v>
          </cell>
          <cell r="AG93">
            <v>110000</v>
          </cell>
          <cell r="AH93">
            <v>54000</v>
          </cell>
          <cell r="AI93">
            <v>110000</v>
          </cell>
          <cell r="AJ93">
            <v>90000</v>
          </cell>
          <cell r="AK93">
            <v>110000</v>
          </cell>
          <cell r="AL93">
            <v>110000</v>
          </cell>
          <cell r="AM93">
            <v>110000</v>
          </cell>
          <cell r="AN93">
            <v>54000</v>
          </cell>
          <cell r="AO93">
            <v>110000</v>
          </cell>
          <cell r="AP93">
            <v>110000</v>
          </cell>
          <cell r="AQ93">
            <v>67500</v>
          </cell>
          <cell r="AR93">
            <v>110000</v>
          </cell>
          <cell r="AS93">
            <v>110000</v>
          </cell>
          <cell r="AT93">
            <v>110000</v>
          </cell>
          <cell r="AU93">
            <v>110000</v>
          </cell>
          <cell r="AV93">
            <v>110000</v>
          </cell>
          <cell r="AW93">
            <v>110000</v>
          </cell>
          <cell r="AX93">
            <v>110000</v>
          </cell>
          <cell r="AY93">
            <v>110000</v>
          </cell>
          <cell r="AZ93">
            <v>54000</v>
          </cell>
          <cell r="BA93">
            <v>110000</v>
          </cell>
          <cell r="BB93">
            <v>110000</v>
          </cell>
          <cell r="BC93">
            <v>67500</v>
          </cell>
          <cell r="BD93">
            <v>48000</v>
          </cell>
          <cell r="BE93">
            <v>48000</v>
          </cell>
          <cell r="BF93">
            <v>48000</v>
          </cell>
          <cell r="BG93">
            <v>78000</v>
          </cell>
          <cell r="BH93">
            <v>78000</v>
          </cell>
          <cell r="BI93">
            <v>78000</v>
          </cell>
          <cell r="BJ93">
            <v>110000</v>
          </cell>
          <cell r="BK93">
            <v>140000</v>
          </cell>
          <cell r="BL93">
            <v>140000</v>
          </cell>
          <cell r="BM93">
            <v>140000</v>
          </cell>
          <cell r="BN93">
            <v>110000</v>
          </cell>
          <cell r="BO93">
            <v>110000</v>
          </cell>
          <cell r="BP93">
            <v>110000</v>
          </cell>
          <cell r="BQ93">
            <v>85000</v>
          </cell>
          <cell r="BR93">
            <v>140000</v>
          </cell>
          <cell r="BS93">
            <v>140000</v>
          </cell>
          <cell r="BT93">
            <v>140000</v>
          </cell>
          <cell r="BU93">
            <v>140000</v>
          </cell>
          <cell r="BV93">
            <v>140000</v>
          </cell>
          <cell r="BW93">
            <v>140000</v>
          </cell>
          <cell r="BX93">
            <v>84000</v>
          </cell>
          <cell r="BY93">
            <v>110000</v>
          </cell>
          <cell r="BZ93">
            <v>140000</v>
          </cell>
          <cell r="CA93">
            <v>140000</v>
          </cell>
          <cell r="CB93">
            <v>140000</v>
          </cell>
          <cell r="CC93">
            <v>110000</v>
          </cell>
          <cell r="CD93">
            <v>140000</v>
          </cell>
          <cell r="CE93">
            <v>140000</v>
          </cell>
          <cell r="CF93">
            <v>140000</v>
          </cell>
          <cell r="CG93">
            <v>140000</v>
          </cell>
          <cell r="CH93">
            <v>140000</v>
          </cell>
          <cell r="CI93">
            <v>0</v>
          </cell>
        </row>
        <row r="94">
          <cell r="E94">
            <v>0.7</v>
          </cell>
          <cell r="F94">
            <v>0.8</v>
          </cell>
          <cell r="G94">
            <v>0.7</v>
          </cell>
          <cell r="H94">
            <v>0.7</v>
          </cell>
          <cell r="I94">
            <v>0.7</v>
          </cell>
          <cell r="J94">
            <v>0.7</v>
          </cell>
          <cell r="K94">
            <v>0.7</v>
          </cell>
          <cell r="L94">
            <v>0.7</v>
          </cell>
          <cell r="M94">
            <v>0.7</v>
          </cell>
          <cell r="N94">
            <v>0.7</v>
          </cell>
          <cell r="O94">
            <v>0.7</v>
          </cell>
          <cell r="P94">
            <v>0.7</v>
          </cell>
          <cell r="Q94">
            <v>0.7</v>
          </cell>
          <cell r="R94">
            <v>0.9</v>
          </cell>
          <cell r="S94">
            <v>0.9</v>
          </cell>
          <cell r="T94">
            <v>0.7</v>
          </cell>
          <cell r="U94">
            <v>0.6</v>
          </cell>
          <cell r="V94">
            <v>0.7</v>
          </cell>
          <cell r="W94">
            <v>0.7</v>
          </cell>
          <cell r="X94">
            <v>0.7</v>
          </cell>
          <cell r="Y94">
            <v>0.9</v>
          </cell>
          <cell r="Z94">
            <v>0.9</v>
          </cell>
          <cell r="AA94">
            <v>0.7</v>
          </cell>
          <cell r="AB94">
            <v>0.7</v>
          </cell>
          <cell r="AC94">
            <v>0.7</v>
          </cell>
          <cell r="AD94">
            <v>0.7</v>
          </cell>
          <cell r="AE94">
            <v>0.7</v>
          </cell>
          <cell r="AF94">
            <v>0.7</v>
          </cell>
          <cell r="AG94">
            <v>0.7</v>
          </cell>
          <cell r="AH94">
            <v>0.9</v>
          </cell>
          <cell r="AI94">
            <v>0.9</v>
          </cell>
          <cell r="AJ94">
            <v>0.6</v>
          </cell>
          <cell r="AK94">
            <v>0.7</v>
          </cell>
          <cell r="AL94">
            <v>0.7</v>
          </cell>
          <cell r="AM94">
            <v>0.7</v>
          </cell>
          <cell r="AN94">
            <v>0.9</v>
          </cell>
          <cell r="AO94">
            <v>0.9</v>
          </cell>
          <cell r="AP94">
            <v>0.7</v>
          </cell>
          <cell r="AQ94">
            <v>0.8</v>
          </cell>
          <cell r="AR94">
            <v>0.7</v>
          </cell>
          <cell r="AS94">
            <v>0.7</v>
          </cell>
          <cell r="AT94">
            <v>0.7</v>
          </cell>
          <cell r="AU94">
            <v>0.9</v>
          </cell>
          <cell r="AV94">
            <v>0.7</v>
          </cell>
          <cell r="AW94">
            <v>0.7</v>
          </cell>
          <cell r="AX94">
            <v>0.7</v>
          </cell>
          <cell r="AY94">
            <v>0.7</v>
          </cell>
          <cell r="AZ94">
            <v>0.9</v>
          </cell>
          <cell r="BA94">
            <v>0.9</v>
          </cell>
          <cell r="BB94">
            <v>0.7</v>
          </cell>
          <cell r="BC94">
            <v>0.8</v>
          </cell>
          <cell r="BD94">
            <v>0.7</v>
          </cell>
          <cell r="BE94">
            <v>0.7</v>
          </cell>
          <cell r="BF94">
            <v>0.7</v>
          </cell>
          <cell r="BG94">
            <v>0.7</v>
          </cell>
          <cell r="BH94">
            <v>0.7</v>
          </cell>
          <cell r="BI94">
            <v>0.7</v>
          </cell>
          <cell r="BJ94">
            <v>0.9</v>
          </cell>
          <cell r="BK94">
            <v>0.7</v>
          </cell>
          <cell r="BL94">
            <v>0.7</v>
          </cell>
          <cell r="BM94">
            <v>0.7</v>
          </cell>
          <cell r="BN94">
            <v>0.7</v>
          </cell>
          <cell r="BO94">
            <v>0.7</v>
          </cell>
          <cell r="BP94">
            <v>0.7</v>
          </cell>
          <cell r="BQ94">
            <v>0.6</v>
          </cell>
          <cell r="BR94">
            <v>0.7</v>
          </cell>
          <cell r="BS94">
            <v>0.7</v>
          </cell>
          <cell r="BT94">
            <v>0.7</v>
          </cell>
          <cell r="BU94">
            <v>0.7</v>
          </cell>
          <cell r="BV94">
            <v>0.7</v>
          </cell>
          <cell r="BW94">
            <v>0.7</v>
          </cell>
          <cell r="BX94">
            <v>0.9</v>
          </cell>
          <cell r="BY94">
            <v>0.9</v>
          </cell>
          <cell r="BZ94">
            <v>0.7</v>
          </cell>
          <cell r="CA94">
            <v>0.7</v>
          </cell>
          <cell r="CB94">
            <v>0.7</v>
          </cell>
          <cell r="CC94">
            <v>0.9</v>
          </cell>
          <cell r="CD94">
            <v>0.7</v>
          </cell>
          <cell r="CE94">
            <v>0.7</v>
          </cell>
          <cell r="CF94">
            <v>0.7</v>
          </cell>
          <cell r="CG94">
            <v>0.7</v>
          </cell>
          <cell r="CH94">
            <v>0.7</v>
          </cell>
          <cell r="CI94">
            <v>0.7</v>
          </cell>
        </row>
        <row r="95">
          <cell r="E95">
            <v>0.75</v>
          </cell>
          <cell r="F95">
            <v>0.65</v>
          </cell>
          <cell r="G95">
            <v>0.75</v>
          </cell>
          <cell r="H95">
            <v>0.75</v>
          </cell>
          <cell r="I95">
            <v>0.75</v>
          </cell>
          <cell r="J95">
            <v>0.75</v>
          </cell>
          <cell r="K95">
            <v>0.75</v>
          </cell>
          <cell r="L95">
            <v>0.75</v>
          </cell>
          <cell r="M95">
            <v>0.75</v>
          </cell>
          <cell r="N95">
            <v>0.75</v>
          </cell>
          <cell r="O95">
            <v>0.75</v>
          </cell>
          <cell r="P95">
            <v>0.75</v>
          </cell>
          <cell r="Q95">
            <v>0.75</v>
          </cell>
          <cell r="R95">
            <v>0.6</v>
          </cell>
          <cell r="S95">
            <v>0.6</v>
          </cell>
          <cell r="T95">
            <v>0.75</v>
          </cell>
          <cell r="U95">
            <v>0.8</v>
          </cell>
          <cell r="V95">
            <v>0.75</v>
          </cell>
          <cell r="W95">
            <v>0.75</v>
          </cell>
          <cell r="X95">
            <v>0.75</v>
          </cell>
          <cell r="Y95">
            <v>0.6</v>
          </cell>
          <cell r="Z95">
            <v>0.6</v>
          </cell>
          <cell r="AA95">
            <v>0.75</v>
          </cell>
          <cell r="AB95">
            <v>0.75</v>
          </cell>
          <cell r="AC95">
            <v>0.75</v>
          </cell>
          <cell r="AD95">
            <v>0.75</v>
          </cell>
          <cell r="AE95">
            <v>0.75</v>
          </cell>
          <cell r="AF95">
            <v>0.75</v>
          </cell>
          <cell r="AG95">
            <v>0.75</v>
          </cell>
          <cell r="AH95">
            <v>0.6</v>
          </cell>
          <cell r="AI95">
            <v>0.6</v>
          </cell>
          <cell r="AJ95">
            <v>0.8</v>
          </cell>
          <cell r="AK95">
            <v>0.75</v>
          </cell>
          <cell r="AL95">
            <v>0.75</v>
          </cell>
          <cell r="AM95">
            <v>0.75</v>
          </cell>
          <cell r="AN95">
            <v>0.6</v>
          </cell>
          <cell r="AO95">
            <v>0.6</v>
          </cell>
          <cell r="AP95">
            <v>0.75</v>
          </cell>
          <cell r="AQ95">
            <v>0.7</v>
          </cell>
          <cell r="AR95">
            <v>0.75</v>
          </cell>
          <cell r="AS95">
            <v>0.75</v>
          </cell>
          <cell r="AT95">
            <v>0.75</v>
          </cell>
          <cell r="AU95">
            <v>0.6</v>
          </cell>
          <cell r="AV95">
            <v>0.75</v>
          </cell>
          <cell r="AW95">
            <v>0.75</v>
          </cell>
          <cell r="AX95">
            <v>0.75</v>
          </cell>
          <cell r="AY95">
            <v>0.75</v>
          </cell>
          <cell r="AZ95">
            <v>0.6</v>
          </cell>
          <cell r="BA95">
            <v>0.6</v>
          </cell>
          <cell r="BB95">
            <v>0.75</v>
          </cell>
          <cell r="BC95">
            <v>0.7</v>
          </cell>
          <cell r="BD95">
            <v>0.75</v>
          </cell>
          <cell r="BE95">
            <v>0.75</v>
          </cell>
          <cell r="BF95">
            <v>0.75</v>
          </cell>
          <cell r="BG95">
            <v>0.75</v>
          </cell>
          <cell r="BH95">
            <v>0.75</v>
          </cell>
          <cell r="BI95">
            <v>0.75</v>
          </cell>
          <cell r="BJ95">
            <v>0.6</v>
          </cell>
          <cell r="BK95">
            <v>0.75</v>
          </cell>
          <cell r="BL95">
            <v>0.75</v>
          </cell>
          <cell r="BM95">
            <v>0.75</v>
          </cell>
          <cell r="BN95">
            <v>0.75</v>
          </cell>
          <cell r="BO95">
            <v>0.75</v>
          </cell>
          <cell r="BP95">
            <v>0.75</v>
          </cell>
          <cell r="BQ95">
            <v>0.8</v>
          </cell>
          <cell r="BR95">
            <v>0.75</v>
          </cell>
          <cell r="BS95">
            <v>0.75</v>
          </cell>
          <cell r="BT95">
            <v>0.75</v>
          </cell>
          <cell r="BU95">
            <v>0.75</v>
          </cell>
          <cell r="BV95">
            <v>0.75</v>
          </cell>
          <cell r="BW95">
            <v>0.75</v>
          </cell>
          <cell r="BX95">
            <v>0.6</v>
          </cell>
          <cell r="BY95">
            <v>0.6</v>
          </cell>
          <cell r="BZ95">
            <v>0.75</v>
          </cell>
          <cell r="CA95">
            <v>0.75</v>
          </cell>
          <cell r="CB95">
            <v>0.75</v>
          </cell>
          <cell r="CC95">
            <v>0.6</v>
          </cell>
          <cell r="CD95">
            <v>0.75</v>
          </cell>
          <cell r="CE95">
            <v>0.75</v>
          </cell>
          <cell r="CF95">
            <v>0.75</v>
          </cell>
          <cell r="CG95">
            <v>0.75</v>
          </cell>
          <cell r="CH95">
            <v>0.75</v>
          </cell>
          <cell r="CI95">
            <v>0.75</v>
          </cell>
        </row>
        <row r="96">
          <cell r="E96">
            <v>225</v>
          </cell>
          <cell r="F96">
            <v>225</v>
          </cell>
          <cell r="G96">
            <v>225</v>
          </cell>
          <cell r="H96">
            <v>225</v>
          </cell>
          <cell r="I96">
            <v>225</v>
          </cell>
          <cell r="J96">
            <v>225</v>
          </cell>
          <cell r="K96">
            <v>225</v>
          </cell>
          <cell r="L96">
            <v>225</v>
          </cell>
          <cell r="M96">
            <v>225</v>
          </cell>
          <cell r="N96">
            <v>225</v>
          </cell>
          <cell r="O96">
            <v>225</v>
          </cell>
          <cell r="P96">
            <v>225</v>
          </cell>
          <cell r="Q96">
            <v>225</v>
          </cell>
          <cell r="R96">
            <v>225</v>
          </cell>
          <cell r="S96">
            <v>225</v>
          </cell>
          <cell r="T96">
            <v>225</v>
          </cell>
          <cell r="U96">
            <v>225</v>
          </cell>
          <cell r="V96">
            <v>225</v>
          </cell>
          <cell r="W96">
            <v>225</v>
          </cell>
          <cell r="X96">
            <v>225</v>
          </cell>
          <cell r="Y96">
            <v>225</v>
          </cell>
          <cell r="Z96">
            <v>225</v>
          </cell>
          <cell r="AA96">
            <v>225</v>
          </cell>
          <cell r="AB96">
            <v>225</v>
          </cell>
          <cell r="AC96">
            <v>225</v>
          </cell>
          <cell r="AD96">
            <v>225</v>
          </cell>
          <cell r="AE96">
            <v>225</v>
          </cell>
          <cell r="AF96">
            <v>225</v>
          </cell>
          <cell r="AG96">
            <v>225</v>
          </cell>
          <cell r="AH96">
            <v>225</v>
          </cell>
          <cell r="AI96">
            <v>225</v>
          </cell>
          <cell r="AJ96">
            <v>225</v>
          </cell>
          <cell r="AK96">
            <v>225</v>
          </cell>
          <cell r="AL96">
            <v>225</v>
          </cell>
          <cell r="AM96">
            <v>225</v>
          </cell>
          <cell r="AN96">
            <v>225</v>
          </cell>
          <cell r="AO96">
            <v>225</v>
          </cell>
          <cell r="AP96">
            <v>225</v>
          </cell>
          <cell r="AQ96">
            <v>225</v>
          </cell>
          <cell r="AR96">
            <v>225</v>
          </cell>
          <cell r="AS96">
            <v>225</v>
          </cell>
          <cell r="AT96">
            <v>225</v>
          </cell>
          <cell r="AU96">
            <v>225</v>
          </cell>
          <cell r="AV96">
            <v>225</v>
          </cell>
          <cell r="AW96">
            <v>225</v>
          </cell>
          <cell r="AX96">
            <v>225</v>
          </cell>
          <cell r="AY96">
            <v>225</v>
          </cell>
          <cell r="AZ96">
            <v>225</v>
          </cell>
          <cell r="BA96">
            <v>225</v>
          </cell>
          <cell r="BB96">
            <v>225</v>
          </cell>
          <cell r="BC96">
            <v>225</v>
          </cell>
          <cell r="BD96">
            <v>225</v>
          </cell>
          <cell r="BE96">
            <v>225</v>
          </cell>
          <cell r="BF96">
            <v>225</v>
          </cell>
          <cell r="BG96">
            <v>225</v>
          </cell>
          <cell r="BH96">
            <v>225</v>
          </cell>
          <cell r="BI96">
            <v>225</v>
          </cell>
          <cell r="BJ96">
            <v>225</v>
          </cell>
          <cell r="BK96">
            <v>225</v>
          </cell>
          <cell r="BL96">
            <v>225</v>
          </cell>
          <cell r="BM96">
            <v>225</v>
          </cell>
          <cell r="BN96">
            <v>225</v>
          </cell>
          <cell r="BO96">
            <v>225</v>
          </cell>
          <cell r="BP96">
            <v>225</v>
          </cell>
          <cell r="BQ96">
            <v>225</v>
          </cell>
          <cell r="BR96">
            <v>225</v>
          </cell>
          <cell r="BS96">
            <v>225</v>
          </cell>
          <cell r="BT96">
            <v>225</v>
          </cell>
          <cell r="BU96">
            <v>225</v>
          </cell>
          <cell r="BV96">
            <v>225</v>
          </cell>
          <cell r="BW96">
            <v>225</v>
          </cell>
          <cell r="BX96">
            <v>225</v>
          </cell>
          <cell r="BY96">
            <v>225</v>
          </cell>
          <cell r="BZ96">
            <v>225</v>
          </cell>
          <cell r="CA96">
            <v>225</v>
          </cell>
          <cell r="CB96">
            <v>225</v>
          </cell>
          <cell r="CC96">
            <v>225</v>
          </cell>
          <cell r="CD96">
            <v>225</v>
          </cell>
          <cell r="CE96">
            <v>225</v>
          </cell>
          <cell r="CF96">
            <v>225</v>
          </cell>
          <cell r="CG96">
            <v>225</v>
          </cell>
          <cell r="CH96">
            <v>225</v>
          </cell>
          <cell r="CI96">
            <v>225</v>
          </cell>
        </row>
        <row r="97">
          <cell r="E97">
            <v>12</v>
          </cell>
          <cell r="F97">
            <v>12</v>
          </cell>
          <cell r="G97">
            <v>12</v>
          </cell>
          <cell r="H97">
            <v>12</v>
          </cell>
          <cell r="I97">
            <v>12</v>
          </cell>
          <cell r="J97">
            <v>12</v>
          </cell>
          <cell r="K97">
            <v>12</v>
          </cell>
          <cell r="L97">
            <v>12</v>
          </cell>
          <cell r="M97">
            <v>12</v>
          </cell>
          <cell r="N97">
            <v>12</v>
          </cell>
          <cell r="O97">
            <v>12</v>
          </cell>
          <cell r="P97">
            <v>12</v>
          </cell>
          <cell r="Q97">
            <v>12</v>
          </cell>
          <cell r="R97">
            <v>12</v>
          </cell>
          <cell r="S97">
            <v>12</v>
          </cell>
          <cell r="T97">
            <v>12</v>
          </cell>
          <cell r="U97">
            <v>12</v>
          </cell>
          <cell r="V97">
            <v>12</v>
          </cell>
          <cell r="W97">
            <v>12</v>
          </cell>
          <cell r="X97">
            <v>12</v>
          </cell>
          <cell r="Y97">
            <v>12</v>
          </cell>
          <cell r="Z97">
            <v>12</v>
          </cell>
          <cell r="AA97">
            <v>12</v>
          </cell>
          <cell r="AB97">
            <v>12</v>
          </cell>
          <cell r="AC97">
            <v>12</v>
          </cell>
          <cell r="AD97">
            <v>12</v>
          </cell>
          <cell r="AE97">
            <v>12</v>
          </cell>
          <cell r="AF97">
            <v>12</v>
          </cell>
          <cell r="AG97">
            <v>12</v>
          </cell>
          <cell r="AH97">
            <v>12</v>
          </cell>
          <cell r="AI97">
            <v>12</v>
          </cell>
          <cell r="AJ97">
            <v>12</v>
          </cell>
          <cell r="AK97">
            <v>12</v>
          </cell>
          <cell r="AL97">
            <v>12</v>
          </cell>
          <cell r="AM97">
            <v>12</v>
          </cell>
          <cell r="AN97">
            <v>12</v>
          </cell>
          <cell r="AO97">
            <v>12</v>
          </cell>
          <cell r="AP97">
            <v>12</v>
          </cell>
          <cell r="AQ97">
            <v>12</v>
          </cell>
          <cell r="AR97">
            <v>12</v>
          </cell>
          <cell r="AS97">
            <v>12</v>
          </cell>
          <cell r="AT97">
            <v>12</v>
          </cell>
          <cell r="AU97">
            <v>12</v>
          </cell>
          <cell r="AV97">
            <v>12</v>
          </cell>
          <cell r="AW97">
            <v>12</v>
          </cell>
          <cell r="AX97">
            <v>12</v>
          </cell>
          <cell r="AY97">
            <v>12</v>
          </cell>
          <cell r="AZ97">
            <v>12</v>
          </cell>
          <cell r="BA97">
            <v>12</v>
          </cell>
          <cell r="BB97">
            <v>12</v>
          </cell>
          <cell r="BC97">
            <v>12</v>
          </cell>
          <cell r="BD97">
            <v>12</v>
          </cell>
          <cell r="BE97">
            <v>12</v>
          </cell>
          <cell r="BF97">
            <v>12</v>
          </cell>
          <cell r="BG97">
            <v>12</v>
          </cell>
          <cell r="BH97">
            <v>12</v>
          </cell>
          <cell r="BI97">
            <v>12</v>
          </cell>
          <cell r="BJ97">
            <v>12</v>
          </cell>
          <cell r="BK97">
            <v>12</v>
          </cell>
          <cell r="BL97">
            <v>12</v>
          </cell>
          <cell r="BM97">
            <v>12</v>
          </cell>
          <cell r="BN97">
            <v>12</v>
          </cell>
          <cell r="BO97">
            <v>12</v>
          </cell>
          <cell r="BP97">
            <v>12</v>
          </cell>
          <cell r="BQ97">
            <v>12</v>
          </cell>
          <cell r="BR97">
            <v>12</v>
          </cell>
          <cell r="BS97">
            <v>12</v>
          </cell>
          <cell r="BT97">
            <v>12</v>
          </cell>
          <cell r="BU97">
            <v>12</v>
          </cell>
          <cell r="BV97">
            <v>12</v>
          </cell>
          <cell r="BW97">
            <v>12</v>
          </cell>
          <cell r="BX97">
            <v>12</v>
          </cell>
          <cell r="BY97">
            <v>12</v>
          </cell>
          <cell r="BZ97">
            <v>12</v>
          </cell>
          <cell r="CA97">
            <v>12</v>
          </cell>
          <cell r="CB97">
            <v>12</v>
          </cell>
          <cell r="CC97">
            <v>12</v>
          </cell>
          <cell r="CD97">
            <v>12</v>
          </cell>
          <cell r="CE97">
            <v>12</v>
          </cell>
          <cell r="CF97">
            <v>12</v>
          </cell>
          <cell r="CG97">
            <v>12</v>
          </cell>
          <cell r="CH97">
            <v>12</v>
          </cell>
          <cell r="CI97">
            <v>12</v>
          </cell>
        </row>
        <row r="98">
          <cell r="E98" t="str">
            <v>----</v>
          </cell>
          <cell r="F98" t="str">
            <v>----</v>
          </cell>
          <cell r="G98" t="str">
            <v>----</v>
          </cell>
          <cell r="H98" t="str">
            <v>----</v>
          </cell>
          <cell r="I98" t="str">
            <v>----</v>
          </cell>
          <cell r="J98" t="str">
            <v>----</v>
          </cell>
          <cell r="K98" t="str">
            <v>----</v>
          </cell>
          <cell r="L98" t="str">
            <v>----</v>
          </cell>
          <cell r="M98" t="str">
            <v>----</v>
          </cell>
          <cell r="N98" t="str">
            <v>----</v>
          </cell>
          <cell r="O98" t="str">
            <v>----</v>
          </cell>
          <cell r="P98" t="str">
            <v>----</v>
          </cell>
          <cell r="Q98" t="str">
            <v>----</v>
          </cell>
          <cell r="R98" t="str">
            <v>----</v>
          </cell>
          <cell r="S98" t="str">
            <v>----</v>
          </cell>
          <cell r="T98" t="str">
            <v>----</v>
          </cell>
          <cell r="U98" t="str">
            <v>----</v>
          </cell>
          <cell r="V98" t="str">
            <v>----</v>
          </cell>
          <cell r="W98" t="str">
            <v>----</v>
          </cell>
          <cell r="X98" t="str">
            <v>----</v>
          </cell>
          <cell r="Y98" t="str">
            <v>----</v>
          </cell>
          <cell r="Z98" t="str">
            <v>----</v>
          </cell>
          <cell r="AA98" t="str">
            <v>----</v>
          </cell>
          <cell r="AB98" t="str">
            <v>----</v>
          </cell>
          <cell r="AC98" t="str">
            <v>----</v>
          </cell>
          <cell r="AD98" t="str">
            <v>----</v>
          </cell>
          <cell r="AE98" t="str">
            <v>----</v>
          </cell>
          <cell r="AF98" t="str">
            <v>----</v>
          </cell>
          <cell r="AG98" t="str">
            <v>----</v>
          </cell>
          <cell r="AH98" t="str">
            <v>----</v>
          </cell>
          <cell r="AI98" t="str">
            <v>----</v>
          </cell>
          <cell r="AJ98" t="str">
            <v>----</v>
          </cell>
          <cell r="AK98" t="str">
            <v>----</v>
          </cell>
          <cell r="AL98" t="str">
            <v>----</v>
          </cell>
          <cell r="AM98" t="str">
            <v>----</v>
          </cell>
          <cell r="AN98" t="str">
            <v>----</v>
          </cell>
          <cell r="AO98" t="str">
            <v>----</v>
          </cell>
          <cell r="AP98" t="str">
            <v>----</v>
          </cell>
          <cell r="AQ98" t="str">
            <v>----</v>
          </cell>
          <cell r="AR98" t="str">
            <v>----</v>
          </cell>
          <cell r="AS98" t="str">
            <v>----</v>
          </cell>
          <cell r="AT98" t="str">
            <v>----</v>
          </cell>
          <cell r="AU98" t="str">
            <v>----</v>
          </cell>
          <cell r="AV98" t="str">
            <v>----</v>
          </cell>
          <cell r="AW98" t="str">
            <v>----</v>
          </cell>
          <cell r="AX98" t="str">
            <v>----</v>
          </cell>
          <cell r="AY98" t="str">
            <v>----</v>
          </cell>
          <cell r="AZ98" t="str">
            <v>----</v>
          </cell>
          <cell r="BA98" t="str">
            <v>----</v>
          </cell>
          <cell r="BB98" t="str">
            <v>----</v>
          </cell>
          <cell r="BC98" t="str">
            <v>----</v>
          </cell>
          <cell r="BD98" t="str">
            <v>----</v>
          </cell>
          <cell r="BE98" t="str">
            <v>----</v>
          </cell>
          <cell r="BF98" t="str">
            <v>----</v>
          </cell>
          <cell r="BG98" t="str">
            <v>----</v>
          </cell>
          <cell r="BH98" t="str">
            <v>----</v>
          </cell>
          <cell r="BI98" t="str">
            <v>----</v>
          </cell>
          <cell r="BJ98" t="str">
            <v>----</v>
          </cell>
          <cell r="BK98" t="str">
            <v>----</v>
          </cell>
          <cell r="BL98" t="str">
            <v>----</v>
          </cell>
          <cell r="BM98" t="str">
            <v>----</v>
          </cell>
          <cell r="BN98" t="str">
            <v>----</v>
          </cell>
          <cell r="BO98" t="str">
            <v>----</v>
          </cell>
          <cell r="BP98" t="str">
            <v>----</v>
          </cell>
          <cell r="BQ98" t="str">
            <v>----</v>
          </cell>
          <cell r="BR98" t="str">
            <v>----</v>
          </cell>
          <cell r="BS98" t="str">
            <v>----</v>
          </cell>
          <cell r="BT98" t="str">
            <v>----</v>
          </cell>
          <cell r="BU98" t="str">
            <v>----</v>
          </cell>
          <cell r="BV98" t="str">
            <v>----</v>
          </cell>
          <cell r="BW98" t="str">
            <v>----</v>
          </cell>
          <cell r="BX98" t="str">
            <v>----</v>
          </cell>
          <cell r="BY98" t="str">
            <v>----</v>
          </cell>
          <cell r="BZ98" t="str">
            <v>----</v>
          </cell>
          <cell r="CA98" t="str">
            <v>----</v>
          </cell>
          <cell r="CB98" t="str">
            <v>----</v>
          </cell>
          <cell r="CC98" t="str">
            <v>----</v>
          </cell>
          <cell r="CD98" t="str">
            <v>----</v>
          </cell>
          <cell r="CE98" t="str">
            <v>----</v>
          </cell>
          <cell r="CF98" t="str">
            <v>----</v>
          </cell>
          <cell r="CG98" t="str">
            <v>----</v>
          </cell>
          <cell r="CH98" t="str">
            <v>----</v>
          </cell>
          <cell r="CI98" t="str">
            <v>----</v>
          </cell>
        </row>
        <row r="99">
          <cell r="E99" t="str">
            <v>RFA 20 Base</v>
          </cell>
          <cell r="F99" t="str">
            <v>RFA 20 Base</v>
          </cell>
          <cell r="G99" t="str">
            <v>RFA 20 Base</v>
          </cell>
          <cell r="H99" t="str">
            <v>RFA 20 Base</v>
          </cell>
          <cell r="I99" t="str">
            <v>RFA 20 Base</v>
          </cell>
          <cell r="J99" t="str">
            <v>RFA 20 Base</v>
          </cell>
          <cell r="K99" t="str">
            <v>RFA 20 Base</v>
          </cell>
          <cell r="L99" t="str">
            <v>RFA 20 Base</v>
          </cell>
          <cell r="M99" t="str">
            <v>RFA 20 Base</v>
          </cell>
          <cell r="N99" t="str">
            <v>RFA 20 Base</v>
          </cell>
          <cell r="O99" t="str">
            <v>RFA 20 Base</v>
          </cell>
          <cell r="P99" t="str">
            <v>RFA 20 Base</v>
          </cell>
          <cell r="Q99" t="str">
            <v>RFA 20 Base</v>
          </cell>
          <cell r="R99" t="str">
            <v>RFA 20 Base</v>
          </cell>
          <cell r="S99" t="str">
            <v>RFA 20 Base</v>
          </cell>
          <cell r="T99" t="str">
            <v>RFA 20 Base</v>
          </cell>
          <cell r="U99" t="str">
            <v>RFA 20 Base</v>
          </cell>
          <cell r="V99" t="str">
            <v>RFA 20 Base</v>
          </cell>
          <cell r="W99" t="str">
            <v>RFA 20 Base</v>
          </cell>
          <cell r="X99" t="str">
            <v>RFA 20 Base</v>
          </cell>
          <cell r="Y99" t="str">
            <v>RFA 20 Base</v>
          </cell>
          <cell r="Z99" t="str">
            <v>RFA 20 Base</v>
          </cell>
          <cell r="AA99" t="str">
            <v>RFA 20 Base</v>
          </cell>
          <cell r="AB99" t="str">
            <v>RFA 20 Base</v>
          </cell>
          <cell r="AC99" t="str">
            <v>RFA 20 Base</v>
          </cell>
          <cell r="AD99" t="str">
            <v>RFA 20 Base</v>
          </cell>
          <cell r="AE99" t="str">
            <v>RFA 20 Base</v>
          </cell>
          <cell r="AF99" t="str">
            <v>RFA 20 Base</v>
          </cell>
          <cell r="AG99" t="str">
            <v>RFA 20 Base</v>
          </cell>
          <cell r="AH99" t="str">
            <v>RFA 20 Base</v>
          </cell>
          <cell r="AI99" t="str">
            <v>RFA 20 Base</v>
          </cell>
          <cell r="AJ99" t="str">
            <v>RFA 20 Base</v>
          </cell>
          <cell r="AK99" t="str">
            <v>RFA 20 Base</v>
          </cell>
          <cell r="AL99" t="str">
            <v>RFA 20 Base</v>
          </cell>
          <cell r="AM99" t="str">
            <v>RFA 20 Base</v>
          </cell>
          <cell r="AN99" t="str">
            <v>RFA 20 Base</v>
          </cell>
          <cell r="AO99" t="str">
            <v>RFA 20 Base</v>
          </cell>
          <cell r="AP99" t="str">
            <v>RFA 20 Base</v>
          </cell>
          <cell r="AQ99" t="str">
            <v>RFA 20 Base</v>
          </cell>
          <cell r="AR99" t="str">
            <v>RFA 20 Base</v>
          </cell>
          <cell r="AS99" t="str">
            <v>RFA 20 Base</v>
          </cell>
          <cell r="AT99" t="str">
            <v>RFA 20 Base</v>
          </cell>
          <cell r="AU99" t="str">
            <v>RFA 20 Base</v>
          </cell>
          <cell r="AV99" t="str">
            <v>RFA 20 Base</v>
          </cell>
          <cell r="AW99" t="str">
            <v>RFA 20 Base</v>
          </cell>
          <cell r="AX99" t="str">
            <v>RFA 20 Base</v>
          </cell>
          <cell r="AY99" t="str">
            <v>RFA 20 Base</v>
          </cell>
          <cell r="AZ99" t="str">
            <v>RFA 20 Base</v>
          </cell>
          <cell r="BA99" t="str">
            <v>RFA 20 Base</v>
          </cell>
          <cell r="BB99" t="str">
            <v>RFA 20 Base</v>
          </cell>
          <cell r="BC99" t="str">
            <v>RFA 20 Base</v>
          </cell>
          <cell r="BD99" t="str">
            <v>RFA 20 Base</v>
          </cell>
          <cell r="BE99" t="str">
            <v>RFA 20 Base</v>
          </cell>
          <cell r="BF99" t="str">
            <v>RFA 20 Base</v>
          </cell>
          <cell r="BG99" t="str">
            <v>RFA 20 Base</v>
          </cell>
          <cell r="BH99" t="str">
            <v>RFA 20 Base</v>
          </cell>
          <cell r="BI99" t="str">
            <v>RFA 20 Base</v>
          </cell>
          <cell r="BJ99" t="str">
            <v>RFA 20 Base</v>
          </cell>
          <cell r="BK99" t="str">
            <v>RFA 20 Base</v>
          </cell>
          <cell r="BL99" t="str">
            <v>RFA 20 Base</v>
          </cell>
          <cell r="BM99" t="str">
            <v>RFA 20 Base</v>
          </cell>
          <cell r="BN99" t="str">
            <v>RFA 20 Base</v>
          </cell>
          <cell r="BO99" t="str">
            <v>RFA 20 Base</v>
          </cell>
          <cell r="BP99" t="str">
            <v>RFA 20 Base</v>
          </cell>
          <cell r="BQ99" t="str">
            <v>RFA 20 Base</v>
          </cell>
          <cell r="BR99" t="str">
            <v>RFA 20 Base</v>
          </cell>
          <cell r="BS99" t="str">
            <v>RFA 20 Base</v>
          </cell>
          <cell r="BT99" t="str">
            <v>RFA 20 Base</v>
          </cell>
          <cell r="BU99" t="str">
            <v>RFA 20 Base</v>
          </cell>
          <cell r="BV99" t="str">
            <v>RFA 20 Base</v>
          </cell>
          <cell r="BW99" t="str">
            <v>RFA 20 Base</v>
          </cell>
          <cell r="BX99" t="str">
            <v>RFA 20 Base</v>
          </cell>
          <cell r="BY99" t="str">
            <v>RFA 20 Base</v>
          </cell>
          <cell r="BZ99" t="str">
            <v>RFA 20 Base</v>
          </cell>
          <cell r="CA99" t="str">
            <v>RFA 20 Base</v>
          </cell>
          <cell r="CB99" t="str">
            <v>RFA 20 Base</v>
          </cell>
          <cell r="CC99" t="str">
            <v>RFA 20 Base</v>
          </cell>
          <cell r="CD99" t="str">
            <v>RFA 20 Base</v>
          </cell>
          <cell r="CE99" t="str">
            <v>RFA 20 Base</v>
          </cell>
          <cell r="CF99" t="str">
            <v>RFA 20 Base</v>
          </cell>
          <cell r="CG99" t="str">
            <v>RFA 20 Base</v>
          </cell>
          <cell r="CH99" t="str">
            <v>RFA 20 Base</v>
          </cell>
          <cell r="CI99" t="str">
            <v>RFA 20 Base</v>
          </cell>
        </row>
        <row r="100">
          <cell r="E100">
            <v>36220</v>
          </cell>
          <cell r="F100">
            <v>36220</v>
          </cell>
          <cell r="G100">
            <v>36220</v>
          </cell>
          <cell r="H100">
            <v>36220</v>
          </cell>
          <cell r="I100">
            <v>36220</v>
          </cell>
          <cell r="J100">
            <v>36220</v>
          </cell>
          <cell r="K100">
            <v>36220</v>
          </cell>
          <cell r="L100">
            <v>36220</v>
          </cell>
          <cell r="M100">
            <v>36220</v>
          </cell>
          <cell r="N100">
            <v>36220</v>
          </cell>
          <cell r="O100">
            <v>36220</v>
          </cell>
          <cell r="P100">
            <v>36220</v>
          </cell>
          <cell r="Q100">
            <v>36220</v>
          </cell>
          <cell r="R100">
            <v>36220</v>
          </cell>
          <cell r="S100">
            <v>36220</v>
          </cell>
          <cell r="T100">
            <v>36220</v>
          </cell>
          <cell r="U100">
            <v>36220</v>
          </cell>
          <cell r="V100">
            <v>36220</v>
          </cell>
          <cell r="W100">
            <v>36220</v>
          </cell>
          <cell r="X100">
            <v>36220</v>
          </cell>
          <cell r="Y100">
            <v>36220</v>
          </cell>
          <cell r="Z100">
            <v>36220</v>
          </cell>
          <cell r="AA100">
            <v>36220</v>
          </cell>
          <cell r="AB100">
            <v>36220</v>
          </cell>
          <cell r="AC100">
            <v>36220</v>
          </cell>
          <cell r="AD100">
            <v>36220</v>
          </cell>
          <cell r="AE100">
            <v>36220</v>
          </cell>
          <cell r="AF100">
            <v>36220</v>
          </cell>
          <cell r="AG100">
            <v>36220</v>
          </cell>
          <cell r="AH100">
            <v>36220</v>
          </cell>
          <cell r="AI100">
            <v>36220</v>
          </cell>
          <cell r="AJ100">
            <v>36220</v>
          </cell>
          <cell r="AK100">
            <v>36220</v>
          </cell>
          <cell r="AL100">
            <v>36220</v>
          </cell>
          <cell r="AM100">
            <v>36220</v>
          </cell>
          <cell r="AN100">
            <v>36220</v>
          </cell>
          <cell r="AO100">
            <v>36220</v>
          </cell>
          <cell r="AP100">
            <v>36220</v>
          </cell>
          <cell r="AQ100">
            <v>36220</v>
          </cell>
          <cell r="AR100">
            <v>36220</v>
          </cell>
          <cell r="AS100">
            <v>36220</v>
          </cell>
          <cell r="AT100">
            <v>36220</v>
          </cell>
          <cell r="AU100">
            <v>36220</v>
          </cell>
          <cell r="AV100">
            <v>36220</v>
          </cell>
          <cell r="AW100">
            <v>36220</v>
          </cell>
          <cell r="AX100">
            <v>36220</v>
          </cell>
          <cell r="AY100">
            <v>36220</v>
          </cell>
          <cell r="AZ100">
            <v>36220</v>
          </cell>
          <cell r="BA100">
            <v>36220</v>
          </cell>
          <cell r="BB100">
            <v>36220</v>
          </cell>
          <cell r="BC100">
            <v>36220</v>
          </cell>
          <cell r="BD100">
            <v>36220</v>
          </cell>
          <cell r="BE100">
            <v>36220</v>
          </cell>
          <cell r="BF100">
            <v>36220</v>
          </cell>
          <cell r="BG100">
            <v>36220</v>
          </cell>
          <cell r="BH100">
            <v>36220</v>
          </cell>
          <cell r="BI100">
            <v>36220</v>
          </cell>
          <cell r="BJ100">
            <v>36220</v>
          </cell>
          <cell r="BK100">
            <v>36220</v>
          </cell>
          <cell r="BL100">
            <v>36220</v>
          </cell>
          <cell r="BM100">
            <v>36220</v>
          </cell>
          <cell r="BN100">
            <v>36220</v>
          </cell>
          <cell r="BO100">
            <v>36220</v>
          </cell>
          <cell r="BP100">
            <v>36220</v>
          </cell>
          <cell r="BQ100">
            <v>36220</v>
          </cell>
          <cell r="BR100">
            <v>36220</v>
          </cell>
          <cell r="BS100">
            <v>36220</v>
          </cell>
          <cell r="BT100">
            <v>36220</v>
          </cell>
          <cell r="BU100">
            <v>36220</v>
          </cell>
          <cell r="BV100">
            <v>36220</v>
          </cell>
          <cell r="BW100">
            <v>36220</v>
          </cell>
          <cell r="BX100">
            <v>36220</v>
          </cell>
          <cell r="BY100">
            <v>36220</v>
          </cell>
          <cell r="BZ100">
            <v>36220</v>
          </cell>
          <cell r="CA100">
            <v>36220</v>
          </cell>
          <cell r="CB100">
            <v>36220</v>
          </cell>
          <cell r="CC100">
            <v>36220</v>
          </cell>
          <cell r="CD100">
            <v>36220</v>
          </cell>
          <cell r="CE100">
            <v>36220</v>
          </cell>
          <cell r="CF100">
            <v>36220</v>
          </cell>
          <cell r="CG100">
            <v>36220</v>
          </cell>
          <cell r="CH100">
            <v>36220</v>
          </cell>
          <cell r="CI100">
            <v>36220</v>
          </cell>
        </row>
        <row r="101">
          <cell r="E101">
            <v>0</v>
          </cell>
          <cell r="F101">
            <v>305809.40999999997</v>
          </cell>
          <cell r="G101">
            <v>64783</v>
          </cell>
          <cell r="H101">
            <v>66687</v>
          </cell>
          <cell r="I101">
            <v>120507</v>
          </cell>
          <cell r="J101">
            <v>125767</v>
          </cell>
          <cell r="K101">
            <v>130546</v>
          </cell>
          <cell r="L101">
            <v>135737</v>
          </cell>
          <cell r="M101">
            <v>160304</v>
          </cell>
          <cell r="N101">
            <v>167624</v>
          </cell>
          <cell r="O101">
            <v>170888</v>
          </cell>
          <cell r="P101">
            <v>178375</v>
          </cell>
          <cell r="Q101">
            <v>167768</v>
          </cell>
          <cell r="R101">
            <v>179266</v>
          </cell>
          <cell r="S101">
            <v>173905</v>
          </cell>
          <cell r="T101">
            <v>216318</v>
          </cell>
          <cell r="U101">
            <v>324861</v>
          </cell>
          <cell r="V101">
            <v>239187</v>
          </cell>
          <cell r="W101">
            <v>247803</v>
          </cell>
          <cell r="X101">
            <v>235875</v>
          </cell>
          <cell r="Y101">
            <v>253956</v>
          </cell>
          <cell r="Z101">
            <v>334835</v>
          </cell>
          <cell r="AA101">
            <v>313149</v>
          </cell>
          <cell r="AB101">
            <v>220107</v>
          </cell>
          <cell r="AC101">
            <v>227729</v>
          </cell>
          <cell r="AD101">
            <v>217088</v>
          </cell>
          <cell r="AE101">
            <v>269169</v>
          </cell>
          <cell r="AF101">
            <v>274719</v>
          </cell>
          <cell r="AG101">
            <v>264017</v>
          </cell>
          <cell r="AH101">
            <v>263196</v>
          </cell>
          <cell r="AI101">
            <v>280349</v>
          </cell>
          <cell r="AJ101">
            <v>504332</v>
          </cell>
          <cell r="AK101">
            <v>326824</v>
          </cell>
          <cell r="AL101">
            <v>333914</v>
          </cell>
          <cell r="AM101">
            <v>323212</v>
          </cell>
          <cell r="AN101">
            <v>322858</v>
          </cell>
          <cell r="AO101">
            <v>383563</v>
          </cell>
          <cell r="AP101">
            <v>408452</v>
          </cell>
          <cell r="AQ101">
            <v>410704</v>
          </cell>
          <cell r="AR101">
            <v>330415</v>
          </cell>
          <cell r="AS101">
            <v>339977</v>
          </cell>
          <cell r="AT101">
            <v>326916</v>
          </cell>
          <cell r="AU101">
            <v>381446</v>
          </cell>
          <cell r="AV101">
            <v>407301</v>
          </cell>
          <cell r="AW101">
            <v>355731</v>
          </cell>
          <cell r="AX101">
            <v>365291</v>
          </cell>
          <cell r="AY101">
            <v>352232</v>
          </cell>
          <cell r="AZ101">
            <v>353771</v>
          </cell>
          <cell r="BA101">
            <v>374092</v>
          </cell>
          <cell r="BB101">
            <v>429116</v>
          </cell>
          <cell r="BC101">
            <v>472819</v>
          </cell>
          <cell r="BD101">
            <v>246591</v>
          </cell>
          <cell r="BE101">
            <v>259616</v>
          </cell>
          <cell r="BF101">
            <v>241896</v>
          </cell>
          <cell r="BG101">
            <v>326836</v>
          </cell>
          <cell r="BH101">
            <v>340905</v>
          </cell>
          <cell r="BI101">
            <v>321898</v>
          </cell>
          <cell r="BJ101">
            <v>429938</v>
          </cell>
          <cell r="BK101">
            <v>399755</v>
          </cell>
          <cell r="BL101">
            <v>419116</v>
          </cell>
          <cell r="BM101">
            <v>392167</v>
          </cell>
          <cell r="BN101">
            <v>305855</v>
          </cell>
          <cell r="BO101">
            <v>318886</v>
          </cell>
          <cell r="BP101">
            <v>301100</v>
          </cell>
          <cell r="BQ101">
            <v>550604</v>
          </cell>
          <cell r="BR101">
            <v>337053</v>
          </cell>
          <cell r="BS101">
            <v>349595</v>
          </cell>
          <cell r="BT101">
            <v>331817</v>
          </cell>
          <cell r="BU101">
            <v>385127</v>
          </cell>
          <cell r="BV101">
            <v>397670</v>
          </cell>
          <cell r="BW101">
            <v>379891</v>
          </cell>
          <cell r="BX101">
            <v>379656</v>
          </cell>
          <cell r="BY101">
            <v>452766</v>
          </cell>
          <cell r="BZ101">
            <v>388950</v>
          </cell>
          <cell r="CA101">
            <v>401818</v>
          </cell>
          <cell r="CB101">
            <v>383363</v>
          </cell>
          <cell r="CC101">
            <v>459394</v>
          </cell>
          <cell r="CD101">
            <v>524062</v>
          </cell>
          <cell r="CE101">
            <v>395665</v>
          </cell>
          <cell r="CF101">
            <v>408689</v>
          </cell>
          <cell r="CG101">
            <v>389928</v>
          </cell>
          <cell r="CH101">
            <v>530443</v>
          </cell>
          <cell r="CI101">
            <v>0</v>
          </cell>
        </row>
        <row r="102">
          <cell r="E102">
            <v>0</v>
          </cell>
          <cell r="F102">
            <v>49459.8</v>
          </cell>
          <cell r="G102">
            <v>8806</v>
          </cell>
          <cell r="H102">
            <v>9380</v>
          </cell>
          <cell r="I102">
            <v>14105</v>
          </cell>
          <cell r="J102">
            <v>15723</v>
          </cell>
          <cell r="K102">
            <v>16258</v>
          </cell>
          <cell r="L102">
            <v>17855</v>
          </cell>
          <cell r="M102">
            <v>22760</v>
          </cell>
          <cell r="N102">
            <v>24993</v>
          </cell>
          <cell r="O102">
            <v>24655</v>
          </cell>
          <cell r="P102">
            <v>26908</v>
          </cell>
          <cell r="Q102">
            <v>23788</v>
          </cell>
          <cell r="R102">
            <v>32761</v>
          </cell>
          <cell r="S102">
            <v>31074</v>
          </cell>
          <cell r="T102">
            <v>32938</v>
          </cell>
          <cell r="U102">
            <v>24681</v>
          </cell>
          <cell r="V102">
            <v>40511</v>
          </cell>
          <cell r="W102">
            <v>43007</v>
          </cell>
          <cell r="X102">
            <v>39492</v>
          </cell>
          <cell r="Y102">
            <v>50438</v>
          </cell>
          <cell r="Z102">
            <v>70991</v>
          </cell>
          <cell r="AA102">
            <v>56900</v>
          </cell>
          <cell r="AB102">
            <v>35064</v>
          </cell>
          <cell r="AC102">
            <v>38007</v>
          </cell>
          <cell r="AD102">
            <v>34089</v>
          </cell>
          <cell r="AE102">
            <v>47777</v>
          </cell>
          <cell r="AF102">
            <v>50054</v>
          </cell>
          <cell r="AG102">
            <v>45939</v>
          </cell>
          <cell r="AH102">
            <v>52439</v>
          </cell>
          <cell r="AI102">
            <v>58239</v>
          </cell>
          <cell r="AJ102">
            <v>50719</v>
          </cell>
          <cell r="AK102">
            <v>60052</v>
          </cell>
          <cell r="AL102">
            <v>62944</v>
          </cell>
          <cell r="AM102">
            <v>58829</v>
          </cell>
          <cell r="AN102">
            <v>65329</v>
          </cell>
          <cell r="AO102">
            <v>73923</v>
          </cell>
          <cell r="AP102">
            <v>81693</v>
          </cell>
          <cell r="AQ102">
            <v>76014</v>
          </cell>
          <cell r="AR102">
            <v>57793</v>
          </cell>
          <cell r="AS102">
            <v>61457</v>
          </cell>
          <cell r="AT102">
            <v>56570</v>
          </cell>
          <cell r="AU102">
            <v>69370</v>
          </cell>
          <cell r="AV102">
            <v>77183</v>
          </cell>
          <cell r="AW102">
            <v>65023</v>
          </cell>
          <cell r="AX102">
            <v>68686</v>
          </cell>
          <cell r="AY102">
            <v>63800</v>
          </cell>
          <cell r="AZ102">
            <v>70200</v>
          </cell>
          <cell r="BA102">
            <v>76600</v>
          </cell>
          <cell r="BB102">
            <v>84413</v>
          </cell>
          <cell r="BC102">
            <v>90629</v>
          </cell>
          <cell r="BD102">
            <v>38755</v>
          </cell>
          <cell r="BE102">
            <v>43032</v>
          </cell>
          <cell r="BF102">
            <v>37311</v>
          </cell>
          <cell r="BG102">
            <v>60636</v>
          </cell>
          <cell r="BH102">
            <v>65157</v>
          </cell>
          <cell r="BI102">
            <v>59017</v>
          </cell>
          <cell r="BJ102">
            <v>85237</v>
          </cell>
          <cell r="BK102">
            <v>74305</v>
          </cell>
          <cell r="BL102">
            <v>81094</v>
          </cell>
          <cell r="BM102">
            <v>71889</v>
          </cell>
          <cell r="BN102">
            <v>54574</v>
          </cell>
          <cell r="BO102">
            <v>59544</v>
          </cell>
          <cell r="BP102">
            <v>52768</v>
          </cell>
          <cell r="BQ102">
            <v>59544</v>
          </cell>
          <cell r="BR102">
            <v>62887</v>
          </cell>
          <cell r="BS102">
            <v>67804</v>
          </cell>
          <cell r="BT102">
            <v>61065</v>
          </cell>
          <cell r="BU102">
            <v>70117</v>
          </cell>
          <cell r="BV102">
            <v>75034</v>
          </cell>
          <cell r="BW102">
            <v>68295</v>
          </cell>
          <cell r="BX102">
            <v>75832</v>
          </cell>
          <cell r="BY102">
            <v>88632</v>
          </cell>
          <cell r="BZ102">
            <v>71635</v>
          </cell>
          <cell r="CA102">
            <v>76678</v>
          </cell>
          <cell r="CB102">
            <v>69673</v>
          </cell>
          <cell r="CC102">
            <v>90973</v>
          </cell>
          <cell r="CD102">
            <v>111934</v>
          </cell>
          <cell r="CE102">
            <v>73855</v>
          </cell>
          <cell r="CF102">
            <v>78898</v>
          </cell>
          <cell r="CG102">
            <v>71893</v>
          </cell>
          <cell r="CH102">
            <v>114154</v>
          </cell>
          <cell r="CI102">
            <v>0</v>
          </cell>
        </row>
        <row r="103">
          <cell r="E103">
            <v>0</v>
          </cell>
          <cell r="F103">
            <v>82273.62</v>
          </cell>
          <cell r="G103">
            <v>12942</v>
          </cell>
          <cell r="H103">
            <v>13803</v>
          </cell>
          <cell r="I103">
            <v>20497</v>
          </cell>
          <cell r="J103">
            <v>22925</v>
          </cell>
          <cell r="K103">
            <v>23629</v>
          </cell>
          <cell r="L103">
            <v>26025</v>
          </cell>
          <cell r="M103">
            <v>32964</v>
          </cell>
          <cell r="N103">
            <v>36313</v>
          </cell>
          <cell r="O103">
            <v>35234</v>
          </cell>
          <cell r="P103">
            <v>38613</v>
          </cell>
          <cell r="Q103">
            <v>33934</v>
          </cell>
          <cell r="R103">
            <v>47283</v>
          </cell>
          <cell r="S103">
            <v>44863</v>
          </cell>
          <cell r="T103">
            <v>47658</v>
          </cell>
          <cell r="U103">
            <v>22046</v>
          </cell>
          <cell r="V103">
            <v>56196</v>
          </cell>
          <cell r="W103">
            <v>59940</v>
          </cell>
          <cell r="X103">
            <v>54667</v>
          </cell>
          <cell r="Y103">
            <v>71085</v>
          </cell>
          <cell r="Z103">
            <v>101424</v>
          </cell>
          <cell r="AA103">
            <v>80779</v>
          </cell>
          <cell r="AB103">
            <v>46136</v>
          </cell>
          <cell r="AC103">
            <v>49079</v>
          </cell>
          <cell r="AD103">
            <v>45161</v>
          </cell>
          <cell r="AE103">
            <v>61883</v>
          </cell>
          <cell r="AF103">
            <v>64159</v>
          </cell>
          <cell r="AG103">
            <v>60044</v>
          </cell>
          <cell r="AH103">
            <v>66544</v>
          </cell>
          <cell r="AI103">
            <v>72344</v>
          </cell>
          <cell r="AJ103">
            <v>64825</v>
          </cell>
          <cell r="AK103">
            <v>78578</v>
          </cell>
          <cell r="AL103">
            <v>81470</v>
          </cell>
          <cell r="AM103">
            <v>77355</v>
          </cell>
          <cell r="AN103">
            <v>83855</v>
          </cell>
          <cell r="AO103">
            <v>93846</v>
          </cell>
          <cell r="AP103">
            <v>101616</v>
          </cell>
          <cell r="AQ103">
            <v>99479</v>
          </cell>
          <cell r="AR103">
            <v>75113</v>
          </cell>
          <cell r="AS103">
            <v>78777</v>
          </cell>
          <cell r="AT103">
            <v>73890</v>
          </cell>
          <cell r="AU103">
            <v>86690</v>
          </cell>
          <cell r="AV103">
            <v>94503</v>
          </cell>
          <cell r="AW103">
            <v>83933</v>
          </cell>
          <cell r="AX103">
            <v>87597</v>
          </cell>
          <cell r="AY103">
            <v>82710</v>
          </cell>
          <cell r="AZ103">
            <v>89110</v>
          </cell>
          <cell r="BA103">
            <v>95510</v>
          </cell>
          <cell r="BB103">
            <v>103323</v>
          </cell>
          <cell r="BC103">
            <v>117280</v>
          </cell>
          <cell r="BD103">
            <v>49906</v>
          </cell>
          <cell r="BE103">
            <v>55310</v>
          </cell>
          <cell r="BF103">
            <v>48041</v>
          </cell>
          <cell r="BG103">
            <v>79977</v>
          </cell>
          <cell r="BH103">
            <v>85746</v>
          </cell>
          <cell r="BI103">
            <v>77848</v>
          </cell>
          <cell r="BJ103">
            <v>113160</v>
          </cell>
          <cell r="BK103">
            <v>94530</v>
          </cell>
          <cell r="BL103">
            <v>102567</v>
          </cell>
          <cell r="BM103">
            <v>91604</v>
          </cell>
          <cell r="BN103">
            <v>67667</v>
          </cell>
          <cell r="BO103">
            <v>72637</v>
          </cell>
          <cell r="BP103">
            <v>65861</v>
          </cell>
          <cell r="BQ103">
            <v>52213</v>
          </cell>
          <cell r="BR103">
            <v>79195</v>
          </cell>
          <cell r="BS103">
            <v>84112</v>
          </cell>
          <cell r="BT103">
            <v>77373</v>
          </cell>
          <cell r="BU103">
            <v>88014</v>
          </cell>
          <cell r="BV103">
            <v>92932</v>
          </cell>
          <cell r="BW103">
            <v>86192</v>
          </cell>
          <cell r="BX103">
            <v>93730</v>
          </cell>
          <cell r="BY103">
            <v>106530</v>
          </cell>
          <cell r="BZ103">
            <v>89533</v>
          </cell>
          <cell r="CA103">
            <v>94576</v>
          </cell>
          <cell r="CB103">
            <v>87571</v>
          </cell>
          <cell r="CC103">
            <v>108871</v>
          </cell>
          <cell r="CD103">
            <v>129832</v>
          </cell>
          <cell r="CE103">
            <v>90740</v>
          </cell>
          <cell r="CF103">
            <v>95783</v>
          </cell>
          <cell r="CG103">
            <v>88778</v>
          </cell>
          <cell r="CH103">
            <v>131040</v>
          </cell>
          <cell r="CI103">
            <v>0</v>
          </cell>
        </row>
        <row r="104">
          <cell r="E104">
            <v>0</v>
          </cell>
          <cell r="F104">
            <v>112500</v>
          </cell>
          <cell r="G104">
            <v>29280</v>
          </cell>
          <cell r="H104">
            <v>29280</v>
          </cell>
          <cell r="I104">
            <v>61560</v>
          </cell>
          <cell r="J104">
            <v>61560</v>
          </cell>
          <cell r="K104">
            <v>61800</v>
          </cell>
          <cell r="L104">
            <v>61800</v>
          </cell>
          <cell r="M104">
            <v>68640</v>
          </cell>
          <cell r="N104">
            <v>68640</v>
          </cell>
          <cell r="O104">
            <v>70080</v>
          </cell>
          <cell r="P104">
            <v>70080</v>
          </cell>
          <cell r="Q104">
            <v>70080</v>
          </cell>
          <cell r="R104">
            <v>49896</v>
          </cell>
          <cell r="S104">
            <v>50803</v>
          </cell>
          <cell r="T104">
            <v>80880</v>
          </cell>
          <cell r="U104">
            <v>152268</v>
          </cell>
          <cell r="V104">
            <v>78960</v>
          </cell>
          <cell r="W104">
            <v>78960</v>
          </cell>
          <cell r="X104">
            <v>78960</v>
          </cell>
          <cell r="Y104">
            <v>59664</v>
          </cell>
          <cell r="Z104">
            <v>60749</v>
          </cell>
          <cell r="AA104">
            <v>91003</v>
          </cell>
          <cell r="AB104">
            <v>83640</v>
          </cell>
          <cell r="AC104">
            <v>83640</v>
          </cell>
          <cell r="AD104">
            <v>83640</v>
          </cell>
          <cell r="AE104">
            <v>89280</v>
          </cell>
          <cell r="AF104">
            <v>89280</v>
          </cell>
          <cell r="AG104">
            <v>89280</v>
          </cell>
          <cell r="AH104">
            <v>71016</v>
          </cell>
          <cell r="AI104">
            <v>72307</v>
          </cell>
          <cell r="AJ104">
            <v>168588</v>
          </cell>
          <cell r="AK104">
            <v>98880</v>
          </cell>
          <cell r="AL104">
            <v>98880</v>
          </cell>
          <cell r="AM104">
            <v>98880</v>
          </cell>
          <cell r="AN104">
            <v>81576</v>
          </cell>
          <cell r="AO104">
            <v>112229</v>
          </cell>
          <cell r="AP104">
            <v>113712</v>
          </cell>
          <cell r="AQ104">
            <v>121375</v>
          </cell>
          <cell r="AR104">
            <v>110880</v>
          </cell>
          <cell r="AS104">
            <v>110880</v>
          </cell>
          <cell r="AT104">
            <v>110880</v>
          </cell>
          <cell r="AU104">
            <v>125669</v>
          </cell>
          <cell r="AV104">
            <v>127392</v>
          </cell>
          <cell r="AW104">
            <v>110880</v>
          </cell>
          <cell r="AX104">
            <v>110880</v>
          </cell>
          <cell r="AY104">
            <v>110880</v>
          </cell>
          <cell r="AZ104">
            <v>94776</v>
          </cell>
          <cell r="BA104">
            <v>96499</v>
          </cell>
          <cell r="BB104">
            <v>127392</v>
          </cell>
          <cell r="BC104">
            <v>136135</v>
          </cell>
          <cell r="BD104">
            <v>96840</v>
          </cell>
          <cell r="BE104">
            <v>96840</v>
          </cell>
          <cell r="BF104">
            <v>96840</v>
          </cell>
          <cell r="BG104">
            <v>96840</v>
          </cell>
          <cell r="BH104">
            <v>96840</v>
          </cell>
          <cell r="BI104">
            <v>96840</v>
          </cell>
          <cell r="BJ104">
            <v>110059</v>
          </cell>
          <cell r="BK104">
            <v>120000</v>
          </cell>
          <cell r="BL104">
            <v>120000</v>
          </cell>
          <cell r="BM104">
            <v>120000</v>
          </cell>
          <cell r="BN104">
            <v>104160</v>
          </cell>
          <cell r="BO104">
            <v>104160</v>
          </cell>
          <cell r="BP104">
            <v>104160</v>
          </cell>
          <cell r="BQ104">
            <v>165912</v>
          </cell>
          <cell r="BR104">
            <v>104160</v>
          </cell>
          <cell r="BS104">
            <v>104160</v>
          </cell>
          <cell r="BT104">
            <v>104160</v>
          </cell>
          <cell r="BU104">
            <v>123120</v>
          </cell>
          <cell r="BV104">
            <v>123120</v>
          </cell>
          <cell r="BW104">
            <v>123120</v>
          </cell>
          <cell r="BX104">
            <v>102696</v>
          </cell>
          <cell r="BY104">
            <v>139680</v>
          </cell>
          <cell r="BZ104">
            <v>123120</v>
          </cell>
          <cell r="CA104">
            <v>123120</v>
          </cell>
          <cell r="CB104">
            <v>123120</v>
          </cell>
          <cell r="CC104">
            <v>139680</v>
          </cell>
          <cell r="CD104">
            <v>141547</v>
          </cell>
          <cell r="CE104">
            <v>123120</v>
          </cell>
          <cell r="CF104">
            <v>123120</v>
          </cell>
          <cell r="CG104">
            <v>123120</v>
          </cell>
          <cell r="CH104">
            <v>141547</v>
          </cell>
          <cell r="CI104">
            <v>0</v>
          </cell>
        </row>
        <row r="105">
          <cell r="E105">
            <v>0</v>
          </cell>
          <cell r="F105">
            <v>183.595</v>
          </cell>
          <cell r="G105">
            <v>40.212499999999999</v>
          </cell>
          <cell r="H105">
            <v>40.510416666666664</v>
          </cell>
          <cell r="I105">
            <v>59.170833333333334</v>
          </cell>
          <cell r="J105">
            <v>59.637500000000003</v>
          </cell>
          <cell r="K105">
            <v>81.810416666666669</v>
          </cell>
          <cell r="L105">
            <v>82.424999999999997</v>
          </cell>
          <cell r="M105">
            <v>100.76666666666667</v>
          </cell>
          <cell r="N105">
            <v>101.56041666666667</v>
          </cell>
          <cell r="O105">
            <v>124.3</v>
          </cell>
          <cell r="P105">
            <v>125.24375000000001</v>
          </cell>
          <cell r="Q105">
            <v>123.82708333333333</v>
          </cell>
          <cell r="R105">
            <v>131.50925925925927</v>
          </cell>
          <cell r="S105">
            <v>129.96250000000001</v>
          </cell>
          <cell r="T105">
            <v>130.90625</v>
          </cell>
          <cell r="U105">
            <v>129.31555555555556</v>
          </cell>
          <cell r="V105">
            <v>177.05208333333334</v>
          </cell>
          <cell r="W105">
            <v>178.47499999999999</v>
          </cell>
          <cell r="X105">
            <v>176.33958333333334</v>
          </cell>
          <cell r="Y105">
            <v>185.83703703703705</v>
          </cell>
          <cell r="Z105">
            <v>187.12291666666667</v>
          </cell>
          <cell r="AA105">
            <v>187.02083333333334</v>
          </cell>
          <cell r="AB105">
            <v>138.36923076923077</v>
          </cell>
          <cell r="AC105">
            <v>139.0974358974359</v>
          </cell>
          <cell r="AD105">
            <v>138.00512820512822</v>
          </cell>
          <cell r="AE105">
            <v>158.90181818181819</v>
          </cell>
          <cell r="AF105">
            <v>159.67636363636365</v>
          </cell>
          <cell r="AG105">
            <v>158.51454545454544</v>
          </cell>
          <cell r="AH105">
            <v>218.61296296296297</v>
          </cell>
          <cell r="AI105">
            <v>163.54818181818183</v>
          </cell>
          <cell r="AJ105">
            <v>168.57666666666665</v>
          </cell>
          <cell r="AK105">
            <v>183.92272727272729</v>
          </cell>
          <cell r="AL105">
            <v>184.83727272727273</v>
          </cell>
          <cell r="AM105">
            <v>183.46545454545455</v>
          </cell>
          <cell r="AN105">
            <v>250.25555555555556</v>
          </cell>
          <cell r="AO105">
            <v>189.40727272727273</v>
          </cell>
          <cell r="AP105">
            <v>190.32181818181817</v>
          </cell>
          <cell r="AQ105">
            <v>225.08444444444444</v>
          </cell>
          <cell r="AR105">
            <v>170.79818181818183</v>
          </cell>
          <cell r="AS105">
            <v>171.62727272727273</v>
          </cell>
          <cell r="AT105">
            <v>170.38363636363636</v>
          </cell>
          <cell r="AU105">
            <v>175.77454545454546</v>
          </cell>
          <cell r="AV105">
            <v>176.60454545454544</v>
          </cell>
          <cell r="AW105">
            <v>196.24363636363637</v>
          </cell>
          <cell r="AX105">
            <v>197.22090909090909</v>
          </cell>
          <cell r="AY105">
            <v>195.75454545454545</v>
          </cell>
          <cell r="AZ105">
            <v>266.56111111111113</v>
          </cell>
          <cell r="BA105">
            <v>202.1090909090909</v>
          </cell>
          <cell r="BB105">
            <v>203.08636363636364</v>
          </cell>
          <cell r="BC105">
            <v>238.10962962962964</v>
          </cell>
          <cell r="BD105">
            <v>172.10208333333333</v>
          </cell>
          <cell r="BE105">
            <v>173.19374999999999</v>
          </cell>
          <cell r="BF105">
            <v>171.55416666666667</v>
          </cell>
          <cell r="BG105">
            <v>193.5871794871795</v>
          </cell>
          <cell r="BH105">
            <v>194.65897435897435</v>
          </cell>
          <cell r="BI105">
            <v>193.05</v>
          </cell>
          <cell r="BJ105">
            <v>180.81727272727272</v>
          </cell>
          <cell r="BK105">
            <v>208.00928571428571</v>
          </cell>
          <cell r="BL105">
            <v>209.065</v>
          </cell>
          <cell r="BM105">
            <v>207.48142857142858</v>
          </cell>
          <cell r="BN105">
            <v>173.02</v>
          </cell>
          <cell r="BO105">
            <v>173.89363636363638</v>
          </cell>
          <cell r="BP105">
            <v>172.58272727272728</v>
          </cell>
          <cell r="BQ105">
            <v>184.4435294117647</v>
          </cell>
          <cell r="BR105">
            <v>185.34714285714287</v>
          </cell>
          <cell r="BS105">
            <v>186.27785714285713</v>
          </cell>
          <cell r="BT105">
            <v>184.88142857142856</v>
          </cell>
          <cell r="BU105">
            <v>206.10499999999999</v>
          </cell>
          <cell r="BV105">
            <v>207.12285714285716</v>
          </cell>
          <cell r="BW105">
            <v>205.59571428571428</v>
          </cell>
          <cell r="BX105">
            <v>258.3202380952381</v>
          </cell>
          <cell r="BY105">
            <v>229.05</v>
          </cell>
          <cell r="BZ105">
            <v>206.10499999999999</v>
          </cell>
          <cell r="CA105">
            <v>207.12285714285716</v>
          </cell>
          <cell r="CB105">
            <v>205.59571428571428</v>
          </cell>
          <cell r="CC105">
            <v>229.05</v>
          </cell>
          <cell r="CD105">
            <v>213.22928571428571</v>
          </cell>
          <cell r="CE105">
            <v>214.67500000000001</v>
          </cell>
          <cell r="CF105">
            <v>215.69285714285715</v>
          </cell>
          <cell r="CG105">
            <v>214.16571428571427</v>
          </cell>
          <cell r="CH105">
            <v>221.7992857142857</v>
          </cell>
          <cell r="CI105">
            <v>0</v>
          </cell>
        </row>
        <row r="106">
          <cell r="E106">
            <v>0</v>
          </cell>
          <cell r="F106">
            <v>122.85</v>
          </cell>
          <cell r="G106">
            <v>22.45</v>
          </cell>
          <cell r="H106">
            <v>22.45</v>
          </cell>
          <cell r="I106">
            <v>30.614583333333332</v>
          </cell>
          <cell r="J106">
            <v>30.614583333333332</v>
          </cell>
          <cell r="K106">
            <v>44.90208333333333</v>
          </cell>
          <cell r="L106">
            <v>44.90208333333333</v>
          </cell>
          <cell r="M106">
            <v>53.06666666666667</v>
          </cell>
          <cell r="N106">
            <v>53.06666666666667</v>
          </cell>
          <cell r="O106">
            <v>65.3125</v>
          </cell>
          <cell r="P106">
            <v>65.3125</v>
          </cell>
          <cell r="Q106">
            <v>65.3125</v>
          </cell>
          <cell r="R106">
            <v>71.43518518518519</v>
          </cell>
          <cell r="S106">
            <v>65.3125</v>
          </cell>
          <cell r="T106">
            <v>65.3125</v>
          </cell>
          <cell r="U106">
            <v>65.311111111111117</v>
          </cell>
          <cell r="V106">
            <v>83.681250000000006</v>
          </cell>
          <cell r="W106">
            <v>83.681250000000006</v>
          </cell>
          <cell r="X106">
            <v>83.681250000000006</v>
          </cell>
          <cell r="Y106">
            <v>91.844444444444449</v>
          </cell>
          <cell r="Z106">
            <v>83.681250000000006</v>
          </cell>
          <cell r="AA106">
            <v>83.681250000000006</v>
          </cell>
          <cell r="AB106">
            <v>83.680769230769229</v>
          </cell>
          <cell r="AC106">
            <v>83.680769230769229</v>
          </cell>
          <cell r="AD106">
            <v>83.680769230769229</v>
          </cell>
          <cell r="AE106">
            <v>95.927272727272722</v>
          </cell>
          <cell r="AF106">
            <v>95.927272727272722</v>
          </cell>
          <cell r="AG106">
            <v>95.927272727272722</v>
          </cell>
          <cell r="AH106">
            <v>106.13148148148149</v>
          </cell>
          <cell r="AI106">
            <v>95.927272727272722</v>
          </cell>
          <cell r="AJ106">
            <v>93.885555555555555</v>
          </cell>
          <cell r="AK106">
            <v>108.17272727272727</v>
          </cell>
          <cell r="AL106">
            <v>108.17272727272727</v>
          </cell>
          <cell r="AM106">
            <v>108.17272727272727</v>
          </cell>
          <cell r="AN106">
            <v>116.33703703703704</v>
          </cell>
          <cell r="AO106">
            <v>108.17272727272727</v>
          </cell>
          <cell r="AP106">
            <v>108.17272727272727</v>
          </cell>
          <cell r="AQ106">
            <v>112.25481481481482</v>
          </cell>
          <cell r="AR106">
            <v>100.00909090909092</v>
          </cell>
          <cell r="AS106">
            <v>100.00909090909092</v>
          </cell>
          <cell r="AT106">
            <v>100.00909090909092</v>
          </cell>
          <cell r="AU106">
            <v>100.00909090909092</v>
          </cell>
          <cell r="AV106">
            <v>100.00909090909092</v>
          </cell>
          <cell r="AW106">
            <v>112.25545454545454</v>
          </cell>
          <cell r="AX106">
            <v>112.25545454545454</v>
          </cell>
          <cell r="AY106">
            <v>112.25545454545454</v>
          </cell>
          <cell r="AZ106">
            <v>120.41851851851852</v>
          </cell>
          <cell r="BA106">
            <v>112.25545454545454</v>
          </cell>
          <cell r="BB106">
            <v>112.25545454545454</v>
          </cell>
          <cell r="BC106">
            <v>116.3362962962963</v>
          </cell>
          <cell r="BD106">
            <v>95.927083333333329</v>
          </cell>
          <cell r="BE106">
            <v>95.927083333333329</v>
          </cell>
          <cell r="BF106">
            <v>95.927083333333329</v>
          </cell>
          <cell r="BG106">
            <v>108.17307692307692</v>
          </cell>
          <cell r="BH106">
            <v>108.17307692307692</v>
          </cell>
          <cell r="BI106">
            <v>108.17307692307692</v>
          </cell>
          <cell r="BJ106">
            <v>108.17272727272727</v>
          </cell>
          <cell r="BK106">
            <v>116.33714285714285</v>
          </cell>
          <cell r="BL106">
            <v>116.33714285714285</v>
          </cell>
          <cell r="BM106">
            <v>116.33714285714285</v>
          </cell>
          <cell r="BN106">
            <v>100.00909090909092</v>
          </cell>
          <cell r="BO106">
            <v>100.00909090909092</v>
          </cell>
          <cell r="BP106">
            <v>100.00909090909092</v>
          </cell>
          <cell r="BQ106">
            <v>95.927058823529407</v>
          </cell>
          <cell r="BR106">
            <v>106.13214285714285</v>
          </cell>
          <cell r="BS106">
            <v>106.13214285714285</v>
          </cell>
          <cell r="BT106">
            <v>106.13214285714285</v>
          </cell>
          <cell r="BU106">
            <v>116.33714285714285</v>
          </cell>
          <cell r="BV106">
            <v>116.33714285714285</v>
          </cell>
          <cell r="BW106">
            <v>116.33714285714285</v>
          </cell>
          <cell r="BX106">
            <v>122.45952380952382</v>
          </cell>
          <cell r="BY106">
            <v>116.33727272727273</v>
          </cell>
          <cell r="BZ106">
            <v>116.33714285714285</v>
          </cell>
          <cell r="CA106">
            <v>116.33714285714285</v>
          </cell>
          <cell r="CB106">
            <v>116.33714285714285</v>
          </cell>
          <cell r="CC106">
            <v>116.33727272727273</v>
          </cell>
          <cell r="CD106">
            <v>116.33714285714285</v>
          </cell>
          <cell r="CE106">
            <v>120.41928571428572</v>
          </cell>
          <cell r="CF106">
            <v>120.41928571428572</v>
          </cell>
          <cell r="CG106">
            <v>120.41928571428572</v>
          </cell>
          <cell r="CH106">
            <v>120.41928571428572</v>
          </cell>
          <cell r="CI106">
            <v>0</v>
          </cell>
        </row>
        <row r="107">
          <cell r="E107">
            <v>0</v>
          </cell>
          <cell r="F107">
            <v>45.92</v>
          </cell>
          <cell r="G107">
            <v>14.918749999999999</v>
          </cell>
          <cell r="H107">
            <v>15.216666666666667</v>
          </cell>
          <cell r="I107">
            <v>23.274999999999999</v>
          </cell>
          <cell r="J107">
            <v>23.741666666666667</v>
          </cell>
          <cell r="K107">
            <v>30.681249999999999</v>
          </cell>
          <cell r="L107">
            <v>31.295833333333334</v>
          </cell>
          <cell r="M107">
            <v>39.674999999999997</v>
          </cell>
          <cell r="N107">
            <v>40.46875</v>
          </cell>
          <cell r="O107">
            <v>47.1875</v>
          </cell>
          <cell r="P107">
            <v>48.131250000000001</v>
          </cell>
          <cell r="Q107">
            <v>46.71458333333333</v>
          </cell>
          <cell r="R107">
            <v>46.138888888888886</v>
          </cell>
          <cell r="S107">
            <v>52.85</v>
          </cell>
          <cell r="T107">
            <v>53.793750000000003</v>
          </cell>
          <cell r="U107">
            <v>52.346666666666664</v>
          </cell>
          <cell r="V107">
            <v>71.204166666666666</v>
          </cell>
          <cell r="W107">
            <v>72.627083333333331</v>
          </cell>
          <cell r="X107">
            <v>70.49166666666666</v>
          </cell>
          <cell r="Y107">
            <v>69.620370370370367</v>
          </cell>
          <cell r="Z107">
            <v>79.747916666666669</v>
          </cell>
          <cell r="AA107">
            <v>81.172916666666666</v>
          </cell>
          <cell r="AB107">
            <v>36.394871794871797</v>
          </cell>
          <cell r="AC107">
            <v>37.123076923076923</v>
          </cell>
          <cell r="AD107">
            <v>36.030769230769231</v>
          </cell>
          <cell r="AE107">
            <v>38.722727272727276</v>
          </cell>
          <cell r="AF107">
            <v>39.49727272727273</v>
          </cell>
          <cell r="AG107">
            <v>38.335454545454546</v>
          </cell>
          <cell r="AH107">
            <v>86.768518518518519</v>
          </cell>
          <cell r="AI107">
            <v>43.369090909090907</v>
          </cell>
          <cell r="AJ107">
            <v>49.221111111111114</v>
          </cell>
          <cell r="AK107">
            <v>45.705454545454543</v>
          </cell>
          <cell r="AL107">
            <v>46.62</v>
          </cell>
          <cell r="AM107">
            <v>45.24818181818182</v>
          </cell>
          <cell r="AN107">
            <v>102.41481481481482</v>
          </cell>
          <cell r="AO107">
            <v>51.19</v>
          </cell>
          <cell r="AP107">
            <v>52.104545454545452</v>
          </cell>
          <cell r="AQ107">
            <v>86.4</v>
          </cell>
          <cell r="AR107">
            <v>41.473636363636366</v>
          </cell>
          <cell r="AS107">
            <v>42.302727272727275</v>
          </cell>
          <cell r="AT107">
            <v>41.059090909090912</v>
          </cell>
          <cell r="AU107">
            <v>46.45</v>
          </cell>
          <cell r="AV107">
            <v>47.28</v>
          </cell>
          <cell r="AW107">
            <v>48.88</v>
          </cell>
          <cell r="AX107">
            <v>49.857272727272729</v>
          </cell>
          <cell r="AY107">
            <v>48.390909090909091</v>
          </cell>
          <cell r="AZ107">
            <v>109.52592592592593</v>
          </cell>
          <cell r="BA107">
            <v>54.745454545454542</v>
          </cell>
          <cell r="BB107">
            <v>55.722727272727276</v>
          </cell>
          <cell r="BC107">
            <v>92.4</v>
          </cell>
          <cell r="BD107">
            <v>54.59375</v>
          </cell>
          <cell r="BE107">
            <v>55.685416666666669</v>
          </cell>
          <cell r="BF107">
            <v>54.045833333333334</v>
          </cell>
          <cell r="BG107">
            <v>53.641025641025642</v>
          </cell>
          <cell r="BH107">
            <v>54.712820512820514</v>
          </cell>
          <cell r="BI107">
            <v>53.103846153846156</v>
          </cell>
          <cell r="BJ107">
            <v>42.6</v>
          </cell>
          <cell r="BK107">
            <v>52.794285714285714</v>
          </cell>
          <cell r="BL107">
            <v>53.85</v>
          </cell>
          <cell r="BM107">
            <v>52.26642857142857</v>
          </cell>
          <cell r="BN107">
            <v>43.695454545454545</v>
          </cell>
          <cell r="BO107">
            <v>44.56909090909091</v>
          </cell>
          <cell r="BP107">
            <v>43.258181818181818</v>
          </cell>
          <cell r="BQ107">
            <v>58.809411764705885</v>
          </cell>
          <cell r="BR107">
            <v>46.552142857142854</v>
          </cell>
          <cell r="BS107">
            <v>47.482857142857142</v>
          </cell>
          <cell r="BT107">
            <v>46.08642857142857</v>
          </cell>
          <cell r="BU107">
            <v>50.89</v>
          </cell>
          <cell r="BV107">
            <v>51.907857142857139</v>
          </cell>
          <cell r="BW107">
            <v>50.380714285714284</v>
          </cell>
          <cell r="BX107">
            <v>93.297619047619051</v>
          </cell>
          <cell r="BY107">
            <v>72.540909090909096</v>
          </cell>
          <cell r="BZ107">
            <v>50.89</v>
          </cell>
          <cell r="CA107">
            <v>51.907857142857139</v>
          </cell>
          <cell r="CB107">
            <v>50.380714285714284</v>
          </cell>
          <cell r="CC107">
            <v>72.540909090909096</v>
          </cell>
          <cell r="CD107">
            <v>58.014285714285712</v>
          </cell>
          <cell r="CE107">
            <v>50.89</v>
          </cell>
          <cell r="CF107">
            <v>51.907857142857139</v>
          </cell>
          <cell r="CG107">
            <v>50.380714285714284</v>
          </cell>
          <cell r="CH107">
            <v>58.014285714285712</v>
          </cell>
          <cell r="CI107">
            <v>0</v>
          </cell>
        </row>
        <row r="108">
          <cell r="E108">
            <v>0</v>
          </cell>
          <cell r="F108">
            <v>34.6</v>
          </cell>
          <cell r="G108">
            <v>2.2833333333333332</v>
          </cell>
          <cell r="H108">
            <v>2.2833333333333332</v>
          </cell>
          <cell r="I108">
            <v>4.5166666666666666</v>
          </cell>
          <cell r="J108">
            <v>4.5166666666666666</v>
          </cell>
          <cell r="K108">
            <v>5.104166666666667</v>
          </cell>
          <cell r="L108">
            <v>5.104166666666667</v>
          </cell>
          <cell r="M108">
            <v>6.697916666666667</v>
          </cell>
          <cell r="N108">
            <v>6.697916666666667</v>
          </cell>
          <cell r="O108">
            <v>10.166666666666666</v>
          </cell>
          <cell r="P108">
            <v>10.166666666666666</v>
          </cell>
          <cell r="Q108">
            <v>10.166666666666666</v>
          </cell>
          <cell r="R108">
            <v>12.15</v>
          </cell>
          <cell r="S108">
            <v>10.166666666666666</v>
          </cell>
          <cell r="T108">
            <v>10.166666666666666</v>
          </cell>
          <cell r="U108">
            <v>10.024444444444445</v>
          </cell>
          <cell r="V108">
            <v>20.074999999999999</v>
          </cell>
          <cell r="W108">
            <v>20.074999999999999</v>
          </cell>
          <cell r="X108">
            <v>20.074999999999999</v>
          </cell>
          <cell r="Y108">
            <v>22.075925925925926</v>
          </cell>
          <cell r="Z108">
            <v>21.602083333333333</v>
          </cell>
          <cell r="AA108">
            <v>20.074999999999999</v>
          </cell>
          <cell r="AB108">
            <v>16.20128205128205</v>
          </cell>
          <cell r="AC108">
            <v>16.20128205128205</v>
          </cell>
          <cell r="AD108">
            <v>16.20128205128205</v>
          </cell>
          <cell r="AE108">
            <v>21.853636363636365</v>
          </cell>
          <cell r="AF108">
            <v>21.853636363636365</v>
          </cell>
          <cell r="AG108">
            <v>21.853636363636365</v>
          </cell>
          <cell r="AH108">
            <v>23.05925925925926</v>
          </cell>
          <cell r="AI108">
            <v>21.853636363636365</v>
          </cell>
          <cell r="AJ108">
            <v>23.123333333333335</v>
          </cell>
          <cell r="AK108">
            <v>27.34</v>
          </cell>
          <cell r="AL108">
            <v>27.34</v>
          </cell>
          <cell r="AM108">
            <v>27.34</v>
          </cell>
          <cell r="AN108">
            <v>28.594444444444445</v>
          </cell>
          <cell r="AO108">
            <v>27.34</v>
          </cell>
          <cell r="AP108">
            <v>27.34</v>
          </cell>
          <cell r="AQ108">
            <v>23.623703703703704</v>
          </cell>
          <cell r="AR108">
            <v>26.815454545454546</v>
          </cell>
          <cell r="AS108">
            <v>26.815454545454546</v>
          </cell>
          <cell r="AT108">
            <v>26.815454545454546</v>
          </cell>
          <cell r="AU108">
            <v>26.815454545454546</v>
          </cell>
          <cell r="AV108">
            <v>26.815454545454546</v>
          </cell>
          <cell r="AW108">
            <v>32.301818181818184</v>
          </cell>
          <cell r="AX108">
            <v>32.301818181818184</v>
          </cell>
          <cell r="AY108">
            <v>32.301818181818184</v>
          </cell>
          <cell r="AZ108">
            <v>33.605555555555554</v>
          </cell>
          <cell r="BA108">
            <v>32.301818181818184</v>
          </cell>
          <cell r="BB108">
            <v>32.301818181818184</v>
          </cell>
          <cell r="BC108">
            <v>26.465185185185184</v>
          </cell>
          <cell r="BD108">
            <v>19.183333333333334</v>
          </cell>
          <cell r="BE108">
            <v>19.183333333333334</v>
          </cell>
          <cell r="BF108">
            <v>19.183333333333334</v>
          </cell>
          <cell r="BG108">
            <v>29.069230769230771</v>
          </cell>
          <cell r="BH108">
            <v>29.069230769230771</v>
          </cell>
          <cell r="BI108">
            <v>29.069230769230771</v>
          </cell>
          <cell r="BJ108">
            <v>27.34</v>
          </cell>
          <cell r="BK108">
            <v>35.969285714285711</v>
          </cell>
          <cell r="BL108">
            <v>35.969285714285711</v>
          </cell>
          <cell r="BM108">
            <v>35.969285714285711</v>
          </cell>
          <cell r="BN108">
            <v>26.815454545454546</v>
          </cell>
          <cell r="BO108">
            <v>26.815454545454546</v>
          </cell>
          <cell r="BP108">
            <v>26.815454545454546</v>
          </cell>
          <cell r="BQ108">
            <v>27.309411764705882</v>
          </cell>
          <cell r="BR108">
            <v>30.009285714285713</v>
          </cell>
          <cell r="BS108">
            <v>30.009285714285713</v>
          </cell>
          <cell r="BT108">
            <v>30.009285714285713</v>
          </cell>
          <cell r="BU108">
            <v>35.969285714285711</v>
          </cell>
          <cell r="BV108">
            <v>35.969285714285711</v>
          </cell>
          <cell r="BW108">
            <v>35.969285714285711</v>
          </cell>
          <cell r="BX108">
            <v>39.501190476190473</v>
          </cell>
          <cell r="BY108">
            <v>37.263636363636365</v>
          </cell>
          <cell r="BZ108">
            <v>35.969285714285711</v>
          </cell>
          <cell r="CA108">
            <v>35.969285714285711</v>
          </cell>
          <cell r="CB108">
            <v>35.969285714285711</v>
          </cell>
          <cell r="CC108">
            <v>37.263636363636365</v>
          </cell>
          <cell r="CD108">
            <v>35.969285714285711</v>
          </cell>
          <cell r="CE108">
            <v>40.354999999999997</v>
          </cell>
          <cell r="CF108">
            <v>40.354999999999997</v>
          </cell>
          <cell r="CG108">
            <v>40.354999999999997</v>
          </cell>
          <cell r="CH108">
            <v>40.354999999999997</v>
          </cell>
          <cell r="CI108">
            <v>0</v>
          </cell>
        </row>
        <row r="109">
          <cell r="E109" t="str">
            <v>RFA 23</v>
          </cell>
          <cell r="F109" t="str">
            <v>RFA 23</v>
          </cell>
          <cell r="G109" t="str">
            <v>RFA 23</v>
          </cell>
          <cell r="H109" t="str">
            <v>RFA 23</v>
          </cell>
          <cell r="I109" t="str">
            <v>RFA 23</v>
          </cell>
          <cell r="J109" t="str">
            <v>RFA 23</v>
          </cell>
          <cell r="K109" t="str">
            <v>RFA 23</v>
          </cell>
          <cell r="L109" t="str">
            <v>RFA 23</v>
          </cell>
          <cell r="M109" t="str">
            <v>RFA 23</v>
          </cell>
          <cell r="N109" t="str">
            <v>RFA 23</v>
          </cell>
          <cell r="O109" t="str">
            <v>RFA 23</v>
          </cell>
          <cell r="P109" t="str">
            <v>RFA 23</v>
          </cell>
          <cell r="Q109" t="str">
            <v>RFA 23</v>
          </cell>
          <cell r="R109" t="str">
            <v>RFA 23</v>
          </cell>
          <cell r="S109" t="str">
            <v>RFA 23</v>
          </cell>
          <cell r="T109" t="str">
            <v>RFA 23</v>
          </cell>
          <cell r="U109" t="str">
            <v>RFA 23</v>
          </cell>
          <cell r="V109" t="str">
            <v>RFA 23</v>
          </cell>
          <cell r="W109" t="str">
            <v>RFA 23</v>
          </cell>
          <cell r="X109" t="str">
            <v>RFA 23</v>
          </cell>
          <cell r="Y109" t="str">
            <v>RFA 23</v>
          </cell>
          <cell r="Z109" t="str">
            <v>RFA 23</v>
          </cell>
          <cell r="AA109" t="str">
            <v>RFA 23</v>
          </cell>
          <cell r="AB109" t="str">
            <v>RFA 23</v>
          </cell>
          <cell r="AC109" t="str">
            <v>RFA 23</v>
          </cell>
          <cell r="AD109" t="str">
            <v>RFA 23</v>
          </cell>
          <cell r="AE109" t="str">
            <v>RFA 23</v>
          </cell>
          <cell r="AF109" t="str">
            <v>RFA 23</v>
          </cell>
          <cell r="AG109" t="str">
            <v>RFA 23</v>
          </cell>
          <cell r="AH109" t="str">
            <v>RFA 23</v>
          </cell>
          <cell r="AI109" t="str">
            <v>RFA 23</v>
          </cell>
          <cell r="AJ109" t="str">
            <v>RFA 23</v>
          </cell>
          <cell r="AK109" t="str">
            <v>RFA 23</v>
          </cell>
          <cell r="AL109" t="str">
            <v>RFA 23</v>
          </cell>
          <cell r="AM109" t="str">
            <v>RFA 23</v>
          </cell>
          <cell r="AN109" t="str">
            <v>RFA 23</v>
          </cell>
          <cell r="AO109" t="str">
            <v>RFA 23</v>
          </cell>
          <cell r="AP109" t="str">
            <v>RFA 23</v>
          </cell>
          <cell r="AQ109" t="str">
            <v>RFA 23</v>
          </cell>
          <cell r="AR109" t="str">
            <v>RFA 23</v>
          </cell>
          <cell r="AS109" t="str">
            <v>RFA 23</v>
          </cell>
          <cell r="AT109" t="str">
            <v>RFA 23</v>
          </cell>
          <cell r="AU109" t="str">
            <v>RFA 23</v>
          </cell>
          <cell r="AV109" t="str">
            <v>RFA 23</v>
          </cell>
          <cell r="AW109" t="str">
            <v>RFA 23</v>
          </cell>
          <cell r="AX109" t="str">
            <v>RFA 23</v>
          </cell>
          <cell r="AY109" t="str">
            <v>RFA 23</v>
          </cell>
          <cell r="AZ109" t="str">
            <v>RFA 23</v>
          </cell>
          <cell r="BA109" t="str">
            <v>RFA 23</v>
          </cell>
          <cell r="BB109" t="str">
            <v>RFA 23</v>
          </cell>
          <cell r="BC109" t="str">
            <v>RFA 23</v>
          </cell>
          <cell r="BD109" t="str">
            <v>RFA 23</v>
          </cell>
          <cell r="BE109" t="str">
            <v>RFA 23</v>
          </cell>
          <cell r="BF109" t="str">
            <v>RFA 23</v>
          </cell>
          <cell r="BG109" t="str">
            <v>RFA 23</v>
          </cell>
          <cell r="BH109" t="str">
            <v>RFA 23</v>
          </cell>
          <cell r="BI109" t="str">
            <v>RFA 23</v>
          </cell>
          <cell r="BJ109" t="str">
            <v>RFA 23</v>
          </cell>
          <cell r="BK109" t="str">
            <v>RFA 23</v>
          </cell>
          <cell r="BL109" t="str">
            <v>RFA 23</v>
          </cell>
          <cell r="BM109" t="str">
            <v>RFA 23</v>
          </cell>
          <cell r="BN109" t="str">
            <v>RFA 23</v>
          </cell>
          <cell r="BO109" t="str">
            <v>RFA 23</v>
          </cell>
          <cell r="BP109" t="str">
            <v>RFA 23</v>
          </cell>
          <cell r="BQ109" t="str">
            <v>RFA 23</v>
          </cell>
          <cell r="BR109" t="str">
            <v>RFA 23</v>
          </cell>
          <cell r="BS109" t="str">
            <v>RFA 23</v>
          </cell>
          <cell r="BT109" t="str">
            <v>RFA 23</v>
          </cell>
          <cell r="BU109" t="str">
            <v>RFA 23</v>
          </cell>
          <cell r="BV109" t="str">
            <v>RFA 23</v>
          </cell>
          <cell r="BW109" t="str">
            <v>RFA 23</v>
          </cell>
          <cell r="BX109" t="str">
            <v>RFA 23</v>
          </cell>
          <cell r="BY109" t="str">
            <v>RFA 23</v>
          </cell>
          <cell r="BZ109" t="str">
            <v>RFA 23</v>
          </cell>
          <cell r="CA109" t="str">
            <v>RFA 23</v>
          </cell>
          <cell r="CB109" t="str">
            <v>RFA 23</v>
          </cell>
          <cell r="CC109" t="str">
            <v>RFA 23</v>
          </cell>
          <cell r="CD109" t="str">
            <v>RFA 23</v>
          </cell>
          <cell r="CE109" t="str">
            <v>RFA 23</v>
          </cell>
          <cell r="CF109" t="str">
            <v>RFA 23</v>
          </cell>
          <cell r="CG109" t="str">
            <v>RFA 23</v>
          </cell>
          <cell r="CH109" t="str">
            <v>RFA 23</v>
          </cell>
          <cell r="CI109" t="str">
            <v>RFA 23</v>
          </cell>
        </row>
        <row r="110">
          <cell r="E110">
            <v>0</v>
          </cell>
          <cell r="F110">
            <v>387826.2</v>
          </cell>
          <cell r="G110">
            <v>76389</v>
          </cell>
          <cell r="H110">
            <v>80296</v>
          </cell>
          <cell r="I110">
            <v>134465</v>
          </cell>
          <cell r="J110">
            <v>136660</v>
          </cell>
          <cell r="K110">
            <v>142341</v>
          </cell>
          <cell r="L110">
            <v>145942</v>
          </cell>
          <cell r="M110">
            <v>176894</v>
          </cell>
          <cell r="N110">
            <v>181727</v>
          </cell>
          <cell r="O110">
            <v>187539</v>
          </cell>
          <cell r="P110">
            <v>191088</v>
          </cell>
          <cell r="Q110">
            <v>182666</v>
          </cell>
          <cell r="R110">
            <v>186438</v>
          </cell>
          <cell r="S110">
            <v>217154</v>
          </cell>
          <cell r="T110">
            <v>241028</v>
          </cell>
          <cell r="U110">
            <v>357489</v>
          </cell>
          <cell r="V110">
            <v>265126</v>
          </cell>
          <cell r="W110">
            <v>271280</v>
          </cell>
          <cell r="X110">
            <v>261559</v>
          </cell>
          <cell r="Y110">
            <v>264462</v>
          </cell>
          <cell r="Z110">
            <v>365251</v>
          </cell>
          <cell r="AA110">
            <v>325489</v>
          </cell>
          <cell r="AB110">
            <v>246281</v>
          </cell>
          <cell r="AC110">
            <v>255623</v>
          </cell>
          <cell r="AD110">
            <v>241021</v>
          </cell>
          <cell r="AE110">
            <v>293775</v>
          </cell>
          <cell r="AF110">
            <v>302721</v>
          </cell>
          <cell r="AG110">
            <v>288540</v>
          </cell>
          <cell r="AH110">
            <v>285682</v>
          </cell>
          <cell r="AI110">
            <v>351532</v>
          </cell>
          <cell r="AJ110">
            <v>584993</v>
          </cell>
          <cell r="AK110">
            <v>364788</v>
          </cell>
          <cell r="AL110">
            <v>373733</v>
          </cell>
          <cell r="AM110">
            <v>359552</v>
          </cell>
          <cell r="AN110">
            <v>357507</v>
          </cell>
          <cell r="AO110">
            <v>434813</v>
          </cell>
          <cell r="AP110">
            <v>471130</v>
          </cell>
          <cell r="AQ110">
            <v>457392</v>
          </cell>
          <cell r="AR110">
            <v>356439</v>
          </cell>
          <cell r="AS110">
            <v>367609</v>
          </cell>
          <cell r="AT110">
            <v>351298</v>
          </cell>
          <cell r="AU110">
            <v>428842</v>
          </cell>
          <cell r="AV110">
            <v>442848</v>
          </cell>
          <cell r="AW110">
            <v>385180</v>
          </cell>
          <cell r="AX110">
            <v>396348</v>
          </cell>
          <cell r="AY110">
            <v>380038</v>
          </cell>
          <cell r="AZ110">
            <v>397285</v>
          </cell>
          <cell r="BA110">
            <v>421509</v>
          </cell>
          <cell r="BB110">
            <v>489822</v>
          </cell>
          <cell r="BC110">
            <v>494132</v>
          </cell>
          <cell r="BD110">
            <v>268967</v>
          </cell>
          <cell r="BE110">
            <v>282530</v>
          </cell>
          <cell r="BF110">
            <v>262225</v>
          </cell>
          <cell r="BG110">
            <v>357481</v>
          </cell>
          <cell r="BH110">
            <v>374653</v>
          </cell>
          <cell r="BI110">
            <v>352407</v>
          </cell>
          <cell r="BJ110">
            <v>472904</v>
          </cell>
          <cell r="BK110">
            <v>402686</v>
          </cell>
          <cell r="BL110">
            <v>425824</v>
          </cell>
          <cell r="BM110">
            <v>396208</v>
          </cell>
          <cell r="BN110">
            <v>362758</v>
          </cell>
          <cell r="BO110">
            <v>374359</v>
          </cell>
          <cell r="BP110">
            <v>355652</v>
          </cell>
          <cell r="BQ110">
            <v>645842</v>
          </cell>
          <cell r="BR110">
            <v>366565</v>
          </cell>
          <cell r="BS110">
            <v>385696</v>
          </cell>
          <cell r="BT110">
            <v>359099</v>
          </cell>
          <cell r="BU110">
            <v>449714</v>
          </cell>
          <cell r="BV110">
            <v>468847</v>
          </cell>
          <cell r="BW110">
            <v>442248</v>
          </cell>
          <cell r="BX110">
            <v>415627</v>
          </cell>
          <cell r="BY110">
            <v>540746</v>
          </cell>
          <cell r="BZ110">
            <v>451777</v>
          </cell>
          <cell r="CA110">
            <v>459855</v>
          </cell>
          <cell r="CB110">
            <v>443680</v>
          </cell>
          <cell r="CC110">
            <v>538504</v>
          </cell>
          <cell r="CD110">
            <v>597549</v>
          </cell>
          <cell r="CE110">
            <v>457936</v>
          </cell>
          <cell r="CF110">
            <v>466182</v>
          </cell>
          <cell r="CG110">
            <v>449672</v>
          </cell>
          <cell r="CH110">
            <v>603402</v>
          </cell>
          <cell r="CI110">
            <v>0</v>
          </cell>
        </row>
        <row r="111">
          <cell r="E111">
            <v>0</v>
          </cell>
          <cell r="F111">
            <v>53898.5</v>
          </cell>
          <cell r="G111">
            <v>8913</v>
          </cell>
          <cell r="H111">
            <v>9856</v>
          </cell>
          <cell r="I111">
            <v>12828</v>
          </cell>
          <cell r="J111">
            <v>13349</v>
          </cell>
          <cell r="K111">
            <v>13945</v>
          </cell>
          <cell r="L111">
            <v>14823</v>
          </cell>
          <cell r="M111">
            <v>20288</v>
          </cell>
          <cell r="N111">
            <v>21448</v>
          </cell>
          <cell r="O111">
            <v>21929</v>
          </cell>
          <cell r="P111">
            <v>22709</v>
          </cell>
          <cell r="Q111">
            <v>20911</v>
          </cell>
          <cell r="R111">
            <v>26530</v>
          </cell>
          <cell r="S111">
            <v>33888</v>
          </cell>
          <cell r="T111">
            <v>29959</v>
          </cell>
          <cell r="U111">
            <v>22384</v>
          </cell>
          <cell r="V111">
            <v>36854</v>
          </cell>
          <cell r="W111">
            <v>38259</v>
          </cell>
          <cell r="X111">
            <v>35985</v>
          </cell>
          <cell r="Y111">
            <v>41420</v>
          </cell>
          <cell r="Z111">
            <v>61938</v>
          </cell>
          <cell r="AA111">
            <v>46145</v>
          </cell>
          <cell r="AB111">
            <v>32910</v>
          </cell>
          <cell r="AC111">
            <v>35860</v>
          </cell>
          <cell r="AD111">
            <v>31401</v>
          </cell>
          <cell r="AE111">
            <v>42069</v>
          </cell>
          <cell r="AF111">
            <v>45033</v>
          </cell>
          <cell r="AG111">
            <v>40561</v>
          </cell>
          <cell r="AH111">
            <v>45941</v>
          </cell>
          <cell r="AI111">
            <v>64213</v>
          </cell>
          <cell r="AJ111">
            <v>52807</v>
          </cell>
          <cell r="AK111">
            <v>55200</v>
          </cell>
          <cell r="AL111">
            <v>58164</v>
          </cell>
          <cell r="AM111">
            <v>53691</v>
          </cell>
          <cell r="AN111">
            <v>59072</v>
          </cell>
          <cell r="AO111">
            <v>70684</v>
          </cell>
          <cell r="AP111">
            <v>78847</v>
          </cell>
          <cell r="AQ111">
            <v>69335</v>
          </cell>
          <cell r="AR111">
            <v>50414</v>
          </cell>
          <cell r="AS111">
            <v>53907</v>
          </cell>
          <cell r="AT111">
            <v>48905</v>
          </cell>
          <cell r="AU111">
            <v>66240</v>
          </cell>
          <cell r="AV111">
            <v>68576</v>
          </cell>
          <cell r="AW111">
            <v>56886</v>
          </cell>
          <cell r="AX111">
            <v>60379</v>
          </cell>
          <cell r="AY111">
            <v>55377</v>
          </cell>
          <cell r="AZ111">
            <v>66458</v>
          </cell>
          <cell r="BA111">
            <v>72711</v>
          </cell>
          <cell r="BB111">
            <v>80527</v>
          </cell>
          <cell r="BC111">
            <v>73958</v>
          </cell>
          <cell r="BD111">
            <v>34418</v>
          </cell>
          <cell r="BE111">
            <v>38379</v>
          </cell>
          <cell r="BF111">
            <v>32719</v>
          </cell>
          <cell r="BG111">
            <v>53467</v>
          </cell>
          <cell r="BH111">
            <v>58288</v>
          </cell>
          <cell r="BI111">
            <v>52152</v>
          </cell>
          <cell r="BJ111">
            <v>75694</v>
          </cell>
          <cell r="BK111">
            <v>57359</v>
          </cell>
          <cell r="BL111">
            <v>64263</v>
          </cell>
          <cell r="BM111">
            <v>55821</v>
          </cell>
          <cell r="BN111">
            <v>55886</v>
          </cell>
          <cell r="BO111">
            <v>59453</v>
          </cell>
          <cell r="BP111">
            <v>53657</v>
          </cell>
          <cell r="BQ111">
            <v>67226</v>
          </cell>
          <cell r="BR111">
            <v>55766</v>
          </cell>
          <cell r="BS111">
            <v>61910</v>
          </cell>
          <cell r="BT111">
            <v>53576</v>
          </cell>
          <cell r="BU111">
            <v>69856</v>
          </cell>
          <cell r="BV111">
            <v>76000</v>
          </cell>
          <cell r="BW111">
            <v>67665</v>
          </cell>
          <cell r="BX111">
            <v>68581</v>
          </cell>
          <cell r="BY111">
            <v>92073</v>
          </cell>
          <cell r="BZ111">
            <v>70519</v>
          </cell>
          <cell r="CA111">
            <v>73057</v>
          </cell>
          <cell r="CB111">
            <v>68123</v>
          </cell>
          <cell r="CC111">
            <v>91065</v>
          </cell>
          <cell r="CD111">
            <v>105924</v>
          </cell>
          <cell r="CE111">
            <v>72204</v>
          </cell>
          <cell r="CF111">
            <v>74744</v>
          </cell>
          <cell r="CG111">
            <v>69808</v>
          </cell>
          <cell r="CH111">
            <v>107618</v>
          </cell>
          <cell r="CI111">
            <v>0</v>
          </cell>
        </row>
        <row r="112">
          <cell r="E112">
            <v>0</v>
          </cell>
          <cell r="F112">
            <v>105479</v>
          </cell>
          <cell r="G112">
            <v>17970</v>
          </cell>
          <cell r="H112">
            <v>19922</v>
          </cell>
          <cell r="I112">
            <v>25572</v>
          </cell>
          <cell r="J112">
            <v>26652</v>
          </cell>
          <cell r="K112">
            <v>27740</v>
          </cell>
          <cell r="L112">
            <v>29555</v>
          </cell>
          <cell r="M112">
            <v>40270</v>
          </cell>
          <cell r="N112">
            <v>42671</v>
          </cell>
          <cell r="O112">
            <v>41798</v>
          </cell>
          <cell r="P112">
            <v>43412</v>
          </cell>
          <cell r="Q112">
            <v>39692</v>
          </cell>
          <cell r="R112">
            <v>51319</v>
          </cell>
          <cell r="S112">
            <v>66542</v>
          </cell>
          <cell r="T112">
            <v>58412</v>
          </cell>
          <cell r="U112">
            <v>26713</v>
          </cell>
          <cell r="V112">
            <v>69196</v>
          </cell>
          <cell r="W112">
            <v>72102</v>
          </cell>
          <cell r="X112">
            <v>67397</v>
          </cell>
          <cell r="Y112">
            <v>78641</v>
          </cell>
          <cell r="Z112">
            <v>121092</v>
          </cell>
          <cell r="AA112">
            <v>88418</v>
          </cell>
          <cell r="AB112">
            <v>57949</v>
          </cell>
          <cell r="AC112">
            <v>62018</v>
          </cell>
          <cell r="AD112">
            <v>55868</v>
          </cell>
          <cell r="AE112">
            <v>74328</v>
          </cell>
          <cell r="AF112">
            <v>78416</v>
          </cell>
          <cell r="AG112">
            <v>72247</v>
          </cell>
          <cell r="AH112">
            <v>79668</v>
          </cell>
          <cell r="AI112">
            <v>109464</v>
          </cell>
          <cell r="AJ112">
            <v>93731</v>
          </cell>
          <cell r="AK112">
            <v>98674</v>
          </cell>
          <cell r="AL112">
            <v>102761</v>
          </cell>
          <cell r="AM112">
            <v>96593</v>
          </cell>
          <cell r="AN112">
            <v>104014</v>
          </cell>
          <cell r="AO112">
            <v>120031</v>
          </cell>
          <cell r="AP112">
            <v>135068</v>
          </cell>
          <cell r="AQ112">
            <v>125127</v>
          </cell>
          <cell r="AR112">
            <v>89020</v>
          </cell>
          <cell r="AS112">
            <v>93838</v>
          </cell>
          <cell r="AT112">
            <v>86939</v>
          </cell>
          <cell r="AU112">
            <v>110848</v>
          </cell>
          <cell r="AV112">
            <v>114071</v>
          </cell>
          <cell r="AW112">
            <v>99588</v>
          </cell>
          <cell r="AX112">
            <v>104405</v>
          </cell>
          <cell r="AY112">
            <v>97506</v>
          </cell>
          <cell r="AZ112">
            <v>112790</v>
          </cell>
          <cell r="BA112">
            <v>121416</v>
          </cell>
          <cell r="BB112">
            <v>135975</v>
          </cell>
          <cell r="BC112">
            <v>131426</v>
          </cell>
          <cell r="BD112">
            <v>60404</v>
          </cell>
          <cell r="BE112">
            <v>66405</v>
          </cell>
          <cell r="BF112">
            <v>57358</v>
          </cell>
          <cell r="BG112">
            <v>96055</v>
          </cell>
          <cell r="BH112">
            <v>103673</v>
          </cell>
          <cell r="BI112">
            <v>93641</v>
          </cell>
          <cell r="BJ112">
            <v>137244</v>
          </cell>
          <cell r="BK112">
            <v>98601</v>
          </cell>
          <cell r="BL112">
            <v>109092</v>
          </cell>
          <cell r="BM112">
            <v>95880</v>
          </cell>
          <cell r="BN112">
            <v>96568</v>
          </cell>
          <cell r="BO112">
            <v>101488</v>
          </cell>
          <cell r="BP112">
            <v>93493</v>
          </cell>
          <cell r="BQ112">
            <v>82354</v>
          </cell>
          <cell r="BR112">
            <v>94991</v>
          </cell>
          <cell r="BS112">
            <v>103465</v>
          </cell>
          <cell r="BT112">
            <v>91970</v>
          </cell>
          <cell r="BU112">
            <v>121320</v>
          </cell>
          <cell r="BV112">
            <v>129795</v>
          </cell>
          <cell r="BW112">
            <v>118299</v>
          </cell>
          <cell r="BX112">
            <v>114308</v>
          </cell>
          <cell r="BY112">
            <v>151965</v>
          </cell>
          <cell r="BZ112">
            <v>122235</v>
          </cell>
          <cell r="CA112">
            <v>125736</v>
          </cell>
          <cell r="CB112">
            <v>118930</v>
          </cell>
          <cell r="CC112">
            <v>150575</v>
          </cell>
          <cell r="CD112">
            <v>171069</v>
          </cell>
          <cell r="CE112">
            <v>123148</v>
          </cell>
          <cell r="CF112">
            <v>126652</v>
          </cell>
          <cell r="CG112">
            <v>119844</v>
          </cell>
          <cell r="CH112">
            <v>171996</v>
          </cell>
          <cell r="CI112">
            <v>0</v>
          </cell>
        </row>
        <row r="113">
          <cell r="E113">
            <v>0</v>
          </cell>
          <cell r="F113">
            <v>125000</v>
          </cell>
          <cell r="G113">
            <v>32400</v>
          </cell>
          <cell r="H113">
            <v>32400</v>
          </cell>
          <cell r="I113">
            <v>67620</v>
          </cell>
          <cell r="J113">
            <v>67620</v>
          </cell>
          <cell r="K113">
            <v>67860</v>
          </cell>
          <cell r="L113">
            <v>67860</v>
          </cell>
          <cell r="M113">
            <v>74700</v>
          </cell>
          <cell r="N113">
            <v>74700</v>
          </cell>
          <cell r="O113">
            <v>76920</v>
          </cell>
          <cell r="P113">
            <v>76920</v>
          </cell>
          <cell r="Q113">
            <v>76920</v>
          </cell>
          <cell r="R113">
            <v>54384</v>
          </cell>
          <cell r="S113">
            <v>55574</v>
          </cell>
          <cell r="T113">
            <v>88781</v>
          </cell>
          <cell r="U113">
            <v>167757</v>
          </cell>
          <cell r="V113">
            <v>85740</v>
          </cell>
          <cell r="W113">
            <v>85740</v>
          </cell>
          <cell r="X113">
            <v>85740</v>
          </cell>
          <cell r="Y113">
            <v>64050</v>
          </cell>
          <cell r="Z113">
            <v>65453</v>
          </cell>
          <cell r="AA113">
            <v>98836</v>
          </cell>
          <cell r="AB113">
            <v>90420</v>
          </cell>
          <cell r="AC113">
            <v>90420</v>
          </cell>
          <cell r="AD113">
            <v>90420</v>
          </cell>
          <cell r="AE113">
            <v>96300</v>
          </cell>
          <cell r="AF113">
            <v>96300</v>
          </cell>
          <cell r="AG113">
            <v>96300</v>
          </cell>
          <cell r="AH113">
            <v>75624</v>
          </cell>
          <cell r="AI113">
            <v>77280</v>
          </cell>
          <cell r="AJ113">
            <v>184230</v>
          </cell>
          <cell r="AK113">
            <v>105900</v>
          </cell>
          <cell r="AL113">
            <v>105900</v>
          </cell>
          <cell r="AM113">
            <v>105900</v>
          </cell>
          <cell r="AN113">
            <v>86146</v>
          </cell>
          <cell r="AO113">
            <v>120246</v>
          </cell>
          <cell r="AP113">
            <v>121818</v>
          </cell>
          <cell r="AQ113">
            <v>129984</v>
          </cell>
          <cell r="AR113">
            <v>117900</v>
          </cell>
          <cell r="AS113">
            <v>117900</v>
          </cell>
          <cell r="AT113">
            <v>117900</v>
          </cell>
          <cell r="AU113">
            <v>133686</v>
          </cell>
          <cell r="AV113">
            <v>135498</v>
          </cell>
          <cell r="AW113">
            <v>117900</v>
          </cell>
          <cell r="AX113">
            <v>117900</v>
          </cell>
          <cell r="AY113">
            <v>117900</v>
          </cell>
          <cell r="AZ113">
            <v>99298</v>
          </cell>
          <cell r="BA113">
            <v>101472</v>
          </cell>
          <cell r="BB113">
            <v>135498</v>
          </cell>
          <cell r="BC113">
            <v>144744</v>
          </cell>
          <cell r="BD113">
            <v>103920</v>
          </cell>
          <cell r="BE113">
            <v>103920</v>
          </cell>
          <cell r="BF113">
            <v>103920</v>
          </cell>
          <cell r="BG113">
            <v>103920</v>
          </cell>
          <cell r="BH113">
            <v>103920</v>
          </cell>
          <cell r="BI113">
            <v>103920</v>
          </cell>
          <cell r="BJ113">
            <v>118147</v>
          </cell>
          <cell r="BK113">
            <v>127080</v>
          </cell>
          <cell r="BL113">
            <v>127080</v>
          </cell>
          <cell r="BM113">
            <v>127080</v>
          </cell>
          <cell r="BN113">
            <v>111252</v>
          </cell>
          <cell r="BO113">
            <v>111252</v>
          </cell>
          <cell r="BP113">
            <v>111252</v>
          </cell>
          <cell r="BQ113">
            <v>178835</v>
          </cell>
          <cell r="BR113">
            <v>111252</v>
          </cell>
          <cell r="BS113">
            <v>111252</v>
          </cell>
          <cell r="BT113">
            <v>111252</v>
          </cell>
          <cell r="BU113">
            <v>130212</v>
          </cell>
          <cell r="BV113">
            <v>130212</v>
          </cell>
          <cell r="BW113">
            <v>130212</v>
          </cell>
          <cell r="BX113">
            <v>107189</v>
          </cell>
          <cell r="BY113">
            <v>147782</v>
          </cell>
          <cell r="BZ113">
            <v>130212</v>
          </cell>
          <cell r="CA113">
            <v>130212</v>
          </cell>
          <cell r="CB113">
            <v>130212</v>
          </cell>
          <cell r="CC113">
            <v>147782</v>
          </cell>
          <cell r="CD113">
            <v>149738</v>
          </cell>
          <cell r="CE113">
            <v>130212</v>
          </cell>
          <cell r="CF113">
            <v>130212</v>
          </cell>
          <cell r="CG113">
            <v>130212</v>
          </cell>
          <cell r="CH113">
            <v>149738</v>
          </cell>
          <cell r="CI113">
            <v>0</v>
          </cell>
        </row>
        <row r="114">
          <cell r="E114">
            <v>0</v>
          </cell>
          <cell r="F114">
            <v>237.13200000000003</v>
          </cell>
          <cell r="G114">
            <v>56.15</v>
          </cell>
          <cell r="H114">
            <v>56.487499999999997</v>
          </cell>
          <cell r="I114">
            <v>80.916666666666671</v>
          </cell>
          <cell r="J114">
            <v>81.439583333333331</v>
          </cell>
          <cell r="K114">
            <v>112.83541666666666</v>
          </cell>
          <cell r="L114">
            <v>113.52916666666667</v>
          </cell>
          <cell r="M114">
            <v>138.02916666666667</v>
          </cell>
          <cell r="N114">
            <v>138.92500000000001</v>
          </cell>
          <cell r="O114">
            <v>175.84375</v>
          </cell>
          <cell r="P114">
            <v>176.90833333333333</v>
          </cell>
          <cell r="Q114">
            <v>175.31041666666667</v>
          </cell>
          <cell r="R114">
            <v>186.92592592592592</v>
          </cell>
          <cell r="S114">
            <v>182.23124999999999</v>
          </cell>
          <cell r="T114">
            <v>183.29583333333332</v>
          </cell>
          <cell r="U114">
            <v>181.30444444444444</v>
          </cell>
          <cell r="V114">
            <v>242.30625000000001</v>
          </cell>
          <cell r="W114">
            <v>243.91041666666666</v>
          </cell>
          <cell r="X114">
            <v>241.50416666666666</v>
          </cell>
          <cell r="Y114">
            <v>256.66851851851851</v>
          </cell>
          <cell r="Z114">
            <v>251.9375</v>
          </cell>
          <cell r="AA114">
            <v>253.54166666666666</v>
          </cell>
          <cell r="AB114">
            <v>200.07564102564103</v>
          </cell>
          <cell r="AC114">
            <v>200.89743589743588</v>
          </cell>
          <cell r="AD114">
            <v>199.66538461538462</v>
          </cell>
          <cell r="AE114">
            <v>225.43818181818182</v>
          </cell>
          <cell r="AF114">
            <v>226.31090909090909</v>
          </cell>
          <cell r="AG114">
            <v>225.00181818181818</v>
          </cell>
          <cell r="AH114">
            <v>297.41296296296298</v>
          </cell>
          <cell r="AI114">
            <v>230.67545454545456</v>
          </cell>
          <cell r="AJ114">
            <v>235.84222222222223</v>
          </cell>
          <cell r="AK114">
            <v>260.13363636363636</v>
          </cell>
          <cell r="AL114">
            <v>261.16363636363639</v>
          </cell>
          <cell r="AM114">
            <v>259.61909090909091</v>
          </cell>
          <cell r="AN114">
            <v>338.67592592592592</v>
          </cell>
          <cell r="AO114">
            <v>266.31090909090909</v>
          </cell>
          <cell r="AP114">
            <v>267.34090909090907</v>
          </cell>
          <cell r="AQ114">
            <v>307.19851851851854</v>
          </cell>
          <cell r="AR114">
            <v>241.85636363636362</v>
          </cell>
          <cell r="AS114">
            <v>242.79272727272726</v>
          </cell>
          <cell r="AT114">
            <v>241.38818181818181</v>
          </cell>
          <cell r="AU114">
            <v>247.47272727272727</v>
          </cell>
          <cell r="AV114">
            <v>248.40818181818182</v>
          </cell>
          <cell r="AW114">
            <v>277.02</v>
          </cell>
          <cell r="AX114">
            <v>278.12181818181818</v>
          </cell>
          <cell r="AY114">
            <v>276.46909090909094</v>
          </cell>
          <cell r="AZ114">
            <v>360.1314814814815</v>
          </cell>
          <cell r="BA114">
            <v>283.63272727272727</v>
          </cell>
          <cell r="BB114">
            <v>284.73454545454547</v>
          </cell>
          <cell r="BC114">
            <v>324.3259259259259</v>
          </cell>
          <cell r="BD114">
            <v>239.41041666666666</v>
          </cell>
          <cell r="BE114">
            <v>240.64166666666668</v>
          </cell>
          <cell r="BF114">
            <v>238.79583333333332</v>
          </cell>
          <cell r="BG114">
            <v>271.59230769230771</v>
          </cell>
          <cell r="BH114">
            <v>272.80256410256408</v>
          </cell>
          <cell r="BI114">
            <v>270.98846153846154</v>
          </cell>
          <cell r="BJ114">
            <v>256.69272727272727</v>
          </cell>
          <cell r="BK114">
            <v>292.87857142857143</v>
          </cell>
          <cell r="BL114">
            <v>294.07</v>
          </cell>
          <cell r="BM114">
            <v>292.28285714285715</v>
          </cell>
          <cell r="BN114">
            <v>244.31363636363636</v>
          </cell>
          <cell r="BO114">
            <v>245.29818181818183</v>
          </cell>
          <cell r="BP114">
            <v>243.82090909090908</v>
          </cell>
          <cell r="BQ114">
            <v>255.47294117647058</v>
          </cell>
          <cell r="BR114">
            <v>261.43857142857144</v>
          </cell>
          <cell r="BS114">
            <v>262.48714285714289</v>
          </cell>
          <cell r="BT114">
            <v>260.91500000000002</v>
          </cell>
          <cell r="BU114">
            <v>290.65571428571428</v>
          </cell>
          <cell r="BV114">
            <v>291.80214285714288</v>
          </cell>
          <cell r="BW114">
            <v>290.08214285714286</v>
          </cell>
          <cell r="BX114">
            <v>353.12857142857143</v>
          </cell>
          <cell r="BY114">
            <v>316.89272727272726</v>
          </cell>
          <cell r="BZ114">
            <v>290.65571428571428</v>
          </cell>
          <cell r="CA114">
            <v>291.80214285714288</v>
          </cell>
          <cell r="CB114">
            <v>290.08214285714286</v>
          </cell>
          <cell r="CC114">
            <v>316.89272727272726</v>
          </cell>
          <cell r="CD114">
            <v>298.68214285714288</v>
          </cell>
          <cell r="CE114">
            <v>303.09357142857141</v>
          </cell>
          <cell r="CF114">
            <v>304.24</v>
          </cell>
          <cell r="CG114">
            <v>302.52</v>
          </cell>
          <cell r="CH114">
            <v>311.12</v>
          </cell>
          <cell r="CI114">
            <v>0</v>
          </cell>
        </row>
        <row r="115">
          <cell r="E115">
            <v>0</v>
          </cell>
          <cell r="F115">
            <v>146.6388</v>
          </cell>
          <cell r="G115">
            <v>34.643749999999997</v>
          </cell>
          <cell r="H115">
            <v>34.643749999999997</v>
          </cell>
          <cell r="I115">
            <v>47.241666666666667</v>
          </cell>
          <cell r="J115">
            <v>47.241666666666667</v>
          </cell>
          <cell r="K115">
            <v>69.28958333333334</v>
          </cell>
          <cell r="L115">
            <v>69.28958333333334</v>
          </cell>
          <cell r="M115">
            <v>81.887500000000003</v>
          </cell>
          <cell r="N115">
            <v>81.887500000000003</v>
          </cell>
          <cell r="O115">
            <v>100.78333333333333</v>
          </cell>
          <cell r="P115">
            <v>100.78333333333333</v>
          </cell>
          <cell r="Q115">
            <v>100.78333333333333</v>
          </cell>
          <cell r="R115">
            <v>110.23333333333333</v>
          </cell>
          <cell r="S115">
            <v>100.78333333333333</v>
          </cell>
          <cell r="T115">
            <v>100.78333333333333</v>
          </cell>
          <cell r="U115">
            <v>100.78444444444445</v>
          </cell>
          <cell r="V115">
            <v>129.12916666666666</v>
          </cell>
          <cell r="W115">
            <v>129.12916666666666</v>
          </cell>
          <cell r="X115">
            <v>129.12916666666666</v>
          </cell>
          <cell r="Y115">
            <v>141.72777777777779</v>
          </cell>
          <cell r="Z115">
            <v>129.12916666666666</v>
          </cell>
          <cell r="AA115">
            <v>129.12916666666666</v>
          </cell>
          <cell r="AB115">
            <v>129.12948717948717</v>
          </cell>
          <cell r="AC115">
            <v>129.12948717948717</v>
          </cell>
          <cell r="AD115">
            <v>129.12948717948717</v>
          </cell>
          <cell r="AE115">
            <v>148.02636363636364</v>
          </cell>
          <cell r="AF115">
            <v>148.02636363636364</v>
          </cell>
          <cell r="AG115">
            <v>148.02636363636364</v>
          </cell>
          <cell r="AH115">
            <v>163.77407407407406</v>
          </cell>
          <cell r="AI115">
            <v>148.02636363636364</v>
          </cell>
          <cell r="AJ115">
            <v>144.87666666666667</v>
          </cell>
          <cell r="AK115">
            <v>166.92363636363638</v>
          </cell>
          <cell r="AL115">
            <v>166.92363636363638</v>
          </cell>
          <cell r="AM115">
            <v>166.92363636363638</v>
          </cell>
          <cell r="AN115">
            <v>179.52222222222221</v>
          </cell>
          <cell r="AO115">
            <v>166.92363636363638</v>
          </cell>
          <cell r="AP115">
            <v>166.92363636363638</v>
          </cell>
          <cell r="AQ115">
            <v>173.22222222222223</v>
          </cell>
          <cell r="AR115">
            <v>154.32545454545453</v>
          </cell>
          <cell r="AS115">
            <v>154.32545454545453</v>
          </cell>
          <cell r="AT115">
            <v>154.32545454545453</v>
          </cell>
          <cell r="AU115">
            <v>154.32545454545453</v>
          </cell>
          <cell r="AV115">
            <v>154.32545454545453</v>
          </cell>
          <cell r="AW115">
            <v>173.22272727272727</v>
          </cell>
          <cell r="AX115">
            <v>173.22272727272727</v>
          </cell>
          <cell r="AY115">
            <v>173.22272727272727</v>
          </cell>
          <cell r="AZ115">
            <v>185.82037037037037</v>
          </cell>
          <cell r="BA115">
            <v>173.22272727272727</v>
          </cell>
          <cell r="BB115">
            <v>173.22272727272727</v>
          </cell>
          <cell r="BC115">
            <v>179.52148148148149</v>
          </cell>
          <cell r="BD115">
            <v>148.02708333333334</v>
          </cell>
          <cell r="BE115">
            <v>148.02708333333334</v>
          </cell>
          <cell r="BF115">
            <v>148.02708333333334</v>
          </cell>
          <cell r="BG115">
            <v>166.92307692307693</v>
          </cell>
          <cell r="BH115">
            <v>166.92307692307693</v>
          </cell>
          <cell r="BI115">
            <v>166.92307692307693</v>
          </cell>
          <cell r="BJ115">
            <v>166.92363636363638</v>
          </cell>
          <cell r="BK115">
            <v>179.52142857142857</v>
          </cell>
          <cell r="BL115">
            <v>179.52142857142857</v>
          </cell>
          <cell r="BM115">
            <v>179.52142857142857</v>
          </cell>
          <cell r="BN115">
            <v>154.32545454545453</v>
          </cell>
          <cell r="BO115">
            <v>154.32545454545453</v>
          </cell>
          <cell r="BP115">
            <v>154.32545454545453</v>
          </cell>
          <cell r="BQ115">
            <v>148.02705882352942</v>
          </cell>
          <cell r="BR115">
            <v>163.77428571428572</v>
          </cell>
          <cell r="BS115">
            <v>163.77428571428572</v>
          </cell>
          <cell r="BT115">
            <v>163.77428571428572</v>
          </cell>
          <cell r="BU115">
            <v>179.52142857142857</v>
          </cell>
          <cell r="BV115">
            <v>179.52142857142857</v>
          </cell>
          <cell r="BW115">
            <v>179.52142857142857</v>
          </cell>
          <cell r="BX115">
            <v>188.9702380952381</v>
          </cell>
          <cell r="BY115">
            <v>179.52181818181819</v>
          </cell>
          <cell r="BZ115">
            <v>179.52142857142857</v>
          </cell>
          <cell r="CA115">
            <v>179.52142857142857</v>
          </cell>
          <cell r="CB115">
            <v>179.52142857142857</v>
          </cell>
          <cell r="CC115">
            <v>179.52181818181819</v>
          </cell>
          <cell r="CD115">
            <v>179.52142857142857</v>
          </cell>
          <cell r="CE115">
            <v>185.82071428571427</v>
          </cell>
          <cell r="CF115">
            <v>185.82071428571427</v>
          </cell>
          <cell r="CG115">
            <v>185.82071428571427</v>
          </cell>
          <cell r="CH115">
            <v>185.82071428571427</v>
          </cell>
          <cell r="CI115">
            <v>0</v>
          </cell>
        </row>
        <row r="116">
          <cell r="E116">
            <v>0</v>
          </cell>
          <cell r="F116">
            <v>49</v>
          </cell>
          <cell r="G116">
            <v>16.847916666666666</v>
          </cell>
          <cell r="H116">
            <v>17.185416666666665</v>
          </cell>
          <cell r="I116">
            <v>26.208333333333332</v>
          </cell>
          <cell r="J116">
            <v>26.731249999999999</v>
          </cell>
          <cell r="K116">
            <v>34.631250000000001</v>
          </cell>
          <cell r="L116">
            <v>35.325000000000003</v>
          </cell>
          <cell r="M116">
            <v>44.810416666666669</v>
          </cell>
          <cell r="N116">
            <v>45.706249999999997</v>
          </cell>
          <cell r="O116">
            <v>53.235416666666666</v>
          </cell>
          <cell r="P116">
            <v>54.3</v>
          </cell>
          <cell r="Q116">
            <v>52.702083333333334</v>
          </cell>
          <cell r="R116">
            <v>52.05185185185185</v>
          </cell>
          <cell r="S116">
            <v>59.622916666666669</v>
          </cell>
          <cell r="T116">
            <v>60.6875</v>
          </cell>
          <cell r="U116">
            <v>59.055555555555557</v>
          </cell>
          <cell r="V116">
            <v>80.262500000000003</v>
          </cell>
          <cell r="W116">
            <v>81.86666666666666</v>
          </cell>
          <cell r="X116">
            <v>79.46041666666666</v>
          </cell>
          <cell r="Y116">
            <v>78.477777777777774</v>
          </cell>
          <cell r="Z116">
            <v>89.893749999999997</v>
          </cell>
          <cell r="AA116">
            <v>91.497916666666669</v>
          </cell>
          <cell r="AB116">
            <v>41.06666666666667</v>
          </cell>
          <cell r="AC116">
            <v>41.888461538461542</v>
          </cell>
          <cell r="AD116">
            <v>40.656410256410254</v>
          </cell>
          <cell r="AE116">
            <v>43.640909090909091</v>
          </cell>
          <cell r="AF116">
            <v>44.513636363636365</v>
          </cell>
          <cell r="AG116">
            <v>43.204545454545453</v>
          </cell>
          <cell r="AH116">
            <v>97.788888888888891</v>
          </cell>
          <cell r="AI116">
            <v>48.878181818181815</v>
          </cell>
          <cell r="AJ116">
            <v>55.472222222222221</v>
          </cell>
          <cell r="AK116">
            <v>51.48</v>
          </cell>
          <cell r="AL116">
            <v>52.51</v>
          </cell>
          <cell r="AM116">
            <v>50.965454545454548</v>
          </cell>
          <cell r="AN116">
            <v>115.3537037037037</v>
          </cell>
          <cell r="AO116">
            <v>57.657272727272726</v>
          </cell>
          <cell r="AP116">
            <v>58.687272727272727</v>
          </cell>
          <cell r="AQ116">
            <v>97.315555555555562</v>
          </cell>
          <cell r="AR116">
            <v>46.8</v>
          </cell>
          <cell r="AS116">
            <v>47.736363636363635</v>
          </cell>
          <cell r="AT116">
            <v>46.331818181818178</v>
          </cell>
          <cell r="AU116">
            <v>52.416363636363634</v>
          </cell>
          <cell r="AV116">
            <v>53.351818181818182</v>
          </cell>
          <cell r="AW116">
            <v>55.107272727272729</v>
          </cell>
          <cell r="AX116">
            <v>56.209090909090911</v>
          </cell>
          <cell r="AY116">
            <v>54.556363636363635</v>
          </cell>
          <cell r="AZ116">
            <v>123.47962962962963</v>
          </cell>
          <cell r="BA116">
            <v>61.72</v>
          </cell>
          <cell r="BB116">
            <v>62.82181818181818</v>
          </cell>
          <cell r="BC116">
            <v>104.17333333333333</v>
          </cell>
          <cell r="BD116">
            <v>61.541666666666664</v>
          </cell>
          <cell r="BE116">
            <v>62.772916666666667</v>
          </cell>
          <cell r="BF116">
            <v>60.927083333333336</v>
          </cell>
          <cell r="BG116">
            <v>60.488461538461536</v>
          </cell>
          <cell r="BH116">
            <v>61.698717948717949</v>
          </cell>
          <cell r="BI116">
            <v>59.884615384615387</v>
          </cell>
          <cell r="BJ116">
            <v>48.039090909090909</v>
          </cell>
          <cell r="BK116">
            <v>59.552857142857142</v>
          </cell>
          <cell r="BL116">
            <v>60.744285714285716</v>
          </cell>
          <cell r="BM116">
            <v>58.957142857142856</v>
          </cell>
          <cell r="BN116">
            <v>49.257272727272728</v>
          </cell>
          <cell r="BO116">
            <v>50.241818181818182</v>
          </cell>
          <cell r="BP116">
            <v>48.764545454545456</v>
          </cell>
          <cell r="BQ116">
            <v>66.294117647058826</v>
          </cell>
          <cell r="BR116">
            <v>52.415714285714287</v>
          </cell>
          <cell r="BS116">
            <v>53.464285714285715</v>
          </cell>
          <cell r="BT116">
            <v>51.892142857142858</v>
          </cell>
          <cell r="BU116">
            <v>57.33</v>
          </cell>
          <cell r="BV116">
            <v>58.476428571428571</v>
          </cell>
          <cell r="BW116">
            <v>56.756428571428572</v>
          </cell>
          <cell r="BX116">
            <v>105.1047619047619</v>
          </cell>
          <cell r="BY116">
            <v>81.720909090909089</v>
          </cell>
          <cell r="BZ116">
            <v>57.33</v>
          </cell>
          <cell r="CA116">
            <v>58.476428571428571</v>
          </cell>
          <cell r="CB116">
            <v>56.756428571428572</v>
          </cell>
          <cell r="CC116">
            <v>81.720909090909089</v>
          </cell>
          <cell r="CD116">
            <v>65.356428571428566</v>
          </cell>
          <cell r="CE116">
            <v>57.33</v>
          </cell>
          <cell r="CF116">
            <v>58.476428571428571</v>
          </cell>
          <cell r="CG116">
            <v>56.756428571428572</v>
          </cell>
          <cell r="CH116">
            <v>65.356428571428566</v>
          </cell>
          <cell r="CI116">
            <v>0</v>
          </cell>
        </row>
        <row r="117">
          <cell r="E117">
            <v>0</v>
          </cell>
          <cell r="F117">
            <v>38</v>
          </cell>
          <cell r="G117">
            <v>3.7916666666666665</v>
          </cell>
          <cell r="H117">
            <v>3.7916666666666665</v>
          </cell>
          <cell r="I117">
            <v>6.2854166666666664</v>
          </cell>
          <cell r="J117">
            <v>6.2854166666666664</v>
          </cell>
          <cell r="K117">
            <v>7.1833333333333336</v>
          </cell>
          <cell r="L117">
            <v>7.1833333333333336</v>
          </cell>
          <cell r="M117">
            <v>9.2833333333333332</v>
          </cell>
          <cell r="N117">
            <v>9.2833333333333332</v>
          </cell>
          <cell r="O117">
            <v>19.306249999999999</v>
          </cell>
          <cell r="P117">
            <v>19.306249999999999</v>
          </cell>
          <cell r="Q117">
            <v>19.306249999999999</v>
          </cell>
          <cell r="R117">
            <v>21.885185185185186</v>
          </cell>
          <cell r="S117">
            <v>19.306249999999999</v>
          </cell>
          <cell r="T117">
            <v>19.306249999999999</v>
          </cell>
          <cell r="U117">
            <v>18.944444444444443</v>
          </cell>
          <cell r="V117">
            <v>29.685416666666665</v>
          </cell>
          <cell r="W117">
            <v>29.685416666666665</v>
          </cell>
          <cell r="X117">
            <v>29.685416666666665</v>
          </cell>
          <cell r="Y117">
            <v>32.920370370370371</v>
          </cell>
          <cell r="Z117">
            <v>29.685416666666665</v>
          </cell>
          <cell r="AA117">
            <v>29.685416666666665</v>
          </cell>
          <cell r="AB117">
            <v>26.651282051282053</v>
          </cell>
          <cell r="AC117">
            <v>26.651282051282053</v>
          </cell>
          <cell r="AD117">
            <v>26.651282051282053</v>
          </cell>
          <cell r="AE117">
            <v>30.07</v>
          </cell>
          <cell r="AF117">
            <v>30.07</v>
          </cell>
          <cell r="AG117">
            <v>30.07</v>
          </cell>
          <cell r="AH117">
            <v>31.755555555555556</v>
          </cell>
          <cell r="AI117">
            <v>30.07</v>
          </cell>
          <cell r="AJ117">
            <v>31.871111111111112</v>
          </cell>
          <cell r="AK117">
            <v>37.557272727272725</v>
          </cell>
          <cell r="AL117">
            <v>37.557272727272725</v>
          </cell>
          <cell r="AM117">
            <v>37.557272727272725</v>
          </cell>
          <cell r="AN117">
            <v>39.31111111111111</v>
          </cell>
          <cell r="AO117">
            <v>37.557272727272725</v>
          </cell>
          <cell r="AP117">
            <v>37.557272727272725</v>
          </cell>
          <cell r="AQ117">
            <v>32.330370370370368</v>
          </cell>
          <cell r="AR117">
            <v>36.872727272727275</v>
          </cell>
          <cell r="AS117">
            <v>36.872727272727275</v>
          </cell>
          <cell r="AT117">
            <v>36.872727272727275</v>
          </cell>
          <cell r="AU117">
            <v>36.872727272727275</v>
          </cell>
          <cell r="AV117">
            <v>36.872727272727275</v>
          </cell>
          <cell r="AW117">
            <v>44.359090909090909</v>
          </cell>
          <cell r="AX117">
            <v>44.359090909090909</v>
          </cell>
          <cell r="AY117">
            <v>44.359090909090909</v>
          </cell>
          <cell r="AZ117">
            <v>46.185185185185183</v>
          </cell>
          <cell r="BA117">
            <v>44.359090909090909</v>
          </cell>
          <cell r="BB117">
            <v>44.359090909090909</v>
          </cell>
          <cell r="BC117">
            <v>36.143703703703707</v>
          </cell>
          <cell r="BD117">
            <v>26.141666666666666</v>
          </cell>
          <cell r="BE117">
            <v>26.141666666666666</v>
          </cell>
          <cell r="BF117">
            <v>26.141666666666666</v>
          </cell>
          <cell r="BG117">
            <v>40.007692307692309</v>
          </cell>
          <cell r="BH117">
            <v>40.007692307692309</v>
          </cell>
          <cell r="BI117">
            <v>40.007692307692309</v>
          </cell>
          <cell r="BJ117">
            <v>37.557272727272725</v>
          </cell>
          <cell r="BK117">
            <v>49.316428571428574</v>
          </cell>
          <cell r="BL117">
            <v>49.316428571428574</v>
          </cell>
          <cell r="BM117">
            <v>49.316428571428574</v>
          </cell>
          <cell r="BN117">
            <v>36.872727272727275</v>
          </cell>
          <cell r="BO117">
            <v>36.872727272727275</v>
          </cell>
          <cell r="BP117">
            <v>36.872727272727275</v>
          </cell>
          <cell r="BQ117">
            <v>37.45058823529412</v>
          </cell>
          <cell r="BR117">
            <v>41.154285714285713</v>
          </cell>
          <cell r="BS117">
            <v>41.154285714285713</v>
          </cell>
          <cell r="BT117">
            <v>41.154285714285713</v>
          </cell>
          <cell r="BU117">
            <v>49.316428571428574</v>
          </cell>
          <cell r="BV117">
            <v>49.316428571428574</v>
          </cell>
          <cell r="BW117">
            <v>49.316428571428574</v>
          </cell>
          <cell r="BX117">
            <v>54.329761904761902</v>
          </cell>
          <cell r="BY117">
            <v>51.161818181818184</v>
          </cell>
          <cell r="BZ117">
            <v>49.316428571428574</v>
          </cell>
          <cell r="CA117">
            <v>49.316428571428574</v>
          </cell>
          <cell r="CB117">
            <v>49.316428571428574</v>
          </cell>
          <cell r="CC117">
            <v>51.161818181818184</v>
          </cell>
          <cell r="CD117">
            <v>49.316428571428574</v>
          </cell>
          <cell r="CE117">
            <v>55.297142857142859</v>
          </cell>
          <cell r="CF117">
            <v>55.297142857142859</v>
          </cell>
          <cell r="CG117">
            <v>55.297142857142859</v>
          </cell>
          <cell r="CH117">
            <v>55.297142857142859</v>
          </cell>
          <cell r="CI117">
            <v>0</v>
          </cell>
        </row>
        <row r="118">
          <cell r="E118" t="str">
            <v>----</v>
          </cell>
          <cell r="F118" t="str">
            <v>----</v>
          </cell>
          <cell r="G118" t="str">
            <v>----</v>
          </cell>
          <cell r="H118" t="str">
            <v>----</v>
          </cell>
          <cell r="I118" t="str">
            <v>----</v>
          </cell>
          <cell r="J118" t="str">
            <v>----</v>
          </cell>
          <cell r="K118" t="str">
            <v>----</v>
          </cell>
          <cell r="L118" t="str">
            <v>----</v>
          </cell>
          <cell r="M118" t="str">
            <v>----</v>
          </cell>
          <cell r="N118" t="str">
            <v>----</v>
          </cell>
          <cell r="O118" t="str">
            <v>----</v>
          </cell>
          <cell r="P118" t="str">
            <v>----</v>
          </cell>
          <cell r="Q118" t="str">
            <v>----</v>
          </cell>
          <cell r="R118" t="str">
            <v>----</v>
          </cell>
          <cell r="S118" t="str">
            <v>----</v>
          </cell>
          <cell r="T118" t="str">
            <v>----</v>
          </cell>
          <cell r="U118" t="str">
            <v>----</v>
          </cell>
          <cell r="V118" t="str">
            <v>----</v>
          </cell>
          <cell r="W118" t="str">
            <v>----</v>
          </cell>
          <cell r="X118" t="str">
            <v>----</v>
          </cell>
          <cell r="Y118" t="str">
            <v>----</v>
          </cell>
          <cell r="Z118" t="str">
            <v>----</v>
          </cell>
          <cell r="AA118" t="str">
            <v>----</v>
          </cell>
          <cell r="AB118" t="str">
            <v>----</v>
          </cell>
          <cell r="AC118" t="str">
            <v>----</v>
          </cell>
          <cell r="AD118" t="str">
            <v>----</v>
          </cell>
          <cell r="AE118" t="str">
            <v>----</v>
          </cell>
          <cell r="AF118" t="str">
            <v>----</v>
          </cell>
          <cell r="AG118" t="str">
            <v>----</v>
          </cell>
          <cell r="AH118" t="str">
            <v>----</v>
          </cell>
          <cell r="AI118" t="str">
            <v>----</v>
          </cell>
          <cell r="AJ118" t="str">
            <v>----</v>
          </cell>
          <cell r="AK118" t="str">
            <v>----</v>
          </cell>
          <cell r="AL118" t="str">
            <v>----</v>
          </cell>
          <cell r="AM118" t="str">
            <v>----</v>
          </cell>
          <cell r="AN118" t="str">
            <v>----</v>
          </cell>
          <cell r="AO118" t="str">
            <v>----</v>
          </cell>
          <cell r="AP118" t="str">
            <v>----</v>
          </cell>
          <cell r="AQ118" t="str">
            <v>----</v>
          </cell>
          <cell r="AR118" t="str">
            <v>----</v>
          </cell>
          <cell r="AS118" t="str">
            <v>----</v>
          </cell>
          <cell r="AT118" t="str">
            <v>----</v>
          </cell>
          <cell r="AU118" t="str">
            <v>----</v>
          </cell>
          <cell r="AV118" t="str">
            <v>----</v>
          </cell>
          <cell r="AW118" t="str">
            <v>----</v>
          </cell>
          <cell r="AX118" t="str">
            <v>----</v>
          </cell>
          <cell r="AY118" t="str">
            <v>----</v>
          </cell>
          <cell r="AZ118" t="str">
            <v>----</v>
          </cell>
          <cell r="BA118" t="str">
            <v>----</v>
          </cell>
          <cell r="BB118" t="str">
            <v>----</v>
          </cell>
          <cell r="BC118" t="str">
            <v>----</v>
          </cell>
          <cell r="BD118" t="str">
            <v>----</v>
          </cell>
          <cell r="BE118" t="str">
            <v>----</v>
          </cell>
          <cell r="BF118" t="str">
            <v>----</v>
          </cell>
          <cell r="BG118" t="str">
            <v>----</v>
          </cell>
          <cell r="BH118" t="str">
            <v>----</v>
          </cell>
          <cell r="BI118" t="str">
            <v>----</v>
          </cell>
          <cell r="BJ118" t="str">
            <v>----</v>
          </cell>
          <cell r="BK118" t="str">
            <v>----</v>
          </cell>
          <cell r="BL118" t="str">
            <v>----</v>
          </cell>
          <cell r="BM118" t="str">
            <v>----</v>
          </cell>
          <cell r="BN118" t="str">
            <v>----</v>
          </cell>
          <cell r="BO118" t="str">
            <v>----</v>
          </cell>
          <cell r="BP118" t="str">
            <v>----</v>
          </cell>
          <cell r="BQ118" t="str">
            <v>----</v>
          </cell>
          <cell r="BR118" t="str">
            <v>----</v>
          </cell>
          <cell r="BS118" t="str">
            <v>----</v>
          </cell>
          <cell r="BT118" t="str">
            <v>----</v>
          </cell>
          <cell r="BU118" t="str">
            <v>----</v>
          </cell>
          <cell r="BV118" t="str">
            <v>----</v>
          </cell>
          <cell r="BW118" t="str">
            <v>----</v>
          </cell>
          <cell r="BX118" t="str">
            <v>----</v>
          </cell>
          <cell r="BY118" t="str">
            <v>----</v>
          </cell>
          <cell r="BZ118" t="str">
            <v>----</v>
          </cell>
          <cell r="CA118" t="str">
            <v>----</v>
          </cell>
          <cell r="CB118" t="str">
            <v>----</v>
          </cell>
          <cell r="CC118" t="str">
            <v>----</v>
          </cell>
          <cell r="CD118" t="str">
            <v>----</v>
          </cell>
          <cell r="CE118" t="str">
            <v>----</v>
          </cell>
          <cell r="CF118" t="str">
            <v>----</v>
          </cell>
          <cell r="CG118" t="str">
            <v>----</v>
          </cell>
          <cell r="CH118" t="str">
            <v>----</v>
          </cell>
          <cell r="CI118" t="str">
            <v>----</v>
          </cell>
        </row>
        <row r="119">
          <cell r="E119">
            <v>0</v>
          </cell>
          <cell r="F119">
            <v>1798.9022222222222</v>
          </cell>
          <cell r="G119">
            <v>333.25777777777779</v>
          </cell>
          <cell r="H119">
            <v>350.19555555555553</v>
          </cell>
          <cell r="I119">
            <v>603.19111111111113</v>
          </cell>
          <cell r="J119">
            <v>612.73777777777775</v>
          </cell>
          <cell r="K119">
            <v>654.55999999999995</v>
          </cell>
          <cell r="L119">
            <v>670.15555555555557</v>
          </cell>
          <cell r="M119">
            <v>788.53777777777782</v>
          </cell>
          <cell r="N119">
            <v>809.44888888888886</v>
          </cell>
          <cell r="O119">
            <v>847.24</v>
          </cell>
          <cell r="P119">
            <v>862.76</v>
          </cell>
          <cell r="Q119">
            <v>825.80888888888887</v>
          </cell>
          <cell r="R119">
            <v>836.54666666666662</v>
          </cell>
          <cell r="S119">
            <v>970.46222222222218</v>
          </cell>
          <cell r="T119">
            <v>1081.72</v>
          </cell>
          <cell r="U119">
            <v>1593.9822222222222</v>
          </cell>
          <cell r="V119">
            <v>1180.8622222222223</v>
          </cell>
          <cell r="W119">
            <v>1207.6977777777777</v>
          </cell>
          <cell r="X119">
            <v>1165.4000000000001</v>
          </cell>
          <cell r="Y119">
            <v>1201.0711111111111</v>
          </cell>
          <cell r="Z119">
            <v>1629.0355555555554</v>
          </cell>
          <cell r="AA119">
            <v>1445.48</v>
          </cell>
          <cell r="AB119">
            <v>1137.0311111111112</v>
          </cell>
          <cell r="AC119">
            <v>1177.2533333333333</v>
          </cell>
          <cell r="AD119">
            <v>1114.1422222222222</v>
          </cell>
          <cell r="AE119">
            <v>1329.0844444444444</v>
          </cell>
          <cell r="AF119">
            <v>1367.4222222222222</v>
          </cell>
          <cell r="AG119">
            <v>1306.2666666666667</v>
          </cell>
          <cell r="AH119">
            <v>1291.4133333333334</v>
          </cell>
          <cell r="AI119">
            <v>1559.6622222222222</v>
          </cell>
          <cell r="AJ119">
            <v>2602.5155555555557</v>
          </cell>
          <cell r="AK119">
            <v>1628.2044444444443</v>
          </cell>
          <cell r="AL119">
            <v>1666.5466666666666</v>
          </cell>
          <cell r="AM119">
            <v>1605.3911111111111</v>
          </cell>
          <cell r="AN119">
            <v>1594.1422222222222</v>
          </cell>
          <cell r="AO119">
            <v>1932.3155555555556</v>
          </cell>
          <cell r="AP119">
            <v>2107.1733333333332</v>
          </cell>
          <cell r="AQ119">
            <v>2051.2800000000002</v>
          </cell>
          <cell r="AR119">
            <v>1587.9866666666667</v>
          </cell>
          <cell r="AS119">
            <v>1636.1777777777777</v>
          </cell>
          <cell r="AT119">
            <v>1565.6977777777777</v>
          </cell>
          <cell r="AU119">
            <v>1902.4977777777779</v>
          </cell>
          <cell r="AV119">
            <v>1964.2622222222221</v>
          </cell>
          <cell r="AW119">
            <v>1718.2311111111112</v>
          </cell>
          <cell r="AX119">
            <v>1766.4222222222222</v>
          </cell>
          <cell r="AY119">
            <v>1695.9377777777777</v>
          </cell>
          <cell r="AZ119">
            <v>1767.7866666666666</v>
          </cell>
          <cell r="BA119">
            <v>1872.4177777777777</v>
          </cell>
          <cell r="BB119">
            <v>2189.8577777777778</v>
          </cell>
          <cell r="BC119">
            <v>2213.1066666666666</v>
          </cell>
          <cell r="BD119">
            <v>1206.3244444444445</v>
          </cell>
          <cell r="BE119">
            <v>1264.9644444444446</v>
          </cell>
          <cell r="BF119">
            <v>1176.9688888888888</v>
          </cell>
          <cell r="BG119">
            <v>1597.3422222222223</v>
          </cell>
          <cell r="BH119">
            <v>1671.76</v>
          </cell>
          <cell r="BI119">
            <v>1575.3866666666668</v>
          </cell>
          <cell r="BJ119">
            <v>2101.84</v>
          </cell>
          <cell r="BK119">
            <v>1797.4044444444444</v>
          </cell>
          <cell r="BL119">
            <v>1897.2266666666667</v>
          </cell>
          <cell r="BM119">
            <v>1769.0577777777778</v>
          </cell>
          <cell r="BN119">
            <v>1613.4</v>
          </cell>
          <cell r="BO119">
            <v>1663.5511111111111</v>
          </cell>
          <cell r="BP119">
            <v>1582.808888888889</v>
          </cell>
          <cell r="BQ119">
            <v>2861.9066666666668</v>
          </cell>
          <cell r="BR119">
            <v>1630.8044444444445</v>
          </cell>
          <cell r="BS119">
            <v>1713.1111111111111</v>
          </cell>
          <cell r="BT119">
            <v>1598.3822222222223</v>
          </cell>
          <cell r="BU119">
            <v>2001.5288888888888</v>
          </cell>
          <cell r="BV119">
            <v>2083.8311111111111</v>
          </cell>
          <cell r="BW119">
            <v>1969.1066666666666</v>
          </cell>
          <cell r="BX119">
            <v>1848.6355555555556</v>
          </cell>
          <cell r="BY119">
            <v>2396.048888888889</v>
          </cell>
          <cell r="BZ119">
            <v>2010.4844444444445</v>
          </cell>
          <cell r="CA119">
            <v>2045.3022222222223</v>
          </cell>
          <cell r="CB119">
            <v>1975.2622222222221</v>
          </cell>
          <cell r="CC119">
            <v>2386.7066666666665</v>
          </cell>
          <cell r="CD119">
            <v>2642.8266666666668</v>
          </cell>
          <cell r="CE119">
            <v>2037.2755555555555</v>
          </cell>
          <cell r="CF119">
            <v>2072.9733333333334</v>
          </cell>
          <cell r="CG119">
            <v>2001.3022222222223</v>
          </cell>
          <cell r="CH119">
            <v>2668.3111111111111</v>
          </cell>
          <cell r="CI119">
            <v>0</v>
          </cell>
        </row>
        <row r="120">
          <cell r="E120">
            <v>0</v>
          </cell>
          <cell r="F120">
            <v>289.1092857142857</v>
          </cell>
          <cell r="G120">
            <v>156.21458333333334</v>
          </cell>
          <cell r="H120">
            <v>164.15416666666667</v>
          </cell>
          <cell r="I120">
            <v>282.74583333333334</v>
          </cell>
          <cell r="J120">
            <v>287.22083333333336</v>
          </cell>
          <cell r="K120">
            <v>306.82499999999999</v>
          </cell>
          <cell r="L120">
            <v>314.13541666666669</v>
          </cell>
          <cell r="M120">
            <v>369.62708333333336</v>
          </cell>
          <cell r="N120">
            <v>379.42916666666667</v>
          </cell>
          <cell r="O120">
            <v>397.14375000000001</v>
          </cell>
          <cell r="P120">
            <v>404.41874999999999</v>
          </cell>
          <cell r="Q120">
            <v>387.09791666666666</v>
          </cell>
          <cell r="R120">
            <v>348.56111111111113</v>
          </cell>
          <cell r="S120">
            <v>454.90416666666664</v>
          </cell>
          <cell r="T120">
            <v>507.05624999999998</v>
          </cell>
          <cell r="U120">
            <v>796.99111111111108</v>
          </cell>
          <cell r="V120">
            <v>553.5291666666667</v>
          </cell>
          <cell r="W120">
            <v>566.10833333333335</v>
          </cell>
          <cell r="X120">
            <v>546.28125</v>
          </cell>
          <cell r="Y120">
            <v>500.44629629629628</v>
          </cell>
          <cell r="Z120">
            <v>763.61041666666665</v>
          </cell>
          <cell r="AA120">
            <v>677.56875000000002</v>
          </cell>
          <cell r="AB120">
            <v>327.98974358974357</v>
          </cell>
          <cell r="AC120">
            <v>339.59230769230771</v>
          </cell>
          <cell r="AD120">
            <v>321.38717948717948</v>
          </cell>
          <cell r="AE120">
            <v>271.85818181818183</v>
          </cell>
          <cell r="AF120">
            <v>279.7</v>
          </cell>
          <cell r="AG120">
            <v>267.19090909090909</v>
          </cell>
          <cell r="AH120">
            <v>538.08888888888885</v>
          </cell>
          <cell r="AI120">
            <v>319.02181818181816</v>
          </cell>
          <cell r="AJ120">
            <v>650.62888888888892</v>
          </cell>
          <cell r="AK120">
            <v>333.0418181818182</v>
          </cell>
          <cell r="AL120">
            <v>340.88454545454545</v>
          </cell>
          <cell r="AM120">
            <v>328.37545454545455</v>
          </cell>
          <cell r="AN120">
            <v>664.22592592592594</v>
          </cell>
          <cell r="AO120">
            <v>395.24636363636364</v>
          </cell>
          <cell r="AP120">
            <v>431.01272727272726</v>
          </cell>
          <cell r="AQ120">
            <v>683.76</v>
          </cell>
          <cell r="AR120">
            <v>324.81545454545454</v>
          </cell>
          <cell r="AS120">
            <v>334.67272727272729</v>
          </cell>
          <cell r="AT120">
            <v>320.25636363636363</v>
          </cell>
          <cell r="AU120">
            <v>389.14727272727271</v>
          </cell>
          <cell r="AV120">
            <v>401.78090909090906</v>
          </cell>
          <cell r="AW120">
            <v>351.45636363636362</v>
          </cell>
          <cell r="AX120">
            <v>361.31363636363636</v>
          </cell>
          <cell r="AY120">
            <v>346.89636363636362</v>
          </cell>
          <cell r="AZ120">
            <v>736.57777777777778</v>
          </cell>
          <cell r="BA120">
            <v>382.99454545454546</v>
          </cell>
          <cell r="BB120">
            <v>447.92545454545456</v>
          </cell>
          <cell r="BC120">
            <v>737.70222222222219</v>
          </cell>
          <cell r="BD120">
            <v>565.46458333333328</v>
          </cell>
          <cell r="BE120">
            <v>592.95208333333335</v>
          </cell>
          <cell r="BF120">
            <v>551.70416666666665</v>
          </cell>
          <cell r="BG120">
            <v>460.7717948717949</v>
          </cell>
          <cell r="BH120">
            <v>482.23846153846154</v>
          </cell>
          <cell r="BI120">
            <v>454.43846153846152</v>
          </cell>
          <cell r="BJ120">
            <v>429.9218181818182</v>
          </cell>
          <cell r="BK120">
            <v>288.86857142857144</v>
          </cell>
          <cell r="BL120">
            <v>304.91142857142859</v>
          </cell>
          <cell r="BM120">
            <v>284.31285714285713</v>
          </cell>
          <cell r="BN120">
            <v>330.01363636363635</v>
          </cell>
          <cell r="BO120">
            <v>340.27181818181816</v>
          </cell>
          <cell r="BP120">
            <v>323.75636363636363</v>
          </cell>
          <cell r="BQ120">
            <v>757.56352941176476</v>
          </cell>
          <cell r="BR120">
            <v>262.09357142857141</v>
          </cell>
          <cell r="BS120">
            <v>275.32142857142856</v>
          </cell>
          <cell r="BT120">
            <v>256.88285714285712</v>
          </cell>
          <cell r="BU120">
            <v>321.6742857142857</v>
          </cell>
          <cell r="BV120">
            <v>334.9014285714286</v>
          </cell>
          <cell r="BW120">
            <v>316.46357142857141</v>
          </cell>
          <cell r="BX120">
            <v>495.17023809523812</v>
          </cell>
          <cell r="BY120">
            <v>490.10090909090911</v>
          </cell>
          <cell r="BZ120">
            <v>323.11357142857145</v>
          </cell>
          <cell r="CA120">
            <v>328.70928571428573</v>
          </cell>
          <cell r="CB120">
            <v>317.45285714285717</v>
          </cell>
          <cell r="CC120">
            <v>488.19</v>
          </cell>
          <cell r="CD120">
            <v>424.74</v>
          </cell>
          <cell r="CE120">
            <v>327.41928571428571</v>
          </cell>
          <cell r="CF120">
            <v>333.15642857142859</v>
          </cell>
          <cell r="CG120">
            <v>321.63785714285711</v>
          </cell>
          <cell r="CH120">
            <v>428.83571428571429</v>
          </cell>
          <cell r="CI120">
            <v>0</v>
          </cell>
        </row>
        <row r="121">
          <cell r="E121">
            <v>0</v>
          </cell>
          <cell r="F121">
            <v>266.03071428571428</v>
          </cell>
          <cell r="G121">
            <v>58.133333333333333</v>
          </cell>
          <cell r="H121">
            <v>58.477083333333333</v>
          </cell>
          <cell r="I121">
            <v>82.65</v>
          </cell>
          <cell r="J121">
            <v>83.185416666666669</v>
          </cell>
          <cell r="K121">
            <v>116.3625</v>
          </cell>
          <cell r="L121">
            <v>117.07083333333334</v>
          </cell>
          <cell r="M121">
            <v>142.57083333333333</v>
          </cell>
          <cell r="N121">
            <v>143.48541666666668</v>
          </cell>
          <cell r="O121">
            <v>182.42083333333332</v>
          </cell>
          <cell r="P121">
            <v>183.50624999999999</v>
          </cell>
          <cell r="Q121">
            <v>181.87916666666666</v>
          </cell>
          <cell r="R121">
            <v>193.99074074074073</v>
          </cell>
          <cell r="S121">
            <v>188.93541666666667</v>
          </cell>
          <cell r="T121">
            <v>190.02083333333334</v>
          </cell>
          <cell r="U121">
            <v>187.98666666666668</v>
          </cell>
          <cell r="V121">
            <v>249.17916666666667</v>
          </cell>
          <cell r="W121">
            <v>250.81666666666666</v>
          </cell>
          <cell r="X121">
            <v>248.36041666666668</v>
          </cell>
          <cell r="Y121">
            <v>264.17222222222222</v>
          </cell>
          <cell r="Z121">
            <v>259.00625000000002</v>
          </cell>
          <cell r="AA121">
            <v>260.64583333333331</v>
          </cell>
          <cell r="AB121">
            <v>206.38717948717948</v>
          </cell>
          <cell r="AC121">
            <v>207.22564102564104</v>
          </cell>
          <cell r="AD121">
            <v>205.96794871794873</v>
          </cell>
          <cell r="AE121">
            <v>232.44</v>
          </cell>
          <cell r="AF121">
            <v>233.32909090909092</v>
          </cell>
          <cell r="AG121">
            <v>231.99545454545455</v>
          </cell>
          <cell r="AH121">
            <v>306.14999999999998</v>
          </cell>
          <cell r="AI121">
            <v>237.77545454545455</v>
          </cell>
          <cell r="AJ121">
            <v>242.99333333333334</v>
          </cell>
          <cell r="AK121">
            <v>267.98363636363638</v>
          </cell>
          <cell r="AL121">
            <v>269.03454545454548</v>
          </cell>
          <cell r="AM121">
            <v>267.4581818181818</v>
          </cell>
          <cell r="AN121">
            <v>348.41666666666669</v>
          </cell>
          <cell r="AO121">
            <v>274.28818181818184</v>
          </cell>
          <cell r="AP121">
            <v>275.33818181818179</v>
          </cell>
          <cell r="AQ121">
            <v>316.90814814814814</v>
          </cell>
          <cell r="AR121">
            <v>249.12909090909091</v>
          </cell>
          <cell r="AS121">
            <v>250.08363636363637</v>
          </cell>
          <cell r="AT121">
            <v>248.65181818181819</v>
          </cell>
          <cell r="AU121">
            <v>254.85727272727271</v>
          </cell>
          <cell r="AV121">
            <v>255.81181818181818</v>
          </cell>
          <cell r="AW121">
            <v>285.14181818181817</v>
          </cell>
          <cell r="AX121">
            <v>286.26727272727271</v>
          </cell>
          <cell r="AY121">
            <v>284.57909090909089</v>
          </cell>
          <cell r="AZ121">
            <v>370.2962962962963</v>
          </cell>
          <cell r="BA121">
            <v>291.89454545454544</v>
          </cell>
          <cell r="BB121">
            <v>293.02</v>
          </cell>
          <cell r="BC121">
            <v>334.70666666666665</v>
          </cell>
          <cell r="BD121">
            <v>248.51249999999999</v>
          </cell>
          <cell r="BE121">
            <v>249.76666666666668</v>
          </cell>
          <cell r="BF121">
            <v>247.88541666666666</v>
          </cell>
          <cell r="BG121">
            <v>279.65641025641025</v>
          </cell>
          <cell r="BH121">
            <v>280.8897435897436</v>
          </cell>
          <cell r="BI121">
            <v>279.03974358974358</v>
          </cell>
          <cell r="BJ121">
            <v>264.41909090909093</v>
          </cell>
          <cell r="BK121">
            <v>301.08142857142855</v>
          </cell>
          <cell r="BL121">
            <v>302.29571428571427</v>
          </cell>
          <cell r="BM121">
            <v>300.47428571428571</v>
          </cell>
          <cell r="BN121">
            <v>251.70272727272726</v>
          </cell>
          <cell r="BO121">
            <v>252.70909090909092</v>
          </cell>
          <cell r="BP121">
            <v>251.2</v>
          </cell>
          <cell r="BQ121">
            <v>262.76235294117646</v>
          </cell>
          <cell r="BR121">
            <v>269.01499999999999</v>
          </cell>
          <cell r="BS121">
            <v>270.08428571428573</v>
          </cell>
          <cell r="BT121">
            <v>268.48</v>
          </cell>
          <cell r="BU121">
            <v>298.74142857142857</v>
          </cell>
          <cell r="BV121">
            <v>299.90928571428572</v>
          </cell>
          <cell r="BW121">
            <v>298.15785714285715</v>
          </cell>
          <cell r="BX121">
            <v>362.70238095238096</v>
          </cell>
          <cell r="BY121">
            <v>325.50090909090909</v>
          </cell>
          <cell r="BZ121">
            <v>298.74142857142857</v>
          </cell>
          <cell r="CA121">
            <v>299.90928571428572</v>
          </cell>
          <cell r="CB121">
            <v>298.15785714285715</v>
          </cell>
          <cell r="CC121">
            <v>325.50090909090909</v>
          </cell>
          <cell r="CD121">
            <v>306.91500000000002</v>
          </cell>
          <cell r="CE121">
            <v>311.29714285714283</v>
          </cell>
          <cell r="CF121">
            <v>312.46499999999997</v>
          </cell>
          <cell r="CG121">
            <v>310.71357142857141</v>
          </cell>
          <cell r="CH121">
            <v>319.47071428571428</v>
          </cell>
          <cell r="CI121">
            <v>0</v>
          </cell>
        </row>
        <row r="122">
          <cell r="E122">
            <v>0</v>
          </cell>
          <cell r="F122">
            <v>555.14</v>
          </cell>
          <cell r="G122">
            <v>214.34791666666666</v>
          </cell>
          <cell r="H122">
            <v>222.63124999999999</v>
          </cell>
          <cell r="I122">
            <v>365.39583333333331</v>
          </cell>
          <cell r="J122">
            <v>370.40625</v>
          </cell>
          <cell r="K122">
            <v>423.1875</v>
          </cell>
          <cell r="L122">
            <v>431.20625000000001</v>
          </cell>
          <cell r="M122">
            <v>512.19791666666663</v>
          </cell>
          <cell r="N122">
            <v>522.91458333333333</v>
          </cell>
          <cell r="O122">
            <v>579.5645833333333</v>
          </cell>
          <cell r="P122">
            <v>587.92499999999995</v>
          </cell>
          <cell r="Q122">
            <v>568.97708333333333</v>
          </cell>
          <cell r="R122">
            <v>542.55185185185189</v>
          </cell>
          <cell r="S122">
            <v>643.83958333333328</v>
          </cell>
          <cell r="T122">
            <v>697.07708333333335</v>
          </cell>
          <cell r="U122">
            <v>984.97777777777776</v>
          </cell>
          <cell r="V122">
            <v>802.70833333333337</v>
          </cell>
          <cell r="W122">
            <v>816.92499999999995</v>
          </cell>
          <cell r="X122">
            <v>794.64166666666665</v>
          </cell>
          <cell r="Y122">
            <v>764.6185185185185</v>
          </cell>
          <cell r="Z122">
            <v>1022.6166666666667</v>
          </cell>
          <cell r="AA122">
            <v>938.21458333333328</v>
          </cell>
          <cell r="AB122">
            <v>534.37692307692305</v>
          </cell>
          <cell r="AC122">
            <v>546.81794871794875</v>
          </cell>
          <cell r="AD122">
            <v>527.35512820512815</v>
          </cell>
          <cell r="AE122">
            <v>504.29818181818183</v>
          </cell>
          <cell r="AF122">
            <v>513.02909090909088</v>
          </cell>
          <cell r="AG122">
            <v>499.18636363636364</v>
          </cell>
          <cell r="AH122">
            <v>844.23888888888894</v>
          </cell>
          <cell r="AI122">
            <v>556.79727272727268</v>
          </cell>
          <cell r="AJ122">
            <v>893.62222222222226</v>
          </cell>
          <cell r="AK122">
            <v>601.02545454545452</v>
          </cell>
          <cell r="AL122">
            <v>609.91909090909087</v>
          </cell>
          <cell r="AM122">
            <v>595.8336363636364</v>
          </cell>
          <cell r="AN122">
            <v>1012.6425925925926</v>
          </cell>
          <cell r="AO122">
            <v>669.53454545454542</v>
          </cell>
          <cell r="AP122">
            <v>706.35090909090911</v>
          </cell>
          <cell r="AQ122">
            <v>1000.6681481481481</v>
          </cell>
          <cell r="AR122">
            <v>573.9445454545455</v>
          </cell>
          <cell r="AS122">
            <v>584.75636363636363</v>
          </cell>
          <cell r="AT122">
            <v>568.90818181818179</v>
          </cell>
          <cell r="AU122">
            <v>644.00454545454545</v>
          </cell>
          <cell r="AV122">
            <v>657.5927272727273</v>
          </cell>
          <cell r="AW122">
            <v>636.59818181818184</v>
          </cell>
          <cell r="AX122">
            <v>647.58090909090913</v>
          </cell>
          <cell r="AY122">
            <v>631.47545454545457</v>
          </cell>
          <cell r="AZ122">
            <v>1106.8740740740741</v>
          </cell>
          <cell r="BA122">
            <v>674.8890909090909</v>
          </cell>
          <cell r="BB122">
            <v>740.9454545454546</v>
          </cell>
          <cell r="BC122">
            <v>1072.4088888888889</v>
          </cell>
          <cell r="BD122">
            <v>813.97708333333333</v>
          </cell>
          <cell r="BE122">
            <v>842.71875</v>
          </cell>
          <cell r="BF122">
            <v>799.58958333333328</v>
          </cell>
          <cell r="BG122">
            <v>740.42820512820515</v>
          </cell>
          <cell r="BH122">
            <v>763.12820512820508</v>
          </cell>
          <cell r="BI122">
            <v>733.4782051282051</v>
          </cell>
          <cell r="BJ122">
            <v>694.34090909090912</v>
          </cell>
          <cell r="BK122">
            <v>589.95000000000005</v>
          </cell>
          <cell r="BL122">
            <v>607.20714285714291</v>
          </cell>
          <cell r="BM122">
            <v>584.78714285714284</v>
          </cell>
          <cell r="BN122">
            <v>581.71636363636367</v>
          </cell>
          <cell r="BO122">
            <v>592.98090909090911</v>
          </cell>
          <cell r="BP122">
            <v>574.95636363636368</v>
          </cell>
          <cell r="BQ122">
            <v>1020.3258823529412</v>
          </cell>
          <cell r="BR122">
            <v>531.10857142857139</v>
          </cell>
          <cell r="BS122">
            <v>545.40571428571434</v>
          </cell>
          <cell r="BT122">
            <v>525.36285714285714</v>
          </cell>
          <cell r="BU122">
            <v>620.41571428571433</v>
          </cell>
          <cell r="BV122">
            <v>634.81071428571431</v>
          </cell>
          <cell r="BW122">
            <v>614.62142857142862</v>
          </cell>
          <cell r="BX122">
            <v>857.87261904761908</v>
          </cell>
          <cell r="BY122">
            <v>815.6018181818182</v>
          </cell>
          <cell r="BZ122">
            <v>621.85500000000002</v>
          </cell>
          <cell r="CA122">
            <v>628.61857142857139</v>
          </cell>
          <cell r="CB122">
            <v>615.61071428571427</v>
          </cell>
          <cell r="CC122">
            <v>813.69090909090914</v>
          </cell>
          <cell r="CD122">
            <v>731.65499999999997</v>
          </cell>
          <cell r="CE122">
            <v>638.71642857142854</v>
          </cell>
          <cell r="CF122">
            <v>645.62142857142862</v>
          </cell>
          <cell r="CG122">
            <v>632.35142857142853</v>
          </cell>
          <cell r="CH122">
            <v>748.30642857142857</v>
          </cell>
          <cell r="CI122">
            <v>0</v>
          </cell>
        </row>
        <row r="123">
          <cell r="E123" t="str">
            <v>----</v>
          </cell>
          <cell r="F123" t="str">
            <v>----</v>
          </cell>
          <cell r="G123" t="str">
            <v>----</v>
          </cell>
          <cell r="H123" t="str">
            <v>----</v>
          </cell>
          <cell r="I123" t="str">
            <v>----</v>
          </cell>
          <cell r="J123" t="str">
            <v>----</v>
          </cell>
          <cell r="K123" t="str">
            <v>----</v>
          </cell>
          <cell r="L123" t="str">
            <v>----</v>
          </cell>
          <cell r="M123" t="str">
            <v>----</v>
          </cell>
          <cell r="N123" t="str">
            <v>----</v>
          </cell>
          <cell r="O123" t="str">
            <v>----</v>
          </cell>
          <cell r="P123" t="str">
            <v>----</v>
          </cell>
          <cell r="Q123" t="str">
            <v>----</v>
          </cell>
          <cell r="R123" t="str">
            <v>----</v>
          </cell>
          <cell r="S123" t="str">
            <v>----</v>
          </cell>
          <cell r="T123" t="str">
            <v>----</v>
          </cell>
          <cell r="U123" t="str">
            <v>----</v>
          </cell>
          <cell r="V123" t="str">
            <v>----</v>
          </cell>
          <cell r="W123" t="str">
            <v>----</v>
          </cell>
          <cell r="X123" t="str">
            <v>----</v>
          </cell>
          <cell r="Y123" t="str">
            <v>----</v>
          </cell>
          <cell r="Z123" t="str">
            <v>----</v>
          </cell>
          <cell r="AA123" t="str">
            <v>----</v>
          </cell>
          <cell r="AB123" t="str">
            <v>----</v>
          </cell>
          <cell r="AC123" t="str">
            <v>----</v>
          </cell>
          <cell r="AD123" t="str">
            <v>----</v>
          </cell>
          <cell r="AE123" t="str">
            <v>----</v>
          </cell>
          <cell r="AF123" t="str">
            <v>----</v>
          </cell>
          <cell r="AG123" t="str">
            <v>----</v>
          </cell>
          <cell r="AH123" t="str">
            <v>----</v>
          </cell>
          <cell r="AI123" t="str">
            <v>----</v>
          </cell>
          <cell r="AJ123" t="str">
            <v>----</v>
          </cell>
          <cell r="AK123" t="str">
            <v>----</v>
          </cell>
          <cell r="AL123" t="str">
            <v>----</v>
          </cell>
          <cell r="AM123" t="str">
            <v>----</v>
          </cell>
          <cell r="AN123" t="str">
            <v>----</v>
          </cell>
          <cell r="AO123" t="str">
            <v>----</v>
          </cell>
          <cell r="AP123" t="str">
            <v>----</v>
          </cell>
          <cell r="AQ123" t="str">
            <v>----</v>
          </cell>
          <cell r="AR123" t="str">
            <v>----</v>
          </cell>
          <cell r="AS123" t="str">
            <v>----</v>
          </cell>
          <cell r="AT123" t="str">
            <v>----</v>
          </cell>
          <cell r="AU123" t="str">
            <v>----</v>
          </cell>
          <cell r="AV123" t="str">
            <v>----</v>
          </cell>
          <cell r="AW123" t="str">
            <v>----</v>
          </cell>
          <cell r="AX123" t="str">
            <v>----</v>
          </cell>
          <cell r="AY123" t="str">
            <v>----</v>
          </cell>
          <cell r="AZ123" t="str">
            <v>----</v>
          </cell>
          <cell r="BA123" t="str">
            <v>----</v>
          </cell>
          <cell r="BB123" t="str">
            <v>----</v>
          </cell>
          <cell r="BC123" t="str">
            <v>----</v>
          </cell>
          <cell r="BD123" t="str">
            <v>----</v>
          </cell>
          <cell r="BE123" t="str">
            <v>----</v>
          </cell>
          <cell r="BF123" t="str">
            <v>----</v>
          </cell>
          <cell r="BG123" t="str">
            <v>----</v>
          </cell>
          <cell r="BH123" t="str">
            <v>----</v>
          </cell>
          <cell r="BI123" t="str">
            <v>----</v>
          </cell>
          <cell r="BJ123" t="str">
            <v>----</v>
          </cell>
          <cell r="BK123" t="str">
            <v>----</v>
          </cell>
          <cell r="BL123" t="str">
            <v>----</v>
          </cell>
          <cell r="BM123" t="str">
            <v>----</v>
          </cell>
          <cell r="BN123" t="str">
            <v>----</v>
          </cell>
          <cell r="BO123" t="str">
            <v>----</v>
          </cell>
          <cell r="BP123" t="str">
            <v>----</v>
          </cell>
          <cell r="BQ123" t="str">
            <v>----</v>
          </cell>
          <cell r="BR123" t="str">
            <v>----</v>
          </cell>
          <cell r="BS123" t="str">
            <v>----</v>
          </cell>
          <cell r="BT123" t="str">
            <v>----</v>
          </cell>
          <cell r="BU123" t="str">
            <v>----</v>
          </cell>
          <cell r="BV123" t="str">
            <v>----</v>
          </cell>
          <cell r="BW123" t="str">
            <v>----</v>
          </cell>
          <cell r="BX123" t="str">
            <v>----</v>
          </cell>
          <cell r="BY123" t="str">
            <v>----</v>
          </cell>
          <cell r="BZ123" t="str">
            <v>----</v>
          </cell>
          <cell r="CA123" t="str">
            <v>----</v>
          </cell>
          <cell r="CB123" t="str">
            <v>----</v>
          </cell>
          <cell r="CC123" t="str">
            <v>----</v>
          </cell>
          <cell r="CD123" t="str">
            <v>----</v>
          </cell>
          <cell r="CE123" t="str">
            <v>----</v>
          </cell>
          <cell r="CF123" t="str">
            <v>----</v>
          </cell>
          <cell r="CG123" t="str">
            <v>----</v>
          </cell>
          <cell r="CH123" t="str">
            <v>----</v>
          </cell>
          <cell r="CI123" t="str">
            <v>----</v>
          </cell>
        </row>
        <row r="124">
          <cell r="E124">
            <v>0</v>
          </cell>
          <cell r="F124">
            <v>1323.5465841289843</v>
          </cell>
          <cell r="G124">
            <v>1157.4487133970331</v>
          </cell>
          <cell r="H124">
            <v>1181.5496273636541</v>
          </cell>
          <cell r="I124">
            <v>1126.2250325707221</v>
          </cell>
          <cell r="J124">
            <v>1096.2017063299593</v>
          </cell>
          <cell r="K124">
            <v>1128.1540606376298</v>
          </cell>
          <cell r="L124">
            <v>1110.8614452949455</v>
          </cell>
          <cell r="M124">
            <v>1106.7783710949197</v>
          </cell>
          <cell r="N124">
            <v>1086.5150575096645</v>
          </cell>
          <cell r="O124">
            <v>1115.5201067365761</v>
          </cell>
          <cell r="P124">
            <v>1088.2747021723897</v>
          </cell>
          <cell r="Q124">
            <v>1107.52348481236</v>
          </cell>
          <cell r="R124">
            <v>1049.9648566934054</v>
          </cell>
          <cell r="S124">
            <v>1255.593571202668</v>
          </cell>
          <cell r="T124">
            <v>1125.1352175963166</v>
          </cell>
          <cell r="U124">
            <v>1103.9983254376486</v>
          </cell>
          <cell r="V124">
            <v>1110.821240284798</v>
          </cell>
          <cell r="W124">
            <v>1096.5646097908418</v>
          </cell>
          <cell r="X124">
            <v>1111.6693163751988</v>
          </cell>
          <cell r="Y124">
            <v>1064.1252815448345</v>
          </cell>
          <cell r="Z124">
            <v>1094.6675228097422</v>
          </cell>
          <cell r="AA124">
            <v>1038.5886590728376</v>
          </cell>
          <cell r="AB124">
            <v>1162.3074232078034</v>
          </cell>
          <cell r="AC124">
            <v>1163.1456687554066</v>
          </cell>
          <cell r="AD124">
            <v>1154.7483048349056</v>
          </cell>
          <cell r="AE124">
            <v>1110.9897499340564</v>
          </cell>
          <cell r="AF124">
            <v>1119.9443795296283</v>
          </cell>
          <cell r="AG124">
            <v>1113.2237696814977</v>
          </cell>
          <cell r="AH124">
            <v>1103.9985410112615</v>
          </cell>
          <cell r="AI124">
            <v>1251.7397957545772</v>
          </cell>
          <cell r="AJ124">
            <v>1161.0724681360691</v>
          </cell>
          <cell r="AK124">
            <v>1120.9274716667076</v>
          </cell>
          <cell r="AL124">
            <v>1122.9627988044826</v>
          </cell>
          <cell r="AM124">
            <v>1117.5729861515042</v>
          </cell>
          <cell r="AN124">
            <v>1110.958997453989</v>
          </cell>
          <cell r="AO124">
            <v>1133.5060993891486</v>
          </cell>
          <cell r="AP124">
            <v>1160.758179663706</v>
          </cell>
          <cell r="AQ124">
            <v>1123.7728388328335</v>
          </cell>
          <cell r="AR124">
            <v>1081.3582918451038</v>
          </cell>
          <cell r="AS124">
            <v>1082.8379566853052</v>
          </cell>
          <cell r="AT124">
            <v>1077.5917972812588</v>
          </cell>
          <cell r="AU124">
            <v>1122.2086481441672</v>
          </cell>
          <cell r="AV124">
            <v>1085.0918608105553</v>
          </cell>
          <cell r="AW124">
            <v>1086.7818660729597</v>
          </cell>
          <cell r="AX124">
            <v>1088.0229734649909</v>
          </cell>
          <cell r="AY124">
            <v>1083.337118717209</v>
          </cell>
          <cell r="AZ124">
            <v>1124.320535035376</v>
          </cell>
          <cell r="BA124">
            <v>1126.1775178298387</v>
          </cell>
          <cell r="BB124">
            <v>1148.2163331127247</v>
          </cell>
          <cell r="BC124">
            <v>1053.1493023757505</v>
          </cell>
          <cell r="BD124">
            <v>1100.70116103183</v>
          </cell>
          <cell r="BE124">
            <v>1096.2999198816715</v>
          </cell>
          <cell r="BF124">
            <v>1094.75973145484</v>
          </cell>
          <cell r="BG124">
            <v>1099.6401865155613</v>
          </cell>
          <cell r="BH124">
            <v>1103.3748404980861</v>
          </cell>
          <cell r="BI124">
            <v>1101.1624800402612</v>
          </cell>
          <cell r="BJ124">
            <v>1099.9585986816703</v>
          </cell>
          <cell r="BK124">
            <v>1011.6596415304374</v>
          </cell>
          <cell r="BL124">
            <v>1018.5151604806307</v>
          </cell>
          <cell r="BM124">
            <v>1014.9706630083613</v>
          </cell>
          <cell r="BN124">
            <v>1186.8859426852594</v>
          </cell>
          <cell r="BO124">
            <v>1173.7705637751421</v>
          </cell>
          <cell r="BP124">
            <v>1182.7698439056792</v>
          </cell>
          <cell r="BQ124">
            <v>1169.4956811065665</v>
          </cell>
          <cell r="BR124">
            <v>1088.6448125369006</v>
          </cell>
          <cell r="BS124">
            <v>1102.5615354910683</v>
          </cell>
          <cell r="BT124">
            <v>1083.838380794233</v>
          </cell>
          <cell r="BU124">
            <v>1169.3389453349155</v>
          </cell>
          <cell r="BV124">
            <v>1179.0228078557598</v>
          </cell>
          <cell r="BW124">
            <v>1166.2529515045105</v>
          </cell>
          <cell r="BX124">
            <v>1095.5786290747415</v>
          </cell>
          <cell r="BY124">
            <v>1190.7055741818069</v>
          </cell>
          <cell r="BZ124">
            <v>1163.0260958992158</v>
          </cell>
          <cell r="CA124">
            <v>1145.2772150575634</v>
          </cell>
          <cell r="CB124">
            <v>1159.3033234819218</v>
          </cell>
          <cell r="CC124">
            <v>1168.9508352307605</v>
          </cell>
          <cell r="CD124">
            <v>1134.6672721929849</v>
          </cell>
          <cell r="CE124">
            <v>1158.5229929359434</v>
          </cell>
          <cell r="CF124">
            <v>1141.2565544949828</v>
          </cell>
          <cell r="CG124">
            <v>1154.8106317063664</v>
          </cell>
          <cell r="CH124">
            <v>1131.8275479174954</v>
          </cell>
          <cell r="CI124">
            <v>0</v>
          </cell>
        </row>
        <row r="125">
          <cell r="E125">
            <v>0</v>
          </cell>
          <cell r="F125">
            <v>1282.0512820512822</v>
          </cell>
          <cell r="G125">
            <v>1176.8438477101342</v>
          </cell>
          <cell r="H125">
            <v>1224.7336410300652</v>
          </cell>
          <cell r="I125">
            <v>1127.4203803248367</v>
          </cell>
          <cell r="J125">
            <v>1049.4462844131649</v>
          </cell>
          <cell r="K125">
            <v>1127.3096497605736</v>
          </cell>
          <cell r="L125">
            <v>1084.024612579763</v>
          </cell>
          <cell r="M125">
            <v>1083.2316416624794</v>
          </cell>
          <cell r="N125">
            <v>1040.7301079829053</v>
          </cell>
          <cell r="O125">
            <v>1090.233598824492</v>
          </cell>
          <cell r="P125">
            <v>1031.8218586407411</v>
          </cell>
          <cell r="Q125">
            <v>1078.8607463358858</v>
          </cell>
          <cell r="R125">
            <v>978.28694218179999</v>
          </cell>
          <cell r="S125">
            <v>1319.6202114911046</v>
          </cell>
          <cell r="T125">
            <v>1105.588366668321</v>
          </cell>
          <cell r="U125">
            <v>1049.0508699467118</v>
          </cell>
          <cell r="V125">
            <v>1088.3700249206365</v>
          </cell>
          <cell r="W125">
            <v>1062.8575869136546</v>
          </cell>
          <cell r="X125">
            <v>1090.4321413778821</v>
          </cell>
          <cell r="Y125">
            <v>1011.8331509261621</v>
          </cell>
          <cell r="Z125">
            <v>1054.08462140765</v>
          </cell>
          <cell r="AA125">
            <v>964.59154990957222</v>
          </cell>
          <cell r="AB125">
            <v>1192.8201970443349</v>
          </cell>
          <cell r="AC125">
            <v>1189.3071216957949</v>
          </cell>
          <cell r="AD125">
            <v>1178.8643533123029</v>
          </cell>
          <cell r="AE125">
            <v>1083.7862484041584</v>
          </cell>
          <cell r="AF125">
            <v>1099.6296393580415</v>
          </cell>
          <cell r="AG125">
            <v>1088.9859694479303</v>
          </cell>
          <cell r="AH125">
            <v>1072.9179798794785</v>
          </cell>
          <cell r="AI125">
            <v>1311.0129189863917</v>
          </cell>
          <cell r="AJ125">
            <v>1256.9930069930069</v>
          </cell>
          <cell r="AK125">
            <v>1104.6454591358292</v>
          </cell>
          <cell r="AL125">
            <v>1107.1087290705887</v>
          </cell>
          <cell r="AM125">
            <v>1099.277448158374</v>
          </cell>
          <cell r="AN125">
            <v>1085.5587730587731</v>
          </cell>
          <cell r="AO125">
            <v>1122.84152614607</v>
          </cell>
          <cell r="AP125">
            <v>1165.0382687156659</v>
          </cell>
          <cell r="AQ125">
            <v>1111.6055911061981</v>
          </cell>
          <cell r="AR125">
            <v>1041.1192873158473</v>
          </cell>
          <cell r="AS125">
            <v>1043.3988904260023</v>
          </cell>
          <cell r="AT125">
            <v>1034.3170320404722</v>
          </cell>
          <cell r="AU125">
            <v>1117.435601691657</v>
          </cell>
          <cell r="AV125">
            <v>1046.7073611127291</v>
          </cell>
          <cell r="AW125">
            <v>1044.2882461935069</v>
          </cell>
          <cell r="AX125">
            <v>1046.1854456338822</v>
          </cell>
          <cell r="AY125">
            <v>1038.2772506996109</v>
          </cell>
          <cell r="AZ125">
            <v>1113.150461364635</v>
          </cell>
          <cell r="BA125">
            <v>1113.0614142118413</v>
          </cell>
          <cell r="BB125">
            <v>1150.3654067413815</v>
          </cell>
          <cell r="BC125">
            <v>988.4324391921466</v>
          </cell>
          <cell r="BD125">
            <v>1076.4033791633301</v>
          </cell>
          <cell r="BE125">
            <v>1067.5804844318807</v>
          </cell>
          <cell r="BF125">
            <v>1064.5913393945075</v>
          </cell>
          <cell r="BG125">
            <v>1060.2575864251528</v>
          </cell>
          <cell r="BH125">
            <v>1067.0894548153449</v>
          </cell>
          <cell r="BI125">
            <v>1063.0402221166844</v>
          </cell>
          <cell r="BJ125">
            <v>1059.5019077909444</v>
          </cell>
          <cell r="BK125">
            <v>918.65430745994604</v>
          </cell>
          <cell r="BL125">
            <v>935.31560864854271</v>
          </cell>
          <cell r="BM125">
            <v>923.5930590300502</v>
          </cell>
          <cell r="BN125">
            <v>1233.8331656318258</v>
          </cell>
          <cell r="BO125">
            <v>1202.464802051732</v>
          </cell>
          <cell r="BP125">
            <v>1228.6287501369816</v>
          </cell>
          <cell r="BQ125">
            <v>1303.5961953166245</v>
          </cell>
          <cell r="BR125">
            <v>1049.5981193958419</v>
          </cell>
          <cell r="BS125">
            <v>1073.6986229231943</v>
          </cell>
          <cell r="BT125">
            <v>1041.2170068911714</v>
          </cell>
          <cell r="BU125">
            <v>1196.8747430927522</v>
          </cell>
          <cell r="BV125">
            <v>1210.0365550170868</v>
          </cell>
          <cell r="BW125">
            <v>1192.8382323431745</v>
          </cell>
          <cell r="BX125">
            <v>1065.9640721388048</v>
          </cell>
          <cell r="BY125">
            <v>1228.8560273003966</v>
          </cell>
          <cell r="BZ125">
            <v>1183.6779013203613</v>
          </cell>
          <cell r="CA125">
            <v>1147.6987398834481</v>
          </cell>
          <cell r="CB125">
            <v>1178.5378138434535</v>
          </cell>
          <cell r="CC125">
            <v>1188.5870979363904</v>
          </cell>
          <cell r="CD125">
            <v>1122.3538462811148</v>
          </cell>
          <cell r="CE125">
            <v>1173.6930040402199</v>
          </cell>
          <cell r="CF125">
            <v>1139.0248510141344</v>
          </cell>
          <cell r="CG125">
            <v>1168.424918000137</v>
          </cell>
          <cell r="CH125">
            <v>1116.59746975864</v>
          </cell>
          <cell r="CI125">
            <v>0</v>
          </cell>
        </row>
        <row r="126">
          <cell r="E126">
            <v>0</v>
          </cell>
          <cell r="F126">
            <v>1200</v>
          </cell>
          <cell r="G126">
            <v>1106.5573770491803</v>
          </cell>
          <cell r="H126">
            <v>1106.5573770491803</v>
          </cell>
          <cell r="I126">
            <v>1098.4405458089668</v>
          </cell>
          <cell r="J126">
            <v>1098.4405458089668</v>
          </cell>
          <cell r="K126">
            <v>1098.0582524271845</v>
          </cell>
          <cell r="L126">
            <v>1098.0582524271845</v>
          </cell>
          <cell r="M126">
            <v>1088.2867132867132</v>
          </cell>
          <cell r="N126">
            <v>1088.2867132867132</v>
          </cell>
          <cell r="O126">
            <v>1097.6027397260275</v>
          </cell>
          <cell r="P126">
            <v>1097.6027397260275</v>
          </cell>
          <cell r="Q126">
            <v>1097.6027397260275</v>
          </cell>
          <cell r="R126">
            <v>1089.94708994709</v>
          </cell>
          <cell r="S126">
            <v>1093.911776863571</v>
          </cell>
          <cell r="T126">
            <v>1097.6879327398615</v>
          </cell>
          <cell r="U126">
            <v>1101.721963905745</v>
          </cell>
          <cell r="V126">
            <v>1085.8662613981762</v>
          </cell>
          <cell r="W126">
            <v>1085.8662613981762</v>
          </cell>
          <cell r="X126">
            <v>1085.8662613981762</v>
          </cell>
          <cell r="Y126">
            <v>1073.5116653258247</v>
          </cell>
          <cell r="Z126">
            <v>1077.4333733888625</v>
          </cell>
          <cell r="AA126">
            <v>1086.0740854697099</v>
          </cell>
          <cell r="AB126">
            <v>1081.0616929698708</v>
          </cell>
          <cell r="AC126">
            <v>1081.0616929698708</v>
          </cell>
          <cell r="AD126">
            <v>1081.0616929698708</v>
          </cell>
          <cell r="AE126">
            <v>1078.6290322580644</v>
          </cell>
          <cell r="AF126">
            <v>1078.6290322580644</v>
          </cell>
          <cell r="AG126">
            <v>1078.6290322580644</v>
          </cell>
          <cell r="AH126">
            <v>1064.8867860763771</v>
          </cell>
          <cell r="AI126">
            <v>1068.7761904103338</v>
          </cell>
          <cell r="AJ126">
            <v>1092.7824044415972</v>
          </cell>
          <cell r="AK126">
            <v>1070.995145631068</v>
          </cell>
          <cell r="AL126">
            <v>1070.995145631068</v>
          </cell>
          <cell r="AM126">
            <v>1070.995145631068</v>
          </cell>
          <cell r="AN126">
            <v>1056.0213788369128</v>
          </cell>
          <cell r="AO126">
            <v>1071.4342995126037</v>
          </cell>
          <cell r="AP126">
            <v>1071.2853524693965</v>
          </cell>
          <cell r="AQ126">
            <v>1070.9289392378992</v>
          </cell>
          <cell r="AR126">
            <v>1063.3116883116884</v>
          </cell>
          <cell r="AS126">
            <v>1063.3116883116884</v>
          </cell>
          <cell r="AT126">
            <v>1063.3116883116884</v>
          </cell>
          <cell r="AU126">
            <v>1063.7945714535804</v>
          </cell>
          <cell r="AV126">
            <v>1063.6303692539564</v>
          </cell>
          <cell r="AW126">
            <v>1063.3116883116884</v>
          </cell>
          <cell r="AX126">
            <v>1063.3116883116884</v>
          </cell>
          <cell r="AY126">
            <v>1063.3116883116884</v>
          </cell>
          <cell r="AZ126">
            <v>1047.7125010551194</v>
          </cell>
          <cell r="BA126">
            <v>1051.5342127897698</v>
          </cell>
          <cell r="BB126">
            <v>1063.6303692539564</v>
          </cell>
          <cell r="BC126">
            <v>1063.2386968817718</v>
          </cell>
          <cell r="BD126">
            <v>1073.1102850061957</v>
          </cell>
          <cell r="BE126">
            <v>1073.1102850061957</v>
          </cell>
          <cell r="BF126">
            <v>1073.1102850061957</v>
          </cell>
          <cell r="BG126">
            <v>1073.1102850061957</v>
          </cell>
          <cell r="BH126">
            <v>1073.1102850061957</v>
          </cell>
          <cell r="BI126">
            <v>1073.1102850061957</v>
          </cell>
          <cell r="BJ126">
            <v>1073.4878565133247</v>
          </cell>
          <cell r="BK126">
            <v>1059</v>
          </cell>
          <cell r="BL126">
            <v>1059</v>
          </cell>
          <cell r="BM126">
            <v>1059</v>
          </cell>
          <cell r="BN126">
            <v>1068.0875576036867</v>
          </cell>
          <cell r="BO126">
            <v>1068.0875576036867</v>
          </cell>
          <cell r="BP126">
            <v>1068.0875576036867</v>
          </cell>
          <cell r="BQ126">
            <v>1077.890689039973</v>
          </cell>
          <cell r="BR126">
            <v>1068.0875576036867</v>
          </cell>
          <cell r="BS126">
            <v>1068.0875576036867</v>
          </cell>
          <cell r="BT126">
            <v>1068.0875576036867</v>
          </cell>
          <cell r="BU126">
            <v>1057.6023391812867</v>
          </cell>
          <cell r="BV126">
            <v>1057.6023391812867</v>
          </cell>
          <cell r="BW126">
            <v>1057.6023391812867</v>
          </cell>
          <cell r="BX126">
            <v>1043.7504868738802</v>
          </cell>
          <cell r="BY126">
            <v>1058.0040091638029</v>
          </cell>
          <cell r="BZ126">
            <v>1057.6023391812867</v>
          </cell>
          <cell r="CA126">
            <v>1057.6023391812867</v>
          </cell>
          <cell r="CB126">
            <v>1057.6023391812867</v>
          </cell>
          <cell r="CC126">
            <v>1058.0040091638029</v>
          </cell>
          <cell r="CD126">
            <v>1057.8677047199869</v>
          </cell>
          <cell r="CE126">
            <v>1057.6023391812867</v>
          </cell>
          <cell r="CF126">
            <v>1057.6023391812867</v>
          </cell>
          <cell r="CG126">
            <v>1057.6023391812867</v>
          </cell>
          <cell r="CH126">
            <v>1057.8677047199869</v>
          </cell>
          <cell r="CI126">
            <v>0</v>
          </cell>
        </row>
        <row r="127">
          <cell r="E127">
            <v>0</v>
          </cell>
          <cell r="F127">
            <v>1449.008493072874</v>
          </cell>
          <cell r="G127">
            <v>1445.6533001761477</v>
          </cell>
          <cell r="H127">
            <v>1443.5073283620468</v>
          </cell>
          <cell r="I127">
            <v>1396.8030420392931</v>
          </cell>
          <cell r="J127">
            <v>1394.8508349053309</v>
          </cell>
          <cell r="K127">
            <v>1422.3433242506812</v>
          </cell>
          <cell r="L127">
            <v>1420.3316145991307</v>
          </cell>
          <cell r="M127">
            <v>1414.8610651670524</v>
          </cell>
          <cell r="N127">
            <v>1412.8084678660075</v>
          </cell>
          <cell r="O127">
            <v>1467.5851434700992</v>
          </cell>
          <cell r="P127">
            <v>1465.1928738959027</v>
          </cell>
          <cell r="Q127">
            <v>1468.8157208472835</v>
          </cell>
          <cell r="R127">
            <v>1475.1108920650565</v>
          </cell>
          <cell r="S127">
            <v>1453.7687153345516</v>
          </cell>
          <cell r="T127">
            <v>1451.5795336993715</v>
          </cell>
          <cell r="U127">
            <v>1453.70497662909</v>
          </cell>
          <cell r="V127">
            <v>1407.3777725480968</v>
          </cell>
          <cell r="W127">
            <v>1405.3322127282065</v>
          </cell>
          <cell r="X127">
            <v>1408.421251609702</v>
          </cell>
          <cell r="Y127">
            <v>1421.5262276785713</v>
          </cell>
          <cell r="Z127">
            <v>1384.1503468085818</v>
          </cell>
          <cell r="AA127">
            <v>1393.6727191712152</v>
          </cell>
          <cell r="AB127">
            <v>1491.5684530427693</v>
          </cell>
          <cell r="AC127">
            <v>1489.7876419407166</v>
          </cell>
          <cell r="AD127">
            <v>1492.4659061350376</v>
          </cell>
          <cell r="AE127">
            <v>1462.7900590416036</v>
          </cell>
          <cell r="AF127">
            <v>1461.2625538020086</v>
          </cell>
          <cell r="AG127">
            <v>1463.5594095179108</v>
          </cell>
          <cell r="AH127">
            <v>1400.4201573896028</v>
          </cell>
          <cell r="AI127">
            <v>1453.8556888990177</v>
          </cell>
          <cell r="AJ127">
            <v>1441.4410851640205</v>
          </cell>
          <cell r="AK127">
            <v>1457.0447075105653</v>
          </cell>
          <cell r="AL127">
            <v>1455.5210725896491</v>
          </cell>
          <cell r="AM127">
            <v>1457.8122212752462</v>
          </cell>
          <cell r="AN127">
            <v>1392.2434844381301</v>
          </cell>
          <cell r="AO127">
            <v>1448.1396509685719</v>
          </cell>
          <cell r="AP127">
            <v>1446.6979374647726</v>
          </cell>
          <cell r="AQ127">
            <v>1407.9522417923808</v>
          </cell>
          <cell r="AR127">
            <v>1458.6167619412595</v>
          </cell>
          <cell r="AS127">
            <v>1457.132263361407</v>
          </cell>
          <cell r="AT127">
            <v>1459.3644289357708</v>
          </cell>
          <cell r="AU127">
            <v>1449.9100086888161</v>
          </cell>
          <cell r="AV127">
            <v>1448.5007592721283</v>
          </cell>
          <cell r="AW127">
            <v>1452.9990549780421</v>
          </cell>
          <cell r="AX127">
            <v>1451.5056950443204</v>
          </cell>
          <cell r="AY127">
            <v>1453.7547020851716</v>
          </cell>
          <cell r="AZ127">
            <v>1389.1609873352645</v>
          </cell>
          <cell r="BA127">
            <v>1444.2425332853545</v>
          </cell>
          <cell r="BB127">
            <v>1442.8344412363749</v>
          </cell>
          <cell r="BC127">
            <v>1405.6830342699284</v>
          </cell>
          <cell r="BD127">
            <v>1443.9831011148906</v>
          </cell>
          <cell r="BE127">
            <v>1442.122863363526</v>
          </cell>
          <cell r="BF127">
            <v>1444.9396449129283</v>
          </cell>
          <cell r="BG127">
            <v>1444.6019152571557</v>
          </cell>
          <cell r="BH127">
            <v>1442.9837849230082</v>
          </cell>
          <cell r="BI127">
            <v>1445.4273172221888</v>
          </cell>
          <cell r="BJ127">
            <v>1462.3552657378873</v>
          </cell>
          <cell r="BK127">
            <v>1447.4422501742711</v>
          </cell>
          <cell r="BL127">
            <v>1445.941282786283</v>
          </cell>
          <cell r="BM127">
            <v>1448.1984618244662</v>
          </cell>
          <cell r="BN127">
            <v>1454.760878931495</v>
          </cell>
          <cell r="BO127">
            <v>1453.2394410376248</v>
          </cell>
          <cell r="BP127">
            <v>1455.5338414778682</v>
          </cell>
          <cell r="BQ127">
            <v>1424.6222341287307</v>
          </cell>
          <cell r="BR127">
            <v>1451.4116368513137</v>
          </cell>
          <cell r="BS127">
            <v>1449.9001108175576</v>
          </cell>
          <cell r="BT127">
            <v>1452.1739802344362</v>
          </cell>
          <cell r="BU127">
            <v>1449.4623059674855</v>
          </cell>
          <cell r="BV127">
            <v>1447.9777357813857</v>
          </cell>
          <cell r="BW127">
            <v>1450.2143596656406</v>
          </cell>
          <cell r="BX127">
            <v>1404.0803911719026</v>
          </cell>
          <cell r="BY127">
            <v>1421.0910678494174</v>
          </cell>
          <cell r="BZ127">
            <v>1449.4623059674855</v>
          </cell>
          <cell r="CA127">
            <v>1447.9777357813857</v>
          </cell>
          <cell r="CB127">
            <v>1450.2143596656406</v>
          </cell>
          <cell r="CC127">
            <v>1421.0910678494174</v>
          </cell>
          <cell r="CD127">
            <v>1439.3660747485103</v>
          </cell>
          <cell r="CE127">
            <v>1450.0856776855378</v>
          </cell>
          <cell r="CF127">
            <v>1448.6571513726528</v>
          </cell>
          <cell r="CG127">
            <v>1450.8091197737399</v>
          </cell>
          <cell r="CH127">
            <v>1440.3595271142829</v>
          </cell>
          <cell r="CI127">
            <v>0</v>
          </cell>
        </row>
        <row r="128">
          <cell r="E128">
            <v>0</v>
          </cell>
          <cell r="F128">
            <v>1297.4358974358975</v>
          </cell>
          <cell r="G128">
            <v>1610.2449888641427</v>
          </cell>
          <cell r="H128">
            <v>1610.2449888641427</v>
          </cell>
          <cell r="I128">
            <v>1610.1395032323921</v>
          </cell>
          <cell r="J128">
            <v>1610.1395032323921</v>
          </cell>
          <cell r="K128">
            <v>1610.1238806662645</v>
          </cell>
          <cell r="L128">
            <v>1610.1238806662645</v>
          </cell>
          <cell r="M128">
            <v>1610.120917085427</v>
          </cell>
          <cell r="N128">
            <v>1610.120917085427</v>
          </cell>
          <cell r="O128">
            <v>1610.1435406698563</v>
          </cell>
          <cell r="P128">
            <v>1610.1435406698563</v>
          </cell>
          <cell r="Q128">
            <v>1610.1435406698563</v>
          </cell>
          <cell r="R128">
            <v>1610.1360985093972</v>
          </cell>
          <cell r="S128">
            <v>1610.1435406698563</v>
          </cell>
          <cell r="T128">
            <v>1610.1435406698563</v>
          </cell>
          <cell r="U128">
            <v>1610.1735284110241</v>
          </cell>
          <cell r="V128">
            <v>1610.1277167824333</v>
          </cell>
          <cell r="W128">
            <v>1610.1277167824333</v>
          </cell>
          <cell r="X128">
            <v>1610.1277167824333</v>
          </cell>
          <cell r="Y128">
            <v>1610.1500120977498</v>
          </cell>
          <cell r="Z128">
            <v>1610.1277167824333</v>
          </cell>
          <cell r="AA128">
            <v>1610.1277167824333</v>
          </cell>
          <cell r="AB128">
            <v>1610.1484579675507</v>
          </cell>
          <cell r="AC128">
            <v>1610.1484579675507</v>
          </cell>
          <cell r="AD128">
            <v>1610.1484579675507</v>
          </cell>
          <cell r="AE128">
            <v>1610.1402577710387</v>
          </cell>
          <cell r="AF128">
            <v>1610.1402577710387</v>
          </cell>
          <cell r="AG128">
            <v>1610.1402577710387</v>
          </cell>
          <cell r="AH128">
            <v>1610.144649369231</v>
          </cell>
          <cell r="AI128">
            <v>1610.1402577710387</v>
          </cell>
          <cell r="AJ128">
            <v>1610.1518397102855</v>
          </cell>
          <cell r="AK128">
            <v>1610.1437095554249</v>
          </cell>
          <cell r="AL128">
            <v>1610.1437095554249</v>
          </cell>
          <cell r="AM128">
            <v>1610.1437095554249</v>
          </cell>
          <cell r="AN128">
            <v>1610.1365763586005</v>
          </cell>
          <cell r="AO128">
            <v>1610.1437095554249</v>
          </cell>
          <cell r="AP128">
            <v>1610.1437095554249</v>
          </cell>
          <cell r="AQ128">
            <v>1610.1462281581587</v>
          </cell>
          <cell r="AR128">
            <v>1610.1445323152439</v>
          </cell>
          <cell r="AS128">
            <v>1610.1445323152439</v>
          </cell>
          <cell r="AT128">
            <v>1610.1445323152439</v>
          </cell>
          <cell r="AU128">
            <v>1610.1445323152439</v>
          </cell>
          <cell r="AV128">
            <v>1610.1445323152439</v>
          </cell>
          <cell r="AW128">
            <v>1610.1343526534447</v>
          </cell>
          <cell r="AX128">
            <v>1610.1343526534447</v>
          </cell>
          <cell r="AY128">
            <v>1610.1343526534447</v>
          </cell>
          <cell r="AZ128">
            <v>1610.15593762495</v>
          </cell>
          <cell r="BA128">
            <v>1610.1343526534447</v>
          </cell>
          <cell r="BB128">
            <v>1610.1343526534447</v>
          </cell>
          <cell r="BC128">
            <v>1610.1468284793764</v>
          </cell>
          <cell r="BD128">
            <v>1610.1422521446414</v>
          </cell>
          <cell r="BE128">
            <v>1610.1422521446414</v>
          </cell>
          <cell r="BF128">
            <v>1610.1422521446414</v>
          </cell>
          <cell r="BG128">
            <v>1610.1451851851853</v>
          </cell>
          <cell r="BH128">
            <v>1610.1451851851853</v>
          </cell>
          <cell r="BI128">
            <v>1610.1451851851853</v>
          </cell>
          <cell r="BJ128">
            <v>1610.1437095554249</v>
          </cell>
          <cell r="BK128">
            <v>1610.1417063706469</v>
          </cell>
          <cell r="BL128">
            <v>1610.1417063706469</v>
          </cell>
          <cell r="BM128">
            <v>1610.1417063706469</v>
          </cell>
          <cell r="BN128">
            <v>1610.1445323152439</v>
          </cell>
          <cell r="BO128">
            <v>1610.1445323152439</v>
          </cell>
          <cell r="BP128">
            <v>1610.1445323152439</v>
          </cell>
          <cell r="BQ128">
            <v>1610.1449630846969</v>
          </cell>
          <cell r="BR128">
            <v>1610.1423427667664</v>
          </cell>
          <cell r="BS128">
            <v>1610.1423427667664</v>
          </cell>
          <cell r="BT128">
            <v>1610.1423427667664</v>
          </cell>
          <cell r="BU128">
            <v>1610.1417063706469</v>
          </cell>
          <cell r="BV128">
            <v>1610.1417063706469</v>
          </cell>
          <cell r="BW128">
            <v>1610.1417063706469</v>
          </cell>
          <cell r="BX128">
            <v>1610.1530146015202</v>
          </cell>
          <cell r="BY128">
            <v>1610.1382344437411</v>
          </cell>
          <cell r="BZ128">
            <v>1610.1417063706469</v>
          </cell>
          <cell r="CA128">
            <v>1610.1417063706469</v>
          </cell>
          <cell r="CB128">
            <v>1610.1417063706469</v>
          </cell>
          <cell r="CC128">
            <v>1610.1382344437411</v>
          </cell>
          <cell r="CD128">
            <v>1610.1417063706469</v>
          </cell>
          <cell r="CE128">
            <v>1610.136012859829</v>
          </cell>
          <cell r="CF128">
            <v>1610.136012859829</v>
          </cell>
          <cell r="CG128">
            <v>1610.136012859829</v>
          </cell>
          <cell r="CH128">
            <v>1610.136012859829</v>
          </cell>
          <cell r="CI128">
            <v>0</v>
          </cell>
        </row>
        <row r="129">
          <cell r="E129">
            <v>0</v>
          </cell>
          <cell r="F129">
            <v>1240.713663514186</v>
          </cell>
          <cell r="G129">
            <v>1152.9116045245078</v>
          </cell>
          <cell r="H129">
            <v>1152.9299014238773</v>
          </cell>
          <cell r="I129">
            <v>1146.0794844253492</v>
          </cell>
          <cell r="J129">
            <v>1146.1038961038962</v>
          </cell>
          <cell r="K129">
            <v>1151.6262646839141</v>
          </cell>
          <cell r="L129">
            <v>1151.6442550925308</v>
          </cell>
          <cell r="M129">
            <v>1153.0665826507038</v>
          </cell>
          <cell r="N129">
            <v>1153.050193050193</v>
          </cell>
          <cell r="O129">
            <v>1150.4635761589404</v>
          </cell>
          <cell r="P129">
            <v>1150.4566506514307</v>
          </cell>
          <cell r="Q129">
            <v>1150.5150961066761</v>
          </cell>
          <cell r="R129">
            <v>1150.471603451736</v>
          </cell>
          <cell r="S129">
            <v>1150.4651529485966</v>
          </cell>
          <cell r="T129">
            <v>1150.4589287789008</v>
          </cell>
          <cell r="U129">
            <v>1150.4924435388011</v>
          </cell>
          <cell r="V129">
            <v>1150.2135876879865</v>
          </cell>
          <cell r="W129">
            <v>1150.2251800005736</v>
          </cell>
          <cell r="X129">
            <v>1150.224612838397</v>
          </cell>
          <cell r="Y129">
            <v>1150.2327437159199</v>
          </cell>
          <cell r="Z129">
            <v>1150.2129104731055</v>
          </cell>
          <cell r="AA129">
            <v>1150.2194389549059</v>
          </cell>
          <cell r="AB129">
            <v>1150.873608567</v>
          </cell>
          <cell r="AC129">
            <v>1150.8841000138141</v>
          </cell>
          <cell r="AD129">
            <v>1150.8682038144036</v>
          </cell>
          <cell r="AE129">
            <v>1148.1629299213523</v>
          </cell>
          <cell r="AF129">
            <v>1148.1575252606624</v>
          </cell>
          <cell r="AG129">
            <v>1148.1657141502051</v>
          </cell>
          <cell r="AH129">
            <v>1148.1592145982286</v>
          </cell>
          <cell r="AI129">
            <v>1148.1784261937703</v>
          </cell>
          <cell r="AJ129">
            <v>1148.1523284949999</v>
          </cell>
          <cell r="AK129">
            <v>1149.3754475296364</v>
          </cell>
          <cell r="AL129">
            <v>1149.3701493701494</v>
          </cell>
          <cell r="AM129">
            <v>1149.3781769232314</v>
          </cell>
          <cell r="AN129">
            <v>1149.3743671343846</v>
          </cell>
          <cell r="AO129">
            <v>1149.389973183683</v>
          </cell>
          <cell r="AP129">
            <v>1149.3675303149264</v>
          </cell>
          <cell r="AQ129">
            <v>1149.3827160493827</v>
          </cell>
          <cell r="AR129">
            <v>1151.0050196181583</v>
          </cell>
          <cell r="AS129">
            <v>1151.0111103947734</v>
          </cell>
          <cell r="AT129">
            <v>1151.0018819882653</v>
          </cell>
          <cell r="AU129">
            <v>1151.0128192582442</v>
          </cell>
          <cell r="AV129">
            <v>1150.9960006152901</v>
          </cell>
          <cell r="AW129">
            <v>1151.3353667608985</v>
          </cell>
          <cell r="AX129">
            <v>1151.3411009609249</v>
          </cell>
          <cell r="AY129">
            <v>1151.3432275032876</v>
          </cell>
          <cell r="AZ129">
            <v>1151.3424861355336</v>
          </cell>
          <cell r="BA129">
            <v>1151.3284623048821</v>
          </cell>
          <cell r="BB129">
            <v>1151.3337140060364</v>
          </cell>
          <cell r="BC129">
            <v>1151.338784672118</v>
          </cell>
          <cell r="BD129">
            <v>1148.712077847739</v>
          </cell>
          <cell r="BE129">
            <v>1148.7148789704067</v>
          </cell>
          <cell r="BF129">
            <v>1148.7549148099606</v>
          </cell>
          <cell r="BG129">
            <v>1149.4741873804971</v>
          </cell>
          <cell r="BH129">
            <v>1149.4985471928014</v>
          </cell>
          <cell r="BI129">
            <v>1149.4893894401391</v>
          </cell>
          <cell r="BJ129">
            <v>1149.4878361075544</v>
          </cell>
          <cell r="BK129">
            <v>1150.1785907565754</v>
          </cell>
          <cell r="BL129">
            <v>1150.1790688420215</v>
          </cell>
          <cell r="BM129">
            <v>1150.1783444713215</v>
          </cell>
          <cell r="BN129">
            <v>1151.3783418287735</v>
          </cell>
          <cell r="BO129">
            <v>1151.3890588667236</v>
          </cell>
          <cell r="BP129">
            <v>1151.3954270342972</v>
          </cell>
          <cell r="BQ129">
            <v>1151.3763303192768</v>
          </cell>
          <cell r="BR129">
            <v>1148.589139674405</v>
          </cell>
          <cell r="BS129">
            <v>1148.594981647512</v>
          </cell>
          <cell r="BT129">
            <v>1148.5872816602346</v>
          </cell>
          <cell r="BU129">
            <v>1147.2363360750078</v>
          </cell>
          <cell r="BV129">
            <v>1147.2389261190847</v>
          </cell>
          <cell r="BW129">
            <v>1147.2502232997322</v>
          </cell>
          <cell r="BX129">
            <v>1147.2502232997322</v>
          </cell>
          <cell r="BY129">
            <v>1147.2523341061469</v>
          </cell>
          <cell r="BZ129">
            <v>1147.2363360750078</v>
          </cell>
          <cell r="CA129">
            <v>1147.2389261190847</v>
          </cell>
          <cell r="CB129">
            <v>1147.2502232997322</v>
          </cell>
          <cell r="CC129">
            <v>1147.2523341061469</v>
          </cell>
          <cell r="CD129">
            <v>1147.2420586062547</v>
          </cell>
          <cell r="CE129">
            <v>1147.2363360750078</v>
          </cell>
          <cell r="CF129">
            <v>1147.2389261190847</v>
          </cell>
          <cell r="CG129">
            <v>1147.2502232997322</v>
          </cell>
          <cell r="CH129">
            <v>1147.2420586062547</v>
          </cell>
          <cell r="CI129">
            <v>0</v>
          </cell>
        </row>
        <row r="130">
          <cell r="E130" t="str">
            <v>----</v>
          </cell>
          <cell r="F130" t="str">
            <v>----</v>
          </cell>
          <cell r="G130" t="str">
            <v>----</v>
          </cell>
          <cell r="H130" t="str">
            <v>----</v>
          </cell>
          <cell r="I130" t="str">
            <v>----</v>
          </cell>
          <cell r="J130" t="str">
            <v>----</v>
          </cell>
          <cell r="K130" t="str">
            <v>----</v>
          </cell>
          <cell r="L130" t="str">
            <v>----</v>
          </cell>
          <cell r="M130" t="str">
            <v>----</v>
          </cell>
          <cell r="N130" t="str">
            <v>----</v>
          </cell>
          <cell r="O130" t="str">
            <v>----</v>
          </cell>
          <cell r="P130" t="str">
            <v>----</v>
          </cell>
          <cell r="Q130" t="str">
            <v>----</v>
          </cell>
          <cell r="R130" t="str">
            <v>----</v>
          </cell>
          <cell r="S130" t="str">
            <v>----</v>
          </cell>
          <cell r="T130" t="str">
            <v>----</v>
          </cell>
          <cell r="U130" t="str">
            <v>----</v>
          </cell>
          <cell r="V130" t="str">
            <v>----</v>
          </cell>
          <cell r="W130" t="str">
            <v>----</v>
          </cell>
          <cell r="X130" t="str">
            <v>----</v>
          </cell>
          <cell r="Y130" t="str">
            <v>----</v>
          </cell>
          <cell r="Z130" t="str">
            <v>----</v>
          </cell>
          <cell r="AA130" t="str">
            <v>----</v>
          </cell>
          <cell r="AB130" t="str">
            <v>----</v>
          </cell>
          <cell r="AC130" t="str">
            <v>----</v>
          </cell>
          <cell r="AD130" t="str">
            <v>----</v>
          </cell>
          <cell r="AE130" t="str">
            <v>----</v>
          </cell>
          <cell r="AF130" t="str">
            <v>----</v>
          </cell>
          <cell r="AG130" t="str">
            <v>----</v>
          </cell>
          <cell r="AH130" t="str">
            <v>----</v>
          </cell>
          <cell r="AI130" t="str">
            <v>----</v>
          </cell>
          <cell r="AJ130" t="str">
            <v>----</v>
          </cell>
          <cell r="AK130" t="str">
            <v>----</v>
          </cell>
          <cell r="AL130" t="str">
            <v>----</v>
          </cell>
          <cell r="AM130" t="str">
            <v>----</v>
          </cell>
          <cell r="AN130" t="str">
            <v>----</v>
          </cell>
          <cell r="AO130" t="str">
            <v>----</v>
          </cell>
          <cell r="AP130" t="str">
            <v>----</v>
          </cell>
          <cell r="AQ130" t="str">
            <v>----</v>
          </cell>
          <cell r="AR130" t="str">
            <v>----</v>
          </cell>
          <cell r="AS130" t="str">
            <v>----</v>
          </cell>
          <cell r="AT130" t="str">
            <v>----</v>
          </cell>
          <cell r="AU130" t="str">
            <v>----</v>
          </cell>
          <cell r="AV130" t="str">
            <v>----</v>
          </cell>
          <cell r="AW130" t="str">
            <v>----</v>
          </cell>
          <cell r="AX130" t="str">
            <v>----</v>
          </cell>
          <cell r="AY130" t="str">
            <v>----</v>
          </cell>
          <cell r="AZ130" t="str">
            <v>----</v>
          </cell>
          <cell r="BA130" t="str">
            <v>----</v>
          </cell>
          <cell r="BB130" t="str">
            <v>----</v>
          </cell>
          <cell r="BC130" t="str">
            <v>----</v>
          </cell>
          <cell r="BD130" t="str">
            <v>----</v>
          </cell>
          <cell r="BE130" t="str">
            <v>----</v>
          </cell>
          <cell r="BF130" t="str">
            <v>----</v>
          </cell>
          <cell r="BG130" t="str">
            <v>----</v>
          </cell>
          <cell r="BH130" t="str">
            <v>----</v>
          </cell>
          <cell r="BI130" t="str">
            <v>----</v>
          </cell>
          <cell r="BJ130" t="str">
            <v>----</v>
          </cell>
          <cell r="BK130" t="str">
            <v>----</v>
          </cell>
          <cell r="BL130" t="str">
            <v>----</v>
          </cell>
          <cell r="BM130" t="str">
            <v>----</v>
          </cell>
          <cell r="BN130" t="str">
            <v>----</v>
          </cell>
          <cell r="BO130" t="str">
            <v>----</v>
          </cell>
          <cell r="BP130" t="str">
            <v>----</v>
          </cell>
          <cell r="BQ130" t="str">
            <v>----</v>
          </cell>
          <cell r="BR130" t="str">
            <v>----</v>
          </cell>
          <cell r="BS130" t="str">
            <v>----</v>
          </cell>
          <cell r="BT130" t="str">
            <v>----</v>
          </cell>
          <cell r="BU130" t="str">
            <v>----</v>
          </cell>
          <cell r="BV130" t="str">
            <v>----</v>
          </cell>
          <cell r="BW130" t="str">
            <v>----</v>
          </cell>
          <cell r="BX130" t="str">
            <v>----</v>
          </cell>
          <cell r="BY130" t="str">
            <v>----</v>
          </cell>
          <cell r="BZ130" t="str">
            <v>----</v>
          </cell>
          <cell r="CA130" t="str">
            <v>----</v>
          </cell>
          <cell r="CB130" t="str">
            <v>----</v>
          </cell>
          <cell r="CC130" t="str">
            <v>----</v>
          </cell>
          <cell r="CD130" t="str">
            <v>----</v>
          </cell>
          <cell r="CE130" t="str">
            <v>----</v>
          </cell>
          <cell r="CF130" t="str">
            <v>----</v>
          </cell>
          <cell r="CG130" t="str">
            <v>----</v>
          </cell>
          <cell r="CH130" t="str">
            <v>----</v>
          </cell>
          <cell r="CI130" t="str">
            <v>----</v>
          </cell>
        </row>
        <row r="131">
          <cell r="E131">
            <v>0</v>
          </cell>
          <cell r="F131">
            <v>4.364532360113893E-2</v>
          </cell>
          <cell r="G131">
            <v>-1.8405791409757954E-2</v>
          </cell>
          <cell r="H131">
            <v>-1.8705788582245697E-2</v>
          </cell>
          <cell r="I131">
            <v>9.3184099951659771E-3</v>
          </cell>
          <cell r="J131">
            <v>8.8248207229622011E-3</v>
          </cell>
          <cell r="K131">
            <v>3.4670263662613054E-2</v>
          </cell>
          <cell r="L131">
            <v>3.3184415726795535E-2</v>
          </cell>
          <cell r="M131">
            <v>2.9791852747973468E-3</v>
          </cell>
          <cell r="N131">
            <v>2.1956010939485626E-3</v>
          </cell>
          <cell r="O131">
            <v>1.6476572872842432E-2</v>
          </cell>
          <cell r="P131">
            <v>1.5872268274302881E-2</v>
          </cell>
          <cell r="Q131">
            <v>1.7195318231088441E-2</v>
          </cell>
          <cell r="R131">
            <v>9.5742284298265812E-3</v>
          </cell>
          <cell r="S131">
            <v>5.52603221676784E-3</v>
          </cell>
          <cell r="T131">
            <v>9.7872446354780873E-3</v>
          </cell>
          <cell r="U131">
            <v>3.2364632198473853E-3</v>
          </cell>
          <cell r="V131">
            <v>2.142377586505928E-3</v>
          </cell>
          <cell r="W131">
            <v>1.666175169566575E-3</v>
          </cell>
          <cell r="X131">
            <v>2.5080383393421002E-3</v>
          </cell>
          <cell r="Y131">
            <v>2.1851910671476515E-2</v>
          </cell>
          <cell r="Z131">
            <v>3.5099150994795103E-3</v>
          </cell>
          <cell r="AA131">
            <v>-7.8650891427978209E-4</v>
          </cell>
          <cell r="AB131">
            <v>3.8780904738895838E-2</v>
          </cell>
          <cell r="AC131">
            <v>3.6221310288980346E-2</v>
          </cell>
          <cell r="AD131">
            <v>4.0083644163786625E-2</v>
          </cell>
          <cell r="AE131">
            <v>1.7935494851502032E-2</v>
          </cell>
          <cell r="AF131">
            <v>1.6348386798405112E-2</v>
          </cell>
          <cell r="AG131">
            <v>1.8610937824911522E-2</v>
          </cell>
          <cell r="AH131">
            <v>1.7102932631387402E-2</v>
          </cell>
          <cell r="AI131">
            <v>-1.729572272225588E-3</v>
          </cell>
          <cell r="AJ131">
            <v>9.794988999869414E-4</v>
          </cell>
          <cell r="AK131">
            <v>4.270973825893476E-3</v>
          </cell>
          <cell r="AL131">
            <v>3.3178766659620607E-3</v>
          </cell>
          <cell r="AM131">
            <v>4.6196377714489145E-3</v>
          </cell>
          <cell r="AN131">
            <v>3.2866489327481041E-3</v>
          </cell>
          <cell r="AO131">
            <v>-9.6593248131937592E-5</v>
          </cell>
          <cell r="AP131">
            <v>6.3337083182986031E-3</v>
          </cell>
          <cell r="AQ131">
            <v>9.0644348829886923E-3</v>
          </cell>
          <cell r="AR131">
            <v>2.4071439993940125E-3</v>
          </cell>
          <cell r="AS131">
            <v>1.4444695314859146E-3</v>
          </cell>
          <cell r="AT131">
            <v>2.8010407118741476E-3</v>
          </cell>
          <cell r="AU131">
            <v>-1.8188516982944325E-3</v>
          </cell>
          <cell r="AV131">
            <v>-2.0074607991906745E-3</v>
          </cell>
          <cell r="AW131">
            <v>3.6917804662754961E-3</v>
          </cell>
          <cell r="AX131">
            <v>2.7677697377053168E-3</v>
          </cell>
          <cell r="AY131">
            <v>4.0732768828379839E-3</v>
          </cell>
          <cell r="AZ131">
            <v>1.1754785607309692E-3</v>
          </cell>
          <cell r="BA131">
            <v>-5.1007214555320868E-4</v>
          </cell>
          <cell r="BB131">
            <v>5.9123518339314618E-3</v>
          </cell>
          <cell r="BC131">
            <v>7.7246565694997216E-3</v>
          </cell>
          <cell r="BD131">
            <v>9.1312317124405684E-3</v>
          </cell>
          <cell r="BE131">
            <v>7.3868261777509936E-3</v>
          </cell>
          <cell r="BF131">
            <v>9.8884545714557071E-3</v>
          </cell>
          <cell r="BG131">
            <v>5.3737121693180345E-3</v>
          </cell>
          <cell r="BH131">
            <v>3.985020805919115E-3</v>
          </cell>
          <cell r="BI131">
            <v>5.8313257114643857E-3</v>
          </cell>
          <cell r="BJ131">
            <v>2.114594082525123E-5</v>
          </cell>
          <cell r="BK131">
            <v>4.2961513437269616E-3</v>
          </cell>
          <cell r="BL131">
            <v>2.4705042458856852E-3</v>
          </cell>
          <cell r="BM131">
            <v>4.6187860921536039E-3</v>
          </cell>
          <cell r="BN131">
            <v>7.0846128824175736E-4</v>
          </cell>
          <cell r="BO131">
            <v>-1.6027396162510144E-4</v>
          </cell>
          <cell r="BP131">
            <v>1.3496339118013179E-3</v>
          </cell>
          <cell r="BQ131">
            <v>-2.9620247676676037E-3</v>
          </cell>
          <cell r="BR131">
            <v>9.9845866353853729E-4</v>
          </cell>
          <cell r="BS131">
            <v>-6.378080146022258E-4</v>
          </cell>
          <cell r="BT131">
            <v>1.495409343941434E-3</v>
          </cell>
          <cell r="BU131">
            <v>1.4008903436406595E-3</v>
          </cell>
          <cell r="BV131">
            <v>3.1993379503436614E-5</v>
          </cell>
          <cell r="BW131">
            <v>1.8112009551201069E-3</v>
          </cell>
          <cell r="BX131">
            <v>7.6029709330716067E-4</v>
          </cell>
          <cell r="BY131">
            <v>-3.0236007293628075E-3</v>
          </cell>
          <cell r="BZ131">
            <v>1.2882461922585353E-3</v>
          </cell>
          <cell r="CA131">
            <v>7.3501429798517037E-4</v>
          </cell>
          <cell r="CB131">
            <v>1.6994230075730865E-3</v>
          </cell>
          <cell r="CC131">
            <v>-2.7762096474678311E-3</v>
          </cell>
          <cell r="CD131">
            <v>-4.8749140237871469E-3</v>
          </cell>
          <cell r="CE131">
            <v>9.8485377869406143E-4</v>
          </cell>
          <cell r="CF131">
            <v>5.0838513713524769E-4</v>
          </cell>
          <cell r="CG131">
            <v>1.3810066003665522E-3</v>
          </cell>
          <cell r="CH131">
            <v>-5.0248424764915978E-3</v>
          </cell>
          <cell r="CI131">
            <v>0</v>
          </cell>
        </row>
        <row r="132">
          <cell r="E132">
            <v>0</v>
          </cell>
          <cell r="F132">
            <v>5.9679063857821735E-2</v>
          </cell>
          <cell r="G132">
            <v>-4.7948517650559852E-2</v>
          </cell>
          <cell r="H132">
            <v>-4.6510846933978112E-2</v>
          </cell>
          <cell r="I132">
            <v>1.5911458333333295E-2</v>
          </cell>
          <cell r="J132">
            <v>1.3949651258718498E-2</v>
          </cell>
          <cell r="K132">
            <v>7.8685378433489328E-2</v>
          </cell>
          <cell r="L132">
            <v>7.1859930596241295E-2</v>
          </cell>
          <cell r="M132">
            <v>-3.2365665973116409E-3</v>
          </cell>
          <cell r="N132">
            <v>-4.928336374553588E-3</v>
          </cell>
          <cell r="O132">
            <v>2.4573571641533398E-2</v>
          </cell>
          <cell r="P132">
            <v>2.2458825486607825E-2</v>
          </cell>
          <cell r="Q132">
            <v>2.7572892431067864E-2</v>
          </cell>
          <cell r="R132">
            <v>5.8703387326748402E-3</v>
          </cell>
          <cell r="S132">
            <v>-2.2104948720501616E-3</v>
          </cell>
          <cell r="T132">
            <v>8.3172081338900306E-3</v>
          </cell>
          <cell r="U132">
            <v>-1.5886917734281303E-3</v>
          </cell>
          <cell r="V132">
            <v>-7.5153229608675431E-3</v>
          </cell>
          <cell r="W132">
            <v>-8.5446851695798465E-3</v>
          </cell>
          <cell r="X132">
            <v>-6.848387533613165E-3</v>
          </cell>
          <cell r="Y132">
            <v>2.4154388186005349E-2</v>
          </cell>
          <cell r="Z132">
            <v>-7.048024913948514E-3</v>
          </cell>
          <cell r="AA132">
            <v>-1.3071943996492363E-2</v>
          </cell>
          <cell r="AB132">
            <v>6.6014373920029845E-2</v>
          </cell>
          <cell r="AC132">
            <v>5.8174462085453404E-2</v>
          </cell>
          <cell r="AD132">
            <v>7.0540512667728539E-2</v>
          </cell>
          <cell r="AE132">
            <v>2.1057243743395349E-2</v>
          </cell>
          <cell r="AF132">
            <v>1.7359395377848363E-2</v>
          </cell>
          <cell r="AG132">
            <v>2.310119849656056E-2</v>
          </cell>
          <cell r="AH132">
            <v>1.6320486589336713E-2</v>
          </cell>
          <cell r="AI132">
            <v>-1.4285138504234851E-2</v>
          </cell>
          <cell r="AJ132">
            <v>-8.8714190175926966E-3</v>
          </cell>
          <cell r="AK132">
            <v>-4.7896330764132244E-3</v>
          </cell>
          <cell r="AL132">
            <v>-6.4812800994251685E-3</v>
          </cell>
          <cell r="AM132">
            <v>-3.8593596124670837E-3</v>
          </cell>
          <cell r="AN132">
            <v>-6.9779134934941922E-3</v>
          </cell>
          <cell r="AO132">
            <v>-1.2253886689562954E-2</v>
          </cell>
          <cell r="AP132">
            <v>-1.6501881588480982E-3</v>
          </cell>
          <cell r="AQ132">
            <v>3.172856393537149E-3</v>
          </cell>
          <cell r="AR132">
            <v>-7.6236785862845435E-3</v>
          </cell>
          <cell r="AS132">
            <v>-9.644996446580234E-3</v>
          </cell>
          <cell r="AT132">
            <v>-6.6767763022290705E-3</v>
          </cell>
          <cell r="AU132">
            <v>-1.5252303939284451E-2</v>
          </cell>
          <cell r="AV132">
            <v>-1.6107573625627536E-2</v>
          </cell>
          <cell r="AW132">
            <v>-5.8859618850416462E-3</v>
          </cell>
          <cell r="AX132">
            <v>-7.7859500922419222E-3</v>
          </cell>
          <cell r="AY132">
            <v>-5.0038264555247736E-3</v>
          </cell>
          <cell r="AZ132">
            <v>-1.0666785682406532E-2</v>
          </cell>
          <cell r="BA132">
            <v>-1.3176940868606657E-2</v>
          </cell>
          <cell r="BB132">
            <v>-2.4803466018790132E-3</v>
          </cell>
          <cell r="BC132">
            <v>5.8427141354733259E-4</v>
          </cell>
          <cell r="BD132">
            <v>6.46474446858325E-3</v>
          </cell>
          <cell r="BE132">
            <v>1.9468621163536426E-3</v>
          </cell>
          <cell r="BF132">
            <v>8.748071094730081E-3</v>
          </cell>
          <cell r="BG132">
            <v>-2.9159588555530691E-3</v>
          </cell>
          <cell r="BH132">
            <v>-5.7668204073820784E-3</v>
          </cell>
          <cell r="BI132">
            <v>-2.0577119614796358E-3</v>
          </cell>
          <cell r="BJ132">
            <v>-1.2848810451868586E-2</v>
          </cell>
          <cell r="BK132">
            <v>-5.5078225185944962E-3</v>
          </cell>
          <cell r="BL132">
            <v>-9.0796342764846161E-3</v>
          </cell>
          <cell r="BM132">
            <v>-4.6143400504941035E-3</v>
          </cell>
          <cell r="BN132">
            <v>-1.0685190286906177E-2</v>
          </cell>
          <cell r="BO132">
            <v>-1.2414487296586896E-2</v>
          </cell>
          <cell r="BP132">
            <v>-9.507305470608185E-3</v>
          </cell>
          <cell r="BQ132">
            <v>-2.6032892097874072E-2</v>
          </cell>
          <cell r="BR132">
            <v>-1.0798835211631941E-2</v>
          </cell>
          <cell r="BS132">
            <v>-1.368405139833706E-2</v>
          </cell>
          <cell r="BT132">
            <v>-9.6326934439970868E-3</v>
          </cell>
          <cell r="BU132">
            <v>-1.0006486169812145E-2</v>
          </cell>
          <cell r="BV132">
            <v>-1.2390971597949441E-2</v>
          </cell>
          <cell r="BW132">
            <v>-9.0662708911402046E-3</v>
          </cell>
          <cell r="BX132">
            <v>-1.1712022046159176E-2</v>
          </cell>
          <cell r="BY132">
            <v>-1.7259607110368003E-2</v>
          </cell>
          <cell r="BZ132">
            <v>-1.0287724249561592E-2</v>
          </cell>
          <cell r="CA132">
            <v>-1.129315418550958E-2</v>
          </cell>
          <cell r="CB132">
            <v>-9.2754459965892488E-3</v>
          </cell>
          <cell r="CC132">
            <v>-1.7000496606522142E-2</v>
          </cell>
          <cell r="CD132">
            <v>-2.0383186578722179E-2</v>
          </cell>
          <cell r="CE132">
            <v>-1.109791555755768E-2</v>
          </cell>
          <cell r="CF132">
            <v>-1.2065780849669361E-2</v>
          </cell>
          <cell r="CG132">
            <v>-1.012380570729543E-2</v>
          </cell>
          <cell r="CH132">
            <v>-2.0853748381697623E-2</v>
          </cell>
          <cell r="CI132">
            <v>0</v>
          </cell>
        </row>
        <row r="133">
          <cell r="E133">
            <v>0</v>
          </cell>
          <cell r="F133">
            <v>8.0000000000000071E-2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</row>
        <row r="134">
          <cell r="E134">
            <v>0</v>
          </cell>
          <cell r="F134">
            <v>0.12186762767451986</v>
          </cell>
          <cell r="G134">
            <v>3.5322054021964977E-2</v>
          </cell>
          <cell r="H134">
            <v>3.5221656708711357E-2</v>
          </cell>
          <cell r="I134">
            <v>2.1421215242018565E-2</v>
          </cell>
          <cell r="J134">
            <v>2.1437159448466359E-2</v>
          </cell>
          <cell r="K134">
            <v>3.1258654751574078E-2</v>
          </cell>
          <cell r="L134">
            <v>3.1196094982933964E-2</v>
          </cell>
          <cell r="M134">
            <v>3.2903673740453332E-2</v>
          </cell>
          <cell r="N134">
            <v>3.2826465119069059E-2</v>
          </cell>
          <cell r="O134">
            <v>3.7402997452757436E-2</v>
          </cell>
          <cell r="P134">
            <v>3.7295680437137824E-2</v>
          </cell>
          <cell r="Q134">
            <v>3.7469250971491119E-2</v>
          </cell>
          <cell r="R134">
            <v>3.779472954230223E-2</v>
          </cell>
          <cell r="S134">
            <v>3.6789335894182207E-2</v>
          </cell>
          <cell r="T134">
            <v>3.6689322816030767E-2</v>
          </cell>
          <cell r="U134">
            <v>3.685636192040409E-2</v>
          </cell>
          <cell r="V134">
            <v>2.836458682624432E-2</v>
          </cell>
          <cell r="W134">
            <v>2.8314698873391109E-2</v>
          </cell>
          <cell r="X134">
            <v>2.8389779334380139E-2</v>
          </cell>
          <cell r="Y134">
            <v>2.9234998304485504E-2</v>
          </cell>
          <cell r="Z134">
            <v>2.8057553956834624E-2</v>
          </cell>
          <cell r="AA134">
            <v>2.8019720624486322E-2</v>
          </cell>
          <cell r="AB134">
            <v>3.1545761538904982E-2</v>
          </cell>
          <cell r="AC134">
            <v>3.149968091895361E-2</v>
          </cell>
          <cell r="AD134">
            <v>3.156563224368969E-2</v>
          </cell>
          <cell r="AE134">
            <v>3.105870587381343E-2</v>
          </cell>
          <cell r="AF134">
            <v>3.1011239565842619E-2</v>
          </cell>
          <cell r="AG134">
            <v>3.1082577110488119E-2</v>
          </cell>
          <cell r="AH134">
            <v>2.9376786236869679E-2</v>
          </cell>
          <cell r="AI134">
            <v>3.077917420382037E-2</v>
          </cell>
          <cell r="AJ134">
            <v>3.0321589763401047E-2</v>
          </cell>
          <cell r="AK134">
            <v>3.0176797240579312E-2</v>
          </cell>
          <cell r="AL134">
            <v>3.0137844611528797E-2</v>
          </cell>
          <cell r="AM134">
            <v>3.0194585774263594E-2</v>
          </cell>
          <cell r="AN134">
            <v>2.8761243404325176E-2</v>
          </cell>
          <cell r="AO134">
            <v>2.9954735067009963E-2</v>
          </cell>
          <cell r="AP134">
            <v>2.9914137549944764E-2</v>
          </cell>
          <cell r="AQ134">
            <v>3.1607019709778639E-2</v>
          </cell>
          <cell r="AR134">
            <v>3.0070440005713461E-2</v>
          </cell>
          <cell r="AS134">
            <v>3.0029355379822764E-2</v>
          </cell>
          <cell r="AT134">
            <v>3.0091101846516644E-2</v>
          </cell>
          <cell r="AU134">
            <v>2.9839835427228012E-2</v>
          </cell>
          <cell r="AV134">
            <v>2.9804317673623792E-2</v>
          </cell>
          <cell r="AW134">
            <v>2.9318526394549904E-2</v>
          </cell>
          <cell r="AX134">
            <v>2.9287362633770631E-2</v>
          </cell>
          <cell r="AY134">
            <v>2.9334201423141026E-2</v>
          </cell>
          <cell r="AZ134">
            <v>2.8225288089226641E-2</v>
          </cell>
          <cell r="BA134">
            <v>2.912857857152007E-2</v>
          </cell>
          <cell r="BB134">
            <v>2.9098873591989927E-2</v>
          </cell>
          <cell r="BC134">
            <v>3.2007125890736399E-2</v>
          </cell>
          <cell r="BD134">
            <v>3.8018743963034174E-2</v>
          </cell>
          <cell r="BE134">
            <v>3.7919451466565057E-2</v>
          </cell>
          <cell r="BF134">
            <v>3.8064245956273668E-2</v>
          </cell>
          <cell r="BG134">
            <v>2.9691940219597646E-2</v>
          </cell>
          <cell r="BH134">
            <v>2.9644807459137557E-2</v>
          </cell>
          <cell r="BI134">
            <v>2.9710792871302072E-2</v>
          </cell>
          <cell r="BJ134">
            <v>3.0099659302597503E-2</v>
          </cell>
          <cell r="BK134">
            <v>2.800770675316433E-2</v>
          </cell>
          <cell r="BL134">
            <v>2.7971960028953191E-2</v>
          </cell>
          <cell r="BM134">
            <v>2.8025689400678289E-2</v>
          </cell>
          <cell r="BN134">
            <v>3.0244283614578871E-2</v>
          </cell>
          <cell r="BO134">
            <v>3.0211838652771439E-2</v>
          </cell>
          <cell r="BP134">
            <v>3.0264389287218973E-2</v>
          </cell>
          <cell r="BQ134">
            <v>2.8533009136457288E-2</v>
          </cell>
          <cell r="BR134">
            <v>2.8979765801308011E-2</v>
          </cell>
          <cell r="BS134">
            <v>2.8942914210764004E-2</v>
          </cell>
          <cell r="BT134">
            <v>2.899411685798059E-2</v>
          </cell>
          <cell r="BU134">
            <v>2.7818872598410538E-2</v>
          </cell>
          <cell r="BV134">
            <v>2.7783013441103677E-2</v>
          </cell>
          <cell r="BW134">
            <v>2.7839405094616021E-2</v>
          </cell>
          <cell r="BX134">
            <v>2.7111398789055663E-2</v>
          </cell>
          <cell r="BY134">
            <v>2.7164340097882267E-2</v>
          </cell>
          <cell r="BZ134">
            <v>2.7818872598410538E-2</v>
          </cell>
          <cell r="CA134">
            <v>2.7783013441103677E-2</v>
          </cell>
          <cell r="CB134">
            <v>2.7839405094616021E-2</v>
          </cell>
          <cell r="CC134">
            <v>2.7164340097882267E-2</v>
          </cell>
          <cell r="CD134">
            <v>2.7563941600602604E-2</v>
          </cell>
          <cell r="CE134">
            <v>2.7066134692021127E-2</v>
          </cell>
          <cell r="CF134">
            <v>2.7034577964764495E-2</v>
          </cell>
          <cell r="CG134">
            <v>2.7084395836874942E-2</v>
          </cell>
          <cell r="CH134">
            <v>2.6840814752231434E-2</v>
          </cell>
          <cell r="CI134">
            <v>0</v>
          </cell>
        </row>
        <row r="135">
          <cell r="E135">
            <v>0</v>
          </cell>
          <cell r="F135">
            <v>8.6956521739130377E-2</v>
          </cell>
          <cell r="G135">
            <v>4.3478260869565188E-2</v>
          </cell>
          <cell r="H135">
            <v>4.3478260869565188E-2</v>
          </cell>
          <cell r="I135">
            <v>4.3437996119245037E-2</v>
          </cell>
          <cell r="J135">
            <v>4.3437996119245037E-2</v>
          </cell>
          <cell r="K135">
            <v>4.3416819507501536E-2</v>
          </cell>
          <cell r="L135">
            <v>4.3416819507501536E-2</v>
          </cell>
          <cell r="M135">
            <v>4.3428484200885187E-2</v>
          </cell>
          <cell r="N135">
            <v>4.3428484200885187E-2</v>
          </cell>
          <cell r="O135">
            <v>4.3451298164379093E-2</v>
          </cell>
          <cell r="P135">
            <v>4.3451298164379093E-2</v>
          </cell>
          <cell r="Q135">
            <v>4.3451298164379093E-2</v>
          </cell>
          <cell r="R135">
            <v>4.3426401908409851E-2</v>
          </cell>
          <cell r="S135">
            <v>4.3451298164379093E-2</v>
          </cell>
          <cell r="T135">
            <v>4.3451298164379093E-2</v>
          </cell>
          <cell r="U135">
            <v>4.3437038343659751E-2</v>
          </cell>
          <cell r="V135">
            <v>4.3431964118615163E-2</v>
          </cell>
          <cell r="W135">
            <v>4.3431964118615163E-2</v>
          </cell>
          <cell r="X135">
            <v>4.3431964118615163E-2</v>
          </cell>
          <cell r="Y135">
            <v>4.3432244913958584E-2</v>
          </cell>
          <cell r="Z135">
            <v>4.3431964118615163E-2</v>
          </cell>
          <cell r="AA135">
            <v>4.3431964118615163E-2</v>
          </cell>
          <cell r="AB135">
            <v>4.3436820524021869E-2</v>
          </cell>
          <cell r="AC135">
            <v>4.3436820524021869E-2</v>
          </cell>
          <cell r="AD135">
            <v>4.3436820524021869E-2</v>
          </cell>
          <cell r="AE135">
            <v>4.3438208181589388E-2</v>
          </cell>
          <cell r="AF135">
            <v>4.3438208181589388E-2</v>
          </cell>
          <cell r="AG135">
            <v>4.3438208181589388E-2</v>
          </cell>
          <cell r="AH135">
            <v>4.3431556570704855E-2</v>
          </cell>
          <cell r="AI135">
            <v>4.3438208181589388E-2</v>
          </cell>
          <cell r="AJ135">
            <v>4.3439247175758533E-2</v>
          </cell>
          <cell r="AK135">
            <v>4.3433034158243178E-2</v>
          </cell>
          <cell r="AL135">
            <v>4.3433034158243178E-2</v>
          </cell>
          <cell r="AM135">
            <v>4.3433034158243178E-2</v>
          </cell>
          <cell r="AN135">
            <v>4.3428029130820445E-2</v>
          </cell>
          <cell r="AO135">
            <v>4.3433034158243178E-2</v>
          </cell>
          <cell r="AP135">
            <v>4.3433034158243178E-2</v>
          </cell>
          <cell r="AQ135">
            <v>4.3438101347017311E-2</v>
          </cell>
          <cell r="AR135">
            <v>4.3438306294843354E-2</v>
          </cell>
          <cell r="AS135">
            <v>4.3438306294843354E-2</v>
          </cell>
          <cell r="AT135">
            <v>4.3438306294843354E-2</v>
          </cell>
          <cell r="AU135">
            <v>4.3438306294843354E-2</v>
          </cell>
          <cell r="AV135">
            <v>4.3438306294843354E-2</v>
          </cell>
          <cell r="AW135">
            <v>4.3433309716864876E-2</v>
          </cell>
          <cell r="AX135">
            <v>4.3433309716864876E-2</v>
          </cell>
          <cell r="AY135">
            <v>4.3433309716864876E-2</v>
          </cell>
          <cell r="AZ135">
            <v>4.3440997378989987E-2</v>
          </cell>
          <cell r="BA135">
            <v>4.3433309716864876E-2</v>
          </cell>
          <cell r="BB135">
            <v>4.3433309716864876E-2</v>
          </cell>
          <cell r="BC135">
            <v>4.3432334518926918E-2</v>
          </cell>
          <cell r="BD135">
            <v>4.3432367387724602E-2</v>
          </cell>
          <cell r="BE135">
            <v>4.3432367387724602E-2</v>
          </cell>
          <cell r="BF135">
            <v>4.3432367387724602E-2</v>
          </cell>
          <cell r="BG135">
            <v>4.3440860215053556E-2</v>
          </cell>
          <cell r="BH135">
            <v>4.3440860215053556E-2</v>
          </cell>
          <cell r="BI135">
            <v>4.3440860215053556E-2</v>
          </cell>
          <cell r="BJ135">
            <v>4.3433034158243178E-2</v>
          </cell>
          <cell r="BK135">
            <v>4.3436915608960236E-2</v>
          </cell>
          <cell r="BL135">
            <v>4.3436915608960236E-2</v>
          </cell>
          <cell r="BM135">
            <v>4.3436915608960236E-2</v>
          </cell>
          <cell r="BN135">
            <v>4.3438306294843354E-2</v>
          </cell>
          <cell r="BO135">
            <v>4.3438306294843354E-2</v>
          </cell>
          <cell r="BP135">
            <v>4.3438306294843354E-2</v>
          </cell>
          <cell r="BQ135">
            <v>4.3434030344213781E-2</v>
          </cell>
          <cell r="BR135">
            <v>4.3435215715008413E-2</v>
          </cell>
          <cell r="BS135">
            <v>4.3435215715008413E-2</v>
          </cell>
          <cell r="BT135">
            <v>4.3435215715008413E-2</v>
          </cell>
          <cell r="BU135">
            <v>4.3436915608960236E-2</v>
          </cell>
          <cell r="BV135">
            <v>4.3436915608960236E-2</v>
          </cell>
          <cell r="BW135">
            <v>4.3436915608960236E-2</v>
          </cell>
          <cell r="BX135">
            <v>4.3437175166157305E-2</v>
          </cell>
          <cell r="BY135">
            <v>4.3433565937794238E-2</v>
          </cell>
          <cell r="BZ135">
            <v>4.3436915608960236E-2</v>
          </cell>
          <cell r="CA135">
            <v>4.3436915608960236E-2</v>
          </cell>
          <cell r="CB135">
            <v>4.3436915608960236E-2</v>
          </cell>
          <cell r="CC135">
            <v>4.3433565937794238E-2</v>
          </cell>
          <cell r="CD135">
            <v>4.3436915608960236E-2</v>
          </cell>
          <cell r="CE135">
            <v>4.3432801971178048E-2</v>
          </cell>
          <cell r="CF135">
            <v>4.3432801971178048E-2</v>
          </cell>
          <cell r="CG135">
            <v>4.3432801971178048E-2</v>
          </cell>
          <cell r="CH135">
            <v>4.3432801971178048E-2</v>
          </cell>
          <cell r="CI135">
            <v>0</v>
          </cell>
        </row>
        <row r="136">
          <cell r="E136">
            <v>0</v>
          </cell>
          <cell r="F136">
            <v>0.16272594752186587</v>
          </cell>
          <cell r="G136">
            <v>2.0897737108940273E-2</v>
          </cell>
          <cell r="H136">
            <v>2.0851012243908507E-2</v>
          </cell>
          <cell r="I136">
            <v>1.7806041335453271E-2</v>
          </cell>
          <cell r="J136">
            <v>1.7925337074273351E-2</v>
          </cell>
          <cell r="K136">
            <v>2.0273115562774446E-2</v>
          </cell>
          <cell r="L136">
            <v>2.0287803727293996E-2</v>
          </cell>
          <cell r="M136">
            <v>2.092147473150785E-2</v>
          </cell>
          <cell r="N136">
            <v>2.0921646383153414E-2</v>
          </cell>
          <cell r="O136">
            <v>1.9762845849802479E-2</v>
          </cell>
          <cell r="P136">
            <v>1.9759054634745254E-2</v>
          </cell>
          <cell r="Q136">
            <v>1.9804719927263958E-2</v>
          </cell>
          <cell r="R136">
            <v>1.9780845310943596E-2</v>
          </cell>
          <cell r="S136">
            <v>1.9777071176491079E-2</v>
          </cell>
          <cell r="T136">
            <v>1.9773429454170932E-2</v>
          </cell>
          <cell r="U136">
            <v>1.9793038570084631E-2</v>
          </cell>
          <cell r="V136">
            <v>2.0401806572185155E-2</v>
          </cell>
          <cell r="W136">
            <v>2.0409201954397327E-2</v>
          </cell>
          <cell r="X136">
            <v>2.0397996906216465E-2</v>
          </cell>
          <cell r="Y136">
            <v>2.0411534286658206E-2</v>
          </cell>
          <cell r="Z136">
            <v>2.039444714825378E-2</v>
          </cell>
          <cell r="AA136">
            <v>2.0423962294223275E-2</v>
          </cell>
          <cell r="AB136">
            <v>1.9948801198801158E-2</v>
          </cell>
          <cell r="AC136">
            <v>1.9955314785908618E-2</v>
          </cell>
          <cell r="AD136">
            <v>1.9929364278506556E-2</v>
          </cell>
          <cell r="AE136">
            <v>1.8768878241849807E-2</v>
          </cell>
          <cell r="AF136">
            <v>1.8768508118043536E-2</v>
          </cell>
          <cell r="AG136">
            <v>1.8769068911099529E-2</v>
          </cell>
          <cell r="AH136">
            <v>1.8766806802257285E-2</v>
          </cell>
          <cell r="AI136">
            <v>1.8766506714280595E-2</v>
          </cell>
          <cell r="AJ136">
            <v>1.8768152228342494E-2</v>
          </cell>
          <cell r="AK136">
            <v>2.0449247721975095E-2</v>
          </cell>
          <cell r="AL136">
            <v>2.0446321912709342E-2</v>
          </cell>
          <cell r="AM136">
            <v>2.0441653883200628E-2</v>
          </cell>
          <cell r="AN136">
            <v>2.045239280152833E-2</v>
          </cell>
          <cell r="AO136">
            <v>2.0465761632215473E-2</v>
          </cell>
          <cell r="AP136">
            <v>2.0447363529338958E-2</v>
          </cell>
          <cell r="AQ136">
            <v>2.0460358056265893E-2</v>
          </cell>
          <cell r="AR136">
            <v>2.0007770007770098E-2</v>
          </cell>
          <cell r="AS136">
            <v>1.999619120167595E-2</v>
          </cell>
          <cell r="AT136">
            <v>2.0013734916118908E-2</v>
          </cell>
          <cell r="AU136">
            <v>1.9997225016476383E-2</v>
          </cell>
          <cell r="AV136">
            <v>2.0004430282686059E-2</v>
          </cell>
          <cell r="AW136">
            <v>2.1231317430466135E-2</v>
          </cell>
          <cell r="AX136">
            <v>2.1235646126475771E-2</v>
          </cell>
          <cell r="AY136">
            <v>2.1229087515830081E-2</v>
          </cell>
          <cell r="AZ136">
            <v>2.1236071326804495E-2</v>
          </cell>
          <cell r="BA136">
            <v>2.1224886584575442E-2</v>
          </cell>
          <cell r="BB136">
            <v>2.1228872424172263E-2</v>
          </cell>
          <cell r="BC136">
            <v>2.1218197590909815E-2</v>
          </cell>
          <cell r="BD136">
            <v>1.902505077860539E-2</v>
          </cell>
          <cell r="BE136">
            <v>1.9016959277820211E-2</v>
          </cell>
          <cell r="BF136">
            <v>1.9011796888356969E-2</v>
          </cell>
          <cell r="BG136">
            <v>1.9351009940442143E-2</v>
          </cell>
          <cell r="BH136">
            <v>1.9345454545454555E-2</v>
          </cell>
          <cell r="BI136">
            <v>1.9332048811817604E-2</v>
          </cell>
          <cell r="BJ136">
            <v>1.9340309974831049E-2</v>
          </cell>
          <cell r="BK136">
            <v>1.964641255067523E-2</v>
          </cell>
          <cell r="BL136">
            <v>1.9637355659556377E-2</v>
          </cell>
          <cell r="BM136">
            <v>1.965107826508361E-2</v>
          </cell>
          <cell r="BN136">
            <v>2.137201705331937E-2</v>
          </cell>
          <cell r="BO136">
            <v>2.1387471501465471E-2</v>
          </cell>
          <cell r="BP136">
            <v>2.1382897410562762E-2</v>
          </cell>
          <cell r="BQ136">
            <v>2.1384205856255667E-2</v>
          </cell>
          <cell r="BR136">
            <v>2.0100297075577034E-2</v>
          </cell>
          <cell r="BS136">
            <v>2.0093520374081519E-2</v>
          </cell>
          <cell r="BT136">
            <v>2.0082864182576543E-2</v>
          </cell>
          <cell r="BU136">
            <v>1.8364855099548993E-2</v>
          </cell>
          <cell r="BV136">
            <v>1.8371260703335945E-2</v>
          </cell>
          <cell r="BW136">
            <v>1.8374255905561299E-2</v>
          </cell>
          <cell r="BX136">
            <v>1.8371692642261683E-2</v>
          </cell>
          <cell r="BY136">
            <v>1.8377404247271745E-2</v>
          </cell>
          <cell r="BZ136">
            <v>1.8364855099548993E-2</v>
          </cell>
          <cell r="CA136">
            <v>1.8371260703335945E-2</v>
          </cell>
          <cell r="CB136">
            <v>1.8374255905561299E-2</v>
          </cell>
          <cell r="CC136">
            <v>1.8377404247271745E-2</v>
          </cell>
          <cell r="CD136">
            <v>1.8360856402802161E-2</v>
          </cell>
          <cell r="CE136">
            <v>1.8364855099548993E-2</v>
          </cell>
          <cell r="CF136">
            <v>1.8371260703335945E-2</v>
          </cell>
          <cell r="CG136">
            <v>1.8374255905561299E-2</v>
          </cell>
          <cell r="CH136">
            <v>1.8360856402802161E-2</v>
          </cell>
          <cell r="CI136">
            <v>0</v>
          </cell>
        </row>
        <row r="137">
          <cell r="E137" t="str">
            <v>----</v>
          </cell>
          <cell r="F137" t="str">
            <v>----</v>
          </cell>
          <cell r="G137" t="str">
            <v>----</v>
          </cell>
          <cell r="H137" t="str">
            <v>----</v>
          </cell>
          <cell r="I137" t="str">
            <v>----</v>
          </cell>
          <cell r="J137" t="str">
            <v>----</v>
          </cell>
          <cell r="K137" t="str">
            <v>----</v>
          </cell>
          <cell r="L137" t="str">
            <v>----</v>
          </cell>
          <cell r="M137" t="str">
            <v>----</v>
          </cell>
          <cell r="N137" t="str">
            <v>----</v>
          </cell>
          <cell r="O137" t="str">
            <v>----</v>
          </cell>
          <cell r="P137" t="str">
            <v>----</v>
          </cell>
          <cell r="Q137" t="str">
            <v>----</v>
          </cell>
          <cell r="R137" t="str">
            <v>----</v>
          </cell>
          <cell r="S137" t="str">
            <v>----</v>
          </cell>
          <cell r="T137" t="str">
            <v>----</v>
          </cell>
          <cell r="U137" t="str">
            <v>----</v>
          </cell>
          <cell r="V137" t="str">
            <v>----</v>
          </cell>
          <cell r="W137" t="str">
            <v>----</v>
          </cell>
          <cell r="X137" t="str">
            <v>----</v>
          </cell>
          <cell r="Y137" t="str">
            <v>----</v>
          </cell>
          <cell r="Z137" t="str">
            <v>----</v>
          </cell>
          <cell r="AA137" t="str">
            <v>----</v>
          </cell>
          <cell r="AB137" t="str">
            <v>----</v>
          </cell>
          <cell r="AC137" t="str">
            <v>----</v>
          </cell>
          <cell r="AD137" t="str">
            <v>----</v>
          </cell>
          <cell r="AE137" t="str">
            <v>----</v>
          </cell>
          <cell r="AF137" t="str">
            <v>----</v>
          </cell>
          <cell r="AG137" t="str">
            <v>----</v>
          </cell>
          <cell r="AH137" t="str">
            <v>----</v>
          </cell>
          <cell r="AI137" t="str">
            <v>----</v>
          </cell>
          <cell r="AJ137" t="str">
            <v>----</v>
          </cell>
          <cell r="AK137" t="str">
            <v>----</v>
          </cell>
          <cell r="AL137" t="str">
            <v>----</v>
          </cell>
          <cell r="AM137" t="str">
            <v>----</v>
          </cell>
          <cell r="AN137" t="str">
            <v>----</v>
          </cell>
          <cell r="AO137" t="str">
            <v>----</v>
          </cell>
          <cell r="AP137" t="str">
            <v>----</v>
          </cell>
          <cell r="AQ137" t="str">
            <v>----</v>
          </cell>
          <cell r="AR137" t="str">
            <v>----</v>
          </cell>
          <cell r="AS137" t="str">
            <v>----</v>
          </cell>
          <cell r="AT137" t="str">
            <v>----</v>
          </cell>
          <cell r="AU137" t="str">
            <v>----</v>
          </cell>
          <cell r="AV137" t="str">
            <v>----</v>
          </cell>
          <cell r="AW137" t="str">
            <v>----</v>
          </cell>
          <cell r="AX137" t="str">
            <v>----</v>
          </cell>
          <cell r="AY137" t="str">
            <v>----</v>
          </cell>
          <cell r="AZ137" t="str">
            <v>----</v>
          </cell>
          <cell r="BA137" t="str">
            <v>----</v>
          </cell>
          <cell r="BB137" t="str">
            <v>----</v>
          </cell>
          <cell r="BC137" t="str">
            <v>----</v>
          </cell>
          <cell r="BD137" t="str">
            <v>----</v>
          </cell>
          <cell r="BE137" t="str">
            <v>----</v>
          </cell>
          <cell r="BF137" t="str">
            <v>----</v>
          </cell>
          <cell r="BG137" t="str">
            <v>----</v>
          </cell>
          <cell r="BH137" t="str">
            <v>----</v>
          </cell>
          <cell r="BI137" t="str">
            <v>----</v>
          </cell>
          <cell r="BJ137" t="str">
            <v>----</v>
          </cell>
          <cell r="BK137" t="str">
            <v>----</v>
          </cell>
          <cell r="BL137" t="str">
            <v>----</v>
          </cell>
          <cell r="BM137" t="str">
            <v>----</v>
          </cell>
          <cell r="BN137" t="str">
            <v>----</v>
          </cell>
          <cell r="BO137" t="str">
            <v>----</v>
          </cell>
          <cell r="BP137" t="str">
            <v>----</v>
          </cell>
          <cell r="BQ137" t="str">
            <v>----</v>
          </cell>
          <cell r="BR137" t="str">
            <v>----</v>
          </cell>
          <cell r="BS137" t="str">
            <v>----</v>
          </cell>
          <cell r="BT137" t="str">
            <v>----</v>
          </cell>
          <cell r="BU137" t="str">
            <v>----</v>
          </cell>
          <cell r="BV137" t="str">
            <v>----</v>
          </cell>
          <cell r="BW137" t="str">
            <v>----</v>
          </cell>
          <cell r="BX137" t="str">
            <v>----</v>
          </cell>
          <cell r="BY137" t="str">
            <v>----</v>
          </cell>
          <cell r="BZ137" t="str">
            <v>----</v>
          </cell>
          <cell r="CA137" t="str">
            <v>----</v>
          </cell>
          <cell r="CB137" t="str">
            <v>----</v>
          </cell>
          <cell r="CC137" t="str">
            <v>----</v>
          </cell>
          <cell r="CD137" t="str">
            <v>----</v>
          </cell>
          <cell r="CE137" t="str">
            <v>----</v>
          </cell>
          <cell r="CF137" t="str">
            <v>----</v>
          </cell>
          <cell r="CG137" t="str">
            <v>----</v>
          </cell>
          <cell r="CH137" t="str">
            <v>----</v>
          </cell>
          <cell r="CI137" t="str">
            <v>----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Concept No</v>
          </cell>
          <cell r="C3" t="str">
            <v>Description Line 1</v>
          </cell>
          <cell r="E3" t="str">
            <v>Description Line 2</v>
          </cell>
          <cell r="H3" t="str">
            <v>Max Permissible</v>
          </cell>
          <cell r="I3" t="str">
            <v>Max Axles</v>
          </cell>
          <cell r="J3" t="str">
            <v>Max Gross</v>
          </cell>
          <cell r="K3" t="str">
            <v>FML TT</v>
          </cell>
          <cell r="L3" t="str">
            <v>FML Trlr</v>
          </cell>
          <cell r="M3" t="str">
            <v>DS km/yr</v>
          </cell>
          <cell r="N3" t="str">
            <v>DS Maint R/yr</v>
          </cell>
          <cell r="O3" t="str">
            <v>DS Driver Wages</v>
          </cell>
          <cell r="P3" t="str">
            <v>DS Assistant Wages</v>
          </cell>
        </row>
        <row r="4">
          <cell r="B4" t="str">
            <v>00</v>
          </cell>
          <cell r="C4" t="str">
            <v>Name Line 1</v>
          </cell>
          <cell r="E4" t="str">
            <v>Name Line 2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B5" t="str">
            <v>01</v>
          </cell>
          <cell r="C5" t="str">
            <v>4x2 Rigid LDV</v>
          </cell>
          <cell r="E5" t="str">
            <v>2400 kg or Less</v>
          </cell>
          <cell r="H5">
            <v>2400</v>
          </cell>
          <cell r="I5">
            <v>10000</v>
          </cell>
          <cell r="J5">
            <v>2400</v>
          </cell>
          <cell r="K5">
            <v>14.7</v>
          </cell>
          <cell r="L5">
            <v>0</v>
          </cell>
          <cell r="M5">
            <v>48000</v>
          </cell>
          <cell r="N5">
            <v>8255.5199999999986</v>
          </cell>
          <cell r="O5">
            <v>2700</v>
          </cell>
          <cell r="P5">
            <v>2275</v>
          </cell>
        </row>
        <row r="6">
          <cell r="B6" t="str">
            <v>02</v>
          </cell>
          <cell r="C6" t="str">
            <v>4x2 Rigid</v>
          </cell>
          <cell r="E6" t="str">
            <v>2400 to 5000 kg</v>
          </cell>
          <cell r="H6">
            <v>5000</v>
          </cell>
          <cell r="I6">
            <v>10000</v>
          </cell>
          <cell r="J6">
            <v>5000</v>
          </cell>
          <cell r="K6">
            <v>22.8</v>
          </cell>
          <cell r="L6">
            <v>0</v>
          </cell>
          <cell r="M6">
            <v>48000</v>
          </cell>
          <cell r="N6">
            <v>12804.48</v>
          </cell>
          <cell r="O6">
            <v>3360</v>
          </cell>
          <cell r="P6">
            <v>2275</v>
          </cell>
        </row>
        <row r="7">
          <cell r="B7" t="str">
            <v>03</v>
          </cell>
          <cell r="C7" t="str">
            <v>4x2 Rigid</v>
          </cell>
          <cell r="E7" t="str">
            <v>5001 to 7500 kg</v>
          </cell>
          <cell r="H7">
            <v>7500</v>
          </cell>
          <cell r="I7">
            <v>10000</v>
          </cell>
          <cell r="J7">
            <v>7000</v>
          </cell>
          <cell r="K7">
            <v>30.2</v>
          </cell>
          <cell r="L7">
            <v>0</v>
          </cell>
          <cell r="M7">
            <v>48000</v>
          </cell>
          <cell r="N7">
            <v>16960.32</v>
          </cell>
          <cell r="O7">
            <v>3380</v>
          </cell>
          <cell r="P7">
            <v>2275</v>
          </cell>
        </row>
        <row r="8">
          <cell r="B8" t="str">
            <v>04</v>
          </cell>
          <cell r="C8" t="str">
            <v>4x2 Rigid</v>
          </cell>
          <cell r="E8" t="str">
            <v>7501 to 10000 kg</v>
          </cell>
          <cell r="H8">
            <v>10000</v>
          </cell>
          <cell r="I8">
            <v>12000</v>
          </cell>
          <cell r="J8">
            <v>10000</v>
          </cell>
          <cell r="K8">
            <v>39.1</v>
          </cell>
          <cell r="L8">
            <v>0</v>
          </cell>
          <cell r="M8">
            <v>48000</v>
          </cell>
          <cell r="N8">
            <v>21958.559999999998</v>
          </cell>
          <cell r="O8">
            <v>3950</v>
          </cell>
          <cell r="P8">
            <v>2275</v>
          </cell>
        </row>
        <row r="9">
          <cell r="B9" t="str">
            <v>05</v>
          </cell>
          <cell r="C9" t="str">
            <v>4x2 Rigid</v>
          </cell>
          <cell r="E9" t="str">
            <v>-</v>
          </cell>
          <cell r="H9">
            <v>15600</v>
          </cell>
          <cell r="I9">
            <v>15600</v>
          </cell>
          <cell r="J9">
            <v>13700</v>
          </cell>
          <cell r="K9">
            <v>46.4</v>
          </cell>
          <cell r="L9">
            <v>0</v>
          </cell>
          <cell r="M9">
            <v>48000</v>
          </cell>
          <cell r="N9">
            <v>26058.239999999998</v>
          </cell>
          <cell r="O9">
            <v>4135</v>
          </cell>
          <cell r="P9">
            <v>2275</v>
          </cell>
        </row>
        <row r="10">
          <cell r="B10" t="str">
            <v>06</v>
          </cell>
          <cell r="C10" t="str">
            <v>6x4 Rigid</v>
          </cell>
          <cell r="E10" t="str">
            <v>-</v>
          </cell>
          <cell r="H10">
            <v>25000</v>
          </cell>
          <cell r="I10">
            <v>25000</v>
          </cell>
          <cell r="J10">
            <v>24000</v>
          </cell>
          <cell r="K10">
            <v>70</v>
          </cell>
          <cell r="L10">
            <v>0</v>
          </cell>
          <cell r="M10">
            <v>48000</v>
          </cell>
          <cell r="N10">
            <v>39312</v>
          </cell>
          <cell r="O10">
            <v>4870</v>
          </cell>
          <cell r="P10">
            <v>2275</v>
          </cell>
        </row>
        <row r="11">
          <cell r="B11" t="str">
            <v>07</v>
          </cell>
          <cell r="C11" t="str">
            <v>Three Axle Artic</v>
          </cell>
          <cell r="E11" t="str">
            <v>4x2 TT+Single Axle ST</v>
          </cell>
          <cell r="H11">
            <v>32000</v>
          </cell>
          <cell r="I11">
            <v>25000</v>
          </cell>
          <cell r="J11">
            <v>25000</v>
          </cell>
          <cell r="K11">
            <v>32.6</v>
          </cell>
          <cell r="L11">
            <v>3.2</v>
          </cell>
          <cell r="M11">
            <v>78000</v>
          </cell>
          <cell r="N11">
            <v>32671.08</v>
          </cell>
          <cell r="O11">
            <v>5260</v>
          </cell>
          <cell r="P11">
            <v>2275</v>
          </cell>
        </row>
        <row r="12">
          <cell r="B12" t="str">
            <v>08</v>
          </cell>
          <cell r="C12" t="str">
            <v>Four Axle Artic</v>
          </cell>
          <cell r="E12" t="str">
            <v>4x2 TT+Tandem Axle ST</v>
          </cell>
          <cell r="H12">
            <v>43000</v>
          </cell>
          <cell r="I12">
            <v>34000</v>
          </cell>
          <cell r="J12">
            <v>34000</v>
          </cell>
          <cell r="K12">
            <v>31.8</v>
          </cell>
          <cell r="L12">
            <v>6.2</v>
          </cell>
          <cell r="M12">
            <v>110000</v>
          </cell>
          <cell r="N12">
            <v>48906</v>
          </cell>
          <cell r="O12">
            <v>5750</v>
          </cell>
          <cell r="P12">
            <v>2275</v>
          </cell>
        </row>
        <row r="13">
          <cell r="B13" t="str">
            <v>09</v>
          </cell>
          <cell r="C13" t="str">
            <v>Five Axle Artic</v>
          </cell>
          <cell r="E13" t="str">
            <v>6x4 TT+Tandem Axle ST</v>
          </cell>
          <cell r="H13">
            <v>46000</v>
          </cell>
          <cell r="I13">
            <v>43000</v>
          </cell>
          <cell r="J13">
            <v>43000</v>
          </cell>
          <cell r="K13">
            <v>38.700000000000003</v>
          </cell>
          <cell r="L13">
            <v>6.2</v>
          </cell>
          <cell r="M13">
            <v>110000</v>
          </cell>
          <cell r="N13">
            <v>57786.3</v>
          </cell>
          <cell r="O13">
            <v>6550</v>
          </cell>
          <cell r="P13">
            <v>2275</v>
          </cell>
        </row>
        <row r="14">
          <cell r="B14" t="str">
            <v>10</v>
          </cell>
          <cell r="C14" t="str">
            <v>Five Axle Artic</v>
          </cell>
          <cell r="E14" t="str">
            <v>4x2 TT+Tridem Axle ST</v>
          </cell>
          <cell r="H14">
            <v>44500</v>
          </cell>
          <cell r="I14">
            <v>40000</v>
          </cell>
          <cell r="J14">
            <v>40000</v>
          </cell>
          <cell r="K14">
            <v>31.4</v>
          </cell>
          <cell r="L14">
            <v>9.4</v>
          </cell>
          <cell r="M14">
            <v>110000</v>
          </cell>
          <cell r="N14">
            <v>52509.599999999999</v>
          </cell>
          <cell r="O14">
            <v>7550</v>
          </cell>
          <cell r="P14">
            <v>2275</v>
          </cell>
        </row>
        <row r="15">
          <cell r="B15" t="str">
            <v>11</v>
          </cell>
          <cell r="C15" t="str">
            <v>Six Axle Artic</v>
          </cell>
          <cell r="E15" t="str">
            <v>6x4 TT+Tridem Axle ST</v>
          </cell>
          <cell r="H15">
            <v>47000</v>
          </cell>
          <cell r="I15">
            <v>49000</v>
          </cell>
          <cell r="J15">
            <v>47000</v>
          </cell>
          <cell r="K15">
            <v>38.700000000000003</v>
          </cell>
          <cell r="L15">
            <v>9.4</v>
          </cell>
          <cell r="M15">
            <v>110000</v>
          </cell>
          <cell r="N15">
            <v>61904.7</v>
          </cell>
          <cell r="O15">
            <v>7550</v>
          </cell>
          <cell r="P15">
            <v>2275</v>
          </cell>
        </row>
        <row r="16">
          <cell r="B16" t="str">
            <v>12</v>
          </cell>
          <cell r="C16" t="str">
            <v>Four Axle Combination</v>
          </cell>
          <cell r="E16" t="str">
            <v>4x2 Rigid+2 Axle Trailer</v>
          </cell>
          <cell r="H16">
            <v>47000</v>
          </cell>
          <cell r="I16">
            <v>34000</v>
          </cell>
          <cell r="J16">
            <v>28000</v>
          </cell>
          <cell r="K16">
            <v>46.4</v>
          </cell>
          <cell r="L16">
            <v>7.2</v>
          </cell>
          <cell r="M16">
            <v>48000</v>
          </cell>
          <cell r="N16">
            <v>30101.759999999998</v>
          </cell>
          <cell r="O16">
            <v>6220</v>
          </cell>
          <cell r="P16">
            <v>2440</v>
          </cell>
        </row>
        <row r="17">
          <cell r="B17" t="str">
            <v>13</v>
          </cell>
          <cell r="C17" t="str">
            <v>Five Axle Combination</v>
          </cell>
          <cell r="E17" t="str">
            <v>6x4 Rigid+2 Axle Trailer</v>
          </cell>
          <cell r="H17">
            <v>47000</v>
          </cell>
          <cell r="I17">
            <v>43000</v>
          </cell>
          <cell r="J17">
            <v>43000</v>
          </cell>
          <cell r="K17">
            <v>45.5</v>
          </cell>
          <cell r="L17">
            <v>7.2</v>
          </cell>
          <cell r="M17">
            <v>78000</v>
          </cell>
          <cell r="N17">
            <v>48094.02</v>
          </cell>
          <cell r="O17">
            <v>6220</v>
          </cell>
          <cell r="P17">
            <v>2440</v>
          </cell>
        </row>
        <row r="18">
          <cell r="B18" t="str">
            <v>14</v>
          </cell>
          <cell r="C18" t="str">
            <v>Seven Axle Combination</v>
          </cell>
          <cell r="E18" t="str">
            <v>6x4 Rigid+4 Axle Trailer</v>
          </cell>
          <cell r="H18">
            <v>56000</v>
          </cell>
          <cell r="I18">
            <v>61000</v>
          </cell>
          <cell r="J18">
            <v>55200</v>
          </cell>
          <cell r="K18">
            <v>39.5</v>
          </cell>
          <cell r="L18">
            <v>12.4</v>
          </cell>
          <cell r="M18">
            <v>140000</v>
          </cell>
          <cell r="N18">
            <v>85012.2</v>
          </cell>
          <cell r="O18">
            <v>8150</v>
          </cell>
          <cell r="P18">
            <v>2440</v>
          </cell>
        </row>
        <row r="19">
          <cell r="B19" t="str">
            <v>15</v>
          </cell>
          <cell r="C19" t="str">
            <v>Five Axle Combination</v>
          </cell>
          <cell r="E19" t="str">
            <v>Doubles Combination</v>
          </cell>
          <cell r="H19">
            <v>56000</v>
          </cell>
          <cell r="I19">
            <v>43000</v>
          </cell>
          <cell r="J19">
            <v>43000</v>
          </cell>
          <cell r="K19">
            <v>33.6</v>
          </cell>
          <cell r="L19">
            <v>9.4</v>
          </cell>
          <cell r="M19">
            <v>110000</v>
          </cell>
          <cell r="N19">
            <v>55341</v>
          </cell>
          <cell r="O19">
            <v>6570</v>
          </cell>
          <cell r="P19">
            <v>2701</v>
          </cell>
        </row>
        <row r="20">
          <cell r="B20" t="str">
            <v>16</v>
          </cell>
          <cell r="C20" t="str">
            <v>Six Axle Combination</v>
          </cell>
          <cell r="E20" t="str">
            <v>Concept 08+2 Axle Trailer</v>
          </cell>
          <cell r="H20">
            <v>56000</v>
          </cell>
          <cell r="I20">
            <v>52000</v>
          </cell>
          <cell r="J20">
            <v>44000</v>
          </cell>
          <cell r="K20">
            <v>33.299999999999997</v>
          </cell>
          <cell r="L20">
            <v>12.4</v>
          </cell>
          <cell r="M20">
            <v>140000</v>
          </cell>
          <cell r="N20">
            <v>74856.599999999991</v>
          </cell>
          <cell r="O20">
            <v>6570</v>
          </cell>
          <cell r="P20">
            <v>2701</v>
          </cell>
        </row>
        <row r="21">
          <cell r="B21" t="str">
            <v>17</v>
          </cell>
          <cell r="C21" t="str">
            <v>Seven Axle Combination</v>
          </cell>
          <cell r="E21" t="str">
            <v>Concept 09+2 Axle Trailer</v>
          </cell>
          <cell r="H21">
            <v>56000</v>
          </cell>
          <cell r="I21">
            <v>61000</v>
          </cell>
          <cell r="J21">
            <v>56000</v>
          </cell>
          <cell r="K21">
            <v>37.5</v>
          </cell>
          <cell r="L21">
            <v>12.4</v>
          </cell>
          <cell r="M21">
            <v>140000</v>
          </cell>
          <cell r="N21">
            <v>81736.2</v>
          </cell>
          <cell r="O21">
            <v>8150</v>
          </cell>
          <cell r="P21">
            <v>2701</v>
          </cell>
        </row>
        <row r="22">
          <cell r="B22" t="str">
            <v>18</v>
          </cell>
          <cell r="C22" t="str">
            <v>Seven Axle Interlink</v>
          </cell>
          <cell r="E22" t="str">
            <v>6x4 TT+Tandem/Tandem ST</v>
          </cell>
          <cell r="H22">
            <v>56000</v>
          </cell>
          <cell r="I22">
            <v>61000</v>
          </cell>
          <cell r="J22">
            <v>56000</v>
          </cell>
          <cell r="K22">
            <v>37.5</v>
          </cell>
          <cell r="L22">
            <v>12.4</v>
          </cell>
          <cell r="M22">
            <v>140000</v>
          </cell>
          <cell r="N22">
            <v>81736.2</v>
          </cell>
          <cell r="O22">
            <v>8150</v>
          </cell>
          <cell r="P22">
            <v>2701</v>
          </cell>
        </row>
        <row r="23">
          <cell r="B23" t="str">
            <v>19</v>
          </cell>
          <cell r="C23" t="str">
            <v>Eight Axle Interlink</v>
          </cell>
          <cell r="E23" t="str">
            <v>6x4 TT+Tridem/Tandem ST</v>
          </cell>
          <cell r="H23">
            <v>56000</v>
          </cell>
          <cell r="I23">
            <v>67000</v>
          </cell>
          <cell r="J23">
            <v>56000</v>
          </cell>
          <cell r="K23">
            <v>37.5</v>
          </cell>
          <cell r="L23">
            <v>12.4</v>
          </cell>
          <cell r="M23">
            <v>140000</v>
          </cell>
          <cell r="N23">
            <v>81736.2</v>
          </cell>
          <cell r="O23">
            <v>8150</v>
          </cell>
          <cell r="P23">
            <v>2701</v>
          </cell>
        </row>
        <row r="24">
          <cell r="B24" t="str">
            <v>20</v>
          </cell>
          <cell r="C24" t="str">
            <v>4x2 Rigid</v>
          </cell>
          <cell r="E24" t="str">
            <v>-</v>
          </cell>
          <cell r="H24">
            <v>15600</v>
          </cell>
          <cell r="I24">
            <v>15600</v>
          </cell>
          <cell r="J24">
            <v>13700</v>
          </cell>
          <cell r="K24">
            <v>46.4</v>
          </cell>
          <cell r="L24">
            <v>0</v>
          </cell>
          <cell r="M24">
            <v>48000</v>
          </cell>
          <cell r="N24">
            <v>26058.239999999998</v>
          </cell>
          <cell r="O24">
            <v>4135</v>
          </cell>
          <cell r="P24">
            <v>2275</v>
          </cell>
        </row>
        <row r="25">
          <cell r="B25" t="str">
            <v>21</v>
          </cell>
          <cell r="C25" t="str">
            <v>Four Axle Artic</v>
          </cell>
          <cell r="E25" t="str">
            <v>4x2 TT+Tandem Axle ST</v>
          </cell>
          <cell r="H25">
            <v>43000</v>
          </cell>
          <cell r="I25">
            <v>34000</v>
          </cell>
          <cell r="J25">
            <v>34000</v>
          </cell>
          <cell r="K25">
            <v>31.8</v>
          </cell>
          <cell r="L25">
            <v>6.2</v>
          </cell>
          <cell r="M25">
            <v>110000</v>
          </cell>
          <cell r="N25">
            <v>48906</v>
          </cell>
          <cell r="O25">
            <v>5750</v>
          </cell>
          <cell r="P25">
            <v>2275</v>
          </cell>
        </row>
        <row r="26">
          <cell r="B26" t="str">
            <v>22</v>
          </cell>
          <cell r="C26" t="str">
            <v>Five Axle Artic</v>
          </cell>
          <cell r="E26" t="str">
            <v>Doubles Combination</v>
          </cell>
          <cell r="H26">
            <v>56000</v>
          </cell>
          <cell r="I26">
            <v>43000</v>
          </cell>
          <cell r="J26">
            <v>43000</v>
          </cell>
          <cell r="K26">
            <v>33.6</v>
          </cell>
          <cell r="L26">
            <v>9.4</v>
          </cell>
          <cell r="M26">
            <v>110000</v>
          </cell>
          <cell r="N26">
            <v>55341</v>
          </cell>
          <cell r="O26">
            <v>6570</v>
          </cell>
          <cell r="P26">
            <v>2701</v>
          </cell>
        </row>
        <row r="27">
          <cell r="B27" t="str">
            <v>99</v>
          </cell>
          <cell r="C27" t="str">
            <v>Seven Axle Interlink DEV</v>
          </cell>
          <cell r="E27" t="str">
            <v>Develop</v>
          </cell>
          <cell r="H27">
            <v>56000</v>
          </cell>
          <cell r="I27">
            <v>61000</v>
          </cell>
          <cell r="J27">
            <v>56000</v>
          </cell>
          <cell r="K27">
            <v>48.695652000000003</v>
          </cell>
          <cell r="L27">
            <v>0</v>
          </cell>
          <cell r="M27">
            <v>140000</v>
          </cell>
          <cell r="N27">
            <v>79763.477975999995</v>
          </cell>
          <cell r="O27">
            <v>8405</v>
          </cell>
          <cell r="P27">
            <v>2845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"/>
      <sheetName val="norm2"/>
    </sheetNames>
    <sheetDataSet>
      <sheetData sheetId="0"/>
      <sheetData sheetId="1" refreshError="1">
        <row r="2">
          <cell r="C2" t="str">
            <v>CALCULATION OF AVERAGE HOURLY RATE</v>
          </cell>
        </row>
        <row r="4">
          <cell r="C4" t="str">
            <v>Hourly Rate average (including overtime &amp; accommodation)</v>
          </cell>
          <cell r="J4" t="str">
            <v>TENDER No</v>
          </cell>
        </row>
        <row r="5">
          <cell r="C5" t="str">
            <v>CLIENT</v>
          </cell>
          <cell r="J5" t="str">
            <v>DATE</v>
          </cell>
          <cell r="L5">
            <v>36755.691202893518</v>
          </cell>
        </row>
        <row r="6">
          <cell r="C6" t="str">
            <v>ESTIMATOR</v>
          </cell>
          <cell r="J6" t="str">
            <v>TIME</v>
          </cell>
          <cell r="L6">
            <v>36755.691203587965</v>
          </cell>
        </row>
        <row r="7">
          <cell r="C7" t="str">
            <v>MAIN WORKS</v>
          </cell>
        </row>
        <row r="8">
          <cell r="C8" t="str">
            <v>Total number of hours</v>
          </cell>
          <cell r="F8">
            <v>9148</v>
          </cell>
          <cell r="G8" t="str">
            <v xml:space="preserve">Hours </v>
          </cell>
        </row>
        <row r="9">
          <cell r="C9" t="str">
            <v>Supervision in P &amp; G'S</v>
          </cell>
          <cell r="F9" t="str">
            <v>N</v>
          </cell>
          <cell r="G9" t="str">
            <v>Y OR N</v>
          </cell>
        </row>
        <row r="11">
          <cell r="C11" t="str">
            <v>TOTAL DIRECT HOURS</v>
          </cell>
          <cell r="F11">
            <v>9148</v>
          </cell>
          <cell r="G11" t="str">
            <v>hr</v>
          </cell>
        </row>
        <row r="12">
          <cell r="F12" t="str">
            <v>Main work</v>
          </cell>
        </row>
        <row r="13">
          <cell r="F13" t="str">
            <v>days</v>
          </cell>
          <cell r="I13" t="str">
            <v>days/wk</v>
          </cell>
          <cell r="J13" t="str">
            <v>MAIN</v>
          </cell>
        </row>
        <row r="14">
          <cell r="C14" t="str">
            <v xml:space="preserve">Contract Period </v>
          </cell>
          <cell r="F14">
            <v>60</v>
          </cell>
          <cell r="I14">
            <v>5</v>
          </cell>
          <cell r="J14" t="str">
            <v>WORKS</v>
          </cell>
        </row>
        <row r="15">
          <cell r="H15" t="str">
            <v>1st week</v>
          </cell>
          <cell r="I15" t="str">
            <v>2 nd week</v>
          </cell>
          <cell r="J15">
            <v>12</v>
          </cell>
        </row>
        <row r="16">
          <cell r="C16" t="str">
            <v>Working hrs/day</v>
          </cell>
          <cell r="F16" t="str">
            <v>Sunday</v>
          </cell>
          <cell r="H16">
            <v>0</v>
          </cell>
          <cell r="I16">
            <v>0</v>
          </cell>
          <cell r="J16">
            <v>0</v>
          </cell>
        </row>
        <row r="17">
          <cell r="F17" t="str">
            <v>Monday</v>
          </cell>
          <cell r="H17">
            <v>9</v>
          </cell>
          <cell r="I17">
            <v>9</v>
          </cell>
          <cell r="J17">
            <v>0</v>
          </cell>
        </row>
        <row r="18">
          <cell r="F18" t="str">
            <v>Tuesday</v>
          </cell>
          <cell r="H18">
            <v>9</v>
          </cell>
          <cell r="I18">
            <v>9</v>
          </cell>
          <cell r="J18">
            <v>0</v>
          </cell>
        </row>
        <row r="19">
          <cell r="F19" t="str">
            <v>Wednesday</v>
          </cell>
          <cell r="H19">
            <v>9</v>
          </cell>
          <cell r="I19">
            <v>9</v>
          </cell>
          <cell r="J19">
            <v>0</v>
          </cell>
        </row>
        <row r="20">
          <cell r="F20" t="str">
            <v>Thursday</v>
          </cell>
          <cell r="H20">
            <v>9</v>
          </cell>
          <cell r="I20">
            <v>9</v>
          </cell>
          <cell r="J20">
            <v>0</v>
          </cell>
        </row>
        <row r="21">
          <cell r="F21" t="str">
            <v>Friday</v>
          </cell>
          <cell r="H21">
            <v>7</v>
          </cell>
          <cell r="I21">
            <v>5</v>
          </cell>
          <cell r="J21">
            <v>0</v>
          </cell>
        </row>
        <row r="22">
          <cell r="F22" t="str">
            <v>Saturday</v>
          </cell>
          <cell r="H22">
            <v>0</v>
          </cell>
          <cell r="I22">
            <v>0</v>
          </cell>
          <cell r="J22">
            <v>0</v>
          </cell>
        </row>
        <row r="23">
          <cell r="C23" t="str">
            <v>Total hours per 1 st &amp; 2 ndweek</v>
          </cell>
          <cell r="H23">
            <v>43</v>
          </cell>
          <cell r="I23">
            <v>41</v>
          </cell>
          <cell r="J23">
            <v>12</v>
          </cell>
          <cell r="K23" t="str">
            <v>wks</v>
          </cell>
        </row>
        <row r="24">
          <cell r="C24" t="str">
            <v>Total average hours per week</v>
          </cell>
          <cell r="H24">
            <v>42</v>
          </cell>
          <cell r="I24" t="str">
            <v>hours</v>
          </cell>
        </row>
        <row r="26">
          <cell r="C26" t="str">
            <v>Burden</v>
          </cell>
          <cell r="D26">
            <v>20</v>
          </cell>
          <cell r="E26" t="str">
            <v>%</v>
          </cell>
          <cell r="H26" t="str">
            <v>Burden</v>
          </cell>
          <cell r="I26">
            <v>0.4</v>
          </cell>
          <cell r="J26" t="str">
            <v>%</v>
          </cell>
        </row>
        <row r="28">
          <cell r="C28" t="str">
            <v>SMS</v>
          </cell>
          <cell r="D28" t="str">
            <v>yes /no</v>
          </cell>
          <cell r="E28" t="str">
            <v>Y</v>
          </cell>
          <cell r="H28" t="str">
            <v>THERMAL</v>
          </cell>
        </row>
        <row r="29">
          <cell r="C29" t="str">
            <v>hours</v>
          </cell>
          <cell r="D29" t="str">
            <v>factors</v>
          </cell>
          <cell r="H29" t="str">
            <v>hours</v>
          </cell>
          <cell r="I29" t="str">
            <v>factors</v>
          </cell>
        </row>
        <row r="30">
          <cell r="C30">
            <v>88</v>
          </cell>
          <cell r="D30">
            <v>105.6</v>
          </cell>
          <cell r="F30" t="str">
            <v>Normal Time</v>
          </cell>
          <cell r="H30">
            <v>88</v>
          </cell>
          <cell r="I30">
            <v>88.352000000000004</v>
          </cell>
          <cell r="J30" t="str">
            <v>Normal Time</v>
          </cell>
        </row>
        <row r="31">
          <cell r="F31" t="str">
            <v>(BASED ON 15 %</v>
          </cell>
          <cell r="H31">
            <v>20</v>
          </cell>
          <cell r="I31">
            <v>30</v>
          </cell>
          <cell r="J31" t="str">
            <v>Time + Half</v>
          </cell>
        </row>
        <row r="32">
          <cell r="F32" t="str">
            <v>BROKER &amp; 5% PPE)</v>
          </cell>
          <cell r="H32">
            <v>0</v>
          </cell>
          <cell r="I32">
            <v>0</v>
          </cell>
          <cell r="J32" t="str">
            <v>Double Time</v>
          </cell>
        </row>
        <row r="34">
          <cell r="C34">
            <v>20</v>
          </cell>
          <cell r="D34">
            <v>24.8</v>
          </cell>
          <cell r="F34" t="str">
            <v>Over Time</v>
          </cell>
        </row>
        <row r="35">
          <cell r="F35" t="str">
            <v>(BASED ON 15 %</v>
          </cell>
        </row>
        <row r="36">
          <cell r="C36">
            <v>108</v>
          </cell>
          <cell r="D36">
            <v>130.4</v>
          </cell>
          <cell r="F36" t="str">
            <v>PREMIUM &amp; 8% BROKER)</v>
          </cell>
          <cell r="H36">
            <v>108</v>
          </cell>
          <cell r="I36">
            <v>118.352</v>
          </cell>
          <cell r="J36" t="str">
            <v>Total Hours</v>
          </cell>
        </row>
        <row r="38">
          <cell r="D38">
            <v>1.2074074074074075</v>
          </cell>
          <cell r="F38" t="str">
            <v>FACTOR</v>
          </cell>
          <cell r="I38">
            <v>1.0958518518518519</v>
          </cell>
        </row>
        <row r="40">
          <cell r="C40" t="str">
            <v>Accommodation and OTA</v>
          </cell>
        </row>
        <row r="41">
          <cell r="H41" t="str">
            <v>OTA/day</v>
          </cell>
          <cell r="I41" t="str">
            <v>accom</v>
          </cell>
          <cell r="J41" t="str">
            <v>duration</v>
          </cell>
          <cell r="L41" t="str">
            <v>rate/day</v>
          </cell>
          <cell r="M41" t="str">
            <v>rate/hr</v>
          </cell>
        </row>
        <row r="42">
          <cell r="K42" t="str">
            <v>?</v>
          </cell>
        </row>
        <row r="43">
          <cell r="F43" t="str">
            <v>Supervisor</v>
          </cell>
          <cell r="H43">
            <v>0</v>
          </cell>
          <cell r="I43">
            <v>0</v>
          </cell>
          <cell r="J43" t="str">
            <v>month/day</v>
          </cell>
          <cell r="K43" t="str">
            <v>D</v>
          </cell>
          <cell r="L43">
            <v>0</v>
          </cell>
          <cell r="M43">
            <v>0</v>
          </cell>
        </row>
        <row r="44">
          <cell r="F44" t="str">
            <v>Thermal</v>
          </cell>
          <cell r="H44">
            <v>0</v>
          </cell>
          <cell r="I44">
            <v>0</v>
          </cell>
          <cell r="J44" t="str">
            <v>month/day</v>
          </cell>
          <cell r="K44" t="str">
            <v>D</v>
          </cell>
          <cell r="L44">
            <v>0</v>
          </cell>
          <cell r="M44">
            <v>0</v>
          </cell>
        </row>
        <row r="45">
          <cell r="F45" t="str">
            <v>SMS</v>
          </cell>
          <cell r="H45">
            <v>0</v>
          </cell>
          <cell r="I45">
            <v>0</v>
          </cell>
          <cell r="J45" t="str">
            <v>month/day</v>
          </cell>
          <cell r="K45" t="str">
            <v>D</v>
          </cell>
          <cell r="L45">
            <v>0</v>
          </cell>
          <cell r="M45">
            <v>0</v>
          </cell>
        </row>
        <row r="47">
          <cell r="C47" t="str">
            <v>Crew make up (excluding P &amp; Gs)</v>
          </cell>
          <cell r="H47" t="str">
            <v>MAIN WORKS</v>
          </cell>
        </row>
        <row r="49">
          <cell r="D49" t="str">
            <v>Direct Hours</v>
          </cell>
          <cell r="H49">
            <v>9148</v>
          </cell>
        </row>
        <row r="50">
          <cell r="D50" t="str">
            <v xml:space="preserve">No of weeks </v>
          </cell>
          <cell r="H50">
            <v>12</v>
          </cell>
        </row>
        <row r="51">
          <cell r="D51" t="str">
            <v xml:space="preserve">No of hrs/week </v>
          </cell>
          <cell r="H51">
            <v>42</v>
          </cell>
        </row>
        <row r="53">
          <cell r="D53" t="str">
            <v>NO. OF MEN</v>
          </cell>
          <cell r="H53">
            <v>18.150793650793652</v>
          </cell>
        </row>
        <row r="55">
          <cell r="D55" t="str">
            <v>PRODUCTIVE CREW MIX AND RATE PER HOUR</v>
          </cell>
        </row>
        <row r="57">
          <cell r="C57" t="str">
            <v>INSULATION</v>
          </cell>
          <cell r="D57" t="str">
            <v>category</v>
          </cell>
          <cell r="F57" t="str">
            <v>No of men</v>
          </cell>
          <cell r="H57" t="str">
            <v>Basic rate</v>
          </cell>
          <cell r="I57" t="str">
            <v>factor</v>
          </cell>
          <cell r="J57" t="str">
            <v>R/hr</v>
          </cell>
          <cell r="L57" t="str">
            <v>R/hr</v>
          </cell>
        </row>
        <row r="58">
          <cell r="D58" t="str">
            <v>5</v>
          </cell>
          <cell r="F58">
            <v>1</v>
          </cell>
          <cell r="H58">
            <v>35</v>
          </cell>
          <cell r="I58">
            <v>1.0958518518518519</v>
          </cell>
          <cell r="J58">
            <v>38.35</v>
          </cell>
          <cell r="L58">
            <v>0</v>
          </cell>
        </row>
        <row r="59">
          <cell r="D59" t="str">
            <v>4</v>
          </cell>
          <cell r="F59">
            <v>4</v>
          </cell>
          <cell r="H59">
            <v>17.965299999999999</v>
          </cell>
          <cell r="I59">
            <v>1.0958518518518519</v>
          </cell>
          <cell r="J59">
            <v>78.75</v>
          </cell>
          <cell r="L59">
            <v>0</v>
          </cell>
        </row>
        <row r="60">
          <cell r="D60" t="str">
            <v>3</v>
          </cell>
          <cell r="F60">
            <v>4</v>
          </cell>
          <cell r="H60">
            <v>14.124000000000002</v>
          </cell>
          <cell r="I60">
            <v>1.0958518518518519</v>
          </cell>
          <cell r="J60">
            <v>61.91</v>
          </cell>
          <cell r="L60">
            <v>0</v>
          </cell>
        </row>
        <row r="61">
          <cell r="D61" t="str">
            <v>2</v>
          </cell>
          <cell r="F61">
            <v>0</v>
          </cell>
          <cell r="H61">
            <v>11.545299999999999</v>
          </cell>
          <cell r="I61">
            <v>1.0958518518518519</v>
          </cell>
          <cell r="J61">
            <v>0</v>
          </cell>
          <cell r="L61">
            <v>0</v>
          </cell>
        </row>
        <row r="62">
          <cell r="D62" t="str">
            <v>1</v>
          </cell>
          <cell r="F62">
            <v>0</v>
          </cell>
          <cell r="H62">
            <v>9.6300000000000008</v>
          </cell>
          <cell r="I62">
            <v>1.0958518518518519</v>
          </cell>
          <cell r="J62">
            <v>0</v>
          </cell>
          <cell r="L62">
            <v>0</v>
          </cell>
        </row>
        <row r="63">
          <cell r="D63" t="str">
            <v>SMS</v>
          </cell>
          <cell r="F63">
            <v>12</v>
          </cell>
          <cell r="H63">
            <v>6</v>
          </cell>
          <cell r="I63">
            <v>1.2074074074074075</v>
          </cell>
          <cell r="J63">
            <v>86.93</v>
          </cell>
          <cell r="L63">
            <v>0</v>
          </cell>
        </row>
        <row r="64">
          <cell r="D64" t="str">
            <v>TOTAL MEN</v>
          </cell>
          <cell r="F64">
            <v>21</v>
          </cell>
          <cell r="H64" t="str">
            <v>TOTAL RATE</v>
          </cell>
          <cell r="J64">
            <v>265.94</v>
          </cell>
          <cell r="L64">
            <v>0</v>
          </cell>
        </row>
        <row r="65">
          <cell r="C65" t="str">
            <v>PRODUCTIVE LABOUR COST PER HOUR including burden</v>
          </cell>
          <cell r="J65">
            <v>12.66</v>
          </cell>
        </row>
        <row r="66">
          <cell r="C66" t="str">
            <v>PRODUCTIVE LABOUR COST PER HOUR for OTA &amp; accommodation</v>
          </cell>
          <cell r="L66">
            <v>0</v>
          </cell>
        </row>
        <row r="67">
          <cell r="C67" t="str">
            <v>TOTAL PRODUCTIVE COST PER HOUR including BURDEN, OTA &amp; accommodation</v>
          </cell>
          <cell r="M67">
            <v>12.66</v>
          </cell>
        </row>
        <row r="69">
          <cell r="C69" t="str">
            <v xml:space="preserve">Please Note </v>
          </cell>
          <cell r="E69" t="str">
            <v>1.</v>
          </cell>
          <cell r="F69" t="str">
            <v xml:space="preserve">Where supervision is placed in the seperate P&amp;G schedule (ie. Time related costs). </v>
          </cell>
        </row>
        <row r="70">
          <cell r="F70" t="str">
            <v xml:space="preserve"> Y " IS TO BE PLACED IN THE RED BLOCK</v>
          </cell>
        </row>
        <row r="71">
          <cell r="F71" t="str">
            <v xml:space="preserve">Where supervision is NOT placed in the seperate P&amp;G schedule (ie. Time related costs). </v>
          </cell>
        </row>
        <row r="72">
          <cell r="F72" t="str">
            <v xml:space="preserve"> N " IS TO BE PLACED IN THE RED BLOCK</v>
          </cell>
        </row>
        <row r="73">
          <cell r="F73" t="str">
            <v>Special Note must be taken to include for any overtime required where Supervision</v>
          </cell>
        </row>
        <row r="74">
          <cell r="F74" t="str">
            <v>is costed under Time Related Costs.</v>
          </cell>
        </row>
        <row r="80">
          <cell r="C80" t="str">
            <v>ESTIMATE SUMMARY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Menu"/>
      <sheetName val="Project basic facts"/>
      <sheetName val="Overview Comment"/>
      <sheetName val="Overview Graphik"/>
      <sheetName val="MTA-Graph"/>
      <sheetName val="MTA-Data_Entry"/>
      <sheetName val="GOC Graph"/>
      <sheetName val="GOC-Data Entry"/>
      <sheetName val="KPI-Data Source"/>
      <sheetName val="Diagramme"/>
      <sheetName val="Diagramm1"/>
      <sheetName val="Tabelle1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/>
      <sheetData sheetId="8">
        <row r="6">
          <cell r="C6">
            <v>0</v>
          </cell>
          <cell r="D6">
            <v>0</v>
          </cell>
          <cell r="E6">
            <v>0</v>
          </cell>
          <cell r="F6">
            <v>458</v>
          </cell>
          <cell r="G6">
            <v>1088</v>
          </cell>
          <cell r="H6">
            <v>5560</v>
          </cell>
          <cell r="I6">
            <v>6018</v>
          </cell>
          <cell r="J6">
            <v>6656</v>
          </cell>
          <cell r="K6">
            <v>7011</v>
          </cell>
          <cell r="L6">
            <v>8552</v>
          </cell>
          <cell r="M6">
            <v>8489</v>
          </cell>
          <cell r="N6">
            <v>8186</v>
          </cell>
          <cell r="O6">
            <v>7899</v>
          </cell>
        </row>
        <row r="9">
          <cell r="C9">
            <v>7560</v>
          </cell>
          <cell r="D9">
            <v>7560</v>
          </cell>
          <cell r="E9">
            <v>12529</v>
          </cell>
          <cell r="F9">
            <v>7302</v>
          </cell>
          <cell r="G9">
            <v>7248</v>
          </cell>
          <cell r="H9">
            <v>7347</v>
          </cell>
          <cell r="I9">
            <v>6309</v>
          </cell>
          <cell r="J9">
            <v>6668</v>
          </cell>
          <cell r="K9">
            <v>7028</v>
          </cell>
          <cell r="L9">
            <v>8504</v>
          </cell>
          <cell r="M9">
            <v>8504</v>
          </cell>
          <cell r="N9">
            <v>8200</v>
          </cell>
          <cell r="O9">
            <v>7912</v>
          </cell>
        </row>
      </sheetData>
      <sheetData sheetId="9"/>
      <sheetData sheetId="10" refreshError="1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"/>
      <sheetName val="Trades"/>
      <sheetName val="G E"/>
      <sheetName val="SR"/>
      <sheetName val="AC"/>
      <sheetName val="LO"/>
      <sheetName val="con"/>
    </sheetNames>
    <sheetDataSet>
      <sheetData sheetId="0"/>
      <sheetData sheetId="1"/>
      <sheetData sheetId="2"/>
      <sheetData sheetId="3"/>
      <sheetData sheetId="4"/>
      <sheetData sheetId="5">
        <row r="44">
          <cell r="AQ44">
            <v>52225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ROVED"/>
      <sheetName val="Sheet1"/>
    </sheetNames>
    <sheetDataSet>
      <sheetData sheetId="0"/>
      <sheetData sheetId="1">
        <row r="2">
          <cell r="A2" t="str">
            <v>Yes</v>
          </cell>
          <cell r="C2" t="str">
            <v>ZAR</v>
          </cell>
        </row>
        <row r="3">
          <cell r="A3" t="str">
            <v>No</v>
          </cell>
          <cell r="C3" t="str">
            <v>$</v>
          </cell>
        </row>
        <row r="4">
          <cell r="C4" t="str">
            <v>EURO</v>
          </cell>
        </row>
        <row r="5">
          <cell r="C5" t="str">
            <v>GBP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Hlulani Mathebula" id="{1FC65CF6-23BA-4A77-906B-FD2AC2DD9E03}" userId="S::MathebHJ@eskom.co.za::c36d610d-1037-4655-865e-67254b4884c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67" dT="2026-06-09T09:58:13.67" personId="{1FC65CF6-23BA-4A77-906B-FD2AC2DD9E03}" id="{55E68C87-E07F-44B4-A788-FDB5E65E5910}">
    <text>Estimated quantity was 300m3, rounded off to 500m3 as a buffer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167" dT="2026-06-09T09:58:13.67" personId="{1FC65CF6-23BA-4A77-906B-FD2AC2DD9E03}" id="{39652B0B-C5C4-4A49-952A-381F9EB0FA36}">
    <text>Estimated quantity was 300m3, rounded off to 500m3 as a buffer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167" dT="2026-06-09T09:58:13.67" personId="{1FC65CF6-23BA-4A77-906B-FD2AC2DD9E03}" id="{22BF6284-A079-4894-8051-DF3B06CC4A93}">
    <text>Estimated quantity was 300m3, rounded off to 500m3 as a buffer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-one.co.za/hire/construction-hire/container/6m-insulated-office-container-with-aircon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C00F1-5A49-442F-ACB3-43501141C615}">
  <dimension ref="A1:N705"/>
  <sheetViews>
    <sheetView showGridLines="0" view="pageBreakPreview" topLeftCell="B1" zoomScaleNormal="100" zoomScaleSheetLayoutView="100" workbookViewId="0">
      <selection activeCell="B176" sqref="B176:G696"/>
    </sheetView>
  </sheetViews>
  <sheetFormatPr defaultColWidth="9.08984375" defaultRowHeight="14.5"/>
  <cols>
    <col min="1" max="1" width="5.453125" style="193" hidden="1" customWidth="1"/>
    <col min="2" max="2" width="10.90625" style="193" customWidth="1"/>
    <col min="3" max="3" width="45.90625" style="194" customWidth="1"/>
    <col min="4" max="4" width="9.08984375" style="193" customWidth="1"/>
    <col min="5" max="5" width="9.6328125" style="13" customWidth="1"/>
    <col min="6" max="6" width="10.90625" style="193" customWidth="1"/>
    <col min="7" max="7" width="14" style="195" customWidth="1"/>
    <col min="8" max="8" width="12.08984375" style="193" bestFit="1" customWidth="1"/>
    <col min="9" max="16384" width="9.08984375" style="193"/>
  </cols>
  <sheetData>
    <row r="1" spans="2:7" ht="29">
      <c r="C1" s="273" t="s">
        <v>532</v>
      </c>
    </row>
    <row r="16" spans="2:7" ht="54" customHeight="1">
      <c r="B16" s="418" t="s">
        <v>381</v>
      </c>
      <c r="C16" s="419"/>
      <c r="D16" s="419"/>
      <c r="E16" s="419"/>
      <c r="F16" s="419"/>
      <c r="G16" s="419"/>
    </row>
    <row r="18" ht="14.4" customHeight="1"/>
    <row r="35" spans="1:7">
      <c r="B35" s="420" t="s">
        <v>382</v>
      </c>
      <c r="C35" s="420"/>
      <c r="D35" s="420"/>
      <c r="E35" s="420"/>
      <c r="F35" s="420"/>
      <c r="G35" s="420"/>
    </row>
    <row r="36" spans="1:7">
      <c r="B36" s="420"/>
      <c r="C36" s="420"/>
      <c r="D36" s="420"/>
      <c r="E36" s="420"/>
      <c r="F36" s="420"/>
      <c r="G36" s="420"/>
    </row>
    <row r="37" spans="1:7">
      <c r="B37" s="420"/>
      <c r="C37" s="420"/>
      <c r="D37" s="420"/>
      <c r="E37" s="420"/>
      <c r="F37" s="420"/>
      <c r="G37" s="420"/>
    </row>
    <row r="42" spans="1:7" s="196" customFormat="1" ht="26.4" customHeight="1">
      <c r="C42" s="197"/>
      <c r="G42" s="198"/>
    </row>
    <row r="43" spans="1:7" s="196" customFormat="1" ht="15" customHeight="1">
      <c r="B43" s="199"/>
      <c r="C43" s="197"/>
      <c r="E43" s="7"/>
      <c r="G43" s="198"/>
    </row>
    <row r="44" spans="1:7" s="200" customFormat="1" ht="15" customHeight="1">
      <c r="B44" s="421" t="s">
        <v>0</v>
      </c>
      <c r="C44" s="421"/>
      <c r="D44" s="421"/>
      <c r="E44" s="421"/>
      <c r="F44" s="421"/>
      <c r="G44" s="421"/>
    </row>
    <row r="45" spans="1:7" s="201" customFormat="1" ht="15.5" customHeight="1">
      <c r="B45" s="202" t="s">
        <v>1</v>
      </c>
      <c r="C45" s="202" t="s">
        <v>2</v>
      </c>
      <c r="D45" s="202" t="s">
        <v>3</v>
      </c>
      <c r="E45" s="5" t="s">
        <v>4</v>
      </c>
      <c r="F45" s="202" t="s">
        <v>5</v>
      </c>
      <c r="G45" s="203" t="s">
        <v>6</v>
      </c>
    </row>
    <row r="46" spans="1:7" s="201" customFormat="1" ht="18.649999999999999" customHeight="1">
      <c r="A46" s="201">
        <v>159</v>
      </c>
      <c r="B46" s="14" t="s">
        <v>7</v>
      </c>
      <c r="C46" s="15" t="s">
        <v>8</v>
      </c>
      <c r="D46" s="204"/>
      <c r="E46" s="9"/>
      <c r="F46" s="205"/>
      <c r="G46" s="206"/>
    </row>
    <row r="47" spans="1:7" s="201" customFormat="1" ht="12" customHeight="1">
      <c r="B47" s="207"/>
      <c r="C47" s="208"/>
      <c r="D47" s="208"/>
      <c r="E47" s="10"/>
      <c r="F47" s="209"/>
      <c r="G47" s="210"/>
    </row>
    <row r="48" spans="1:7" s="201" customFormat="1" ht="12" customHeight="1">
      <c r="A48" s="201">
        <v>2811</v>
      </c>
      <c r="B48" s="211" t="s">
        <v>9</v>
      </c>
      <c r="C48" s="212" t="s">
        <v>10</v>
      </c>
      <c r="D48" s="204"/>
      <c r="E48" s="9"/>
      <c r="F48" s="205"/>
      <c r="G48" s="206"/>
    </row>
    <row r="49" spans="1:7" s="201" customFormat="1" ht="12" customHeight="1">
      <c r="B49" s="207"/>
      <c r="C49" s="208"/>
      <c r="D49" s="208"/>
      <c r="E49" s="10"/>
      <c r="F49" s="209"/>
      <c r="G49" s="210"/>
    </row>
    <row r="50" spans="1:7" s="201" customFormat="1" ht="16.25" customHeight="1">
      <c r="A50" s="201">
        <v>2812</v>
      </c>
      <c r="B50" s="213" t="s">
        <v>277</v>
      </c>
      <c r="C50" s="214" t="s">
        <v>11</v>
      </c>
      <c r="D50" s="215" t="s">
        <v>12</v>
      </c>
      <c r="E50" s="9">
        <v>3</v>
      </c>
      <c r="F50" s="205">
        <v>5000</v>
      </c>
      <c r="G50" s="206">
        <f>E50*F50</f>
        <v>15000</v>
      </c>
    </row>
    <row r="51" spans="1:7" s="201" customFormat="1" ht="12" customHeight="1">
      <c r="B51" s="207"/>
      <c r="C51" s="208"/>
      <c r="D51" s="208"/>
      <c r="E51" s="10"/>
      <c r="F51" s="209"/>
      <c r="G51" s="210"/>
    </row>
    <row r="52" spans="1:7" s="201" customFormat="1" ht="24" customHeight="1">
      <c r="A52" s="201">
        <v>2813</v>
      </c>
      <c r="B52" s="213" t="s">
        <v>383</v>
      </c>
      <c r="C52" s="214" t="s">
        <v>384</v>
      </c>
      <c r="D52" s="215" t="s">
        <v>12</v>
      </c>
      <c r="E52" s="9">
        <v>3</v>
      </c>
      <c r="F52" s="205">
        <v>45000</v>
      </c>
      <c r="G52" s="206">
        <f>E52*F52</f>
        <v>135000</v>
      </c>
    </row>
    <row r="53" spans="1:7" s="201" customFormat="1" ht="12" customHeight="1">
      <c r="B53" s="207"/>
      <c r="C53" s="208"/>
      <c r="D53" s="208"/>
      <c r="E53" s="10"/>
      <c r="F53" s="209"/>
      <c r="G53" s="210"/>
    </row>
    <row r="54" spans="1:7" s="201" customFormat="1" ht="12" customHeight="1">
      <c r="A54" s="201">
        <v>2814</v>
      </c>
      <c r="B54" s="211" t="s">
        <v>13</v>
      </c>
      <c r="C54" s="212" t="s">
        <v>14</v>
      </c>
      <c r="D54" s="204"/>
      <c r="E54" s="9"/>
      <c r="F54" s="205"/>
      <c r="G54" s="206"/>
    </row>
    <row r="55" spans="1:7" s="201" customFormat="1" ht="12" customHeight="1">
      <c r="B55" s="207"/>
      <c r="C55" s="208"/>
      <c r="D55" s="208"/>
      <c r="E55" s="10"/>
      <c r="F55" s="209"/>
      <c r="G55" s="210"/>
    </row>
    <row r="56" spans="1:7" s="201" customFormat="1" ht="24" customHeight="1">
      <c r="A56" s="201">
        <v>2820</v>
      </c>
      <c r="B56" s="213" t="s">
        <v>278</v>
      </c>
      <c r="C56" s="214" t="s">
        <v>16</v>
      </c>
      <c r="D56" s="215" t="s">
        <v>12</v>
      </c>
      <c r="E56" s="9">
        <v>3</v>
      </c>
      <c r="F56" s="205">
        <v>5000</v>
      </c>
      <c r="G56" s="206">
        <f>E56*F56</f>
        <v>15000</v>
      </c>
    </row>
    <row r="57" spans="1:7" s="201" customFormat="1" ht="12" customHeight="1">
      <c r="B57" s="207"/>
      <c r="C57" s="208"/>
      <c r="D57" s="208"/>
      <c r="E57" s="10"/>
      <c r="F57" s="209"/>
      <c r="G57" s="210"/>
    </row>
    <row r="58" spans="1:7" s="201" customFormat="1" ht="12" customHeight="1">
      <c r="A58" s="201">
        <v>5167</v>
      </c>
      <c r="B58" s="211" t="s">
        <v>385</v>
      </c>
      <c r="C58" s="212" t="s">
        <v>386</v>
      </c>
      <c r="D58" s="215" t="s">
        <v>12</v>
      </c>
      <c r="E58" s="9">
        <v>3</v>
      </c>
      <c r="F58" s="205">
        <v>2500</v>
      </c>
      <c r="G58" s="206">
        <f>E58*F58</f>
        <v>7500</v>
      </c>
    </row>
    <row r="59" spans="1:7" s="201" customFormat="1" ht="12" customHeight="1">
      <c r="B59" s="207"/>
      <c r="C59" s="208"/>
      <c r="D59" s="208"/>
      <c r="E59" s="10"/>
      <c r="F59" s="209"/>
      <c r="G59" s="210"/>
    </row>
    <row r="60" spans="1:7" s="201" customFormat="1" ht="12" customHeight="1">
      <c r="A60" s="201">
        <v>2835</v>
      </c>
      <c r="B60" s="211" t="s">
        <v>24</v>
      </c>
      <c r="C60" s="212" t="s">
        <v>25</v>
      </c>
      <c r="D60" s="204"/>
      <c r="E60" s="9"/>
      <c r="F60" s="205"/>
      <c r="G60" s="206"/>
    </row>
    <row r="61" spans="1:7" s="201" customFormat="1" ht="12" customHeight="1">
      <c r="B61" s="207"/>
      <c r="C61" s="208"/>
      <c r="D61" s="208"/>
      <c r="E61" s="10"/>
      <c r="F61" s="209"/>
      <c r="G61" s="210"/>
    </row>
    <row r="62" spans="1:7" s="201" customFormat="1" ht="12" customHeight="1">
      <c r="A62" s="201">
        <v>2836</v>
      </c>
      <c r="B62" s="213" t="s">
        <v>26</v>
      </c>
      <c r="C62" s="214" t="s">
        <v>27</v>
      </c>
      <c r="D62" s="215" t="s">
        <v>15</v>
      </c>
      <c r="E62" s="9">
        <v>1</v>
      </c>
      <c r="F62" s="205">
        <v>7500</v>
      </c>
      <c r="G62" s="206">
        <f>E62*F62</f>
        <v>7500</v>
      </c>
    </row>
    <row r="63" spans="1:7" s="201" customFormat="1" ht="12" customHeight="1">
      <c r="B63" s="207"/>
      <c r="C63" s="208"/>
      <c r="D63" s="208"/>
      <c r="E63" s="10"/>
      <c r="F63" s="209"/>
      <c r="G63" s="210"/>
    </row>
    <row r="64" spans="1:7" s="201" customFormat="1" ht="12" customHeight="1">
      <c r="A64" s="201">
        <v>2837</v>
      </c>
      <c r="B64" s="213" t="s">
        <v>28</v>
      </c>
      <c r="C64" s="214" t="s">
        <v>29</v>
      </c>
      <c r="D64" s="215" t="s">
        <v>12</v>
      </c>
      <c r="E64" s="9">
        <v>3</v>
      </c>
      <c r="F64" s="205">
        <v>0</v>
      </c>
      <c r="G64" s="206">
        <f>E64*F64</f>
        <v>0</v>
      </c>
    </row>
    <row r="65" spans="1:7" s="201" customFormat="1" ht="12" customHeight="1">
      <c r="B65" s="207"/>
      <c r="C65" s="208"/>
      <c r="D65" s="208"/>
      <c r="E65" s="10"/>
      <c r="F65" s="209"/>
      <c r="G65" s="210"/>
    </row>
    <row r="66" spans="1:7" s="201" customFormat="1" ht="12" customHeight="1">
      <c r="A66" s="201">
        <v>2843</v>
      </c>
      <c r="B66" s="211" t="s">
        <v>33</v>
      </c>
      <c r="C66" s="212" t="s">
        <v>34</v>
      </c>
      <c r="D66" s="204"/>
      <c r="E66" s="9"/>
      <c r="F66" s="205"/>
      <c r="G66" s="206"/>
    </row>
    <row r="67" spans="1:7" s="201" customFormat="1" ht="12" customHeight="1">
      <c r="B67" s="207"/>
      <c r="C67" s="208"/>
      <c r="D67" s="208"/>
      <c r="E67" s="10"/>
      <c r="F67" s="209"/>
      <c r="G67" s="210"/>
    </row>
    <row r="68" spans="1:7" s="201" customFormat="1" ht="12" customHeight="1">
      <c r="A68" s="201">
        <v>2844</v>
      </c>
      <c r="B68" s="213" t="s">
        <v>35</v>
      </c>
      <c r="C68" s="214" t="s">
        <v>36</v>
      </c>
      <c r="D68" s="204"/>
      <c r="E68" s="9"/>
      <c r="F68" s="205"/>
      <c r="G68" s="206"/>
    </row>
    <row r="69" spans="1:7" s="201" customFormat="1" ht="12" customHeight="1">
      <c r="B69" s="207"/>
      <c r="C69" s="208"/>
      <c r="D69" s="208"/>
      <c r="E69" s="10"/>
      <c r="F69" s="209"/>
      <c r="G69" s="210"/>
    </row>
    <row r="70" spans="1:7" s="201" customFormat="1" ht="12" customHeight="1">
      <c r="A70" s="201">
        <v>2845</v>
      </c>
      <c r="B70" s="216"/>
      <c r="C70" s="214" t="s">
        <v>37</v>
      </c>
      <c r="D70" s="215" t="s">
        <v>182</v>
      </c>
      <c r="E70" s="9">
        <v>2500</v>
      </c>
      <c r="F70" s="205">
        <v>70</v>
      </c>
      <c r="G70" s="206">
        <f>E70*F70</f>
        <v>175000</v>
      </c>
    </row>
    <row r="71" spans="1:7" s="201" customFormat="1" ht="12" customHeight="1">
      <c r="B71" s="207"/>
      <c r="C71" s="208"/>
      <c r="D71" s="208"/>
      <c r="E71" s="10"/>
      <c r="F71" s="209"/>
      <c r="G71" s="210"/>
    </row>
    <row r="72" spans="1:7" s="201" customFormat="1" ht="12" customHeight="1">
      <c r="A72" s="201">
        <v>2846</v>
      </c>
      <c r="B72" s="216"/>
      <c r="C72" s="214" t="s">
        <v>38</v>
      </c>
      <c r="D72" s="215" t="s">
        <v>182</v>
      </c>
      <c r="E72" s="9">
        <v>1500</v>
      </c>
      <c r="F72" s="205">
        <v>75</v>
      </c>
      <c r="G72" s="206">
        <f>E72*F72</f>
        <v>112500</v>
      </c>
    </row>
    <row r="73" spans="1:7" s="201" customFormat="1" ht="12" customHeight="1">
      <c r="B73" s="207"/>
      <c r="C73" s="208"/>
      <c r="D73" s="208"/>
      <c r="E73" s="10"/>
      <c r="F73" s="209"/>
      <c r="G73" s="210"/>
    </row>
    <row r="74" spans="1:7" s="201" customFormat="1" ht="12" customHeight="1">
      <c r="A74" s="201">
        <v>2847</v>
      </c>
      <c r="B74" s="216"/>
      <c r="C74" s="214" t="s">
        <v>39</v>
      </c>
      <c r="D74" s="215" t="s">
        <v>182</v>
      </c>
      <c r="E74" s="9">
        <v>1000</v>
      </c>
      <c r="F74" s="205">
        <v>80</v>
      </c>
      <c r="G74" s="206">
        <f>E74*F74</f>
        <v>80000</v>
      </c>
    </row>
    <row r="75" spans="1:7" s="201" customFormat="1" ht="12" customHeight="1">
      <c r="B75" s="207"/>
      <c r="C75" s="208"/>
      <c r="D75" s="208"/>
      <c r="E75" s="10"/>
      <c r="F75" s="209"/>
      <c r="G75" s="210"/>
    </row>
    <row r="76" spans="1:7" s="201" customFormat="1" ht="12" customHeight="1">
      <c r="A76" s="201">
        <v>2848</v>
      </c>
      <c r="B76" s="216"/>
      <c r="C76" s="214" t="s">
        <v>40</v>
      </c>
      <c r="D76" s="215" t="s">
        <v>182</v>
      </c>
      <c r="E76" s="9">
        <v>500</v>
      </c>
      <c r="F76" s="205">
        <v>200</v>
      </c>
      <c r="G76" s="206">
        <f>E76*F76</f>
        <v>100000</v>
      </c>
    </row>
    <row r="77" spans="1:7" s="201" customFormat="1" ht="12" customHeight="1">
      <c r="B77" s="207"/>
      <c r="C77" s="208"/>
      <c r="D77" s="208"/>
      <c r="E77" s="10"/>
      <c r="F77" s="209"/>
      <c r="G77" s="210"/>
    </row>
    <row r="78" spans="1:7" s="201" customFormat="1" ht="12" customHeight="1">
      <c r="A78" s="201">
        <v>2849</v>
      </c>
      <c r="B78" s="216"/>
      <c r="C78" s="214" t="s">
        <v>41</v>
      </c>
      <c r="D78" s="215" t="s">
        <v>182</v>
      </c>
      <c r="E78" s="9">
        <v>500</v>
      </c>
      <c r="F78" s="205">
        <v>500</v>
      </c>
      <c r="G78" s="206">
        <f>E78*F78</f>
        <v>250000</v>
      </c>
    </row>
    <row r="79" spans="1:7" s="201" customFormat="1" ht="12" customHeight="1">
      <c r="B79" s="207"/>
      <c r="C79" s="208"/>
      <c r="D79" s="208"/>
      <c r="E79" s="10"/>
      <c r="F79" s="209"/>
      <c r="G79" s="210"/>
    </row>
    <row r="80" spans="1:7" s="201" customFormat="1" ht="12" customHeight="1">
      <c r="B80" s="216"/>
      <c r="C80" s="204" t="s">
        <v>387</v>
      </c>
      <c r="D80" s="215" t="s">
        <v>182</v>
      </c>
      <c r="E80" s="9">
        <v>500</v>
      </c>
      <c r="F80" s="205">
        <v>600</v>
      </c>
      <c r="G80" s="206">
        <f>E80*F80</f>
        <v>300000</v>
      </c>
    </row>
    <row r="81" spans="1:7" s="201" customFormat="1" ht="12" customHeight="1">
      <c r="B81" s="207"/>
      <c r="C81" s="208"/>
      <c r="D81" s="208"/>
      <c r="E81" s="10"/>
      <c r="F81" s="209"/>
      <c r="G81" s="210"/>
    </row>
    <row r="82" spans="1:7" s="201" customFormat="1" ht="12" customHeight="1">
      <c r="B82" s="216"/>
      <c r="C82" s="214" t="s">
        <v>165</v>
      </c>
      <c r="D82" s="215" t="s">
        <v>182</v>
      </c>
      <c r="E82" s="9">
        <v>800</v>
      </c>
      <c r="F82" s="205">
        <v>750</v>
      </c>
      <c r="G82" s="206">
        <f>E82*F82</f>
        <v>600000</v>
      </c>
    </row>
    <row r="83" spans="1:7" s="201" customFormat="1" ht="12" customHeight="1">
      <c r="B83" s="207"/>
      <c r="C83" s="208"/>
      <c r="D83" s="208"/>
      <c r="E83" s="10"/>
      <c r="F83" s="209"/>
      <c r="G83" s="210"/>
    </row>
    <row r="84" spans="1:7" s="201" customFormat="1" ht="12" customHeight="1">
      <c r="B84" s="2" t="s">
        <v>51</v>
      </c>
      <c r="C84" s="3"/>
      <c r="D84" s="3"/>
      <c r="E84" s="11"/>
      <c r="F84" s="29"/>
      <c r="G84" s="217">
        <f>SUM(G46:G83)</f>
        <v>1797500</v>
      </c>
    </row>
    <row r="85" spans="1:7" s="201" customFormat="1" ht="12" customHeight="1">
      <c r="B85" s="4"/>
      <c r="C85" s="1"/>
      <c r="D85" s="1"/>
      <c r="E85" s="6"/>
      <c r="F85" s="1"/>
      <c r="G85" s="218"/>
    </row>
    <row r="86" spans="1:7" s="201" customFormat="1" ht="12" customHeight="1">
      <c r="B86" s="4"/>
      <c r="C86" s="1"/>
      <c r="D86" s="1"/>
      <c r="E86" s="6"/>
      <c r="F86" s="1"/>
      <c r="G86" s="218"/>
    </row>
    <row r="87" spans="1:7" s="201" customFormat="1" ht="12" customHeight="1">
      <c r="G87" s="219"/>
    </row>
    <row r="88" spans="1:7" s="201" customFormat="1" ht="12" customHeight="1">
      <c r="B88" s="422" t="s">
        <v>0</v>
      </c>
      <c r="C88" s="422"/>
      <c r="D88" s="422"/>
      <c r="E88" s="422"/>
      <c r="F88" s="422"/>
      <c r="G88" s="422"/>
    </row>
    <row r="89" spans="1:7" s="201" customFormat="1" ht="16.25" customHeight="1">
      <c r="B89" s="202" t="s">
        <v>1</v>
      </c>
      <c r="C89" s="202" t="s">
        <v>2</v>
      </c>
      <c r="D89" s="202" t="s">
        <v>3</v>
      </c>
      <c r="E89" s="202" t="s">
        <v>4</v>
      </c>
      <c r="F89" s="221" t="s">
        <v>5</v>
      </c>
      <c r="G89" s="222" t="s">
        <v>6</v>
      </c>
    </row>
    <row r="90" spans="1:7" s="201" customFormat="1" ht="12" customHeight="1">
      <c r="B90" s="2" t="s">
        <v>31</v>
      </c>
      <c r="C90" s="24"/>
      <c r="D90" s="23"/>
      <c r="E90" s="23"/>
      <c r="F90" s="223"/>
      <c r="G90" s="222">
        <f>G84</f>
        <v>1797500</v>
      </c>
    </row>
    <row r="91" spans="1:7" s="201" customFormat="1" ht="11.5">
      <c r="A91" s="201">
        <v>2851</v>
      </c>
      <c r="B91" s="211" t="s">
        <v>42</v>
      </c>
      <c r="C91" s="212" t="s">
        <v>172</v>
      </c>
      <c r="D91" s="204"/>
      <c r="E91" s="9"/>
      <c r="F91" s="205"/>
      <c r="G91" s="206"/>
    </row>
    <row r="92" spans="1:7" s="201" customFormat="1" ht="12" customHeight="1">
      <c r="B92" s="207"/>
      <c r="C92" s="208"/>
      <c r="D92" s="208"/>
      <c r="E92" s="10"/>
      <c r="F92" s="209"/>
      <c r="G92" s="210"/>
    </row>
    <row r="93" spans="1:7" s="201" customFormat="1" ht="12" customHeight="1">
      <c r="A93" s="201">
        <v>2852</v>
      </c>
      <c r="B93" s="216"/>
      <c r="C93" s="214" t="s">
        <v>166</v>
      </c>
      <c r="D93" s="215" t="s">
        <v>182</v>
      </c>
      <c r="E93" s="9">
        <v>40</v>
      </c>
      <c r="F93" s="205">
        <v>1000</v>
      </c>
      <c r="G93" s="206">
        <f>E93*F93</f>
        <v>40000</v>
      </c>
    </row>
    <row r="94" spans="1:7" s="201" customFormat="1" ht="12" customHeight="1">
      <c r="B94" s="207"/>
      <c r="C94" s="208"/>
      <c r="D94" s="208"/>
      <c r="E94" s="10"/>
      <c r="F94" s="209"/>
      <c r="G94" s="209"/>
    </row>
    <row r="95" spans="1:7" s="201" customFormat="1" ht="12" customHeight="1">
      <c r="A95" s="201">
        <v>2853</v>
      </c>
      <c r="B95" s="216"/>
      <c r="C95" s="214" t="s">
        <v>167</v>
      </c>
      <c r="D95" s="215" t="s">
        <v>182</v>
      </c>
      <c r="E95" s="9">
        <v>30</v>
      </c>
      <c r="F95" s="205">
        <v>700</v>
      </c>
      <c r="G95" s="206">
        <f t="shared" ref="G95:G115" si="0">E95*F95</f>
        <v>21000</v>
      </c>
    </row>
    <row r="96" spans="1:7" s="201" customFormat="1" ht="12" customHeight="1">
      <c r="B96" s="207"/>
      <c r="C96" s="208"/>
      <c r="D96" s="208"/>
      <c r="E96" s="10"/>
      <c r="F96" s="209"/>
      <c r="G96" s="209"/>
    </row>
    <row r="97" spans="1:7" s="201" customFormat="1" ht="23">
      <c r="A97" s="201">
        <v>2854</v>
      </c>
      <c r="B97" s="216"/>
      <c r="C97" s="214" t="s">
        <v>168</v>
      </c>
      <c r="D97" s="215" t="s">
        <v>182</v>
      </c>
      <c r="E97" s="9">
        <v>30</v>
      </c>
      <c r="F97" s="205">
        <v>700</v>
      </c>
      <c r="G97" s="206">
        <f t="shared" si="0"/>
        <v>21000</v>
      </c>
    </row>
    <row r="98" spans="1:7" s="201" customFormat="1" ht="12" customHeight="1">
      <c r="B98" s="207"/>
      <c r="C98" s="208"/>
      <c r="D98" s="208"/>
      <c r="E98" s="10"/>
      <c r="F98" s="209"/>
      <c r="G98" s="209"/>
    </row>
    <row r="99" spans="1:7" s="201" customFormat="1" ht="12" customHeight="1">
      <c r="A99" s="201">
        <v>2855</v>
      </c>
      <c r="B99" s="216"/>
      <c r="C99" s="214" t="s">
        <v>169</v>
      </c>
      <c r="D99" s="215" t="s">
        <v>182</v>
      </c>
      <c r="E99" s="9">
        <v>60</v>
      </c>
      <c r="F99" s="205">
        <v>700</v>
      </c>
      <c r="G99" s="206">
        <f t="shared" si="0"/>
        <v>42000</v>
      </c>
    </row>
    <row r="100" spans="1:7" s="201" customFormat="1" ht="12" customHeight="1">
      <c r="B100" s="207"/>
      <c r="C100" s="208"/>
      <c r="D100" s="208"/>
      <c r="E100" s="10"/>
      <c r="F100" s="209"/>
      <c r="G100" s="209"/>
    </row>
    <row r="101" spans="1:7" s="201" customFormat="1" ht="12" customHeight="1">
      <c r="A101" s="201">
        <v>2856</v>
      </c>
      <c r="B101" s="216"/>
      <c r="C101" s="214" t="s">
        <v>170</v>
      </c>
      <c r="D101" s="215" t="s">
        <v>182</v>
      </c>
      <c r="E101" s="9">
        <v>30</v>
      </c>
      <c r="F101" s="205">
        <v>650</v>
      </c>
      <c r="G101" s="206">
        <f t="shared" si="0"/>
        <v>19500</v>
      </c>
    </row>
    <row r="102" spans="1:7" s="201" customFormat="1" ht="12" customHeight="1">
      <c r="B102" s="207"/>
      <c r="C102" s="208"/>
      <c r="D102" s="208"/>
      <c r="E102" s="10"/>
      <c r="F102" s="209"/>
      <c r="G102" s="209"/>
    </row>
    <row r="103" spans="1:7" s="201" customFormat="1" ht="12" customHeight="1">
      <c r="A103" s="201">
        <v>2857</v>
      </c>
      <c r="B103" s="216"/>
      <c r="C103" s="214" t="s">
        <v>171</v>
      </c>
      <c r="D103" s="215" t="s">
        <v>182</v>
      </c>
      <c r="E103" s="9">
        <v>40</v>
      </c>
      <c r="F103" s="205">
        <v>950</v>
      </c>
      <c r="G103" s="206">
        <f t="shared" si="0"/>
        <v>38000</v>
      </c>
    </row>
    <row r="104" spans="1:7" s="201" customFormat="1" ht="12" customHeight="1">
      <c r="B104" s="207"/>
      <c r="C104" s="208"/>
      <c r="D104" s="208"/>
      <c r="E104" s="10"/>
      <c r="F104" s="209"/>
      <c r="G104" s="209"/>
    </row>
    <row r="105" spans="1:7" s="201" customFormat="1" ht="12" customHeight="1">
      <c r="B105" s="216"/>
      <c r="C105" s="204" t="s">
        <v>173</v>
      </c>
      <c r="D105" s="215" t="s">
        <v>182</v>
      </c>
      <c r="E105" s="9">
        <v>40</v>
      </c>
      <c r="F105" s="205">
        <v>400</v>
      </c>
      <c r="G105" s="206">
        <f t="shared" si="0"/>
        <v>16000</v>
      </c>
    </row>
    <row r="106" spans="1:7" s="201" customFormat="1" ht="12" customHeight="1">
      <c r="B106" s="207"/>
      <c r="C106" s="208"/>
      <c r="D106" s="208"/>
      <c r="E106" s="10"/>
      <c r="F106" s="209"/>
      <c r="G106" s="209"/>
    </row>
    <row r="107" spans="1:7" s="201" customFormat="1" ht="12" customHeight="1">
      <c r="B107" s="216"/>
      <c r="C107" s="204" t="s">
        <v>174</v>
      </c>
      <c r="D107" s="215" t="s">
        <v>182</v>
      </c>
      <c r="E107" s="9">
        <v>40</v>
      </c>
      <c r="F107" s="205">
        <v>450</v>
      </c>
      <c r="G107" s="206">
        <f t="shared" si="0"/>
        <v>18000</v>
      </c>
    </row>
    <row r="108" spans="1:7" s="201" customFormat="1" ht="12" customHeight="1">
      <c r="B108" s="207"/>
      <c r="C108" s="208"/>
      <c r="D108" s="208"/>
      <c r="E108" s="10"/>
      <c r="F108" s="209"/>
      <c r="G108" s="209"/>
    </row>
    <row r="109" spans="1:7" s="201" customFormat="1" ht="12" customHeight="1">
      <c r="A109" s="201">
        <v>2860</v>
      </c>
      <c r="B109" s="211" t="s">
        <v>43</v>
      </c>
      <c r="C109" s="212" t="s">
        <v>176</v>
      </c>
      <c r="D109" s="204"/>
      <c r="E109" s="9"/>
      <c r="F109" s="205"/>
      <c r="G109" s="206"/>
    </row>
    <row r="110" spans="1:7" s="201" customFormat="1" ht="11.5">
      <c r="B110" s="207"/>
      <c r="C110" s="208"/>
      <c r="D110" s="208"/>
      <c r="E110" s="10"/>
      <c r="F110" s="209"/>
      <c r="G110" s="209"/>
    </row>
    <row r="111" spans="1:7" s="201" customFormat="1" ht="12" customHeight="1">
      <c r="A111" s="201">
        <v>2861</v>
      </c>
      <c r="B111" s="216"/>
      <c r="C111" s="214" t="s">
        <v>44</v>
      </c>
      <c r="D111" s="215" t="s">
        <v>183</v>
      </c>
      <c r="E111" s="9">
        <v>3000</v>
      </c>
      <c r="F111" s="205">
        <v>5</v>
      </c>
      <c r="G111" s="206">
        <f t="shared" si="0"/>
        <v>15000</v>
      </c>
    </row>
    <row r="112" spans="1:7" s="201" customFormat="1" ht="12" customHeight="1">
      <c r="B112" s="207"/>
      <c r="C112" s="208"/>
      <c r="D112" s="208"/>
      <c r="E112" s="10"/>
      <c r="F112" s="209"/>
      <c r="G112" s="209"/>
    </row>
    <row r="113" spans="1:7" s="201" customFormat="1" ht="12" customHeight="1">
      <c r="A113" s="201">
        <v>2862</v>
      </c>
      <c r="B113" s="216"/>
      <c r="C113" s="214" t="s">
        <v>45</v>
      </c>
      <c r="D113" s="215" t="s">
        <v>183</v>
      </c>
      <c r="E113" s="9">
        <v>1000</v>
      </c>
      <c r="F113" s="205">
        <v>8</v>
      </c>
      <c r="G113" s="206">
        <f t="shared" si="0"/>
        <v>8000</v>
      </c>
    </row>
    <row r="114" spans="1:7" s="201" customFormat="1" ht="12" customHeight="1">
      <c r="B114" s="207"/>
      <c r="C114" s="208"/>
      <c r="D114" s="208"/>
      <c r="E114" s="10"/>
      <c r="F114" s="209"/>
      <c r="G114" s="209"/>
    </row>
    <row r="115" spans="1:7" s="201" customFormat="1" ht="12" customHeight="1">
      <c r="A115" s="201">
        <v>5172</v>
      </c>
      <c r="B115" s="216"/>
      <c r="C115" s="214" t="s">
        <v>46</v>
      </c>
      <c r="D115" s="215" t="s">
        <v>183</v>
      </c>
      <c r="E115" s="9">
        <v>2500</v>
      </c>
      <c r="F115" s="205">
        <v>12</v>
      </c>
      <c r="G115" s="206">
        <f t="shared" si="0"/>
        <v>30000</v>
      </c>
    </row>
    <row r="116" spans="1:7" s="201" customFormat="1" ht="12" customHeight="1">
      <c r="B116" s="207"/>
      <c r="C116" s="208"/>
      <c r="D116" s="208"/>
      <c r="E116" s="10"/>
      <c r="F116" s="209"/>
      <c r="G116" s="209"/>
    </row>
    <row r="117" spans="1:7" s="201" customFormat="1" ht="12" customHeight="1">
      <c r="A117" s="201">
        <v>5174</v>
      </c>
      <c r="B117" s="211" t="s">
        <v>47</v>
      </c>
      <c r="C117" s="212" t="s">
        <v>48</v>
      </c>
      <c r="D117" s="204"/>
      <c r="E117" s="9"/>
      <c r="F117" s="205"/>
      <c r="G117" s="206"/>
    </row>
    <row r="118" spans="1:7" s="201" customFormat="1" ht="12" customHeight="1">
      <c r="B118" s="207"/>
      <c r="C118" s="208"/>
      <c r="D118" s="208"/>
      <c r="E118" s="10"/>
      <c r="F118" s="209"/>
      <c r="G118" s="209"/>
    </row>
    <row r="119" spans="1:7" s="201" customFormat="1" ht="12" customHeight="1">
      <c r="A119" s="201">
        <v>5175</v>
      </c>
      <c r="B119" s="216"/>
      <c r="C119" s="214" t="s">
        <v>49</v>
      </c>
      <c r="D119" s="215" t="s">
        <v>22</v>
      </c>
      <c r="E119" s="9">
        <v>1</v>
      </c>
      <c r="F119" s="205"/>
      <c r="G119" s="206"/>
    </row>
    <row r="120" spans="1:7" s="201" customFormat="1" ht="12" customHeight="1">
      <c r="B120" s="207"/>
      <c r="C120" s="208"/>
      <c r="D120" s="208"/>
      <c r="E120" s="10"/>
      <c r="F120" s="209"/>
      <c r="G120" s="209"/>
    </row>
    <row r="121" spans="1:7" s="201" customFormat="1" ht="24" customHeight="1">
      <c r="A121" s="201">
        <v>5176</v>
      </c>
      <c r="B121" s="216"/>
      <c r="C121" s="214" t="s">
        <v>50</v>
      </c>
      <c r="D121" s="215" t="s">
        <v>23</v>
      </c>
      <c r="E121" s="9">
        <v>10</v>
      </c>
      <c r="F121" s="205"/>
      <c r="G121" s="206"/>
    </row>
    <row r="122" spans="1:7" s="201" customFormat="1" ht="12" customHeight="1">
      <c r="B122" s="207"/>
      <c r="C122" s="208"/>
      <c r="D122" s="208"/>
      <c r="E122" s="10"/>
      <c r="F122" s="209"/>
      <c r="G122" s="210"/>
    </row>
    <row r="123" spans="1:7" s="1" customFormat="1" ht="20.149999999999999" customHeight="1">
      <c r="B123" s="2" t="s">
        <v>51</v>
      </c>
      <c r="C123" s="3"/>
      <c r="D123" s="3"/>
      <c r="E123" s="11"/>
      <c r="F123" s="29"/>
      <c r="G123" s="217">
        <f>SUM(G90:G122)</f>
        <v>2066000</v>
      </c>
    </row>
    <row r="124" spans="1:7" s="200" customFormat="1" ht="12" customHeight="1">
      <c r="C124" s="224"/>
      <c r="D124" s="225"/>
      <c r="E124" s="8"/>
      <c r="G124" s="226"/>
    </row>
    <row r="125" spans="1:7" s="200" customFormat="1" ht="12" customHeight="1">
      <c r="C125" s="224"/>
      <c r="D125" s="225"/>
      <c r="E125" s="8"/>
      <c r="G125" s="226"/>
    </row>
    <row r="126" spans="1:7" s="200" customFormat="1" ht="15" customHeight="1">
      <c r="B126" s="421" t="s">
        <v>52</v>
      </c>
      <c r="C126" s="421"/>
      <c r="D126" s="421"/>
      <c r="E126" s="421"/>
      <c r="F126" s="421"/>
      <c r="G126" s="421"/>
    </row>
    <row r="127" spans="1:7" s="201" customFormat="1" ht="15.5" customHeight="1">
      <c r="B127" s="202" t="s">
        <v>1</v>
      </c>
      <c r="C127" s="202" t="s">
        <v>2</v>
      </c>
      <c r="D127" s="202" t="s">
        <v>3</v>
      </c>
      <c r="E127" s="5" t="s">
        <v>4</v>
      </c>
      <c r="F127" s="202" t="s">
        <v>5</v>
      </c>
      <c r="G127" s="203" t="s">
        <v>6</v>
      </c>
    </row>
    <row r="128" spans="1:7" s="201" customFormat="1" ht="24" customHeight="1">
      <c r="A128" s="201">
        <v>198</v>
      </c>
      <c r="B128" s="211" t="s">
        <v>53</v>
      </c>
      <c r="C128" s="212" t="s">
        <v>54</v>
      </c>
      <c r="D128" s="204"/>
      <c r="E128" s="9"/>
      <c r="F128" s="205"/>
      <c r="G128" s="206"/>
    </row>
    <row r="129" spans="1:8" s="201" customFormat="1" ht="12" customHeight="1">
      <c r="B129" s="207"/>
      <c r="C129" s="208"/>
      <c r="D129" s="208"/>
      <c r="E129" s="10"/>
      <c r="F129" s="209"/>
      <c r="G129" s="210"/>
    </row>
    <row r="130" spans="1:8" s="201" customFormat="1" ht="12" customHeight="1">
      <c r="A130" s="201">
        <v>2868</v>
      </c>
      <c r="B130" s="211" t="s">
        <v>55</v>
      </c>
      <c r="C130" s="212" t="s">
        <v>56</v>
      </c>
      <c r="D130" s="204"/>
      <c r="E130" s="9"/>
      <c r="F130" s="205"/>
      <c r="G130" s="206"/>
    </row>
    <row r="131" spans="1:8" s="201" customFormat="1" ht="12" customHeight="1">
      <c r="B131" s="207"/>
      <c r="C131" s="208"/>
      <c r="D131" s="208"/>
      <c r="E131" s="10"/>
      <c r="F131" s="209"/>
      <c r="G131" s="210"/>
    </row>
    <row r="132" spans="1:8" s="201" customFormat="1" ht="12" customHeight="1">
      <c r="A132" s="201">
        <v>2869</v>
      </c>
      <c r="B132" s="213" t="s">
        <v>57</v>
      </c>
      <c r="C132" s="214" t="s">
        <v>58</v>
      </c>
      <c r="D132" s="215" t="s">
        <v>15</v>
      </c>
      <c r="E132" s="9">
        <v>1</v>
      </c>
      <c r="F132" s="205">
        <f>28000000*0.3*0.2</f>
        <v>1680000</v>
      </c>
      <c r="G132" s="206">
        <f>E132*F132</f>
        <v>1680000</v>
      </c>
    </row>
    <row r="133" spans="1:8" s="201" customFormat="1" ht="12" customHeight="1">
      <c r="B133" s="207"/>
      <c r="C133" s="208"/>
      <c r="D133" s="208"/>
      <c r="E133" s="10"/>
      <c r="F133" s="209"/>
      <c r="G133" s="210"/>
    </row>
    <row r="134" spans="1:8" s="201" customFormat="1" ht="12" customHeight="1">
      <c r="A134" s="201">
        <v>2870</v>
      </c>
      <c r="B134" s="213" t="s">
        <v>59</v>
      </c>
      <c r="C134" s="214" t="s">
        <v>60</v>
      </c>
      <c r="D134" s="215" t="s">
        <v>15</v>
      </c>
      <c r="E134" s="9">
        <v>1</v>
      </c>
      <c r="F134" s="205"/>
      <c r="G134" s="206">
        <f t="shared" ref="G134:G156" si="1">E134*F134</f>
        <v>0</v>
      </c>
    </row>
    <row r="135" spans="1:8" s="201" customFormat="1" ht="12" customHeight="1">
      <c r="B135" s="207"/>
      <c r="C135" s="208"/>
      <c r="D135" s="208"/>
      <c r="E135" s="10"/>
      <c r="F135" s="209"/>
      <c r="G135" s="209"/>
    </row>
    <row r="136" spans="1:8" s="201" customFormat="1" ht="12" customHeight="1">
      <c r="A136" s="201">
        <v>2871</v>
      </c>
      <c r="B136" s="213" t="s">
        <v>61</v>
      </c>
      <c r="C136" s="214" t="s">
        <v>62</v>
      </c>
      <c r="D136" s="215" t="s">
        <v>12</v>
      </c>
      <c r="E136" s="9">
        <v>3</v>
      </c>
      <c r="F136" s="205">
        <f>28000000*0.3*0.8/3</f>
        <v>2240000</v>
      </c>
      <c r="G136" s="206">
        <f t="shared" si="1"/>
        <v>6720000</v>
      </c>
      <c r="H136" s="227">
        <f>G132+G136</f>
        <v>8400000</v>
      </c>
    </row>
    <row r="137" spans="1:8" s="201" customFormat="1" ht="12" customHeight="1">
      <c r="B137" s="207"/>
      <c r="C137" s="208"/>
      <c r="D137" s="208"/>
      <c r="E137" s="10"/>
      <c r="F137" s="209"/>
      <c r="G137" s="209"/>
    </row>
    <row r="138" spans="1:8" s="201" customFormat="1" ht="12" customHeight="1">
      <c r="A138" s="201">
        <v>5177</v>
      </c>
      <c r="B138" s="213" t="s">
        <v>388</v>
      </c>
      <c r="C138" s="212" t="s">
        <v>389</v>
      </c>
      <c r="D138" s="215" t="s">
        <v>63</v>
      </c>
      <c r="E138" s="9">
        <v>5</v>
      </c>
      <c r="F138" s="205">
        <v>1500</v>
      </c>
      <c r="G138" s="206">
        <f t="shared" si="1"/>
        <v>7500</v>
      </c>
    </row>
    <row r="139" spans="1:8" s="201" customFormat="1" ht="12" customHeight="1">
      <c r="B139" s="207"/>
      <c r="C139" s="208"/>
      <c r="D139" s="208"/>
      <c r="E139" s="10"/>
      <c r="F139" s="209"/>
      <c r="G139" s="209"/>
    </row>
    <row r="140" spans="1:8" s="201" customFormat="1" ht="12" customHeight="1">
      <c r="B140" s="228" t="s">
        <v>175</v>
      </c>
      <c r="C140" s="229" t="s">
        <v>323</v>
      </c>
      <c r="D140" s="204"/>
      <c r="E140" s="9"/>
      <c r="F140" s="205"/>
      <c r="G140" s="206">
        <f t="shared" si="1"/>
        <v>0</v>
      </c>
    </row>
    <row r="141" spans="1:8" s="201" customFormat="1" ht="12" customHeight="1">
      <c r="B141" s="207"/>
      <c r="C141" s="208"/>
      <c r="D141" s="208"/>
      <c r="E141" s="10"/>
      <c r="F141" s="209"/>
      <c r="G141" s="209"/>
    </row>
    <row r="142" spans="1:8" s="201" customFormat="1" ht="12" customHeight="1">
      <c r="B142" s="216" t="s">
        <v>390</v>
      </c>
      <c r="C142" s="204" t="s">
        <v>391</v>
      </c>
      <c r="D142" s="204" t="s">
        <v>379</v>
      </c>
      <c r="E142" s="9">
        <v>1</v>
      </c>
      <c r="F142" s="205">
        <v>25000</v>
      </c>
      <c r="G142" s="206">
        <f t="shared" si="1"/>
        <v>25000</v>
      </c>
    </row>
    <row r="143" spans="1:8" s="201" customFormat="1" ht="12" customHeight="1">
      <c r="B143" s="207"/>
      <c r="C143" s="208"/>
      <c r="D143" s="208"/>
      <c r="E143" s="10"/>
      <c r="F143" s="209"/>
      <c r="G143" s="209"/>
    </row>
    <row r="144" spans="1:8" s="201" customFormat="1" ht="12" customHeight="1">
      <c r="B144" s="216" t="s">
        <v>392</v>
      </c>
      <c r="C144" s="204" t="s">
        <v>393</v>
      </c>
      <c r="D144" s="204" t="s">
        <v>320</v>
      </c>
      <c r="E144" s="9">
        <v>3</v>
      </c>
      <c r="F144" s="205">
        <v>20000</v>
      </c>
      <c r="G144" s="206">
        <f t="shared" si="1"/>
        <v>60000</v>
      </c>
    </row>
    <row r="145" spans="2:7" s="201" customFormat="1" ht="12" customHeight="1">
      <c r="B145" s="207"/>
      <c r="C145" s="208"/>
      <c r="D145" s="208"/>
      <c r="E145" s="10"/>
      <c r="F145" s="209"/>
      <c r="G145" s="209"/>
    </row>
    <row r="146" spans="2:7" s="201" customFormat="1" ht="12" customHeight="1">
      <c r="B146" s="216" t="s">
        <v>394</v>
      </c>
      <c r="C146" s="204" t="s">
        <v>395</v>
      </c>
      <c r="D146" s="204" t="s">
        <v>379</v>
      </c>
      <c r="E146" s="9">
        <v>1</v>
      </c>
      <c r="F146" s="205">
        <v>150000</v>
      </c>
      <c r="G146" s="206">
        <f t="shared" si="1"/>
        <v>150000</v>
      </c>
    </row>
    <row r="147" spans="2:7" s="201" customFormat="1" ht="12" customHeight="1">
      <c r="B147" s="207"/>
      <c r="C147" s="208"/>
      <c r="D147" s="208"/>
      <c r="E147" s="10"/>
      <c r="F147" s="209"/>
      <c r="G147" s="209"/>
    </row>
    <row r="148" spans="2:7" s="201" customFormat="1" ht="23">
      <c r="B148" s="216" t="s">
        <v>396</v>
      </c>
      <c r="C148" s="204" t="s">
        <v>397</v>
      </c>
      <c r="D148" s="204" t="s">
        <v>379</v>
      </c>
      <c r="E148" s="9">
        <v>1</v>
      </c>
      <c r="F148" s="205">
        <v>55000</v>
      </c>
      <c r="G148" s="206">
        <f t="shared" si="1"/>
        <v>55000</v>
      </c>
    </row>
    <row r="149" spans="2:7" s="201" customFormat="1" ht="12" customHeight="1">
      <c r="B149" s="207"/>
      <c r="C149" s="208"/>
      <c r="D149" s="208"/>
      <c r="E149" s="10"/>
      <c r="F149" s="209"/>
      <c r="G149" s="209"/>
    </row>
    <row r="150" spans="2:7" s="201" customFormat="1" ht="34.5">
      <c r="B150" s="216" t="s">
        <v>398</v>
      </c>
      <c r="C150" s="204" t="s">
        <v>399</v>
      </c>
      <c r="D150" s="204" t="s">
        <v>379</v>
      </c>
      <c r="E150" s="9">
        <v>1</v>
      </c>
      <c r="F150" s="205">
        <v>75000</v>
      </c>
      <c r="G150" s="206">
        <f t="shared" si="1"/>
        <v>75000</v>
      </c>
    </row>
    <row r="151" spans="2:7" s="201" customFormat="1" ht="12" customHeight="1">
      <c r="B151" s="207"/>
      <c r="C151" s="208"/>
      <c r="D151" s="208"/>
      <c r="E151" s="10"/>
      <c r="F151" s="209"/>
      <c r="G151" s="206">
        <f t="shared" si="1"/>
        <v>0</v>
      </c>
    </row>
    <row r="152" spans="2:7" s="201" customFormat="1" ht="12" customHeight="1">
      <c r="B152" s="216" t="s">
        <v>400</v>
      </c>
      <c r="C152" s="204" t="s">
        <v>401</v>
      </c>
      <c r="D152" s="204" t="s">
        <v>320</v>
      </c>
      <c r="E152" s="9">
        <v>3</v>
      </c>
      <c r="F152" s="205">
        <v>5000</v>
      </c>
      <c r="G152" s="206">
        <f t="shared" si="1"/>
        <v>15000</v>
      </c>
    </row>
    <row r="153" spans="2:7" s="201" customFormat="1" ht="12" customHeight="1">
      <c r="B153" s="207"/>
      <c r="C153" s="208"/>
      <c r="D153" s="208"/>
      <c r="E153" s="10"/>
      <c r="F153" s="209"/>
      <c r="G153" s="209"/>
    </row>
    <row r="154" spans="2:7" s="201" customFormat="1" ht="12" customHeight="1">
      <c r="B154" s="216" t="s">
        <v>402</v>
      </c>
      <c r="C154" s="204" t="s">
        <v>403</v>
      </c>
      <c r="D154" s="204" t="s">
        <v>320</v>
      </c>
      <c r="E154" s="9">
        <v>3</v>
      </c>
      <c r="F154" s="205">
        <v>35000</v>
      </c>
      <c r="G154" s="206">
        <f t="shared" si="1"/>
        <v>105000</v>
      </c>
    </row>
    <row r="155" spans="2:7" s="201" customFormat="1" ht="12" customHeight="1">
      <c r="B155" s="207"/>
      <c r="C155" s="208"/>
      <c r="D155" s="208"/>
      <c r="E155" s="10"/>
      <c r="F155" s="209"/>
      <c r="G155" s="209"/>
    </row>
    <row r="156" spans="2:7" s="201" customFormat="1" ht="12" customHeight="1">
      <c r="B156" s="216" t="s">
        <v>318</v>
      </c>
      <c r="C156" s="204" t="s">
        <v>319</v>
      </c>
      <c r="D156" s="204" t="s">
        <v>320</v>
      </c>
      <c r="E156" s="9">
        <v>3</v>
      </c>
      <c r="F156" s="205">
        <v>75000</v>
      </c>
      <c r="G156" s="206">
        <f t="shared" si="1"/>
        <v>225000</v>
      </c>
    </row>
    <row r="157" spans="2:7" s="201" customFormat="1" ht="12" customHeight="1">
      <c r="B157" s="207"/>
      <c r="C157" s="208"/>
      <c r="D157" s="208"/>
      <c r="E157" s="10"/>
      <c r="F157" s="209"/>
      <c r="G157" s="209"/>
    </row>
    <row r="158" spans="2:7" s="201" customFormat="1" ht="12" customHeight="1">
      <c r="B158" s="216"/>
      <c r="C158" s="204"/>
      <c r="D158" s="204"/>
      <c r="E158" s="9"/>
      <c r="F158" s="205"/>
      <c r="G158" s="205"/>
    </row>
    <row r="159" spans="2:7" s="201" customFormat="1" ht="12" customHeight="1">
      <c r="B159" s="207"/>
      <c r="C159" s="208"/>
      <c r="D159" s="208"/>
      <c r="E159" s="10"/>
      <c r="F159" s="209"/>
      <c r="G159" s="209"/>
    </row>
    <row r="160" spans="2:7" s="201" customFormat="1" ht="12" customHeight="1">
      <c r="B160" s="216"/>
      <c r="C160" s="204"/>
      <c r="D160" s="204"/>
      <c r="E160" s="9"/>
      <c r="F160" s="205"/>
      <c r="G160" s="205"/>
    </row>
    <row r="161" spans="2:7" s="201" customFormat="1" ht="12" customHeight="1">
      <c r="B161" s="207"/>
      <c r="C161" s="208"/>
      <c r="D161" s="208"/>
      <c r="E161" s="10"/>
      <c r="F161" s="209"/>
      <c r="G161" s="209"/>
    </row>
    <row r="162" spans="2:7" s="201" customFormat="1" ht="12" customHeight="1">
      <c r="B162" s="216"/>
      <c r="C162" s="204"/>
      <c r="D162" s="204"/>
      <c r="E162" s="9"/>
      <c r="F162" s="205"/>
      <c r="G162" s="205"/>
    </row>
    <row r="163" spans="2:7" s="201" customFormat="1" ht="12" customHeight="1">
      <c r="B163" s="207"/>
      <c r="C163" s="208"/>
      <c r="D163" s="208"/>
      <c r="E163" s="10"/>
      <c r="F163" s="209"/>
      <c r="G163" s="209"/>
    </row>
    <row r="164" spans="2:7" s="201" customFormat="1" ht="12" customHeight="1">
      <c r="B164" s="216"/>
      <c r="C164" s="204"/>
      <c r="D164" s="204"/>
      <c r="E164" s="9"/>
      <c r="F164" s="205"/>
      <c r="G164" s="206"/>
    </row>
    <row r="165" spans="2:7" s="201" customFormat="1" ht="12" customHeight="1">
      <c r="B165" s="207"/>
      <c r="C165" s="208"/>
      <c r="D165" s="208"/>
      <c r="E165" s="10"/>
      <c r="F165" s="209"/>
      <c r="G165" s="210"/>
    </row>
    <row r="166" spans="2:7" s="201" customFormat="1" ht="12" customHeight="1">
      <c r="B166" s="216"/>
      <c r="C166" s="204"/>
      <c r="D166" s="204"/>
      <c r="E166" s="9"/>
      <c r="F166" s="205"/>
      <c r="G166" s="206"/>
    </row>
    <row r="167" spans="2:7" s="201" customFormat="1" ht="12" customHeight="1">
      <c r="B167" s="207"/>
      <c r="C167" s="208"/>
      <c r="D167" s="208"/>
      <c r="E167" s="10"/>
      <c r="F167" s="209"/>
      <c r="G167" s="210"/>
    </row>
    <row r="168" spans="2:7" s="201" customFormat="1" ht="12" customHeight="1">
      <c r="B168" s="216"/>
      <c r="C168" s="204"/>
      <c r="D168" s="204"/>
      <c r="E168" s="9"/>
      <c r="F168" s="205"/>
      <c r="G168" s="206"/>
    </row>
    <row r="169" spans="2:7" s="201" customFormat="1" ht="12" customHeight="1">
      <c r="B169" s="207"/>
      <c r="C169" s="208"/>
      <c r="D169" s="208"/>
      <c r="E169" s="10"/>
      <c r="F169" s="209"/>
      <c r="G169" s="210"/>
    </row>
    <row r="170" spans="2:7" s="201" customFormat="1" ht="12" customHeight="1">
      <c r="B170" s="216"/>
      <c r="C170" s="204"/>
      <c r="D170" s="204"/>
      <c r="E170" s="9"/>
      <c r="F170" s="205"/>
      <c r="G170" s="206"/>
    </row>
    <row r="171" spans="2:7" s="201" customFormat="1" ht="12" customHeight="1">
      <c r="B171" s="207"/>
      <c r="C171" s="208"/>
      <c r="D171" s="208"/>
      <c r="E171" s="10"/>
      <c r="F171" s="209"/>
      <c r="G171" s="210"/>
    </row>
    <row r="172" spans="2:7" s="201" customFormat="1" ht="12" customHeight="1">
      <c r="B172" s="216"/>
      <c r="C172" s="204"/>
      <c r="D172" s="204"/>
      <c r="E172" s="9"/>
      <c r="F172" s="205"/>
      <c r="G172" s="206"/>
    </row>
    <row r="173" spans="2:7" s="1" customFormat="1" ht="20.149999999999999" customHeight="1">
      <c r="B173" s="2" t="s">
        <v>51</v>
      </c>
      <c r="C173" s="3"/>
      <c r="D173" s="3"/>
      <c r="E173" s="11"/>
      <c r="F173" s="29"/>
      <c r="G173" s="217">
        <f>SUM(G128:G172)</f>
        <v>9117500</v>
      </c>
    </row>
    <row r="174" spans="2:7" s="200" customFormat="1" ht="12" customHeight="1">
      <c r="C174" s="224"/>
      <c r="D174" s="225"/>
      <c r="E174" s="8"/>
      <c r="G174" s="226"/>
    </row>
    <row r="175" spans="2:7" s="196" customFormat="1" ht="15" customHeight="1">
      <c r="B175" s="199"/>
      <c r="C175" s="197"/>
      <c r="E175" s="7"/>
      <c r="G175" s="198"/>
    </row>
    <row r="176" spans="2:7" s="200" customFormat="1" ht="15" customHeight="1">
      <c r="B176" s="220" t="s">
        <v>64</v>
      </c>
      <c r="C176" s="224"/>
      <c r="E176" s="8"/>
      <c r="G176" s="226"/>
    </row>
    <row r="177" spans="1:14" s="201" customFormat="1" ht="15.5" customHeight="1">
      <c r="B177" s="202" t="s">
        <v>1</v>
      </c>
      <c r="C177" s="202" t="s">
        <v>2</v>
      </c>
      <c r="D177" s="202" t="s">
        <v>3</v>
      </c>
      <c r="E177" s="5" t="s">
        <v>4</v>
      </c>
      <c r="F177" s="202" t="s">
        <v>5</v>
      </c>
      <c r="G177" s="203" t="s">
        <v>6</v>
      </c>
    </row>
    <row r="178" spans="1:14" s="201" customFormat="1" ht="12" customHeight="1">
      <c r="A178" s="201">
        <v>200</v>
      </c>
      <c r="B178" s="211" t="s">
        <v>65</v>
      </c>
      <c r="C178" s="212" t="s">
        <v>66</v>
      </c>
      <c r="D178" s="204"/>
      <c r="E178" s="9"/>
      <c r="F178" s="205"/>
      <c r="G178" s="206"/>
    </row>
    <row r="179" spans="1:14" s="201" customFormat="1" ht="12" customHeight="1">
      <c r="B179" s="207"/>
      <c r="C179" s="208"/>
      <c r="D179" s="208"/>
      <c r="E179" s="10"/>
      <c r="F179" s="209"/>
      <c r="G179" s="210"/>
    </row>
    <row r="180" spans="1:14" s="201" customFormat="1" ht="12" customHeight="1">
      <c r="A180" s="201">
        <v>6190</v>
      </c>
      <c r="B180" s="211" t="s">
        <v>404</v>
      </c>
      <c r="C180" s="212" t="s">
        <v>405</v>
      </c>
      <c r="D180" s="204"/>
      <c r="E180" s="9"/>
      <c r="F180" s="205"/>
      <c r="G180" s="206"/>
    </row>
    <row r="181" spans="1:14" s="201" customFormat="1" ht="12" customHeight="1">
      <c r="B181" s="207"/>
      <c r="C181" s="208"/>
      <c r="D181" s="208"/>
      <c r="E181" s="10"/>
      <c r="F181" s="209"/>
      <c r="G181" s="210"/>
    </row>
    <row r="182" spans="1:14" s="201" customFormat="1" ht="12" customHeight="1">
      <c r="A182" s="201">
        <v>6191</v>
      </c>
      <c r="B182" s="213" t="s">
        <v>406</v>
      </c>
      <c r="C182" s="214" t="s">
        <v>407</v>
      </c>
      <c r="D182" s="215" t="s">
        <v>12</v>
      </c>
      <c r="E182" s="9">
        <v>3</v>
      </c>
      <c r="F182" s="205">
        <v>40000</v>
      </c>
      <c r="G182" s="206">
        <f>E182*F182</f>
        <v>120000</v>
      </c>
    </row>
    <row r="183" spans="1:14" s="201" customFormat="1" ht="12" customHeight="1">
      <c r="B183" s="207"/>
      <c r="C183" s="208"/>
      <c r="D183" s="208"/>
      <c r="E183" s="10"/>
      <c r="F183" s="209"/>
      <c r="G183" s="210"/>
    </row>
    <row r="184" spans="1:14" s="201" customFormat="1" ht="12" customHeight="1">
      <c r="A184" s="201">
        <v>6196</v>
      </c>
      <c r="B184" s="211" t="s">
        <v>288</v>
      </c>
      <c r="C184" s="212" t="s">
        <v>67</v>
      </c>
      <c r="D184" s="215" t="s">
        <v>12</v>
      </c>
      <c r="E184" s="9">
        <v>3</v>
      </c>
      <c r="F184" s="205">
        <v>75000</v>
      </c>
      <c r="G184" s="206">
        <f>E184*F184</f>
        <v>225000</v>
      </c>
    </row>
    <row r="185" spans="1:14" s="201" customFormat="1" ht="12" customHeight="1">
      <c r="B185" s="207"/>
      <c r="C185" s="208"/>
      <c r="D185" s="208"/>
      <c r="E185" s="10"/>
      <c r="F185" s="209"/>
      <c r="G185" s="210"/>
      <c r="N185" s="205"/>
    </row>
    <row r="186" spans="1:14" s="201" customFormat="1" ht="12" customHeight="1">
      <c r="A186" s="201">
        <v>6197</v>
      </c>
      <c r="B186" s="211" t="s">
        <v>408</v>
      </c>
      <c r="C186" s="212" t="s">
        <v>409</v>
      </c>
      <c r="D186" s="215" t="s">
        <v>12</v>
      </c>
      <c r="E186" s="9">
        <v>3</v>
      </c>
      <c r="F186" s="205">
        <v>0</v>
      </c>
      <c r="G186" s="206">
        <f>E186*F186</f>
        <v>0</v>
      </c>
    </row>
    <row r="187" spans="1:14" s="201" customFormat="1" ht="12" customHeight="1">
      <c r="B187" s="207"/>
      <c r="C187" s="208"/>
      <c r="D187" s="208"/>
      <c r="E187" s="10"/>
      <c r="F187" s="209"/>
      <c r="G187" s="210"/>
    </row>
    <row r="188" spans="1:14" s="201" customFormat="1" ht="12" customHeight="1">
      <c r="A188" s="201">
        <v>2963</v>
      </c>
      <c r="B188" s="211" t="s">
        <v>68</v>
      </c>
      <c r="C188" s="212" t="s">
        <v>69</v>
      </c>
      <c r="D188" s="204"/>
      <c r="E188" s="9"/>
      <c r="F188" s="205"/>
      <c r="G188" s="206"/>
    </row>
    <row r="189" spans="1:14" s="201" customFormat="1" ht="12" customHeight="1">
      <c r="B189" s="207"/>
      <c r="C189" s="208"/>
      <c r="D189" s="208"/>
      <c r="E189" s="10"/>
      <c r="F189" s="209"/>
      <c r="G189" s="210"/>
    </row>
    <row r="190" spans="1:14" s="201" customFormat="1" ht="12" customHeight="1">
      <c r="A190" s="201">
        <v>2964</v>
      </c>
      <c r="B190" s="213" t="s">
        <v>70</v>
      </c>
      <c r="C190" s="214" t="s">
        <v>71</v>
      </c>
      <c r="D190" s="204"/>
      <c r="E190" s="9"/>
      <c r="F190" s="205"/>
      <c r="G190" s="206"/>
    </row>
    <row r="191" spans="1:14" s="201" customFormat="1" ht="12" customHeight="1">
      <c r="B191" s="207"/>
      <c r="C191" s="208"/>
      <c r="D191" s="208"/>
      <c r="E191" s="10"/>
      <c r="F191" s="209"/>
      <c r="G191" s="210"/>
    </row>
    <row r="192" spans="1:14" s="201" customFormat="1" ht="12" customHeight="1">
      <c r="A192" s="201">
        <v>2966</v>
      </c>
      <c r="B192" s="216"/>
      <c r="C192" s="214" t="s">
        <v>177</v>
      </c>
      <c r="D192" s="215" t="s">
        <v>32</v>
      </c>
      <c r="E192" s="9">
        <v>100</v>
      </c>
      <c r="F192" s="205">
        <v>150</v>
      </c>
      <c r="G192" s="206">
        <f>E192*F192</f>
        <v>15000</v>
      </c>
    </row>
    <row r="193" spans="1:7" s="201" customFormat="1" ht="12" customHeight="1">
      <c r="B193" s="207"/>
      <c r="C193" s="208"/>
      <c r="D193" s="208"/>
      <c r="E193" s="10"/>
      <c r="F193" s="209"/>
      <c r="G193" s="209"/>
    </row>
    <row r="194" spans="1:7" s="201" customFormat="1" ht="12" customHeight="1">
      <c r="A194" s="201">
        <v>2967</v>
      </c>
      <c r="B194" s="213" t="s">
        <v>72</v>
      </c>
      <c r="C194" s="214" t="s">
        <v>73</v>
      </c>
      <c r="D194" s="215" t="s">
        <v>32</v>
      </c>
      <c r="E194" s="9">
        <v>100</v>
      </c>
      <c r="F194" s="205">
        <v>200</v>
      </c>
      <c r="G194" s="206">
        <f t="shared" ref="G194:G212" si="2">E194*F194</f>
        <v>20000</v>
      </c>
    </row>
    <row r="195" spans="1:7" s="201" customFormat="1" ht="12" customHeight="1">
      <c r="B195" s="207"/>
      <c r="C195" s="208"/>
      <c r="D195" s="208"/>
      <c r="E195" s="10"/>
      <c r="F195" s="209"/>
      <c r="G195" s="209"/>
    </row>
    <row r="196" spans="1:7" s="201" customFormat="1" ht="12" customHeight="1">
      <c r="A196" s="201">
        <v>2968</v>
      </c>
      <c r="B196" s="213" t="s">
        <v>74</v>
      </c>
      <c r="C196" s="214" t="s">
        <v>75</v>
      </c>
      <c r="D196" s="215" t="s">
        <v>76</v>
      </c>
      <c r="E196" s="9">
        <v>750</v>
      </c>
      <c r="F196" s="205">
        <v>750</v>
      </c>
      <c r="G196" s="206">
        <f t="shared" si="2"/>
        <v>562500</v>
      </c>
    </row>
    <row r="197" spans="1:7" s="201" customFormat="1" ht="12" customHeight="1">
      <c r="B197" s="207"/>
      <c r="C197" s="208"/>
      <c r="D197" s="208"/>
      <c r="E197" s="10"/>
      <c r="F197" s="209"/>
      <c r="G197" s="209"/>
    </row>
    <row r="198" spans="1:7" s="201" customFormat="1" ht="12" customHeight="1">
      <c r="A198" s="201">
        <v>2969</v>
      </c>
      <c r="B198" s="213" t="s">
        <v>77</v>
      </c>
      <c r="C198" s="214" t="s">
        <v>78</v>
      </c>
      <c r="D198" s="215" t="s">
        <v>76</v>
      </c>
      <c r="E198" s="9">
        <v>720</v>
      </c>
      <c r="F198" s="205">
        <v>750</v>
      </c>
      <c r="G198" s="206">
        <f t="shared" si="2"/>
        <v>540000</v>
      </c>
    </row>
    <row r="199" spans="1:7" s="201" customFormat="1" ht="12" customHeight="1">
      <c r="B199" s="207"/>
      <c r="C199" s="208"/>
      <c r="D199" s="208"/>
      <c r="E199" s="10"/>
      <c r="F199" s="209"/>
      <c r="G199" s="209"/>
    </row>
    <row r="200" spans="1:7" s="201" customFormat="1" ht="12" customHeight="1">
      <c r="A200" s="201">
        <v>2988</v>
      </c>
      <c r="B200" s="213" t="s">
        <v>79</v>
      </c>
      <c r="C200" s="214" t="s">
        <v>80</v>
      </c>
      <c r="D200" s="215" t="s">
        <v>12</v>
      </c>
      <c r="E200" s="9">
        <v>3</v>
      </c>
      <c r="F200" s="205">
        <v>5000</v>
      </c>
      <c r="G200" s="206">
        <f t="shared" si="2"/>
        <v>15000</v>
      </c>
    </row>
    <row r="201" spans="1:7" s="201" customFormat="1" ht="12" customHeight="1">
      <c r="B201" s="207"/>
      <c r="C201" s="208"/>
      <c r="D201" s="208"/>
      <c r="E201" s="10"/>
      <c r="F201" s="209"/>
      <c r="G201" s="209"/>
    </row>
    <row r="202" spans="1:7" s="201" customFormat="1" ht="12" customHeight="1">
      <c r="A202" s="201">
        <v>2989</v>
      </c>
      <c r="B202" s="213" t="s">
        <v>410</v>
      </c>
      <c r="C202" s="214" t="s">
        <v>411</v>
      </c>
      <c r="D202" s="215" t="s">
        <v>12</v>
      </c>
      <c r="E202" s="9">
        <v>3</v>
      </c>
      <c r="F202" s="205">
        <v>750</v>
      </c>
      <c r="G202" s="206">
        <f t="shared" si="2"/>
        <v>2250</v>
      </c>
    </row>
    <row r="203" spans="1:7" s="201" customFormat="1" ht="12" customHeight="1">
      <c r="B203" s="207"/>
      <c r="C203" s="208"/>
      <c r="D203" s="208"/>
      <c r="E203" s="10"/>
      <c r="F203" s="209"/>
      <c r="G203" s="209"/>
    </row>
    <row r="204" spans="1:7" s="201" customFormat="1" ht="24" customHeight="1">
      <c r="A204" s="201">
        <v>5201</v>
      </c>
      <c r="B204" s="211" t="s">
        <v>81</v>
      </c>
      <c r="C204" s="212" t="s">
        <v>82</v>
      </c>
      <c r="D204" s="215" t="s">
        <v>83</v>
      </c>
      <c r="E204" s="9">
        <v>3</v>
      </c>
      <c r="F204" s="84">
        <v>80000</v>
      </c>
      <c r="G204" s="230">
        <f t="shared" si="2"/>
        <v>240000</v>
      </c>
    </row>
    <row r="205" spans="1:7" s="201" customFormat="1" ht="12" customHeight="1">
      <c r="B205" s="231"/>
      <c r="C205" s="232"/>
      <c r="D205" s="208"/>
      <c r="E205" s="10"/>
      <c r="F205" s="209"/>
      <c r="G205" s="209"/>
    </row>
    <row r="206" spans="1:7" s="201" customFormat="1" ht="12" customHeight="1">
      <c r="A206" s="201">
        <v>5202</v>
      </c>
      <c r="B206" s="211" t="s">
        <v>84</v>
      </c>
      <c r="C206" s="212" t="s">
        <v>85</v>
      </c>
      <c r="D206" s="215" t="s">
        <v>12</v>
      </c>
      <c r="E206" s="9">
        <v>3</v>
      </c>
      <c r="F206" s="205">
        <v>125000</v>
      </c>
      <c r="G206" s="206">
        <f t="shared" si="2"/>
        <v>375000</v>
      </c>
    </row>
    <row r="207" spans="1:7" s="201" customFormat="1" ht="12" customHeight="1">
      <c r="B207" s="207"/>
      <c r="C207" s="208"/>
      <c r="D207" s="208"/>
      <c r="E207" s="10"/>
      <c r="F207" s="209"/>
      <c r="G207" s="209"/>
    </row>
    <row r="208" spans="1:7" s="201" customFormat="1" ht="12" customHeight="1">
      <c r="A208" s="201">
        <v>2993</v>
      </c>
      <c r="B208" s="211" t="s">
        <v>412</v>
      </c>
      <c r="C208" s="212" t="s">
        <v>413</v>
      </c>
      <c r="D208" s="204"/>
      <c r="E208" s="9"/>
      <c r="F208" s="205"/>
      <c r="G208" s="206">
        <f t="shared" si="2"/>
        <v>0</v>
      </c>
    </row>
    <row r="209" spans="1:7" s="201" customFormat="1" ht="12" customHeight="1">
      <c r="B209" s="207"/>
      <c r="C209" s="208"/>
      <c r="D209" s="208"/>
      <c r="E209" s="10"/>
      <c r="F209" s="209"/>
      <c r="G209" s="209"/>
    </row>
    <row r="210" spans="1:7" s="201" customFormat="1" ht="12" customHeight="1">
      <c r="A210" s="201">
        <v>2994</v>
      </c>
      <c r="B210" s="213" t="s">
        <v>414</v>
      </c>
      <c r="C210" s="214" t="s">
        <v>415</v>
      </c>
      <c r="D210" s="215" t="s">
        <v>32</v>
      </c>
      <c r="E210" s="9">
        <v>10</v>
      </c>
      <c r="F210" s="205">
        <v>250</v>
      </c>
      <c r="G210" s="206">
        <f t="shared" si="2"/>
        <v>2500</v>
      </c>
    </row>
    <row r="211" spans="1:7" s="201" customFormat="1" ht="12" customHeight="1">
      <c r="B211" s="207"/>
      <c r="C211" s="208"/>
      <c r="D211" s="208"/>
      <c r="E211" s="10"/>
      <c r="F211" s="209"/>
      <c r="G211" s="209"/>
    </row>
    <row r="212" spans="1:7" s="201" customFormat="1" ht="12" customHeight="1">
      <c r="A212" s="201">
        <v>2995</v>
      </c>
      <c r="B212" s="213" t="s">
        <v>416</v>
      </c>
      <c r="C212" s="214" t="s">
        <v>417</v>
      </c>
      <c r="D212" s="215" t="s">
        <v>32</v>
      </c>
      <c r="E212" s="9">
        <v>10</v>
      </c>
      <c r="F212" s="205">
        <v>50</v>
      </c>
      <c r="G212" s="206">
        <f t="shared" si="2"/>
        <v>500</v>
      </c>
    </row>
    <row r="213" spans="1:7" s="201" customFormat="1" ht="12" customHeight="1">
      <c r="B213" s="207"/>
      <c r="C213" s="208"/>
      <c r="D213" s="208"/>
      <c r="E213" s="10"/>
      <c r="F213" s="209"/>
      <c r="G213" s="209"/>
    </row>
    <row r="214" spans="1:7" s="201" customFormat="1" ht="24" customHeight="1">
      <c r="A214" s="201">
        <v>2996</v>
      </c>
      <c r="B214" s="211" t="s">
        <v>289</v>
      </c>
      <c r="C214" s="212" t="s">
        <v>290</v>
      </c>
      <c r="D214" s="204"/>
      <c r="E214" s="9"/>
      <c r="F214" s="205"/>
      <c r="G214" s="206"/>
    </row>
    <row r="215" spans="1:7" s="201" customFormat="1" ht="12" customHeight="1">
      <c r="B215" s="207"/>
      <c r="C215" s="208"/>
      <c r="D215" s="208"/>
      <c r="E215" s="10"/>
      <c r="F215" s="209"/>
      <c r="G215" s="210"/>
    </row>
    <row r="216" spans="1:7" s="201" customFormat="1" ht="12" customHeight="1">
      <c r="A216" s="201">
        <v>2997</v>
      </c>
      <c r="B216" s="213" t="s">
        <v>291</v>
      </c>
      <c r="C216" s="214" t="s">
        <v>292</v>
      </c>
      <c r="D216" s="215" t="s">
        <v>22</v>
      </c>
      <c r="E216" s="9">
        <v>1</v>
      </c>
      <c r="F216" s="205"/>
      <c r="G216" s="206"/>
    </row>
    <row r="217" spans="1:7" s="201" customFormat="1" ht="12" customHeight="1">
      <c r="B217" s="207"/>
      <c r="C217" s="208"/>
      <c r="D217" s="208"/>
      <c r="E217" s="10"/>
      <c r="F217" s="209"/>
      <c r="G217" s="210"/>
    </row>
    <row r="218" spans="1:7" s="201" customFormat="1" ht="24" customHeight="1">
      <c r="A218" s="201">
        <v>2998</v>
      </c>
      <c r="B218" s="213" t="s">
        <v>418</v>
      </c>
      <c r="C218" s="214" t="s">
        <v>419</v>
      </c>
      <c r="D218" s="215" t="s">
        <v>23</v>
      </c>
      <c r="E218" s="9">
        <v>10</v>
      </c>
      <c r="F218" s="205"/>
      <c r="G218" s="206"/>
    </row>
    <row r="219" spans="1:7" s="201" customFormat="1" ht="12" customHeight="1">
      <c r="B219" s="207"/>
      <c r="C219" s="208"/>
      <c r="D219" s="208"/>
      <c r="E219" s="10"/>
      <c r="F219" s="209"/>
      <c r="G219" s="210"/>
    </row>
    <row r="220" spans="1:7" s="201" customFormat="1" ht="12" customHeight="1">
      <c r="B220" s="216"/>
      <c r="C220" s="204"/>
      <c r="D220" s="204"/>
      <c r="E220" s="9"/>
      <c r="F220" s="205"/>
      <c r="G220" s="206"/>
    </row>
    <row r="221" spans="1:7" s="201" customFormat="1" ht="12" customHeight="1">
      <c r="B221" s="207"/>
      <c r="C221" s="208"/>
      <c r="D221" s="208"/>
      <c r="E221" s="10"/>
      <c r="F221" s="209"/>
      <c r="G221" s="210"/>
    </row>
    <row r="222" spans="1:7" s="201" customFormat="1" ht="12" customHeight="1">
      <c r="B222" s="216"/>
      <c r="C222" s="204"/>
      <c r="D222" s="204"/>
      <c r="E222" s="9"/>
      <c r="F222" s="205"/>
      <c r="G222" s="206"/>
    </row>
    <row r="223" spans="1:7" s="201" customFormat="1" ht="12" customHeight="1">
      <c r="B223" s="207"/>
      <c r="C223" s="208"/>
      <c r="D223" s="208"/>
      <c r="E223" s="10"/>
      <c r="F223" s="209"/>
      <c r="G223" s="210"/>
    </row>
    <row r="224" spans="1:7" s="201" customFormat="1" ht="12" customHeight="1">
      <c r="B224" s="216"/>
      <c r="C224" s="204"/>
      <c r="D224" s="204"/>
      <c r="E224" s="9"/>
      <c r="F224" s="205"/>
      <c r="G224" s="206"/>
    </row>
    <row r="225" spans="1:7" s="1" customFormat="1" ht="20.149999999999999" customHeight="1">
      <c r="B225" s="2" t="s">
        <v>51</v>
      </c>
      <c r="C225" s="3"/>
      <c r="D225" s="3"/>
      <c r="E225" s="11"/>
      <c r="F225" s="29"/>
      <c r="G225" s="217">
        <f>SUM(G178:G224)</f>
        <v>2117750</v>
      </c>
    </row>
    <row r="226" spans="1:7" s="200" customFormat="1" ht="12" customHeight="1">
      <c r="C226" s="224"/>
      <c r="D226" s="225"/>
      <c r="E226" s="8"/>
      <c r="G226" s="226"/>
    </row>
    <row r="227" spans="1:7" s="196" customFormat="1" ht="15" customHeight="1">
      <c r="B227" s="199"/>
      <c r="C227" s="197"/>
      <c r="E227" s="7"/>
      <c r="G227" s="198"/>
    </row>
    <row r="228" spans="1:7" s="200" customFormat="1" ht="15" customHeight="1">
      <c r="B228" s="220" t="s">
        <v>86</v>
      </c>
      <c r="C228" s="224"/>
      <c r="E228" s="8"/>
      <c r="G228" s="226"/>
    </row>
    <row r="229" spans="1:7" s="201" customFormat="1" ht="15.5" customHeight="1">
      <c r="B229" s="202" t="s">
        <v>1</v>
      </c>
      <c r="C229" s="202" t="s">
        <v>2</v>
      </c>
      <c r="D229" s="202" t="s">
        <v>3</v>
      </c>
      <c r="E229" s="5" t="s">
        <v>4</v>
      </c>
      <c r="F229" s="202" t="s">
        <v>5</v>
      </c>
      <c r="G229" s="203" t="s">
        <v>6</v>
      </c>
    </row>
    <row r="230" spans="1:7" s="201" customFormat="1" ht="12" customHeight="1">
      <c r="A230" s="201">
        <v>201</v>
      </c>
      <c r="B230" s="211" t="s">
        <v>87</v>
      </c>
      <c r="C230" s="212" t="s">
        <v>88</v>
      </c>
      <c r="D230" s="204"/>
      <c r="E230" s="9"/>
      <c r="F230" s="205"/>
      <c r="G230" s="206"/>
    </row>
    <row r="231" spans="1:7" s="201" customFormat="1" ht="12" customHeight="1">
      <c r="B231" s="207"/>
      <c r="C231" s="208"/>
      <c r="D231" s="208"/>
      <c r="E231" s="10"/>
      <c r="F231" s="209"/>
      <c r="G231" s="210"/>
    </row>
    <row r="232" spans="1:7" s="201" customFormat="1" ht="12" customHeight="1">
      <c r="B232" s="211" t="s">
        <v>420</v>
      </c>
      <c r="C232" s="212" t="s">
        <v>421</v>
      </c>
      <c r="D232" s="204"/>
      <c r="E232" s="9"/>
      <c r="F232" s="205"/>
      <c r="G232" s="206"/>
    </row>
    <row r="233" spans="1:7" s="201" customFormat="1" ht="12" customHeight="1">
      <c r="B233" s="207"/>
      <c r="C233" s="208"/>
      <c r="D233" s="208"/>
      <c r="E233" s="10"/>
      <c r="F233" s="209"/>
      <c r="G233" s="210"/>
    </row>
    <row r="234" spans="1:7" s="201" customFormat="1" ht="12" customHeight="1">
      <c r="B234" s="213" t="s">
        <v>186</v>
      </c>
      <c r="C234" s="214" t="s">
        <v>187</v>
      </c>
      <c r="D234" s="215" t="s">
        <v>17</v>
      </c>
      <c r="E234" s="9">
        <v>1</v>
      </c>
      <c r="F234" s="205">
        <v>27500</v>
      </c>
      <c r="G234" s="206">
        <f>E234*F234</f>
        <v>27500</v>
      </c>
    </row>
    <row r="235" spans="1:7" s="201" customFormat="1" ht="12" customHeight="1">
      <c r="B235" s="207"/>
      <c r="C235" s="208"/>
      <c r="D235" s="208"/>
      <c r="E235" s="10"/>
      <c r="F235" s="209"/>
      <c r="G235" s="209"/>
    </row>
    <row r="236" spans="1:7" s="201" customFormat="1" ht="12" customHeight="1">
      <c r="B236" s="211" t="s">
        <v>422</v>
      </c>
      <c r="C236" s="212" t="s">
        <v>423</v>
      </c>
      <c r="D236" s="204"/>
      <c r="E236" s="9"/>
      <c r="F236" s="205"/>
      <c r="G236" s="206"/>
    </row>
    <row r="237" spans="1:7" s="201" customFormat="1" ht="12" customHeight="1">
      <c r="B237" s="207"/>
      <c r="C237" s="208"/>
      <c r="D237" s="208"/>
      <c r="E237" s="10"/>
      <c r="F237" s="209"/>
      <c r="G237" s="209"/>
    </row>
    <row r="238" spans="1:7" s="201" customFormat="1" ht="12" customHeight="1">
      <c r="B238" s="213" t="s">
        <v>424</v>
      </c>
      <c r="C238" s="214" t="s">
        <v>425</v>
      </c>
      <c r="D238" s="215" t="s">
        <v>17</v>
      </c>
      <c r="E238" s="9">
        <v>1</v>
      </c>
      <c r="F238" s="205">
        <v>35000</v>
      </c>
      <c r="G238" s="206">
        <f t="shared" ref="G238:G248" si="3">E238*F238</f>
        <v>35000</v>
      </c>
    </row>
    <row r="239" spans="1:7" s="201" customFormat="1" ht="12" customHeight="1">
      <c r="B239" s="207"/>
      <c r="C239" s="208"/>
      <c r="D239" s="208"/>
      <c r="E239" s="10"/>
      <c r="F239" s="209"/>
      <c r="G239" s="209"/>
    </row>
    <row r="240" spans="1:7" s="201" customFormat="1" ht="12" customHeight="1">
      <c r="B240" s="211" t="s">
        <v>188</v>
      </c>
      <c r="C240" s="212" t="s">
        <v>189</v>
      </c>
      <c r="D240" s="204"/>
      <c r="E240" s="9"/>
      <c r="F240" s="205"/>
      <c r="G240" s="206"/>
    </row>
    <row r="241" spans="1:7" s="201" customFormat="1" ht="12" customHeight="1">
      <c r="B241" s="207"/>
      <c r="C241" s="208"/>
      <c r="D241" s="208"/>
      <c r="E241" s="10"/>
      <c r="F241" s="209"/>
      <c r="G241" s="209"/>
    </row>
    <row r="242" spans="1:7" s="201" customFormat="1" ht="12" customHeight="1">
      <c r="B242" s="213" t="s">
        <v>190</v>
      </c>
      <c r="C242" s="214" t="s">
        <v>191</v>
      </c>
      <c r="D242" s="215" t="s">
        <v>32</v>
      </c>
      <c r="E242" s="9">
        <v>5</v>
      </c>
      <c r="F242" s="205">
        <v>1500</v>
      </c>
      <c r="G242" s="206">
        <f t="shared" si="3"/>
        <v>7500</v>
      </c>
    </row>
    <row r="243" spans="1:7" s="201" customFormat="1" ht="12" customHeight="1">
      <c r="B243" s="207"/>
      <c r="C243" s="208"/>
      <c r="D243" s="208"/>
      <c r="E243" s="10"/>
      <c r="F243" s="209"/>
      <c r="G243" s="209"/>
    </row>
    <row r="244" spans="1:7" s="201" customFormat="1" ht="12" customHeight="1">
      <c r="A244" s="201">
        <v>5205</v>
      </c>
      <c r="B244" s="211" t="s">
        <v>426</v>
      </c>
      <c r="C244" s="212" t="s">
        <v>427</v>
      </c>
      <c r="D244" s="215" t="s">
        <v>17</v>
      </c>
      <c r="E244" s="9">
        <v>1</v>
      </c>
      <c r="F244" s="205">
        <v>15000</v>
      </c>
      <c r="G244" s="206">
        <f t="shared" si="3"/>
        <v>15000</v>
      </c>
    </row>
    <row r="245" spans="1:7" s="201" customFormat="1" ht="12" customHeight="1">
      <c r="B245" s="207"/>
      <c r="C245" s="208"/>
      <c r="D245" s="208"/>
      <c r="E245" s="10"/>
      <c r="F245" s="209"/>
      <c r="G245" s="209"/>
    </row>
    <row r="246" spans="1:7" s="201" customFormat="1" ht="12" customHeight="1">
      <c r="B246" s="211" t="s">
        <v>90</v>
      </c>
      <c r="C246" s="212" t="s">
        <v>91</v>
      </c>
      <c r="D246" s="204"/>
      <c r="E246" s="9"/>
      <c r="F246" s="205"/>
      <c r="G246" s="206"/>
    </row>
    <row r="247" spans="1:7" s="201" customFormat="1" ht="12" customHeight="1">
      <c r="B247" s="207"/>
      <c r="C247" s="208"/>
      <c r="D247" s="208"/>
      <c r="E247" s="10"/>
      <c r="F247" s="209"/>
      <c r="G247" s="209"/>
    </row>
    <row r="248" spans="1:7" s="201" customFormat="1" ht="12" customHeight="1">
      <c r="B248" s="213" t="s">
        <v>92</v>
      </c>
      <c r="C248" s="214" t="s">
        <v>93</v>
      </c>
      <c r="D248" s="215" t="s">
        <v>19</v>
      </c>
      <c r="E248" s="9">
        <v>500</v>
      </c>
      <c r="F248" s="205">
        <v>750</v>
      </c>
      <c r="G248" s="206">
        <f t="shared" si="3"/>
        <v>375000</v>
      </c>
    </row>
    <row r="249" spans="1:7" s="201" customFormat="1" ht="12" customHeight="1">
      <c r="B249" s="207"/>
      <c r="C249" s="208"/>
      <c r="D249" s="208"/>
      <c r="E249" s="10"/>
      <c r="F249" s="209"/>
      <c r="G249" s="210"/>
    </row>
    <row r="250" spans="1:7" s="1" customFormat="1" ht="20.149999999999999" customHeight="1">
      <c r="B250" s="2" t="s">
        <v>30</v>
      </c>
      <c r="C250" s="3"/>
      <c r="D250" s="3"/>
      <c r="E250" s="11"/>
      <c r="F250" s="29"/>
      <c r="G250" s="217">
        <f>SUM(G230:G249)</f>
        <v>460000</v>
      </c>
    </row>
    <row r="251" spans="1:7" s="200" customFormat="1" ht="12" customHeight="1">
      <c r="C251" s="224"/>
      <c r="D251" s="225"/>
      <c r="E251" s="8"/>
      <c r="F251" s="233"/>
      <c r="G251" s="234"/>
    </row>
    <row r="252" spans="1:7" s="200" customFormat="1" ht="15" customHeight="1">
      <c r="B252" s="220" t="s">
        <v>94</v>
      </c>
      <c r="C252" s="224"/>
      <c r="E252" s="8"/>
      <c r="F252" s="233"/>
      <c r="G252" s="234"/>
    </row>
    <row r="253" spans="1:7" s="201" customFormat="1" ht="15.5" customHeight="1">
      <c r="B253" s="202" t="s">
        <v>1</v>
      </c>
      <c r="C253" s="202" t="s">
        <v>2</v>
      </c>
      <c r="D253" s="202" t="s">
        <v>3</v>
      </c>
      <c r="E253" s="5" t="s">
        <v>4</v>
      </c>
      <c r="F253" s="235" t="s">
        <v>5</v>
      </c>
      <c r="G253" s="222" t="s">
        <v>6</v>
      </c>
    </row>
    <row r="254" spans="1:7" s="201" customFormat="1" ht="12" customHeight="1">
      <c r="A254" s="201">
        <v>237</v>
      </c>
      <c r="B254" s="211" t="s">
        <v>95</v>
      </c>
      <c r="C254" s="212" t="s">
        <v>96</v>
      </c>
      <c r="D254" s="204"/>
      <c r="E254" s="9"/>
      <c r="F254" s="205"/>
      <c r="G254" s="206"/>
    </row>
    <row r="255" spans="1:7" s="201" customFormat="1" ht="12" customHeight="1">
      <c r="B255" s="207"/>
      <c r="C255" s="208"/>
      <c r="D255" s="208"/>
      <c r="E255" s="10"/>
      <c r="F255" s="209"/>
      <c r="G255" s="210"/>
    </row>
    <row r="256" spans="1:7" s="201" customFormat="1" ht="12" customHeight="1">
      <c r="A256" s="201">
        <v>6199</v>
      </c>
      <c r="B256" s="211" t="s">
        <v>97</v>
      </c>
      <c r="C256" s="212" t="s">
        <v>98</v>
      </c>
      <c r="D256" s="204"/>
      <c r="E256" s="9"/>
      <c r="F256" s="205"/>
      <c r="G256" s="206"/>
    </row>
    <row r="257" spans="1:7" s="201" customFormat="1" ht="12" customHeight="1">
      <c r="B257" s="207"/>
      <c r="C257" s="208"/>
      <c r="D257" s="208"/>
      <c r="E257" s="10"/>
      <c r="F257" s="209"/>
      <c r="G257" s="210"/>
    </row>
    <row r="258" spans="1:7" s="201" customFormat="1" ht="36" customHeight="1">
      <c r="A258" s="201">
        <v>6200</v>
      </c>
      <c r="B258" s="213" t="s">
        <v>99</v>
      </c>
      <c r="C258" s="214" t="s">
        <v>100</v>
      </c>
      <c r="D258" s="204"/>
      <c r="E258" s="9"/>
      <c r="F258" s="205"/>
      <c r="G258" s="206"/>
    </row>
    <row r="259" spans="1:7" s="201" customFormat="1" ht="12" customHeight="1">
      <c r="B259" s="207"/>
      <c r="C259" s="208"/>
      <c r="D259" s="208"/>
      <c r="E259" s="10"/>
      <c r="F259" s="209"/>
      <c r="G259" s="210"/>
    </row>
    <row r="260" spans="1:7" s="201" customFormat="1" ht="27" customHeight="1">
      <c r="A260" s="201">
        <v>6201</v>
      </c>
      <c r="B260" s="216"/>
      <c r="C260" s="214" t="s">
        <v>221</v>
      </c>
      <c r="D260" s="16" t="s">
        <v>19</v>
      </c>
      <c r="E260" s="9">
        <v>5400</v>
      </c>
      <c r="F260" s="205">
        <v>150</v>
      </c>
      <c r="G260" s="206">
        <f>E260*F260</f>
        <v>810000</v>
      </c>
    </row>
    <row r="261" spans="1:7" s="201" customFormat="1" ht="12" customHeight="1">
      <c r="B261" s="207"/>
      <c r="C261" s="208"/>
      <c r="D261" s="208"/>
      <c r="E261" s="10"/>
      <c r="F261" s="209"/>
      <c r="G261" s="210"/>
    </row>
    <row r="262" spans="1:7" s="201" customFormat="1" ht="12" customHeight="1">
      <c r="A262" s="201">
        <v>5315</v>
      </c>
      <c r="B262" s="213" t="s">
        <v>102</v>
      </c>
      <c r="C262" s="214" t="s">
        <v>103</v>
      </c>
      <c r="D262" s="215" t="s">
        <v>89</v>
      </c>
      <c r="E262" s="9">
        <v>3</v>
      </c>
      <c r="F262" s="236">
        <v>8</v>
      </c>
      <c r="G262" s="206">
        <f>E262*F262</f>
        <v>24</v>
      </c>
    </row>
    <row r="263" spans="1:7" s="201" customFormat="1" ht="12" customHeight="1">
      <c r="B263" s="207"/>
      <c r="C263" s="208"/>
      <c r="D263" s="208"/>
      <c r="E263" s="10"/>
      <c r="F263" s="209"/>
      <c r="G263" s="210"/>
    </row>
    <row r="264" spans="1:7" s="201" customFormat="1" ht="12" customHeight="1">
      <c r="A264" s="201">
        <v>5322</v>
      </c>
      <c r="B264" s="213" t="s">
        <v>428</v>
      </c>
      <c r="C264" s="214" t="s">
        <v>429</v>
      </c>
      <c r="D264" s="215" t="s">
        <v>22</v>
      </c>
      <c r="E264" s="9">
        <v>1</v>
      </c>
      <c r="F264" s="205"/>
      <c r="G264" s="206"/>
    </row>
    <row r="265" spans="1:7" s="201" customFormat="1" ht="12" customHeight="1">
      <c r="B265" s="207"/>
      <c r="C265" s="208"/>
      <c r="D265" s="208"/>
      <c r="E265" s="10"/>
      <c r="F265" s="209"/>
      <c r="G265" s="210"/>
    </row>
    <row r="266" spans="1:7" s="201" customFormat="1" ht="12" customHeight="1">
      <c r="B266" s="216"/>
      <c r="C266" s="204"/>
      <c r="D266" s="204"/>
      <c r="E266" s="9"/>
      <c r="F266" s="205"/>
      <c r="G266" s="206"/>
    </row>
    <row r="267" spans="1:7" s="201" customFormat="1" ht="12" customHeight="1">
      <c r="B267" s="207"/>
      <c r="C267" s="208"/>
      <c r="D267" s="208"/>
      <c r="E267" s="10"/>
      <c r="F267" s="209"/>
      <c r="G267" s="210"/>
    </row>
    <row r="268" spans="1:7" s="201" customFormat="1" ht="12" customHeight="1">
      <c r="B268" s="216"/>
      <c r="C268" s="204"/>
      <c r="D268" s="204"/>
      <c r="E268" s="9"/>
      <c r="F268" s="205"/>
      <c r="G268" s="206"/>
    </row>
    <row r="269" spans="1:7" s="201" customFormat="1" ht="12" customHeight="1">
      <c r="B269" s="207"/>
      <c r="C269" s="208"/>
      <c r="D269" s="208"/>
      <c r="E269" s="10"/>
      <c r="F269" s="209"/>
      <c r="G269" s="210"/>
    </row>
    <row r="270" spans="1:7" s="1" customFormat="1" ht="20.149999999999999" customHeight="1">
      <c r="B270" s="2" t="s">
        <v>51</v>
      </c>
      <c r="C270" s="3"/>
      <c r="D270" s="3"/>
      <c r="E270" s="11"/>
      <c r="F270" s="3"/>
      <c r="G270" s="237">
        <f>SUM(G254:G269)</f>
        <v>810024</v>
      </c>
    </row>
    <row r="271" spans="1:7" s="200" customFormat="1" ht="12" customHeight="1">
      <c r="C271" s="224"/>
      <c r="D271" s="225"/>
      <c r="E271" s="8"/>
      <c r="G271" s="226"/>
    </row>
    <row r="272" spans="1:7" s="200" customFormat="1" ht="15" customHeight="1">
      <c r="B272" s="220" t="s">
        <v>104</v>
      </c>
      <c r="C272" s="224"/>
      <c r="E272" s="8"/>
      <c r="G272" s="226"/>
    </row>
    <row r="273" spans="1:7" s="201" customFormat="1" ht="15.5" customHeight="1">
      <c r="B273" s="202" t="s">
        <v>1</v>
      </c>
      <c r="C273" s="202" t="s">
        <v>2</v>
      </c>
      <c r="D273" s="202" t="s">
        <v>3</v>
      </c>
      <c r="E273" s="5" t="s">
        <v>4</v>
      </c>
      <c r="F273" s="202" t="s">
        <v>5</v>
      </c>
      <c r="G273" s="203" t="s">
        <v>6</v>
      </c>
    </row>
    <row r="274" spans="1:7" s="201" customFormat="1" ht="12" customHeight="1">
      <c r="A274" s="201">
        <v>238</v>
      </c>
      <c r="B274" s="211" t="s">
        <v>105</v>
      </c>
      <c r="C274" s="212" t="s">
        <v>106</v>
      </c>
      <c r="D274" s="204"/>
      <c r="E274" s="9"/>
      <c r="F274" s="205"/>
      <c r="G274" s="206"/>
    </row>
    <row r="275" spans="1:7" s="201" customFormat="1" ht="12" customHeight="1">
      <c r="B275" s="207"/>
      <c r="C275" s="208"/>
      <c r="D275" s="208"/>
      <c r="E275" s="10"/>
      <c r="F275" s="209"/>
      <c r="G275" s="210"/>
    </row>
    <row r="276" spans="1:7" s="201" customFormat="1" ht="12" customHeight="1">
      <c r="A276" s="201">
        <v>6211</v>
      </c>
      <c r="B276" s="211" t="s">
        <v>107</v>
      </c>
      <c r="C276" s="212" t="s">
        <v>108</v>
      </c>
      <c r="D276" s="204"/>
      <c r="E276" s="9"/>
      <c r="F276" s="205"/>
      <c r="G276" s="206"/>
    </row>
    <row r="277" spans="1:7" s="201" customFormat="1" ht="12" customHeight="1">
      <c r="B277" s="207"/>
      <c r="C277" s="208"/>
      <c r="D277" s="208"/>
      <c r="E277" s="10"/>
      <c r="F277" s="209"/>
      <c r="G277" s="210"/>
    </row>
    <row r="278" spans="1:7" s="201" customFormat="1" ht="24" customHeight="1">
      <c r="A278" s="201">
        <v>6212</v>
      </c>
      <c r="B278" s="213" t="s">
        <v>109</v>
      </c>
      <c r="C278" s="214" t="s">
        <v>110</v>
      </c>
      <c r="D278" s="204"/>
      <c r="E278" s="9"/>
      <c r="F278" s="205"/>
      <c r="G278" s="206"/>
    </row>
    <row r="279" spans="1:7" s="201" customFormat="1" ht="12" customHeight="1">
      <c r="B279" s="207"/>
      <c r="C279" s="208"/>
      <c r="D279" s="208"/>
      <c r="E279" s="10"/>
      <c r="F279" s="209"/>
      <c r="G279" s="210"/>
    </row>
    <row r="280" spans="1:7" s="201" customFormat="1" ht="12" customHeight="1">
      <c r="A280" s="201">
        <v>6213</v>
      </c>
      <c r="B280" s="216"/>
      <c r="C280" s="214" t="s">
        <v>101</v>
      </c>
      <c r="D280" s="215" t="s">
        <v>19</v>
      </c>
      <c r="E280" s="9">
        <v>38.4</v>
      </c>
      <c r="F280" s="205">
        <v>150</v>
      </c>
      <c r="G280" s="206">
        <f>E280*F280</f>
        <v>5760</v>
      </c>
    </row>
    <row r="281" spans="1:7" s="201" customFormat="1" ht="12" customHeight="1">
      <c r="B281" s="207"/>
      <c r="C281" s="208"/>
      <c r="D281" s="208"/>
      <c r="E281" s="10"/>
      <c r="F281" s="209"/>
      <c r="G281" s="210"/>
    </row>
    <row r="282" spans="1:7" s="201" customFormat="1" ht="12" customHeight="1">
      <c r="A282" s="201">
        <v>3434</v>
      </c>
      <c r="B282" s="213" t="s">
        <v>111</v>
      </c>
      <c r="C282" s="214" t="s">
        <v>112</v>
      </c>
      <c r="D282" s="215" t="s">
        <v>19</v>
      </c>
      <c r="E282" s="9">
        <v>24.5</v>
      </c>
      <c r="F282" s="205">
        <v>150</v>
      </c>
      <c r="G282" s="206">
        <f>E282*F282</f>
        <v>3675</v>
      </c>
    </row>
    <row r="283" spans="1:7" s="201" customFormat="1" ht="12" customHeight="1">
      <c r="B283" s="207"/>
      <c r="C283" s="208"/>
      <c r="D283" s="208"/>
      <c r="E283" s="10"/>
      <c r="F283" s="209"/>
      <c r="G283" s="209"/>
    </row>
    <row r="284" spans="1:7" s="201" customFormat="1" ht="12" customHeight="1">
      <c r="A284" s="201">
        <v>3435</v>
      </c>
      <c r="B284" s="213" t="s">
        <v>113</v>
      </c>
      <c r="C284" s="214" t="s">
        <v>114</v>
      </c>
      <c r="D284" s="204"/>
      <c r="E284" s="9"/>
      <c r="F284" s="205"/>
      <c r="G284" s="206"/>
    </row>
    <row r="285" spans="1:7" s="201" customFormat="1" ht="12" customHeight="1">
      <c r="B285" s="207"/>
      <c r="C285" s="208"/>
      <c r="D285" s="208"/>
      <c r="E285" s="10"/>
      <c r="F285" s="209"/>
      <c r="G285" s="209"/>
    </row>
    <row r="286" spans="1:7" s="201" customFormat="1" ht="12" customHeight="1">
      <c r="A286" s="201">
        <v>3436</v>
      </c>
      <c r="B286" s="216"/>
      <c r="C286" s="214" t="s">
        <v>115</v>
      </c>
      <c r="D286" s="215" t="s">
        <v>19</v>
      </c>
      <c r="E286" s="9">
        <v>6.2</v>
      </c>
      <c r="F286" s="205">
        <v>600</v>
      </c>
      <c r="G286" s="206">
        <f t="shared" ref="G286:G296" si="4">E286*F286</f>
        <v>3720</v>
      </c>
    </row>
    <row r="287" spans="1:7" s="201" customFormat="1" ht="12" customHeight="1">
      <c r="B287" s="207"/>
      <c r="C287" s="208"/>
      <c r="D287" s="208"/>
      <c r="E287" s="10"/>
      <c r="F287" s="209"/>
      <c r="G287" s="209"/>
    </row>
    <row r="288" spans="1:7" s="201" customFormat="1" ht="12" customHeight="1">
      <c r="A288" s="201">
        <v>3443</v>
      </c>
      <c r="B288" s="211" t="s">
        <v>223</v>
      </c>
      <c r="C288" s="212" t="s">
        <v>116</v>
      </c>
      <c r="D288" s="204"/>
      <c r="E288" s="9"/>
      <c r="F288" s="205"/>
      <c r="G288" s="206"/>
    </row>
    <row r="289" spans="1:7" s="201" customFormat="1" ht="12" customHeight="1">
      <c r="B289" s="207"/>
      <c r="C289" s="208"/>
      <c r="D289" s="208"/>
      <c r="E289" s="10"/>
      <c r="F289" s="209"/>
      <c r="G289" s="209"/>
    </row>
    <row r="290" spans="1:7" s="201" customFormat="1" ht="12" customHeight="1">
      <c r="A290" s="201">
        <v>3445</v>
      </c>
      <c r="B290" s="213" t="s">
        <v>117</v>
      </c>
      <c r="C290" s="214" t="s">
        <v>118</v>
      </c>
      <c r="D290" s="215" t="s">
        <v>21</v>
      </c>
      <c r="E290" s="9">
        <v>48</v>
      </c>
      <c r="F290" s="205">
        <v>1250</v>
      </c>
      <c r="G290" s="206">
        <f t="shared" si="4"/>
        <v>60000</v>
      </c>
    </row>
    <row r="291" spans="1:7" s="201" customFormat="1" ht="12" customHeight="1">
      <c r="B291" s="207"/>
      <c r="C291" s="208"/>
      <c r="D291" s="208"/>
      <c r="E291" s="10"/>
      <c r="F291" s="209"/>
      <c r="G291" s="209"/>
    </row>
    <row r="292" spans="1:7" s="201" customFormat="1" ht="57.5">
      <c r="A292" s="201">
        <v>3446</v>
      </c>
      <c r="B292" s="216"/>
      <c r="C292" s="238" t="s">
        <v>224</v>
      </c>
      <c r="D292" s="9" t="s">
        <v>32</v>
      </c>
      <c r="E292" s="9">
        <v>6</v>
      </c>
      <c r="F292" s="84">
        <v>2500</v>
      </c>
      <c r="G292" s="230">
        <f t="shared" si="4"/>
        <v>15000</v>
      </c>
    </row>
    <row r="293" spans="1:7" s="201" customFormat="1" ht="11.5">
      <c r="B293" s="207"/>
      <c r="C293" s="208"/>
      <c r="D293" s="208"/>
      <c r="E293" s="10"/>
      <c r="F293" s="209"/>
      <c r="G293" s="209"/>
    </row>
    <row r="294" spans="1:7" s="201" customFormat="1" ht="23">
      <c r="B294" s="216"/>
      <c r="C294" s="238" t="s">
        <v>225</v>
      </c>
      <c r="D294" s="9" t="s">
        <v>222</v>
      </c>
      <c r="E294" s="9">
        <v>66</v>
      </c>
      <c r="F294" s="205">
        <v>450</v>
      </c>
      <c r="G294" s="206">
        <f t="shared" si="4"/>
        <v>29700</v>
      </c>
    </row>
    <row r="295" spans="1:7" s="201" customFormat="1" ht="11.5">
      <c r="B295" s="207"/>
      <c r="C295" s="208"/>
      <c r="D295" s="208"/>
      <c r="E295" s="10"/>
      <c r="F295" s="209"/>
      <c r="G295" s="209"/>
    </row>
    <row r="296" spans="1:7" s="201" customFormat="1" ht="23">
      <c r="B296" s="216"/>
      <c r="C296" s="238" t="s">
        <v>226</v>
      </c>
      <c r="D296" s="9" t="s">
        <v>222</v>
      </c>
      <c r="E296" s="9">
        <v>66</v>
      </c>
      <c r="F296" s="205">
        <v>25</v>
      </c>
      <c r="G296" s="206">
        <f t="shared" si="4"/>
        <v>1650</v>
      </c>
    </row>
    <row r="297" spans="1:7" s="239" customFormat="1" ht="12" customHeight="1">
      <c r="B297" s="207"/>
      <c r="C297" s="208"/>
      <c r="D297" s="208"/>
      <c r="E297" s="10"/>
      <c r="F297" s="209"/>
      <c r="G297" s="210"/>
    </row>
    <row r="298" spans="1:7" s="239" customFormat="1" ht="12" customHeight="1">
      <c r="B298" s="240"/>
      <c r="C298" s="241"/>
      <c r="D298" s="241"/>
      <c r="E298" s="20"/>
      <c r="F298" s="242"/>
      <c r="G298" s="243"/>
    </row>
    <row r="299" spans="1:7" s="239" customFormat="1" ht="12" customHeight="1">
      <c r="B299" s="207"/>
      <c r="C299" s="208"/>
      <c r="D299" s="208"/>
      <c r="E299" s="10"/>
      <c r="F299" s="209"/>
      <c r="G299" s="210"/>
    </row>
    <row r="300" spans="1:7" s="239" customFormat="1" ht="11.5">
      <c r="B300" s="240"/>
      <c r="C300" s="241"/>
      <c r="D300" s="241"/>
      <c r="E300" s="20"/>
      <c r="F300" s="242"/>
      <c r="G300" s="243"/>
    </row>
    <row r="301" spans="1:7" s="239" customFormat="1" ht="12" customHeight="1">
      <c r="B301" s="207"/>
      <c r="C301" s="208"/>
      <c r="D301" s="208"/>
      <c r="E301" s="10"/>
      <c r="F301" s="209"/>
      <c r="G301" s="210"/>
    </row>
    <row r="302" spans="1:7" s="239" customFormat="1" ht="12" customHeight="1">
      <c r="B302" s="240"/>
      <c r="C302" s="241"/>
      <c r="D302" s="241"/>
      <c r="E302" s="20"/>
      <c r="F302" s="242"/>
      <c r="G302" s="243"/>
    </row>
    <row r="303" spans="1:7" s="239" customFormat="1" ht="12" customHeight="1">
      <c r="B303" s="207"/>
      <c r="C303" s="208"/>
      <c r="D303" s="208"/>
      <c r="E303" s="10"/>
      <c r="F303" s="209"/>
      <c r="G303" s="210"/>
    </row>
    <row r="304" spans="1:7" s="239" customFormat="1" ht="12" customHeight="1">
      <c r="B304" s="240"/>
      <c r="C304" s="241"/>
      <c r="D304" s="241"/>
      <c r="E304" s="20"/>
      <c r="F304" s="242"/>
      <c r="G304" s="243"/>
    </row>
    <row r="305" spans="1:7" s="239" customFormat="1" ht="12" customHeight="1">
      <c r="B305" s="207"/>
      <c r="C305" s="208"/>
      <c r="D305" s="208"/>
      <c r="E305" s="10"/>
      <c r="F305" s="209"/>
      <c r="G305" s="210"/>
    </row>
    <row r="306" spans="1:7" s="21" customFormat="1" ht="20.149999999999999" customHeight="1">
      <c r="B306" s="240"/>
      <c r="C306" s="241"/>
      <c r="D306" s="241"/>
      <c r="E306" s="20"/>
      <c r="F306" s="242"/>
      <c r="G306" s="243"/>
    </row>
    <row r="307" spans="1:7" s="200" customFormat="1" ht="12" customHeight="1">
      <c r="B307" s="2" t="s">
        <v>30</v>
      </c>
      <c r="C307" s="3"/>
      <c r="D307" s="3"/>
      <c r="E307" s="11"/>
      <c r="F307" s="29"/>
      <c r="G307" s="217">
        <f>SUM(G274:G306)</f>
        <v>119505</v>
      </c>
    </row>
    <row r="308" spans="1:7" s="200" customFormat="1" ht="15" customHeight="1">
      <c r="C308" s="224"/>
      <c r="D308" s="225"/>
      <c r="E308" s="8"/>
      <c r="G308" s="226"/>
    </row>
    <row r="309" spans="1:7" s="201" customFormat="1" ht="15.5" customHeight="1">
      <c r="B309" s="220" t="s">
        <v>430</v>
      </c>
      <c r="C309" s="224"/>
      <c r="D309" s="200"/>
      <c r="E309" s="8"/>
      <c r="F309" s="200"/>
      <c r="G309" s="226"/>
    </row>
    <row r="310" spans="1:7" s="201" customFormat="1" ht="12" customHeight="1">
      <c r="A310" s="201">
        <v>242</v>
      </c>
      <c r="B310" s="202" t="s">
        <v>1</v>
      </c>
      <c r="C310" s="202" t="s">
        <v>2</v>
      </c>
      <c r="D310" s="202" t="s">
        <v>3</v>
      </c>
      <c r="E310" s="5" t="s">
        <v>4</v>
      </c>
      <c r="F310" s="202" t="s">
        <v>5</v>
      </c>
      <c r="G310" s="203" t="s">
        <v>6</v>
      </c>
    </row>
    <row r="311" spans="1:7" s="201" customFormat="1" ht="12" customHeight="1">
      <c r="B311" s="211" t="s">
        <v>431</v>
      </c>
      <c r="C311" s="212" t="s">
        <v>432</v>
      </c>
      <c r="D311" s="204"/>
      <c r="E311" s="9"/>
      <c r="F311" s="205"/>
      <c r="G311" s="206"/>
    </row>
    <row r="312" spans="1:7" s="201" customFormat="1" ht="12" customHeight="1">
      <c r="A312" s="201">
        <v>3650</v>
      </c>
      <c r="B312" s="207"/>
      <c r="C312" s="208"/>
      <c r="D312" s="208"/>
      <c r="E312" s="10"/>
      <c r="F312" s="209"/>
      <c r="G312" s="210"/>
    </row>
    <row r="313" spans="1:7" s="201" customFormat="1" ht="12" customHeight="1">
      <c r="B313" s="211" t="s">
        <v>433</v>
      </c>
      <c r="C313" s="212" t="s">
        <v>434</v>
      </c>
      <c r="D313" s="204"/>
      <c r="E313" s="9"/>
      <c r="F313" s="205"/>
      <c r="G313" s="206"/>
    </row>
    <row r="314" spans="1:7" s="201" customFormat="1" ht="12" customHeight="1">
      <c r="A314" s="201">
        <v>3651</v>
      </c>
      <c r="B314" s="207"/>
      <c r="C314" s="208"/>
      <c r="D314" s="208"/>
      <c r="E314" s="10"/>
      <c r="F314" s="209"/>
      <c r="G314" s="210"/>
    </row>
    <row r="315" spans="1:7" s="201" customFormat="1" ht="12" customHeight="1">
      <c r="B315" s="213" t="s">
        <v>435</v>
      </c>
      <c r="C315" s="214" t="s">
        <v>436</v>
      </c>
      <c r="D315" s="215" t="s">
        <v>22</v>
      </c>
      <c r="E315" s="9">
        <v>1</v>
      </c>
      <c r="F315" s="205"/>
      <c r="G315" s="206"/>
    </row>
    <row r="316" spans="1:7" s="201" customFormat="1" ht="12" customHeight="1">
      <c r="A316" s="201">
        <v>3652</v>
      </c>
      <c r="B316" s="207"/>
      <c r="C316" s="208"/>
      <c r="D316" s="208"/>
      <c r="E316" s="10"/>
      <c r="F316" s="209"/>
      <c r="G316" s="210"/>
    </row>
    <row r="317" spans="1:7" s="201" customFormat="1" ht="12" customHeight="1">
      <c r="B317" s="213" t="s">
        <v>437</v>
      </c>
      <c r="C317" s="214" t="s">
        <v>438</v>
      </c>
      <c r="D317" s="215" t="s">
        <v>23</v>
      </c>
      <c r="E317" s="9">
        <v>10</v>
      </c>
      <c r="F317" s="205"/>
      <c r="G317" s="206"/>
    </row>
    <row r="318" spans="1:7" s="201" customFormat="1" ht="24" customHeight="1">
      <c r="A318" s="201">
        <v>3673</v>
      </c>
      <c r="B318" s="207"/>
      <c r="C318" s="208"/>
      <c r="D318" s="208"/>
      <c r="E318" s="10"/>
      <c r="F318" s="209"/>
      <c r="G318" s="210"/>
    </row>
    <row r="319" spans="1:7" s="201" customFormat="1" ht="12" customHeight="1">
      <c r="B319" s="211" t="s">
        <v>439</v>
      </c>
      <c r="C319" s="212" t="s">
        <v>440</v>
      </c>
      <c r="D319" s="204"/>
      <c r="E319" s="9"/>
      <c r="F319" s="205"/>
      <c r="G319" s="206"/>
    </row>
    <row r="320" spans="1:7" s="201" customFormat="1" ht="12" customHeight="1">
      <c r="A320" s="201">
        <v>3677</v>
      </c>
      <c r="B320" s="207"/>
      <c r="C320" s="208"/>
      <c r="D320" s="208"/>
      <c r="E320" s="10"/>
      <c r="F320" s="209"/>
      <c r="G320" s="210"/>
    </row>
    <row r="321" spans="1:7" s="201" customFormat="1" ht="12" customHeight="1">
      <c r="B321" s="213" t="s">
        <v>441</v>
      </c>
      <c r="C321" s="214" t="s">
        <v>442</v>
      </c>
      <c r="D321" s="215" t="s">
        <v>19</v>
      </c>
      <c r="E321" s="9">
        <v>7000</v>
      </c>
      <c r="F321" s="205">
        <v>40</v>
      </c>
      <c r="G321" s="206">
        <f>E321*F321</f>
        <v>280000</v>
      </c>
    </row>
    <row r="322" spans="1:7" s="201" customFormat="1" ht="12" customHeight="1">
      <c r="A322" s="201">
        <v>3678</v>
      </c>
      <c r="B322" s="207"/>
      <c r="C322" s="208"/>
      <c r="D322" s="208"/>
      <c r="E322" s="10"/>
      <c r="F322" s="209"/>
      <c r="G322" s="209"/>
    </row>
    <row r="323" spans="1:7" s="201" customFormat="1" ht="12" customHeight="1">
      <c r="B323" s="213" t="s">
        <v>443</v>
      </c>
      <c r="C323" s="214" t="s">
        <v>444</v>
      </c>
      <c r="D323" s="215" t="s">
        <v>19</v>
      </c>
      <c r="E323" s="9">
        <v>1000</v>
      </c>
      <c r="F323" s="205">
        <v>250</v>
      </c>
      <c r="G323" s="206">
        <f t="shared" ref="G323:G335" si="5">E323*F323</f>
        <v>250000</v>
      </c>
    </row>
    <row r="324" spans="1:7" s="201" customFormat="1" ht="11.5">
      <c r="A324" s="201">
        <v>3679</v>
      </c>
      <c r="B324" s="207"/>
      <c r="C324" s="208"/>
      <c r="D324" s="208"/>
      <c r="E324" s="10"/>
      <c r="F324" s="209"/>
      <c r="G324" s="209"/>
    </row>
    <row r="325" spans="1:7" s="201" customFormat="1" ht="23">
      <c r="B325" s="211" t="s">
        <v>445</v>
      </c>
      <c r="C325" s="212" t="s">
        <v>446</v>
      </c>
      <c r="D325" s="204"/>
      <c r="E325" s="9"/>
      <c r="F325" s="205"/>
      <c r="G325" s="206"/>
    </row>
    <row r="326" spans="1:7" s="201" customFormat="1" ht="12" customHeight="1">
      <c r="A326" s="201">
        <v>3683</v>
      </c>
      <c r="B326" s="207"/>
      <c r="C326" s="208"/>
      <c r="D326" s="208"/>
      <c r="E326" s="10"/>
      <c r="F326" s="209"/>
      <c r="G326" s="209"/>
    </row>
    <row r="327" spans="1:7" s="201" customFormat="1" ht="12" customHeight="1">
      <c r="B327" s="213" t="s">
        <v>447</v>
      </c>
      <c r="C327" s="214" t="s">
        <v>442</v>
      </c>
      <c r="D327" s="215" t="s">
        <v>19</v>
      </c>
      <c r="E327" s="9">
        <v>1000</v>
      </c>
      <c r="F327" s="205">
        <v>750</v>
      </c>
      <c r="G327" s="206">
        <f t="shared" si="5"/>
        <v>750000</v>
      </c>
    </row>
    <row r="328" spans="1:7" s="201" customFormat="1" ht="12" customHeight="1">
      <c r="A328" s="201">
        <v>3684</v>
      </c>
      <c r="B328" s="207"/>
      <c r="C328" s="208"/>
      <c r="D328" s="208"/>
      <c r="E328" s="10"/>
      <c r="F328" s="209"/>
      <c r="G328" s="209"/>
    </row>
    <row r="329" spans="1:7" s="201" customFormat="1" ht="12" customHeight="1">
      <c r="B329" s="211" t="s">
        <v>448</v>
      </c>
      <c r="C329" s="212" t="s">
        <v>449</v>
      </c>
      <c r="D329" s="204"/>
      <c r="E329" s="9"/>
      <c r="F329" s="205"/>
      <c r="G329" s="206"/>
    </row>
    <row r="330" spans="1:7" s="201" customFormat="1" ht="12" customHeight="1">
      <c r="A330" s="201">
        <v>3688</v>
      </c>
      <c r="B330" s="207"/>
      <c r="C330" s="208"/>
      <c r="D330" s="208"/>
      <c r="E330" s="10"/>
      <c r="F330" s="209"/>
      <c r="G330" s="209"/>
    </row>
    <row r="331" spans="1:7" s="201" customFormat="1" ht="12" customHeight="1">
      <c r="B331" s="213" t="s">
        <v>450</v>
      </c>
      <c r="C331" s="214" t="s">
        <v>451</v>
      </c>
      <c r="D331" s="215" t="s">
        <v>19</v>
      </c>
      <c r="E331" s="9">
        <v>5000</v>
      </c>
      <c r="F331" s="205">
        <v>55</v>
      </c>
      <c r="G331" s="206">
        <f t="shared" si="5"/>
        <v>275000</v>
      </c>
    </row>
    <row r="332" spans="1:7" s="201" customFormat="1" ht="11.5">
      <c r="A332" s="201">
        <v>3700</v>
      </c>
      <c r="B332" s="207"/>
      <c r="C332" s="208"/>
      <c r="D332" s="208"/>
      <c r="E332" s="10"/>
      <c r="F332" s="209"/>
      <c r="G332" s="209"/>
    </row>
    <row r="333" spans="1:7" s="201" customFormat="1" ht="34.5">
      <c r="B333" s="211" t="s">
        <v>452</v>
      </c>
      <c r="C333" s="212" t="s">
        <v>453</v>
      </c>
      <c r="D333" s="204"/>
      <c r="E333" s="9"/>
      <c r="F333" s="205"/>
      <c r="G333" s="206"/>
    </row>
    <row r="334" spans="1:7" s="201" customFormat="1" ht="12" customHeight="1">
      <c r="A334" s="201">
        <v>3702</v>
      </c>
      <c r="B334" s="207"/>
      <c r="C334" s="208"/>
      <c r="D334" s="208"/>
      <c r="E334" s="10"/>
      <c r="F334" s="209"/>
      <c r="G334" s="209"/>
    </row>
    <row r="335" spans="1:7" s="201" customFormat="1" ht="12" customHeight="1">
      <c r="B335" s="213" t="s">
        <v>454</v>
      </c>
      <c r="C335" s="214" t="s">
        <v>455</v>
      </c>
      <c r="D335" s="215" t="s">
        <v>19</v>
      </c>
      <c r="E335" s="9">
        <v>7000</v>
      </c>
      <c r="F335" s="205">
        <v>55</v>
      </c>
      <c r="G335" s="206">
        <f t="shared" si="5"/>
        <v>385000</v>
      </c>
    </row>
    <row r="336" spans="1:7" s="201" customFormat="1" ht="12" customHeight="1">
      <c r="B336" s="207"/>
      <c r="C336" s="208"/>
      <c r="D336" s="208"/>
      <c r="E336" s="10"/>
      <c r="F336" s="209"/>
      <c r="G336" s="209"/>
    </row>
    <row r="337" spans="1:7" s="201" customFormat="1" ht="12" customHeight="1">
      <c r="B337" s="216"/>
      <c r="C337" s="204"/>
      <c r="D337" s="204"/>
      <c r="E337" s="9"/>
      <c r="F337" s="205"/>
      <c r="G337" s="206"/>
    </row>
    <row r="338" spans="1:7" s="201" customFormat="1" ht="12" customHeight="1">
      <c r="B338" s="207"/>
      <c r="C338" s="208"/>
      <c r="D338" s="208"/>
      <c r="E338" s="10"/>
      <c r="F338" s="209"/>
      <c r="G338" s="210"/>
    </row>
    <row r="339" spans="1:7" s="201" customFormat="1" ht="12" customHeight="1">
      <c r="B339" s="216"/>
      <c r="C339" s="204"/>
      <c r="D339" s="204"/>
      <c r="E339" s="9"/>
      <c r="F339" s="205"/>
      <c r="G339" s="206"/>
    </row>
    <row r="340" spans="1:7" s="1" customFormat="1" ht="20.149999999999999" customHeight="1">
      <c r="B340" s="207"/>
      <c r="C340" s="208"/>
      <c r="D340" s="208"/>
      <c r="E340" s="10"/>
      <c r="F340" s="209"/>
      <c r="G340" s="210"/>
    </row>
    <row r="341" spans="1:7" s="200" customFormat="1" ht="12" customHeight="1">
      <c r="B341" s="2" t="s">
        <v>51</v>
      </c>
      <c r="C341" s="3"/>
      <c r="D341" s="3"/>
      <c r="E341" s="11"/>
      <c r="F341" s="29"/>
      <c r="G341" s="217">
        <f>SUM(G311:G340)</f>
        <v>1940000</v>
      </c>
    </row>
    <row r="342" spans="1:7" s="196" customFormat="1" ht="15" customHeight="1">
      <c r="B342" s="200"/>
      <c r="C342" s="224"/>
      <c r="D342" s="225"/>
      <c r="E342" s="8"/>
      <c r="F342" s="200"/>
      <c r="G342" s="226"/>
    </row>
    <row r="343" spans="1:7" s="200" customFormat="1" ht="15" customHeight="1">
      <c r="B343" s="199"/>
      <c r="C343" s="197"/>
      <c r="D343" s="196"/>
      <c r="E343" s="7"/>
      <c r="F343" s="196"/>
      <c r="G343" s="198"/>
    </row>
    <row r="344" spans="1:7" s="201" customFormat="1" ht="15.5" customHeight="1">
      <c r="B344" s="220" t="s">
        <v>119</v>
      </c>
      <c r="C344" s="224"/>
      <c r="D344" s="200"/>
      <c r="E344" s="8"/>
      <c r="F344" s="200"/>
      <c r="G344" s="226"/>
    </row>
    <row r="345" spans="1:7" s="201" customFormat="1" ht="12" customHeight="1">
      <c r="A345" s="201">
        <v>243</v>
      </c>
      <c r="B345" s="202" t="s">
        <v>1</v>
      </c>
      <c r="C345" s="202" t="s">
        <v>2</v>
      </c>
      <c r="D345" s="202" t="s">
        <v>3</v>
      </c>
      <c r="E345" s="5" t="s">
        <v>4</v>
      </c>
      <c r="F345" s="235" t="s">
        <v>5</v>
      </c>
      <c r="G345" s="222" t="s">
        <v>6</v>
      </c>
    </row>
    <row r="346" spans="1:7" s="201" customFormat="1" ht="12" customHeight="1">
      <c r="B346" s="211" t="s">
        <v>120</v>
      </c>
      <c r="C346" s="212" t="s">
        <v>121</v>
      </c>
      <c r="D346" s="204"/>
      <c r="E346" s="9"/>
      <c r="F346" s="205"/>
      <c r="G346" s="206"/>
    </row>
    <row r="347" spans="1:7" s="201" customFormat="1" ht="11.5">
      <c r="A347" s="201">
        <v>3733</v>
      </c>
      <c r="B347" s="207"/>
      <c r="C347" s="208"/>
      <c r="D347" s="208"/>
      <c r="E347" s="10"/>
      <c r="F347" s="209"/>
      <c r="G347" s="210"/>
    </row>
    <row r="348" spans="1:7" s="201" customFormat="1" ht="34.5">
      <c r="B348" s="211" t="s">
        <v>123</v>
      </c>
      <c r="C348" s="212" t="s">
        <v>124</v>
      </c>
      <c r="D348" s="204"/>
      <c r="E348" s="9"/>
      <c r="F348" s="205"/>
      <c r="G348" s="206"/>
    </row>
    <row r="349" spans="1:7" s="201" customFormat="1" ht="12" customHeight="1">
      <c r="A349" s="201">
        <v>3734</v>
      </c>
      <c r="B349" s="207"/>
      <c r="C349" s="208"/>
      <c r="D349" s="208"/>
      <c r="E349" s="10"/>
      <c r="F349" s="209"/>
      <c r="G349" s="210"/>
    </row>
    <row r="350" spans="1:7" s="201" customFormat="1" ht="12" customHeight="1">
      <c r="B350" s="213" t="s">
        <v>456</v>
      </c>
      <c r="C350" s="214" t="s">
        <v>122</v>
      </c>
      <c r="D350" s="204"/>
      <c r="E350" s="9"/>
      <c r="F350" s="205"/>
      <c r="G350" s="206"/>
    </row>
    <row r="351" spans="1:7" s="201" customFormat="1" ht="12" customHeight="1">
      <c r="B351" s="207"/>
      <c r="C351" s="208"/>
      <c r="D351" s="208"/>
      <c r="E351" s="10"/>
      <c r="F351" s="209"/>
      <c r="G351" s="210"/>
    </row>
    <row r="352" spans="1:7" s="201" customFormat="1" ht="12" customHeight="1">
      <c r="B352" s="216"/>
      <c r="C352" s="214" t="s">
        <v>457</v>
      </c>
      <c r="D352" s="215" t="s">
        <v>19</v>
      </c>
      <c r="E352" s="9">
        <v>5000</v>
      </c>
      <c r="F352" s="205">
        <v>665</v>
      </c>
      <c r="G352" s="206">
        <f>E352*F352</f>
        <v>3325000</v>
      </c>
    </row>
    <row r="353" spans="1:7" s="201" customFormat="1" ht="12" customHeight="1">
      <c r="A353" s="201">
        <v>3752</v>
      </c>
      <c r="B353" s="207"/>
      <c r="C353" s="208"/>
      <c r="D353" s="208"/>
      <c r="E353" s="10"/>
      <c r="F353" s="209"/>
      <c r="G353" s="209"/>
    </row>
    <row r="354" spans="1:7" s="201" customFormat="1" ht="12" customHeight="1">
      <c r="B354" s="213" t="s">
        <v>458</v>
      </c>
      <c r="C354" s="214" t="s">
        <v>459</v>
      </c>
      <c r="D354" s="215" t="s">
        <v>19</v>
      </c>
      <c r="E354" s="9">
        <v>1500</v>
      </c>
      <c r="F354" s="205">
        <v>750</v>
      </c>
      <c r="G354" s="206">
        <f t="shared" ref="G354:G370" si="6">E354*F354</f>
        <v>1125000</v>
      </c>
    </row>
    <row r="355" spans="1:7" s="201" customFormat="1" ht="11.5">
      <c r="A355" s="201">
        <v>3753</v>
      </c>
      <c r="B355" s="207"/>
      <c r="C355" s="208"/>
      <c r="D355" s="208"/>
      <c r="E355" s="10"/>
      <c r="F355" s="209"/>
      <c r="G355" s="209"/>
    </row>
    <row r="356" spans="1:7" s="201" customFormat="1" ht="23">
      <c r="B356" s="211" t="s">
        <v>460</v>
      </c>
      <c r="C356" s="212" t="s">
        <v>461</v>
      </c>
      <c r="D356" s="204"/>
      <c r="E356" s="9"/>
      <c r="F356" s="205"/>
      <c r="G356" s="206"/>
    </row>
    <row r="357" spans="1:7" s="201" customFormat="1" ht="12" customHeight="1">
      <c r="A357" s="201">
        <v>3754</v>
      </c>
      <c r="B357" s="207"/>
      <c r="C357" s="208"/>
      <c r="D357" s="208"/>
      <c r="E357" s="10"/>
      <c r="F357" s="209"/>
      <c r="G357" s="209"/>
    </row>
    <row r="358" spans="1:7" s="201" customFormat="1" ht="12" customHeight="1">
      <c r="B358" s="213" t="s">
        <v>462</v>
      </c>
      <c r="C358" s="214" t="s">
        <v>463</v>
      </c>
      <c r="D358" s="215" t="s">
        <v>22</v>
      </c>
      <c r="E358" s="9">
        <v>1</v>
      </c>
      <c r="F358" s="205"/>
      <c r="G358" s="206"/>
    </row>
    <row r="359" spans="1:7" s="201" customFormat="1" ht="12" customHeight="1">
      <c r="A359" s="201">
        <v>3755</v>
      </c>
      <c r="B359" s="207"/>
      <c r="C359" s="208"/>
      <c r="D359" s="208"/>
      <c r="E359" s="10"/>
      <c r="F359" s="209"/>
      <c r="G359" s="209"/>
    </row>
    <row r="360" spans="1:7" s="201" customFormat="1" ht="12" customHeight="1">
      <c r="B360" s="213" t="s">
        <v>464</v>
      </c>
      <c r="C360" s="214" t="s">
        <v>465</v>
      </c>
      <c r="D360" s="215" t="s">
        <v>23</v>
      </c>
      <c r="E360" s="9">
        <v>10</v>
      </c>
      <c r="F360" s="205"/>
      <c r="G360" s="206"/>
    </row>
    <row r="361" spans="1:7" s="201" customFormat="1" ht="12" customHeight="1">
      <c r="B361" s="207"/>
      <c r="C361" s="208"/>
      <c r="D361" s="208"/>
      <c r="E361" s="10"/>
      <c r="F361" s="209"/>
      <c r="G361" s="209"/>
    </row>
    <row r="362" spans="1:7" s="201" customFormat="1" ht="12" customHeight="1">
      <c r="B362" s="211" t="s">
        <v>192</v>
      </c>
      <c r="C362" s="212" t="s">
        <v>193</v>
      </c>
      <c r="D362" s="204"/>
      <c r="E362" s="9"/>
      <c r="F362" s="205"/>
      <c r="G362" s="206"/>
    </row>
    <row r="363" spans="1:7" s="201" customFormat="1" ht="12" customHeight="1">
      <c r="B363" s="207"/>
      <c r="C363" s="208"/>
      <c r="D363" s="208"/>
      <c r="E363" s="10"/>
      <c r="F363" s="209"/>
      <c r="G363" s="209"/>
    </row>
    <row r="364" spans="1:7" s="201" customFormat="1" ht="12" customHeight="1">
      <c r="B364" s="213" t="s">
        <v>194</v>
      </c>
      <c r="C364" s="214" t="s">
        <v>195</v>
      </c>
      <c r="D364" s="215" t="s">
        <v>196</v>
      </c>
      <c r="E364" s="9">
        <v>200</v>
      </c>
      <c r="F364" s="205">
        <v>1900</v>
      </c>
      <c r="G364" s="206">
        <f t="shared" si="6"/>
        <v>380000</v>
      </c>
    </row>
    <row r="365" spans="1:7" s="201" customFormat="1" ht="11.5">
      <c r="B365" s="207"/>
      <c r="C365" s="208"/>
      <c r="D365" s="208"/>
      <c r="E365" s="10"/>
      <c r="F365" s="209"/>
      <c r="G365" s="209"/>
    </row>
    <row r="366" spans="1:7" s="201" customFormat="1" ht="23">
      <c r="B366" s="211" t="s">
        <v>197</v>
      </c>
      <c r="C366" s="212" t="s">
        <v>198</v>
      </c>
      <c r="D366" s="204"/>
      <c r="E366" s="9"/>
      <c r="F366" s="205"/>
      <c r="G366" s="206">
        <f t="shared" si="6"/>
        <v>0</v>
      </c>
    </row>
    <row r="367" spans="1:7" s="201" customFormat="1" ht="12" customHeight="1">
      <c r="B367" s="207"/>
      <c r="C367" s="208"/>
      <c r="D367" s="208"/>
      <c r="E367" s="10"/>
      <c r="F367" s="209"/>
      <c r="G367" s="209"/>
    </row>
    <row r="368" spans="1:7" s="201" customFormat="1" ht="12" customHeight="1">
      <c r="B368" s="213" t="s">
        <v>199</v>
      </c>
      <c r="C368" s="214" t="s">
        <v>200</v>
      </c>
      <c r="D368" s="215" t="s">
        <v>22</v>
      </c>
      <c r="E368" s="9">
        <v>1</v>
      </c>
      <c r="F368" s="205"/>
      <c r="G368" s="206">
        <f t="shared" si="6"/>
        <v>0</v>
      </c>
    </row>
    <row r="369" spans="1:7" s="201" customFormat="1" ht="12" customHeight="1">
      <c r="B369" s="207"/>
      <c r="C369" s="208"/>
      <c r="D369" s="208"/>
      <c r="E369" s="10"/>
      <c r="F369" s="209"/>
      <c r="G369" s="209"/>
    </row>
    <row r="370" spans="1:7" s="201" customFormat="1" ht="12" customHeight="1">
      <c r="B370" s="213" t="s">
        <v>201</v>
      </c>
      <c r="C370" s="214" t="s">
        <v>202</v>
      </c>
      <c r="D370" s="215" t="s">
        <v>23</v>
      </c>
      <c r="E370" s="9">
        <v>10</v>
      </c>
      <c r="F370" s="205"/>
      <c r="G370" s="206">
        <f t="shared" si="6"/>
        <v>0</v>
      </c>
    </row>
    <row r="371" spans="1:7" s="201" customFormat="1" ht="12" customHeight="1">
      <c r="B371" s="207"/>
      <c r="C371" s="208"/>
      <c r="D371" s="208"/>
      <c r="E371" s="10"/>
      <c r="F371" s="209"/>
      <c r="G371" s="209"/>
    </row>
    <row r="372" spans="1:7" s="1" customFormat="1" ht="11.5">
      <c r="B372" s="216"/>
      <c r="C372" s="204"/>
      <c r="D372" s="204"/>
      <c r="E372" s="9"/>
      <c r="F372" s="205"/>
      <c r="G372" s="206"/>
    </row>
    <row r="373" spans="1:7" s="200" customFormat="1" ht="12" customHeight="1">
      <c r="B373" s="2" t="s">
        <v>51</v>
      </c>
      <c r="C373" s="3"/>
      <c r="D373" s="3"/>
      <c r="E373" s="11"/>
      <c r="F373" s="29"/>
      <c r="G373" s="217">
        <f>SUM(G346:G372)</f>
        <v>4830000</v>
      </c>
    </row>
    <row r="374" spans="1:7" s="200" customFormat="1" ht="15" customHeight="1">
      <c r="C374" s="224"/>
      <c r="D374" s="225"/>
      <c r="E374" s="8"/>
      <c r="G374" s="226"/>
    </row>
    <row r="375" spans="1:7" s="201" customFormat="1" ht="15.5" customHeight="1">
      <c r="B375" s="220" t="s">
        <v>125</v>
      </c>
      <c r="C375" s="224"/>
      <c r="D375" s="200"/>
      <c r="E375" s="8"/>
      <c r="F375" s="200"/>
      <c r="G375" s="226"/>
    </row>
    <row r="376" spans="1:7" s="201" customFormat="1" ht="12" customHeight="1">
      <c r="A376" s="201">
        <v>245</v>
      </c>
      <c r="B376" s="202" t="s">
        <v>1</v>
      </c>
      <c r="C376" s="202" t="s">
        <v>2</v>
      </c>
      <c r="D376" s="202" t="s">
        <v>3</v>
      </c>
      <c r="E376" s="5" t="s">
        <v>4</v>
      </c>
      <c r="F376" s="235" t="s">
        <v>5</v>
      </c>
      <c r="G376" s="222" t="s">
        <v>6</v>
      </c>
    </row>
    <row r="377" spans="1:7" s="201" customFormat="1" ht="12" customHeight="1">
      <c r="B377" s="211" t="s">
        <v>126</v>
      </c>
      <c r="C377" s="212" t="s">
        <v>127</v>
      </c>
      <c r="D377" s="204"/>
      <c r="E377" s="9"/>
      <c r="F377" s="205"/>
      <c r="G377" s="206"/>
    </row>
    <row r="378" spans="1:7" s="201" customFormat="1" ht="12" customHeight="1">
      <c r="A378" s="201">
        <v>3777</v>
      </c>
      <c r="B378" s="231"/>
      <c r="C378" s="232"/>
      <c r="D378" s="208"/>
      <c r="E378" s="10"/>
      <c r="F378" s="209"/>
      <c r="G378" s="210"/>
    </row>
    <row r="379" spans="1:7" s="201" customFormat="1" ht="12" customHeight="1">
      <c r="B379" s="211" t="s">
        <v>178</v>
      </c>
      <c r="C379" s="212" t="s">
        <v>128</v>
      </c>
      <c r="D379" s="204"/>
      <c r="E379" s="9"/>
      <c r="F379" s="205"/>
      <c r="G379" s="206"/>
    </row>
    <row r="380" spans="1:7" s="201" customFormat="1" ht="12" customHeight="1">
      <c r="A380" s="201">
        <v>3779</v>
      </c>
      <c r="B380" s="207"/>
      <c r="C380" s="208"/>
      <c r="D380" s="208"/>
      <c r="E380" s="10"/>
      <c r="F380" s="209"/>
      <c r="G380" s="210"/>
    </row>
    <row r="381" spans="1:7" s="201" customFormat="1" ht="12" customHeight="1">
      <c r="B381" s="213" t="s">
        <v>179</v>
      </c>
      <c r="C381" s="214" t="s">
        <v>466</v>
      </c>
      <c r="D381" s="215" t="s">
        <v>19</v>
      </c>
      <c r="E381" s="9">
        <v>3500</v>
      </c>
      <c r="F381" s="205">
        <v>35</v>
      </c>
      <c r="G381" s="206">
        <f>E381*F381</f>
        <v>122500</v>
      </c>
    </row>
    <row r="382" spans="1:7" s="201" customFormat="1" ht="24" customHeight="1">
      <c r="A382" s="201">
        <v>3793</v>
      </c>
      <c r="B382" s="207"/>
      <c r="C382" s="208"/>
      <c r="D382" s="208"/>
      <c r="E382" s="10"/>
      <c r="F382" s="209"/>
      <c r="G382" s="209"/>
    </row>
    <row r="383" spans="1:7" s="201" customFormat="1" ht="23">
      <c r="B383" s="211" t="s">
        <v>133</v>
      </c>
      <c r="C383" s="212" t="s">
        <v>134</v>
      </c>
      <c r="D383" s="204"/>
      <c r="E383" s="9"/>
      <c r="F383" s="205"/>
      <c r="G383" s="205"/>
    </row>
    <row r="384" spans="1:7" s="201" customFormat="1" ht="24" customHeight="1">
      <c r="A384" s="201">
        <v>3794</v>
      </c>
      <c r="B384" s="207"/>
      <c r="C384" s="208"/>
      <c r="D384" s="208"/>
      <c r="E384" s="10"/>
      <c r="F384" s="209"/>
      <c r="G384" s="209"/>
    </row>
    <row r="385" spans="1:7" s="201" customFormat="1" ht="12" customHeight="1">
      <c r="B385" s="213" t="s">
        <v>135</v>
      </c>
      <c r="C385" s="214" t="s">
        <v>129</v>
      </c>
      <c r="D385" s="204"/>
      <c r="E385" s="9"/>
      <c r="F385" s="205"/>
      <c r="G385" s="206"/>
    </row>
    <row r="386" spans="1:7" s="201" customFormat="1" ht="12" customHeight="1">
      <c r="A386" s="201">
        <v>3795</v>
      </c>
      <c r="B386" s="207"/>
      <c r="C386" s="208"/>
      <c r="D386" s="208"/>
      <c r="E386" s="10"/>
      <c r="F386" s="209"/>
      <c r="G386" s="209"/>
    </row>
    <row r="387" spans="1:7" s="201" customFormat="1" ht="12" customHeight="1">
      <c r="B387" s="216"/>
      <c r="C387" s="214" t="s">
        <v>130</v>
      </c>
      <c r="D387" s="215" t="s">
        <v>19</v>
      </c>
      <c r="E387" s="9">
        <v>3500</v>
      </c>
      <c r="F387" s="205">
        <v>50</v>
      </c>
      <c r="G387" s="206">
        <f t="shared" ref="G387:G413" si="7">E387*F387</f>
        <v>175000</v>
      </c>
    </row>
    <row r="388" spans="1:7" s="201" customFormat="1" ht="12" customHeight="1">
      <c r="A388" s="201">
        <v>3796</v>
      </c>
      <c r="B388" s="207"/>
      <c r="C388" s="208"/>
      <c r="D388" s="208"/>
      <c r="E388" s="10"/>
      <c r="F388" s="209"/>
      <c r="G388" s="209"/>
    </row>
    <row r="389" spans="1:7" s="201" customFormat="1" ht="12" customHeight="1">
      <c r="B389" s="216"/>
      <c r="C389" s="214" t="s">
        <v>131</v>
      </c>
      <c r="D389" s="215" t="s">
        <v>19</v>
      </c>
      <c r="E389" s="9">
        <v>2000</v>
      </c>
      <c r="F389" s="205">
        <v>180</v>
      </c>
      <c r="G389" s="206">
        <f t="shared" si="7"/>
        <v>360000</v>
      </c>
    </row>
    <row r="390" spans="1:7" s="201" customFormat="1" ht="12" customHeight="1">
      <c r="A390" s="201">
        <v>6227</v>
      </c>
      <c r="B390" s="207"/>
      <c r="C390" s="208"/>
      <c r="D390" s="208"/>
      <c r="E390" s="10"/>
      <c r="F390" s="209"/>
      <c r="G390" s="209"/>
    </row>
    <row r="391" spans="1:7" s="201" customFormat="1" ht="12" customHeight="1">
      <c r="B391" s="216"/>
      <c r="C391" s="214" t="s">
        <v>467</v>
      </c>
      <c r="D391" s="215" t="s">
        <v>19</v>
      </c>
      <c r="E391" s="9">
        <v>1000</v>
      </c>
      <c r="F391" s="205">
        <v>180</v>
      </c>
      <c r="G391" s="206">
        <f t="shared" si="7"/>
        <v>180000</v>
      </c>
    </row>
    <row r="392" spans="1:7" s="201" customFormat="1" ht="12" customHeight="1">
      <c r="A392" s="201">
        <v>6228</v>
      </c>
      <c r="B392" s="207"/>
      <c r="C392" s="208"/>
      <c r="D392" s="208"/>
      <c r="E392" s="10"/>
      <c r="F392" s="209"/>
      <c r="G392" s="209"/>
    </row>
    <row r="393" spans="1:7" s="201" customFormat="1" ht="12" customHeight="1">
      <c r="B393" s="216"/>
      <c r="C393" s="214" t="s">
        <v>136</v>
      </c>
      <c r="D393" s="215" t="s">
        <v>19</v>
      </c>
      <c r="E393" s="9">
        <v>500</v>
      </c>
      <c r="F393" s="205">
        <v>350</v>
      </c>
      <c r="G393" s="206">
        <f t="shared" si="7"/>
        <v>175000</v>
      </c>
    </row>
    <row r="394" spans="1:7" s="201" customFormat="1" ht="11.5">
      <c r="A394" s="201">
        <v>3797</v>
      </c>
      <c r="B394" s="207"/>
      <c r="C394" s="208"/>
      <c r="D394" s="208"/>
      <c r="E394" s="10"/>
      <c r="F394" s="209"/>
      <c r="G394" s="209"/>
    </row>
    <row r="395" spans="1:7" s="201" customFormat="1" ht="23">
      <c r="B395" s="211" t="s">
        <v>137</v>
      </c>
      <c r="C395" s="212" t="s">
        <v>132</v>
      </c>
      <c r="D395" s="204"/>
      <c r="E395" s="9"/>
      <c r="F395" s="205"/>
      <c r="G395" s="205"/>
    </row>
    <row r="396" spans="1:7" s="201" customFormat="1" ht="12" customHeight="1">
      <c r="A396" s="201">
        <v>3798</v>
      </c>
      <c r="B396" s="207"/>
      <c r="C396" s="208"/>
      <c r="D396" s="208"/>
      <c r="E396" s="10"/>
      <c r="F396" s="209"/>
      <c r="G396" s="209"/>
    </row>
    <row r="397" spans="1:7" s="201" customFormat="1" ht="12" customHeight="1">
      <c r="B397" s="216"/>
      <c r="C397" s="214" t="s">
        <v>130</v>
      </c>
      <c r="D397" s="215" t="s">
        <v>19</v>
      </c>
      <c r="E397" s="9">
        <v>500</v>
      </c>
      <c r="F397" s="205">
        <v>700</v>
      </c>
      <c r="G397" s="206">
        <f t="shared" si="7"/>
        <v>350000</v>
      </c>
    </row>
    <row r="398" spans="1:7" s="201" customFormat="1" ht="12" customHeight="1">
      <c r="A398" s="201">
        <v>3799</v>
      </c>
      <c r="B398" s="207"/>
      <c r="C398" s="208"/>
      <c r="D398" s="208"/>
      <c r="E398" s="10"/>
      <c r="F398" s="209"/>
      <c r="G398" s="209"/>
    </row>
    <row r="399" spans="1:7" s="201" customFormat="1" ht="12" customHeight="1">
      <c r="B399" s="216"/>
      <c r="C399" s="214" t="s">
        <v>468</v>
      </c>
      <c r="D399" s="215" t="s">
        <v>19</v>
      </c>
      <c r="E399" s="9">
        <v>500</v>
      </c>
      <c r="F399" s="205">
        <v>770</v>
      </c>
      <c r="G399" s="206">
        <f t="shared" si="7"/>
        <v>385000</v>
      </c>
    </row>
    <row r="400" spans="1:7" s="201" customFormat="1" ht="12" customHeight="1">
      <c r="A400" s="201">
        <v>3800</v>
      </c>
      <c r="B400" s="207"/>
      <c r="C400" s="208"/>
      <c r="D400" s="208"/>
      <c r="E400" s="10"/>
      <c r="F400" s="209"/>
      <c r="G400" s="209"/>
    </row>
    <row r="401" spans="1:7" s="201" customFormat="1" ht="12" customHeight="1">
      <c r="B401" s="211" t="s">
        <v>138</v>
      </c>
      <c r="C401" s="212" t="s">
        <v>139</v>
      </c>
      <c r="D401" s="204"/>
      <c r="E401" s="9"/>
      <c r="F401" s="205"/>
      <c r="G401" s="206"/>
    </row>
    <row r="402" spans="1:7" s="201" customFormat="1" ht="12" customHeight="1">
      <c r="A402" s="201">
        <v>3801</v>
      </c>
      <c r="B402" s="207"/>
      <c r="C402" s="208"/>
      <c r="D402" s="208"/>
      <c r="E402" s="10"/>
      <c r="F402" s="209"/>
      <c r="G402" s="209"/>
    </row>
    <row r="403" spans="1:7" s="201" customFormat="1" ht="12" customHeight="1">
      <c r="B403" s="213" t="s">
        <v>140</v>
      </c>
      <c r="C403" s="214" t="s">
        <v>141</v>
      </c>
      <c r="D403" s="204"/>
      <c r="E403" s="9"/>
      <c r="F403" s="205"/>
      <c r="G403" s="206"/>
    </row>
    <row r="404" spans="1:7" s="201" customFormat="1" ht="12" customHeight="1">
      <c r="A404" s="201">
        <v>6230</v>
      </c>
      <c r="B404" s="207"/>
      <c r="C404" s="208"/>
      <c r="D404" s="208"/>
      <c r="E404" s="10"/>
      <c r="F404" s="209"/>
      <c r="G404" s="209"/>
    </row>
    <row r="405" spans="1:7" s="201" customFormat="1" ht="12" customHeight="1">
      <c r="B405" s="216"/>
      <c r="C405" s="214" t="s">
        <v>142</v>
      </c>
      <c r="D405" s="215" t="s">
        <v>19</v>
      </c>
      <c r="E405" s="9">
        <v>9500</v>
      </c>
      <c r="F405" s="205">
        <v>55</v>
      </c>
      <c r="G405" s="206">
        <f t="shared" si="7"/>
        <v>522500</v>
      </c>
    </row>
    <row r="406" spans="1:7" s="201" customFormat="1" ht="12" customHeight="1">
      <c r="A406" s="201">
        <v>6231</v>
      </c>
      <c r="B406" s="207"/>
      <c r="C406" s="208"/>
      <c r="D406" s="208"/>
      <c r="E406" s="10"/>
      <c r="F406" s="209"/>
      <c r="G406" s="209"/>
    </row>
    <row r="407" spans="1:7" s="201" customFormat="1" ht="12" customHeight="1">
      <c r="B407" s="216"/>
      <c r="C407" s="214" t="s">
        <v>143</v>
      </c>
      <c r="D407" s="215" t="s">
        <v>19</v>
      </c>
      <c r="E407" s="9">
        <v>2000</v>
      </c>
      <c r="F407" s="205">
        <v>55</v>
      </c>
      <c r="G407" s="206">
        <f t="shared" si="7"/>
        <v>110000</v>
      </c>
    </row>
    <row r="408" spans="1:7" s="201" customFormat="1" ht="12" customHeight="1">
      <c r="A408" s="201">
        <v>3804</v>
      </c>
      <c r="B408" s="207"/>
      <c r="C408" s="208"/>
      <c r="D408" s="208"/>
      <c r="E408" s="10"/>
      <c r="F408" s="209"/>
      <c r="G408" s="209"/>
    </row>
    <row r="409" spans="1:7" s="201" customFormat="1" ht="12" customHeight="1">
      <c r="B409" s="211" t="s">
        <v>144</v>
      </c>
      <c r="C409" s="212" t="s">
        <v>145</v>
      </c>
      <c r="D409" s="204"/>
      <c r="E409" s="9"/>
      <c r="F409" s="205"/>
      <c r="G409" s="206"/>
    </row>
    <row r="410" spans="1:7" s="201" customFormat="1" ht="12" customHeight="1">
      <c r="A410" s="201">
        <v>3805</v>
      </c>
      <c r="B410" s="207"/>
      <c r="C410" s="208"/>
      <c r="D410" s="208"/>
      <c r="E410" s="10"/>
      <c r="F410" s="209"/>
      <c r="G410" s="209"/>
    </row>
    <row r="411" spans="1:7" s="201" customFormat="1" ht="12" customHeight="1">
      <c r="B411" s="213" t="s">
        <v>146</v>
      </c>
      <c r="C411" s="214" t="s">
        <v>147</v>
      </c>
      <c r="D411" s="215" t="s">
        <v>19</v>
      </c>
      <c r="E411" s="9">
        <v>3500</v>
      </c>
      <c r="F411" s="205">
        <v>75</v>
      </c>
      <c r="G411" s="206">
        <f t="shared" si="7"/>
        <v>262500</v>
      </c>
    </row>
    <row r="412" spans="1:7" s="201" customFormat="1" ht="12" customHeight="1">
      <c r="A412" s="201">
        <v>5446</v>
      </c>
      <c r="B412" s="207"/>
      <c r="C412" s="208"/>
      <c r="D412" s="208"/>
      <c r="E412" s="10"/>
      <c r="F412" s="209"/>
      <c r="G412" s="206"/>
    </row>
    <row r="413" spans="1:7" s="201" customFormat="1" ht="11.5">
      <c r="B413" s="211" t="s">
        <v>469</v>
      </c>
      <c r="C413" s="212" t="s">
        <v>470</v>
      </c>
      <c r="D413" s="215" t="s">
        <v>19</v>
      </c>
      <c r="E413" s="9">
        <v>1500</v>
      </c>
      <c r="F413" s="205">
        <v>450</v>
      </c>
      <c r="G413" s="206">
        <f t="shared" si="7"/>
        <v>675000</v>
      </c>
    </row>
    <row r="414" spans="1:7" s="201" customFormat="1" ht="12" customHeight="1">
      <c r="B414" s="207"/>
      <c r="C414" s="208"/>
      <c r="D414" s="208"/>
      <c r="E414" s="10"/>
      <c r="F414" s="209"/>
      <c r="G414" s="209"/>
    </row>
    <row r="415" spans="1:7" s="201" customFormat="1" ht="12" customHeight="1">
      <c r="B415" s="216"/>
      <c r="C415" s="204"/>
      <c r="D415" s="204"/>
      <c r="E415" s="9"/>
      <c r="F415" s="205"/>
      <c r="G415" s="206"/>
    </row>
    <row r="416" spans="1:7" s="201" customFormat="1" ht="12" customHeight="1">
      <c r="B416" s="207"/>
      <c r="C416" s="208"/>
      <c r="D416" s="208"/>
      <c r="E416" s="10"/>
      <c r="F416" s="209"/>
      <c r="G416" s="210"/>
    </row>
    <row r="417" spans="1:7" s="201" customFormat="1" ht="12" customHeight="1">
      <c r="B417" s="216"/>
      <c r="C417" s="204"/>
      <c r="D417" s="204"/>
      <c r="E417" s="9"/>
      <c r="F417" s="205"/>
      <c r="G417" s="206"/>
    </row>
    <row r="418" spans="1:7" s="201" customFormat="1" ht="12" customHeight="1">
      <c r="B418" s="207"/>
      <c r="C418" s="208"/>
      <c r="D418" s="208"/>
      <c r="E418" s="10"/>
      <c r="F418" s="209"/>
      <c r="G418" s="210"/>
    </row>
    <row r="419" spans="1:7" s="201" customFormat="1" ht="12" customHeight="1">
      <c r="B419" s="216"/>
      <c r="C419" s="204"/>
      <c r="D419" s="204"/>
      <c r="E419" s="9"/>
      <c r="F419" s="205"/>
      <c r="G419" s="206"/>
    </row>
    <row r="420" spans="1:7" s="200" customFormat="1" ht="12" customHeight="1">
      <c r="B420" s="2" t="s">
        <v>51</v>
      </c>
      <c r="C420" s="3"/>
      <c r="D420" s="3"/>
      <c r="E420" s="11"/>
      <c r="F420" s="29"/>
      <c r="G420" s="217">
        <f>SUM(G377:G419)</f>
        <v>3317500</v>
      </c>
    </row>
    <row r="421" spans="1:7" s="200" customFormat="1" ht="15" customHeight="1">
      <c r="C421" s="224"/>
      <c r="D421" s="225"/>
      <c r="E421" s="8"/>
      <c r="G421" s="226"/>
    </row>
    <row r="422" spans="1:7" s="201" customFormat="1" ht="15.5" customHeight="1">
      <c r="B422" s="220" t="s">
        <v>148</v>
      </c>
      <c r="C422" s="224"/>
      <c r="D422" s="200"/>
      <c r="E422" s="8"/>
      <c r="F422" s="200"/>
      <c r="G422" s="226"/>
    </row>
    <row r="423" spans="1:7" s="201" customFormat="1" ht="12" customHeight="1">
      <c r="A423" s="201">
        <v>247</v>
      </c>
      <c r="B423" s="202" t="s">
        <v>1</v>
      </c>
      <c r="C423" s="202" t="s">
        <v>2</v>
      </c>
      <c r="D423" s="202" t="s">
        <v>3</v>
      </c>
      <c r="E423" s="5" t="s">
        <v>4</v>
      </c>
      <c r="F423" s="235" t="s">
        <v>5</v>
      </c>
      <c r="G423" s="222" t="s">
        <v>6</v>
      </c>
    </row>
    <row r="424" spans="1:7" s="201" customFormat="1" ht="12" customHeight="1">
      <c r="B424" s="211" t="s">
        <v>149</v>
      </c>
      <c r="C424" s="212" t="s">
        <v>150</v>
      </c>
      <c r="D424" s="204"/>
      <c r="E424" s="9"/>
      <c r="F424" s="205"/>
      <c r="G424" s="206"/>
    </row>
    <row r="425" spans="1:7" s="201" customFormat="1" ht="24" customHeight="1">
      <c r="A425" s="201">
        <v>5451</v>
      </c>
      <c r="B425" s="231"/>
      <c r="C425" s="232"/>
      <c r="D425" s="208"/>
      <c r="E425" s="10"/>
      <c r="F425" s="209"/>
      <c r="G425" s="210"/>
    </row>
    <row r="426" spans="1:7" s="201" customFormat="1" ht="23">
      <c r="B426" s="211" t="s">
        <v>151</v>
      </c>
      <c r="C426" s="212" t="s">
        <v>152</v>
      </c>
      <c r="D426" s="215" t="s">
        <v>32</v>
      </c>
      <c r="E426" s="9">
        <v>3</v>
      </c>
      <c r="F426" s="205">
        <v>10000</v>
      </c>
      <c r="G426" s="206">
        <f>E426*F426</f>
        <v>30000</v>
      </c>
    </row>
    <row r="427" spans="1:7" s="201" customFormat="1" ht="12" customHeight="1">
      <c r="A427" s="201">
        <v>3867</v>
      </c>
      <c r="B427" s="207"/>
      <c r="C427" s="208"/>
      <c r="D427" s="208"/>
      <c r="E427" s="10"/>
      <c r="F427" s="209"/>
      <c r="G427" s="210"/>
    </row>
    <row r="428" spans="1:7" s="201" customFormat="1" ht="12" customHeight="1">
      <c r="B428" s="211" t="s">
        <v>180</v>
      </c>
      <c r="C428" s="212" t="s">
        <v>153</v>
      </c>
      <c r="D428" s="204"/>
      <c r="E428" s="9"/>
      <c r="F428" s="205"/>
      <c r="G428" s="206"/>
    </row>
    <row r="429" spans="1:7" s="201" customFormat="1" ht="24" customHeight="1">
      <c r="A429" s="201">
        <v>3868</v>
      </c>
      <c r="B429" s="207"/>
      <c r="C429" s="208"/>
      <c r="D429" s="208"/>
      <c r="E429" s="10"/>
      <c r="F429" s="209"/>
      <c r="G429" s="210"/>
    </row>
    <row r="430" spans="1:7" s="201" customFormat="1" ht="12" customHeight="1">
      <c r="B430" s="213" t="s">
        <v>181</v>
      </c>
      <c r="C430" s="214" t="s">
        <v>154</v>
      </c>
      <c r="D430" s="204"/>
      <c r="E430" s="9"/>
      <c r="F430" s="205"/>
      <c r="G430" s="206"/>
    </row>
    <row r="431" spans="1:7" s="201" customFormat="1" ht="11.5">
      <c r="B431" s="207"/>
      <c r="C431" s="208"/>
      <c r="D431" s="208"/>
      <c r="E431" s="10"/>
      <c r="F431" s="209"/>
      <c r="G431" s="210"/>
    </row>
    <row r="432" spans="1:7" s="201" customFormat="1" ht="12" customHeight="1">
      <c r="B432" s="216"/>
      <c r="C432" s="214" t="s">
        <v>471</v>
      </c>
      <c r="D432" s="215" t="s">
        <v>19</v>
      </c>
      <c r="E432" s="9">
        <v>1500</v>
      </c>
      <c r="F432" s="205">
        <v>80</v>
      </c>
      <c r="G432" s="206">
        <f t="shared" ref="G432:G440" si="8">E432*F432</f>
        <v>120000</v>
      </c>
    </row>
    <row r="433" spans="1:7" s="201" customFormat="1" ht="24" customHeight="1">
      <c r="A433" s="201">
        <v>3870</v>
      </c>
      <c r="B433" s="207"/>
      <c r="C433" s="208"/>
      <c r="D433" s="208"/>
      <c r="E433" s="10"/>
      <c r="F433" s="209"/>
      <c r="G433" s="209"/>
    </row>
    <row r="434" spans="1:7" s="201" customFormat="1" ht="12" customHeight="1">
      <c r="B434" s="216"/>
      <c r="C434" s="214" t="s">
        <v>472</v>
      </c>
      <c r="D434" s="215" t="s">
        <v>19</v>
      </c>
      <c r="E434" s="9">
        <v>5000</v>
      </c>
      <c r="F434" s="205">
        <v>80</v>
      </c>
      <c r="G434" s="206">
        <f t="shared" si="8"/>
        <v>400000</v>
      </c>
    </row>
    <row r="435" spans="1:7" s="201" customFormat="1" ht="12" customHeight="1">
      <c r="A435" s="201">
        <v>5452</v>
      </c>
      <c r="B435" s="207"/>
      <c r="C435" s="208"/>
      <c r="D435" s="208"/>
      <c r="E435" s="10"/>
      <c r="F435" s="209"/>
      <c r="G435" s="209"/>
    </row>
    <row r="436" spans="1:7" s="201" customFormat="1" ht="12" customHeight="1">
      <c r="B436" s="213" t="s">
        <v>473</v>
      </c>
      <c r="C436" s="214" t="s">
        <v>474</v>
      </c>
      <c r="D436" s="204"/>
      <c r="E436" s="9"/>
      <c r="F436" s="205"/>
      <c r="G436" s="206"/>
    </row>
    <row r="437" spans="1:7" s="201" customFormat="1" ht="24" customHeight="1">
      <c r="A437" s="201">
        <v>5459</v>
      </c>
      <c r="B437" s="207"/>
      <c r="C437" s="208"/>
      <c r="D437" s="208"/>
      <c r="E437" s="10"/>
      <c r="F437" s="209"/>
      <c r="G437" s="209"/>
    </row>
    <row r="438" spans="1:7" s="201" customFormat="1" ht="12" customHeight="1">
      <c r="B438" s="216"/>
      <c r="C438" s="214" t="s">
        <v>475</v>
      </c>
      <c r="D438" s="215" t="s">
        <v>19</v>
      </c>
      <c r="E438" s="9">
        <v>1000</v>
      </c>
      <c r="F438" s="205">
        <v>350</v>
      </c>
      <c r="G438" s="206">
        <f t="shared" si="8"/>
        <v>350000</v>
      </c>
    </row>
    <row r="439" spans="1:7" s="201" customFormat="1" ht="12" customHeight="1">
      <c r="A439" s="201">
        <v>5466</v>
      </c>
      <c r="B439" s="207"/>
      <c r="C439" s="208"/>
      <c r="D439" s="208"/>
      <c r="E439" s="10"/>
      <c r="F439" s="209"/>
      <c r="G439" s="209"/>
    </row>
    <row r="440" spans="1:7" s="201" customFormat="1" ht="12" customHeight="1">
      <c r="B440" s="211" t="s">
        <v>476</v>
      </c>
      <c r="C440" s="212" t="s">
        <v>477</v>
      </c>
      <c r="D440" s="215" t="s">
        <v>19</v>
      </c>
      <c r="E440" s="9">
        <v>1500</v>
      </c>
      <c r="F440" s="205">
        <v>100</v>
      </c>
      <c r="G440" s="206">
        <f t="shared" si="8"/>
        <v>150000</v>
      </c>
    </row>
    <row r="441" spans="1:7" s="1" customFormat="1" ht="11.5">
      <c r="B441" s="207"/>
      <c r="C441" s="208"/>
      <c r="D441" s="208"/>
      <c r="E441" s="10"/>
      <c r="F441" s="209"/>
      <c r="G441" s="210"/>
    </row>
    <row r="442" spans="1:7" s="1" customFormat="1" ht="20.149999999999999" customHeight="1">
      <c r="B442" s="2" t="s">
        <v>30</v>
      </c>
      <c r="C442" s="3"/>
      <c r="D442" s="3"/>
      <c r="E442" s="11"/>
      <c r="F442" s="29"/>
      <c r="G442" s="217">
        <f>SUM(G424:G441)</f>
        <v>1050000</v>
      </c>
    </row>
    <row r="443" spans="1:7" s="200" customFormat="1" ht="12" customHeight="1">
      <c r="B443" s="4"/>
      <c r="C443" s="1"/>
      <c r="D443" s="1"/>
      <c r="E443" s="6"/>
      <c r="F443" s="1"/>
      <c r="G443" s="218"/>
    </row>
    <row r="444" spans="1:7" s="200" customFormat="1" ht="12" customHeight="1">
      <c r="B444" s="220" t="s">
        <v>211</v>
      </c>
      <c r="C444" s="224"/>
      <c r="D444" s="225"/>
      <c r="E444" s="8"/>
      <c r="G444" s="226"/>
    </row>
    <row r="445" spans="1:7" s="200" customFormat="1" ht="12" customHeight="1">
      <c r="B445" s="202" t="s">
        <v>1</v>
      </c>
      <c r="C445" s="202" t="s">
        <v>2</v>
      </c>
      <c r="D445" s="202" t="s">
        <v>3</v>
      </c>
      <c r="E445" s="202" t="s">
        <v>4</v>
      </c>
      <c r="F445" s="235" t="s">
        <v>5</v>
      </c>
      <c r="G445" s="222" t="s">
        <v>6</v>
      </c>
    </row>
    <row r="446" spans="1:7" s="200" customFormat="1" ht="12" customHeight="1">
      <c r="B446" s="211" t="s">
        <v>203</v>
      </c>
      <c r="C446" s="212" t="s">
        <v>204</v>
      </c>
      <c r="D446" s="204"/>
      <c r="E446" s="204"/>
      <c r="F446" s="205"/>
      <c r="G446" s="206"/>
    </row>
    <row r="447" spans="1:7" s="200" customFormat="1" ht="12" customHeight="1">
      <c r="B447" s="231"/>
      <c r="C447" s="232"/>
      <c r="D447" s="208"/>
      <c r="E447" s="208"/>
      <c r="F447" s="209"/>
      <c r="G447" s="210"/>
    </row>
    <row r="448" spans="1:7" s="200" customFormat="1" ht="12" customHeight="1">
      <c r="B448" s="211" t="s">
        <v>205</v>
      </c>
      <c r="C448" s="212" t="s">
        <v>206</v>
      </c>
      <c r="D448" s="204"/>
      <c r="E448" s="204"/>
      <c r="F448" s="205"/>
      <c r="G448" s="206"/>
    </row>
    <row r="449" spans="2:7" s="200" customFormat="1" ht="12" customHeight="1">
      <c r="B449" s="207"/>
      <c r="C449" s="208"/>
      <c r="D449" s="208"/>
      <c r="E449" s="208"/>
      <c r="F449" s="209"/>
      <c r="G449" s="210"/>
    </row>
    <row r="450" spans="2:7" s="200" customFormat="1" ht="12" customHeight="1">
      <c r="B450" s="213" t="s">
        <v>207</v>
      </c>
      <c r="C450" s="214" t="s">
        <v>478</v>
      </c>
      <c r="D450" s="215" t="s">
        <v>19</v>
      </c>
      <c r="E450" s="204">
        <v>5000</v>
      </c>
      <c r="F450" s="205">
        <v>20</v>
      </c>
      <c r="G450" s="206">
        <f>E450*F450</f>
        <v>100000</v>
      </c>
    </row>
    <row r="451" spans="2:7" s="200" customFormat="1" ht="12" customHeight="1">
      <c r="B451" s="207"/>
      <c r="C451" s="208"/>
      <c r="D451" s="208"/>
      <c r="E451" s="208"/>
      <c r="F451" s="209"/>
      <c r="G451" s="209"/>
    </row>
    <row r="452" spans="2:7" s="200" customFormat="1" ht="12" customHeight="1">
      <c r="B452" s="211" t="s">
        <v>208</v>
      </c>
      <c r="C452" s="212" t="s">
        <v>209</v>
      </c>
      <c r="D452" s="204"/>
      <c r="E452" s="204"/>
      <c r="F452" s="205"/>
      <c r="G452" s="205"/>
    </row>
    <row r="453" spans="2:7" s="200" customFormat="1" ht="12">
      <c r="B453" s="207"/>
      <c r="C453" s="208"/>
      <c r="D453" s="208"/>
      <c r="E453" s="208"/>
      <c r="F453" s="209"/>
      <c r="G453" s="209"/>
    </row>
    <row r="454" spans="2:7" s="200" customFormat="1" ht="12" customHeight="1">
      <c r="B454" s="213" t="s">
        <v>210</v>
      </c>
      <c r="C454" s="214" t="s">
        <v>479</v>
      </c>
      <c r="D454" s="204"/>
      <c r="E454" s="204"/>
      <c r="F454" s="205"/>
      <c r="G454" s="205"/>
    </row>
    <row r="455" spans="2:7" s="200" customFormat="1" ht="12" customHeight="1">
      <c r="B455" s="207"/>
      <c r="C455" s="208"/>
      <c r="D455" s="208"/>
      <c r="E455" s="208"/>
      <c r="F455" s="209"/>
      <c r="G455" s="209"/>
    </row>
    <row r="456" spans="2:7" s="200" customFormat="1" ht="12" customHeight="1">
      <c r="B456" s="216"/>
      <c r="C456" s="214" t="s">
        <v>480</v>
      </c>
      <c r="D456" s="215" t="s">
        <v>20</v>
      </c>
      <c r="E456" s="204">
        <v>200</v>
      </c>
      <c r="F456" s="205">
        <v>200</v>
      </c>
      <c r="G456" s="206">
        <f t="shared" ref="G456:G458" si="9">E456*F456</f>
        <v>40000</v>
      </c>
    </row>
    <row r="457" spans="2:7" s="200" customFormat="1" ht="12" customHeight="1">
      <c r="B457" s="207"/>
      <c r="C457" s="208"/>
      <c r="D457" s="208"/>
      <c r="E457" s="208"/>
      <c r="F457" s="209"/>
      <c r="G457" s="209"/>
    </row>
    <row r="458" spans="2:7" s="200" customFormat="1" ht="12" customHeight="1">
      <c r="B458" s="211" t="s">
        <v>481</v>
      </c>
      <c r="C458" s="212" t="s">
        <v>482</v>
      </c>
      <c r="D458" s="215" t="s">
        <v>483</v>
      </c>
      <c r="E458" s="204">
        <v>250</v>
      </c>
      <c r="F458" s="205">
        <v>40</v>
      </c>
      <c r="G458" s="206">
        <f t="shared" si="9"/>
        <v>10000</v>
      </c>
    </row>
    <row r="459" spans="2:7" s="200" customFormat="1" ht="12" customHeight="1">
      <c r="B459" s="207"/>
      <c r="C459" s="208"/>
      <c r="D459" s="208"/>
      <c r="E459" s="208"/>
      <c r="F459" s="209"/>
      <c r="G459" s="209"/>
    </row>
    <row r="460" spans="2:7" s="200" customFormat="1" ht="12" customHeight="1">
      <c r="B460" s="216"/>
      <c r="C460" s="204"/>
      <c r="D460" s="204"/>
      <c r="E460" s="204"/>
      <c r="F460" s="205"/>
      <c r="G460" s="206"/>
    </row>
    <row r="461" spans="2:7" s="200" customFormat="1" ht="12" customHeight="1">
      <c r="B461" s="207"/>
      <c r="C461" s="208"/>
      <c r="D461" s="208"/>
      <c r="E461" s="208"/>
      <c r="F461" s="209"/>
      <c r="G461" s="210"/>
    </row>
    <row r="462" spans="2:7" s="200" customFormat="1" ht="12" customHeight="1">
      <c r="B462" s="216"/>
      <c r="C462" s="204"/>
      <c r="D462" s="204"/>
      <c r="E462" s="204"/>
      <c r="F462" s="205"/>
      <c r="G462" s="206"/>
    </row>
    <row r="463" spans="2:7" s="200" customFormat="1" ht="12" customHeight="1">
      <c r="B463" s="207"/>
      <c r="C463" s="208"/>
      <c r="D463" s="208"/>
      <c r="E463" s="208"/>
      <c r="F463" s="209"/>
      <c r="G463" s="210"/>
    </row>
    <row r="464" spans="2:7" s="200" customFormat="1" ht="12" customHeight="1">
      <c r="B464" s="216"/>
      <c r="C464" s="204"/>
      <c r="D464" s="204"/>
      <c r="E464" s="204"/>
      <c r="F464" s="205"/>
      <c r="G464" s="206"/>
    </row>
    <row r="465" spans="2:7" s="200" customFormat="1" ht="12" customHeight="1">
      <c r="B465" s="207"/>
      <c r="C465" s="208"/>
      <c r="D465" s="208"/>
      <c r="E465" s="208"/>
      <c r="F465" s="209"/>
      <c r="G465" s="210"/>
    </row>
    <row r="466" spans="2:7" s="200" customFormat="1" ht="12" customHeight="1">
      <c r="B466" s="216"/>
      <c r="C466" s="204"/>
      <c r="D466" s="204"/>
      <c r="E466" s="204"/>
      <c r="F466" s="205"/>
      <c r="G466" s="206"/>
    </row>
    <row r="467" spans="2:7" s="200" customFormat="1" ht="12" customHeight="1">
      <c r="B467" s="207"/>
      <c r="C467" s="208"/>
      <c r="D467" s="208"/>
      <c r="E467" s="208"/>
      <c r="F467" s="209"/>
      <c r="G467" s="210"/>
    </row>
    <row r="468" spans="2:7" s="200" customFormat="1" ht="12" customHeight="1">
      <c r="B468" s="213"/>
      <c r="C468" s="214"/>
      <c r="D468" s="215"/>
      <c r="E468" s="204"/>
      <c r="F468" s="205"/>
      <c r="G468" s="206"/>
    </row>
    <row r="469" spans="2:7" s="200" customFormat="1" ht="12" customHeight="1">
      <c r="B469" s="207"/>
      <c r="C469" s="208"/>
      <c r="D469" s="208"/>
      <c r="E469" s="208"/>
      <c r="F469" s="209"/>
      <c r="G469" s="210"/>
    </row>
    <row r="470" spans="2:7" s="200" customFormat="1" ht="12" customHeight="1">
      <c r="B470" s="213"/>
      <c r="C470" s="214"/>
      <c r="D470" s="204"/>
      <c r="E470" s="204"/>
      <c r="F470" s="205"/>
      <c r="G470" s="206"/>
    </row>
    <row r="471" spans="2:7" s="200" customFormat="1" ht="12" customHeight="1">
      <c r="B471" s="207"/>
      <c r="C471" s="208"/>
      <c r="D471" s="208"/>
      <c r="E471" s="208"/>
      <c r="F471" s="209"/>
      <c r="G471" s="210"/>
    </row>
    <row r="472" spans="2:7" s="200" customFormat="1" ht="12" customHeight="1">
      <c r="B472" s="213"/>
      <c r="C472" s="214"/>
      <c r="D472" s="215"/>
      <c r="E472" s="204"/>
      <c r="F472" s="205"/>
      <c r="G472" s="206"/>
    </row>
    <row r="473" spans="2:7" s="200" customFormat="1" ht="12" customHeight="1">
      <c r="B473" s="207"/>
      <c r="C473" s="208"/>
      <c r="D473" s="208"/>
      <c r="E473" s="208"/>
      <c r="F473" s="209"/>
      <c r="G473" s="210"/>
    </row>
    <row r="474" spans="2:7" s="200" customFormat="1" ht="12" customHeight="1">
      <c r="B474" s="213"/>
      <c r="C474" s="214"/>
      <c r="D474" s="215"/>
      <c r="E474" s="204"/>
      <c r="F474" s="205"/>
      <c r="G474" s="206"/>
    </row>
    <row r="475" spans="2:7" s="200" customFormat="1" ht="12" customHeight="1">
      <c r="B475" s="207"/>
      <c r="C475" s="208"/>
      <c r="D475" s="208"/>
      <c r="E475" s="208"/>
      <c r="F475" s="209"/>
      <c r="G475" s="210"/>
    </row>
    <row r="476" spans="2:7" s="200" customFormat="1" ht="12" customHeight="1">
      <c r="B476" s="213"/>
      <c r="C476" s="214"/>
      <c r="D476" s="215"/>
      <c r="E476" s="204"/>
      <c r="F476" s="205"/>
      <c r="G476" s="206"/>
    </row>
    <row r="477" spans="2:7" s="200" customFormat="1" ht="12" customHeight="1">
      <c r="B477" s="207"/>
      <c r="C477" s="208"/>
      <c r="D477" s="208"/>
      <c r="E477" s="208"/>
      <c r="F477" s="209"/>
      <c r="G477" s="210"/>
    </row>
    <row r="478" spans="2:7" s="200" customFormat="1" ht="12" customHeight="1">
      <c r="B478" s="213"/>
      <c r="C478" s="214"/>
      <c r="D478" s="215"/>
      <c r="E478" s="204"/>
      <c r="F478" s="205"/>
      <c r="G478" s="206"/>
    </row>
    <row r="479" spans="2:7" s="200" customFormat="1" ht="12" customHeight="1">
      <c r="B479" s="2" t="s">
        <v>30</v>
      </c>
      <c r="C479" s="3"/>
      <c r="D479" s="3"/>
      <c r="E479" s="11"/>
      <c r="F479" s="29"/>
      <c r="G479" s="217">
        <f>SUM(G446:G478)</f>
        <v>150000</v>
      </c>
    </row>
    <row r="480" spans="2:7" s="200" customFormat="1" ht="12" customHeight="1">
      <c r="C480" s="224"/>
      <c r="D480" s="225"/>
      <c r="E480" s="8"/>
      <c r="G480" s="226"/>
    </row>
    <row r="481" spans="2:7" s="200" customFormat="1" ht="12" customHeight="1">
      <c r="C481" s="224"/>
      <c r="D481" s="225"/>
      <c r="E481" s="8"/>
      <c r="G481" s="226"/>
    </row>
    <row r="482" spans="2:7" s="200" customFormat="1" ht="12" customHeight="1">
      <c r="B482" s="220" t="s">
        <v>293</v>
      </c>
      <c r="C482" s="224"/>
      <c r="G482" s="226"/>
    </row>
    <row r="483" spans="2:7" s="200" customFormat="1" ht="12" customHeight="1">
      <c r="B483" s="202" t="s">
        <v>1</v>
      </c>
      <c r="C483" s="202" t="s">
        <v>2</v>
      </c>
      <c r="D483" s="202" t="s">
        <v>3</v>
      </c>
      <c r="E483" s="202" t="s">
        <v>4</v>
      </c>
      <c r="F483" s="235" t="s">
        <v>5</v>
      </c>
      <c r="G483" s="222" t="s">
        <v>6</v>
      </c>
    </row>
    <row r="484" spans="2:7" s="200" customFormat="1" ht="12" customHeight="1">
      <c r="B484" s="211" t="s">
        <v>294</v>
      </c>
      <c r="C484" s="212" t="s">
        <v>295</v>
      </c>
      <c r="D484" s="204"/>
      <c r="E484" s="204"/>
      <c r="F484" s="205"/>
      <c r="G484" s="206"/>
    </row>
    <row r="485" spans="2:7" s="200" customFormat="1" ht="12" customHeight="1">
      <c r="B485" s="207"/>
      <c r="C485" s="208"/>
      <c r="D485" s="208"/>
      <c r="E485" s="208"/>
      <c r="F485" s="209"/>
      <c r="G485" s="210"/>
    </row>
    <row r="486" spans="2:7" s="200" customFormat="1" ht="12" customHeight="1">
      <c r="B486" s="211" t="s">
        <v>296</v>
      </c>
      <c r="C486" s="212" t="s">
        <v>297</v>
      </c>
      <c r="D486" s="204"/>
      <c r="E486" s="204"/>
      <c r="F486" s="205"/>
      <c r="G486" s="206"/>
    </row>
    <row r="487" spans="2:7" s="200" customFormat="1" ht="12" customHeight="1">
      <c r="B487" s="207"/>
      <c r="C487" s="208"/>
      <c r="D487" s="208"/>
      <c r="E487" s="208"/>
      <c r="F487" s="209"/>
      <c r="G487" s="210"/>
    </row>
    <row r="488" spans="2:7" s="200" customFormat="1" ht="12" customHeight="1">
      <c r="B488" s="213" t="s">
        <v>298</v>
      </c>
      <c r="C488" s="214" t="s">
        <v>484</v>
      </c>
      <c r="D488" s="215" t="s">
        <v>63</v>
      </c>
      <c r="E488" s="204">
        <v>25000</v>
      </c>
      <c r="F488" s="205">
        <v>300</v>
      </c>
      <c r="G488" s="206">
        <f>E488*F488</f>
        <v>7500000</v>
      </c>
    </row>
    <row r="489" spans="2:7" s="200" customFormat="1" ht="12" customHeight="1">
      <c r="B489" s="231"/>
      <c r="C489" s="232"/>
      <c r="D489" s="208"/>
      <c r="E489" s="208"/>
      <c r="F489" s="209"/>
      <c r="G489" s="210"/>
    </row>
    <row r="490" spans="2:7" s="200" customFormat="1" ht="12" customHeight="1">
      <c r="B490" s="211" t="s">
        <v>485</v>
      </c>
      <c r="C490" s="212" t="s">
        <v>486</v>
      </c>
      <c r="D490" s="215" t="s">
        <v>19</v>
      </c>
      <c r="E490" s="204">
        <v>100</v>
      </c>
      <c r="F490" s="205">
        <v>3200</v>
      </c>
      <c r="G490" s="206">
        <f t="shared" ref="G490:G502" si="10">E490*F490</f>
        <v>320000</v>
      </c>
    </row>
    <row r="491" spans="2:7" s="200" customFormat="1" ht="12">
      <c r="B491" s="207"/>
      <c r="C491" s="208"/>
      <c r="D491" s="208"/>
      <c r="E491" s="208"/>
      <c r="F491" s="209"/>
      <c r="G491" s="209"/>
    </row>
    <row r="492" spans="2:7" s="200" customFormat="1" ht="23">
      <c r="B492" s="211" t="s">
        <v>299</v>
      </c>
      <c r="C492" s="212" t="s">
        <v>300</v>
      </c>
      <c r="D492" s="204"/>
      <c r="E492" s="204"/>
      <c r="F492" s="205"/>
      <c r="G492" s="205"/>
    </row>
    <row r="493" spans="2:7" s="200" customFormat="1" ht="12" customHeight="1">
      <c r="B493" s="207"/>
      <c r="C493" s="208"/>
      <c r="D493" s="208"/>
      <c r="E493" s="208"/>
      <c r="F493" s="209"/>
      <c r="G493" s="209"/>
    </row>
    <row r="494" spans="2:7" s="200" customFormat="1" ht="12" customHeight="1">
      <c r="B494" s="213" t="s">
        <v>301</v>
      </c>
      <c r="C494" s="214" t="s">
        <v>302</v>
      </c>
      <c r="D494" s="215" t="s">
        <v>212</v>
      </c>
      <c r="E494" s="204">
        <v>1</v>
      </c>
      <c r="F494" s="205"/>
      <c r="G494" s="205"/>
    </row>
    <row r="495" spans="2:7" s="200" customFormat="1" ht="12" customHeight="1">
      <c r="B495" s="207"/>
      <c r="C495" s="208"/>
      <c r="D495" s="208"/>
      <c r="E495" s="208"/>
      <c r="F495" s="209"/>
      <c r="G495" s="209"/>
    </row>
    <row r="496" spans="2:7" s="200" customFormat="1" ht="12" customHeight="1">
      <c r="B496" s="213" t="s">
        <v>303</v>
      </c>
      <c r="C496" s="214" t="s">
        <v>304</v>
      </c>
      <c r="D496" s="215" t="s">
        <v>23</v>
      </c>
      <c r="E496" s="204">
        <v>10</v>
      </c>
      <c r="F496" s="205"/>
      <c r="G496" s="205"/>
    </row>
    <row r="497" spans="2:7" s="200" customFormat="1" ht="12" customHeight="1">
      <c r="B497" s="207"/>
      <c r="C497" s="208"/>
      <c r="D497" s="208"/>
      <c r="E497" s="208"/>
      <c r="F497" s="209"/>
      <c r="G497" s="209"/>
    </row>
    <row r="498" spans="2:7" s="200" customFormat="1" ht="12" customHeight="1">
      <c r="B498" s="211" t="s">
        <v>305</v>
      </c>
      <c r="C498" s="212" t="s">
        <v>306</v>
      </c>
      <c r="D498" s="204"/>
      <c r="E498" s="204"/>
      <c r="F498" s="205"/>
      <c r="G498" s="206"/>
    </row>
    <row r="499" spans="2:7" s="200" customFormat="1" ht="12" customHeight="1">
      <c r="B499" s="207"/>
      <c r="C499" s="208"/>
      <c r="D499" s="208"/>
      <c r="E499" s="208"/>
      <c r="F499" s="209"/>
      <c r="G499" s="209"/>
    </row>
    <row r="500" spans="2:7" s="200" customFormat="1" ht="12" customHeight="1">
      <c r="B500" s="213" t="s">
        <v>307</v>
      </c>
      <c r="C500" s="214" t="s">
        <v>484</v>
      </c>
      <c r="D500" s="215" t="s">
        <v>63</v>
      </c>
      <c r="E500" s="204">
        <v>25000</v>
      </c>
      <c r="F500" s="205">
        <v>20</v>
      </c>
      <c r="G500" s="206">
        <f t="shared" si="10"/>
        <v>500000</v>
      </c>
    </row>
    <row r="501" spans="2:7" s="200" customFormat="1" ht="12" customHeight="1">
      <c r="B501" s="207"/>
      <c r="C501" s="208"/>
      <c r="D501" s="208"/>
      <c r="E501" s="208"/>
      <c r="F501" s="209"/>
      <c r="G501" s="209"/>
    </row>
    <row r="502" spans="2:7" s="200" customFormat="1" ht="12" customHeight="1">
      <c r="B502" s="216" t="s">
        <v>487</v>
      </c>
      <c r="C502" s="204" t="s">
        <v>488</v>
      </c>
      <c r="D502" s="215" t="s">
        <v>19</v>
      </c>
      <c r="E502" s="204">
        <v>600</v>
      </c>
      <c r="F502" s="205">
        <v>20</v>
      </c>
      <c r="G502" s="206">
        <f t="shared" si="10"/>
        <v>12000</v>
      </c>
    </row>
    <row r="503" spans="2:7" s="200" customFormat="1" ht="12" customHeight="1">
      <c r="B503" s="207"/>
      <c r="C503" s="208"/>
      <c r="D503" s="208"/>
      <c r="E503" s="208"/>
      <c r="F503" s="209"/>
      <c r="G503" s="209"/>
    </row>
    <row r="504" spans="2:7" s="200" customFormat="1" ht="12" customHeight="1">
      <c r="B504" s="216"/>
      <c r="C504" s="204"/>
      <c r="D504" s="215"/>
      <c r="E504" s="204"/>
      <c r="F504" s="205"/>
      <c r="G504" s="206"/>
    </row>
    <row r="505" spans="2:7" s="200" customFormat="1" ht="12" customHeight="1">
      <c r="B505" s="207"/>
      <c r="C505" s="208"/>
      <c r="D505" s="208"/>
      <c r="E505" s="208"/>
      <c r="F505" s="209"/>
      <c r="G505" s="210"/>
    </row>
    <row r="506" spans="2:7" s="200" customFormat="1" ht="12" customHeight="1">
      <c r="B506" s="216"/>
      <c r="C506" s="204"/>
      <c r="D506" s="215"/>
      <c r="E506" s="204"/>
      <c r="F506" s="205"/>
      <c r="G506" s="206"/>
    </row>
    <row r="507" spans="2:7" s="200" customFormat="1" ht="12" customHeight="1">
      <c r="B507" s="207"/>
      <c r="C507" s="208"/>
      <c r="D507" s="208"/>
      <c r="E507" s="208"/>
      <c r="F507" s="209"/>
      <c r="G507" s="210"/>
    </row>
    <row r="508" spans="2:7" s="200" customFormat="1" ht="12" customHeight="1">
      <c r="B508" s="216"/>
      <c r="C508" s="204"/>
      <c r="D508" s="215"/>
      <c r="E508" s="204"/>
      <c r="F508" s="205"/>
      <c r="G508" s="206"/>
    </row>
    <row r="509" spans="2:7" s="200" customFormat="1" ht="12" customHeight="1">
      <c r="B509" s="207"/>
      <c r="C509" s="208"/>
      <c r="D509" s="208"/>
      <c r="E509" s="208"/>
      <c r="F509" s="209"/>
      <c r="G509" s="210"/>
    </row>
    <row r="510" spans="2:7" s="200" customFormat="1" ht="12" customHeight="1">
      <c r="B510" s="216"/>
      <c r="C510" s="204"/>
      <c r="D510" s="215"/>
      <c r="E510" s="204"/>
      <c r="F510" s="205"/>
      <c r="G510" s="206"/>
    </row>
    <row r="511" spans="2:7" s="200" customFormat="1" ht="12" customHeight="1">
      <c r="B511" s="207"/>
      <c r="C511" s="208"/>
      <c r="D511" s="208"/>
      <c r="E511" s="208"/>
      <c r="F511" s="209"/>
      <c r="G511" s="210"/>
    </row>
    <row r="512" spans="2:7" s="200" customFormat="1" ht="12" customHeight="1">
      <c r="B512" s="216"/>
      <c r="C512" s="204"/>
      <c r="D512" s="215"/>
      <c r="E512" s="204"/>
      <c r="F512" s="205"/>
      <c r="G512" s="206"/>
    </row>
    <row r="513" spans="1:7" s="200" customFormat="1" ht="12" customHeight="1">
      <c r="B513" s="207"/>
      <c r="C513" s="208"/>
      <c r="D513" s="208"/>
      <c r="E513" s="208"/>
      <c r="F513" s="209"/>
      <c r="G513" s="210"/>
    </row>
    <row r="514" spans="1:7" s="200" customFormat="1" ht="12" customHeight="1">
      <c r="B514" s="216"/>
      <c r="C514" s="204"/>
      <c r="D514" s="215"/>
      <c r="E514" s="204"/>
      <c r="F514" s="205"/>
      <c r="G514" s="206"/>
    </row>
    <row r="515" spans="1:7" s="200" customFormat="1" ht="12" customHeight="1">
      <c r="B515" s="207"/>
      <c r="C515" s="208"/>
      <c r="D515" s="208"/>
      <c r="E515" s="208"/>
      <c r="F515" s="209"/>
      <c r="G515" s="210"/>
    </row>
    <row r="516" spans="1:7" s="200" customFormat="1" ht="12" customHeight="1">
      <c r="B516" s="216"/>
      <c r="C516" s="204"/>
      <c r="D516" s="204"/>
      <c r="E516" s="204"/>
      <c r="F516" s="205"/>
      <c r="G516" s="206"/>
    </row>
    <row r="517" spans="1:7" s="200" customFormat="1" ht="12" customHeight="1">
      <c r="B517" s="207"/>
      <c r="C517" s="208"/>
      <c r="D517" s="208"/>
      <c r="E517" s="208"/>
      <c r="F517" s="209"/>
      <c r="G517" s="210"/>
    </row>
    <row r="518" spans="1:7" s="200" customFormat="1" ht="12" customHeight="1">
      <c r="B518" s="2" t="s">
        <v>51</v>
      </c>
      <c r="C518" s="3"/>
      <c r="D518" s="3"/>
      <c r="E518" s="3"/>
      <c r="F518" s="29"/>
      <c r="G518" s="217">
        <f>SUM(G487:G517)</f>
        <v>8332000</v>
      </c>
    </row>
    <row r="519" spans="1:7" s="200" customFormat="1" ht="12" customHeight="1">
      <c r="C519" s="224"/>
      <c r="D519" s="225"/>
      <c r="E519" s="8"/>
      <c r="G519" s="226"/>
    </row>
    <row r="520" spans="1:7" s="200" customFormat="1" ht="15" customHeight="1">
      <c r="C520" s="224"/>
      <c r="D520" s="225"/>
      <c r="E520" s="8"/>
      <c r="G520" s="226"/>
    </row>
    <row r="521" spans="1:7" s="201" customFormat="1" ht="15.5" customHeight="1">
      <c r="B521" s="220" t="s">
        <v>489</v>
      </c>
      <c r="C521" s="224"/>
      <c r="D521" s="200"/>
      <c r="E521" s="8"/>
      <c r="F521" s="200"/>
      <c r="G521" s="226"/>
    </row>
    <row r="522" spans="1:7" s="201" customFormat="1" ht="12" customHeight="1">
      <c r="A522" s="201">
        <v>273</v>
      </c>
      <c r="B522" s="202" t="s">
        <v>1</v>
      </c>
      <c r="C522" s="202" t="s">
        <v>2</v>
      </c>
      <c r="D522" s="202" t="s">
        <v>3</v>
      </c>
      <c r="E522" s="5" t="s">
        <v>4</v>
      </c>
      <c r="F522" s="235" t="s">
        <v>5</v>
      </c>
      <c r="G522" s="222" t="s">
        <v>6</v>
      </c>
    </row>
    <row r="523" spans="1:7" s="201" customFormat="1" ht="12" customHeight="1">
      <c r="B523" s="211" t="s">
        <v>490</v>
      </c>
      <c r="C523" s="212" t="s">
        <v>491</v>
      </c>
      <c r="D523" s="204"/>
      <c r="E523" s="9"/>
      <c r="F523" s="205"/>
      <c r="G523" s="206"/>
    </row>
    <row r="524" spans="1:7" s="201" customFormat="1" ht="12" customHeight="1">
      <c r="B524" s="207"/>
      <c r="C524" s="208"/>
      <c r="D524" s="208"/>
      <c r="E524" s="10"/>
      <c r="F524" s="209"/>
      <c r="G524" s="210"/>
    </row>
    <row r="525" spans="1:7" s="201" customFormat="1" ht="12" customHeight="1">
      <c r="A525" s="201">
        <v>4485</v>
      </c>
      <c r="B525" s="207"/>
      <c r="C525" s="208"/>
      <c r="D525" s="208"/>
      <c r="E525" s="10"/>
      <c r="F525" s="209"/>
      <c r="G525" s="210"/>
    </row>
    <row r="526" spans="1:7" s="201" customFormat="1" ht="12" customHeight="1">
      <c r="B526" s="211" t="s">
        <v>492</v>
      </c>
      <c r="C526" s="212" t="s">
        <v>493</v>
      </c>
      <c r="D526" s="204"/>
      <c r="E526" s="9"/>
      <c r="F526" s="205"/>
      <c r="G526" s="206"/>
    </row>
    <row r="527" spans="1:7" s="201" customFormat="1" ht="12" customHeight="1">
      <c r="A527" s="201">
        <v>4486</v>
      </c>
      <c r="B527" s="207"/>
      <c r="C527" s="208"/>
      <c r="D527" s="208"/>
      <c r="E527" s="10"/>
      <c r="F527" s="209"/>
      <c r="G527" s="210"/>
    </row>
    <row r="528" spans="1:7" s="201" customFormat="1" ht="12" customHeight="1">
      <c r="B528" s="213" t="s">
        <v>494</v>
      </c>
      <c r="C528" s="214" t="s">
        <v>495</v>
      </c>
      <c r="D528" s="204"/>
      <c r="E528" s="9"/>
      <c r="F528" s="205"/>
      <c r="G528" s="206"/>
    </row>
    <row r="529" spans="1:7" s="201" customFormat="1" ht="12" customHeight="1">
      <c r="A529" s="201">
        <v>4487</v>
      </c>
      <c r="B529" s="207"/>
      <c r="C529" s="208"/>
      <c r="D529" s="208"/>
      <c r="E529" s="10"/>
      <c r="F529" s="209"/>
      <c r="G529" s="210"/>
    </row>
    <row r="530" spans="1:7" s="201" customFormat="1" ht="12" customHeight="1">
      <c r="B530" s="216"/>
      <c r="C530" s="214" t="s">
        <v>496</v>
      </c>
      <c r="D530" s="215" t="s">
        <v>18</v>
      </c>
      <c r="E530" s="9">
        <v>4.5</v>
      </c>
      <c r="F530" s="205">
        <v>7500</v>
      </c>
      <c r="G530" s="206">
        <f>E530*F530</f>
        <v>33750</v>
      </c>
    </row>
    <row r="531" spans="1:7" s="201" customFormat="1" ht="12" customHeight="1">
      <c r="A531" s="201">
        <v>4493</v>
      </c>
      <c r="B531" s="207"/>
      <c r="C531" s="208"/>
      <c r="D531" s="208"/>
      <c r="E531" s="10"/>
      <c r="F531" s="209"/>
      <c r="G531" s="210"/>
    </row>
    <row r="532" spans="1:7" s="201" customFormat="1" ht="12" customHeight="1">
      <c r="B532" s="211" t="s">
        <v>497</v>
      </c>
      <c r="C532" s="212" t="s">
        <v>498</v>
      </c>
      <c r="D532" s="204"/>
      <c r="E532" s="9"/>
      <c r="F532" s="205"/>
      <c r="G532" s="206"/>
    </row>
    <row r="533" spans="1:7" s="201" customFormat="1" ht="12" customHeight="1">
      <c r="A533" s="201">
        <v>4494</v>
      </c>
      <c r="B533" s="207"/>
      <c r="C533" s="208"/>
      <c r="D533" s="208"/>
      <c r="E533" s="10"/>
      <c r="F533" s="209"/>
      <c r="G533" s="210"/>
    </row>
    <row r="534" spans="1:7" s="201" customFormat="1" ht="12" customHeight="1">
      <c r="B534" s="213" t="s">
        <v>499</v>
      </c>
      <c r="C534" s="214" t="s">
        <v>495</v>
      </c>
      <c r="D534" s="204"/>
      <c r="E534" s="9"/>
      <c r="F534" s="205"/>
      <c r="G534" s="206"/>
    </row>
    <row r="535" spans="1:7" s="201" customFormat="1" ht="12" customHeight="1">
      <c r="A535" s="201">
        <v>4495</v>
      </c>
      <c r="B535" s="207"/>
      <c r="C535" s="208"/>
      <c r="D535" s="208"/>
      <c r="E535" s="10"/>
      <c r="F535" s="209"/>
      <c r="G535" s="209"/>
    </row>
    <row r="536" spans="1:7" s="201" customFormat="1" ht="12" customHeight="1">
      <c r="B536" s="216"/>
      <c r="C536" s="214" t="s">
        <v>496</v>
      </c>
      <c r="D536" s="215" t="s">
        <v>18</v>
      </c>
      <c r="E536" s="9">
        <v>4.5</v>
      </c>
      <c r="F536" s="205">
        <v>7500</v>
      </c>
      <c r="G536" s="206">
        <f t="shared" ref="G536:G538" si="11">E536*F536</f>
        <v>33750</v>
      </c>
    </row>
    <row r="537" spans="1:7" s="201" customFormat="1" ht="12" customHeight="1">
      <c r="A537" s="201">
        <v>5786</v>
      </c>
      <c r="B537" s="207"/>
      <c r="C537" s="208"/>
      <c r="D537" s="208"/>
      <c r="E537" s="10"/>
      <c r="F537" s="209"/>
      <c r="G537" s="209"/>
    </row>
    <row r="538" spans="1:7" s="201" customFormat="1" ht="12" customHeight="1">
      <c r="B538" s="211" t="s">
        <v>500</v>
      </c>
      <c r="C538" s="212" t="s">
        <v>501</v>
      </c>
      <c r="D538" s="215" t="s">
        <v>18</v>
      </c>
      <c r="E538" s="9">
        <v>4.5</v>
      </c>
      <c r="F538" s="205">
        <v>7500</v>
      </c>
      <c r="G538" s="206">
        <f t="shared" si="11"/>
        <v>33750</v>
      </c>
    </row>
    <row r="539" spans="1:7" s="201" customFormat="1" ht="12" customHeight="1">
      <c r="B539" s="207"/>
      <c r="C539" s="208"/>
      <c r="D539" s="208"/>
      <c r="E539" s="10"/>
      <c r="F539" s="209"/>
      <c r="G539" s="209"/>
    </row>
    <row r="540" spans="1:7" s="201" customFormat="1" ht="12" customHeight="1">
      <c r="B540" s="213"/>
      <c r="C540" s="214"/>
      <c r="D540" s="204"/>
      <c r="E540" s="9"/>
      <c r="F540" s="205"/>
      <c r="G540" s="205"/>
    </row>
    <row r="541" spans="1:7" s="201" customFormat="1" ht="12" customHeight="1">
      <c r="B541" s="207"/>
      <c r="C541" s="208"/>
      <c r="D541" s="208"/>
      <c r="E541" s="10"/>
      <c r="F541" s="209"/>
      <c r="G541" s="209"/>
    </row>
    <row r="542" spans="1:7" s="201" customFormat="1" ht="12" customHeight="1">
      <c r="B542" s="213"/>
      <c r="C542" s="214"/>
      <c r="D542" s="215"/>
      <c r="E542" s="9"/>
      <c r="F542" s="205"/>
      <c r="G542" s="206"/>
    </row>
    <row r="543" spans="1:7" s="201" customFormat="1" ht="12" customHeight="1">
      <c r="B543" s="207"/>
      <c r="C543" s="208"/>
      <c r="D543" s="208"/>
      <c r="E543" s="10"/>
      <c r="F543" s="209"/>
      <c r="G543" s="210"/>
    </row>
    <row r="544" spans="1:7" s="201" customFormat="1" ht="12" customHeight="1">
      <c r="B544" s="213"/>
      <c r="C544" s="214"/>
      <c r="D544" s="215"/>
      <c r="E544" s="9"/>
      <c r="F544" s="205"/>
      <c r="G544" s="206"/>
    </row>
    <row r="545" spans="1:7" s="201" customFormat="1" ht="12" customHeight="1">
      <c r="B545" s="207"/>
      <c r="C545" s="208"/>
      <c r="D545" s="208"/>
      <c r="E545" s="10"/>
      <c r="F545" s="209"/>
      <c r="G545" s="210"/>
    </row>
    <row r="546" spans="1:7" s="201" customFormat="1" ht="12" customHeight="1">
      <c r="B546" s="213"/>
      <c r="C546" s="214"/>
      <c r="D546" s="215"/>
      <c r="E546" s="9"/>
      <c r="F546" s="205"/>
      <c r="G546" s="206"/>
    </row>
    <row r="547" spans="1:7" s="201" customFormat="1" ht="12" customHeight="1">
      <c r="B547" s="207"/>
      <c r="C547" s="208"/>
      <c r="D547" s="208"/>
      <c r="E547" s="10"/>
      <c r="F547" s="209"/>
      <c r="G547" s="210"/>
    </row>
    <row r="548" spans="1:7" s="201" customFormat="1" ht="12" customHeight="1">
      <c r="B548" s="213"/>
      <c r="C548" s="214"/>
      <c r="D548" s="215"/>
      <c r="E548" s="9"/>
      <c r="F548" s="205"/>
      <c r="G548" s="206"/>
    </row>
    <row r="549" spans="1:7" s="201" customFormat="1" ht="12" customHeight="1">
      <c r="B549" s="207"/>
      <c r="C549" s="208"/>
      <c r="D549" s="208"/>
      <c r="E549" s="10"/>
      <c r="F549" s="209"/>
      <c r="G549" s="210"/>
    </row>
    <row r="550" spans="1:7" s="201" customFormat="1" ht="12" customHeight="1">
      <c r="B550" s="213"/>
      <c r="C550" s="214"/>
      <c r="D550" s="215"/>
      <c r="E550" s="9"/>
      <c r="F550" s="205"/>
      <c r="G550" s="206"/>
    </row>
    <row r="551" spans="1:7" s="201" customFormat="1" ht="12" customHeight="1">
      <c r="B551" s="207"/>
      <c r="C551" s="208"/>
      <c r="D551" s="208"/>
      <c r="E551" s="10"/>
      <c r="F551" s="209"/>
      <c r="G551" s="210"/>
    </row>
    <row r="552" spans="1:7" s="201" customFormat="1" ht="12" customHeight="1">
      <c r="B552" s="213"/>
      <c r="C552" s="214"/>
      <c r="D552" s="215"/>
      <c r="E552" s="9"/>
      <c r="F552" s="205"/>
      <c r="G552" s="206"/>
    </row>
    <row r="553" spans="1:7" s="201" customFormat="1" ht="12" customHeight="1">
      <c r="B553" s="207"/>
      <c r="C553" s="208"/>
      <c r="D553" s="208"/>
      <c r="E553" s="10"/>
      <c r="F553" s="209"/>
      <c r="G553" s="210"/>
    </row>
    <row r="554" spans="1:7" s="1" customFormat="1" ht="20.149999999999999" customHeight="1">
      <c r="B554" s="216"/>
      <c r="C554" s="204"/>
      <c r="D554" s="204"/>
      <c r="E554" s="9"/>
      <c r="F554" s="205"/>
      <c r="G554" s="206"/>
    </row>
    <row r="555" spans="1:7" s="200" customFormat="1" ht="12" customHeight="1">
      <c r="B555" s="2" t="s">
        <v>51</v>
      </c>
      <c r="C555" s="3"/>
      <c r="D555" s="3"/>
      <c r="E555" s="11"/>
      <c r="F555" s="29"/>
      <c r="G555" s="217">
        <f>SUM(G523:G554)</f>
        <v>101250</v>
      </c>
    </row>
    <row r="556" spans="1:7" s="200" customFormat="1" ht="15" customHeight="1">
      <c r="C556" s="224"/>
      <c r="D556" s="225"/>
      <c r="E556" s="8"/>
      <c r="G556" s="226"/>
    </row>
    <row r="557" spans="1:7" s="201" customFormat="1" ht="15.5" customHeight="1">
      <c r="B557" s="220" t="s">
        <v>502</v>
      </c>
      <c r="C557" s="224"/>
      <c r="D557" s="200"/>
      <c r="E557" s="8"/>
      <c r="F557" s="200"/>
      <c r="G557" s="226"/>
    </row>
    <row r="558" spans="1:7" s="201" customFormat="1" ht="12" customHeight="1">
      <c r="A558" s="201">
        <v>276</v>
      </c>
      <c r="B558" s="202" t="s">
        <v>1</v>
      </c>
      <c r="C558" s="202" t="s">
        <v>2</v>
      </c>
      <c r="D558" s="202" t="s">
        <v>3</v>
      </c>
      <c r="E558" s="5" t="s">
        <v>4</v>
      </c>
      <c r="F558" s="235" t="s">
        <v>5</v>
      </c>
      <c r="G558" s="222" t="s">
        <v>6</v>
      </c>
    </row>
    <row r="559" spans="1:7" s="201" customFormat="1" ht="12" customHeight="1">
      <c r="B559" s="211" t="s">
        <v>503</v>
      </c>
      <c r="C559" s="212" t="s">
        <v>504</v>
      </c>
      <c r="D559" s="204"/>
      <c r="E559" s="9"/>
      <c r="F559" s="205"/>
      <c r="G559" s="206"/>
    </row>
    <row r="560" spans="1:7" s="201" customFormat="1" ht="12" customHeight="1">
      <c r="A560" s="201">
        <v>4658</v>
      </c>
      <c r="B560" s="207"/>
      <c r="C560" s="208"/>
      <c r="D560" s="208"/>
      <c r="E560" s="10"/>
      <c r="F560" s="209"/>
      <c r="G560" s="210"/>
    </row>
    <row r="561" spans="2:7" s="201" customFormat="1" ht="12" customHeight="1">
      <c r="B561" s="211" t="s">
        <v>505</v>
      </c>
      <c r="C561" s="212" t="s">
        <v>506</v>
      </c>
      <c r="D561" s="215" t="s">
        <v>63</v>
      </c>
      <c r="E561" s="9">
        <v>13500</v>
      </c>
      <c r="F561" s="205">
        <v>20</v>
      </c>
      <c r="G561" s="206">
        <f>E561*F561</f>
        <v>270000</v>
      </c>
    </row>
    <row r="562" spans="2:7" s="201" customFormat="1" ht="12" customHeight="1">
      <c r="B562" s="207"/>
      <c r="C562" s="208"/>
      <c r="D562" s="208"/>
      <c r="E562" s="10"/>
      <c r="F562" s="209"/>
      <c r="G562" s="209"/>
    </row>
    <row r="563" spans="2:7" s="201" customFormat="1" ht="12" customHeight="1">
      <c r="B563" s="211" t="s">
        <v>507</v>
      </c>
      <c r="C563" s="212" t="s">
        <v>508</v>
      </c>
      <c r="D563" s="204"/>
      <c r="E563" s="9"/>
      <c r="F563" s="205"/>
      <c r="G563" s="205"/>
    </row>
    <row r="564" spans="2:7" s="201" customFormat="1" ht="12" customHeight="1">
      <c r="B564" s="207"/>
      <c r="C564" s="208"/>
      <c r="D564" s="208"/>
      <c r="E564" s="10"/>
      <c r="F564" s="209"/>
      <c r="G564" s="209"/>
    </row>
    <row r="565" spans="2:7" s="201" customFormat="1" ht="12" customHeight="1">
      <c r="B565" s="213" t="s">
        <v>509</v>
      </c>
      <c r="C565" s="214" t="s">
        <v>510</v>
      </c>
      <c r="D565" s="215" t="s">
        <v>63</v>
      </c>
      <c r="E565" s="9">
        <v>13500</v>
      </c>
      <c r="F565" s="205">
        <v>15</v>
      </c>
      <c r="G565" s="206">
        <f t="shared" ref="G565:G583" si="12">E565*F565</f>
        <v>202500</v>
      </c>
    </row>
    <row r="566" spans="2:7" s="201" customFormat="1" ht="12" customHeight="1">
      <c r="B566" s="207"/>
      <c r="C566" s="208"/>
      <c r="D566" s="208"/>
      <c r="E566" s="10"/>
      <c r="F566" s="209"/>
      <c r="G566" s="209"/>
    </row>
    <row r="567" spans="2:7" s="201" customFormat="1" ht="12" customHeight="1">
      <c r="B567" s="213" t="s">
        <v>511</v>
      </c>
      <c r="C567" s="214" t="s">
        <v>512</v>
      </c>
      <c r="D567" s="215" t="s">
        <v>63</v>
      </c>
      <c r="E567" s="9">
        <v>5000</v>
      </c>
      <c r="F567" s="205">
        <v>10</v>
      </c>
      <c r="G567" s="206">
        <f t="shared" si="12"/>
        <v>50000</v>
      </c>
    </row>
    <row r="568" spans="2:7" s="201" customFormat="1" ht="12" customHeight="1">
      <c r="B568" s="207"/>
      <c r="C568" s="208"/>
      <c r="D568" s="208"/>
      <c r="E568" s="10"/>
      <c r="F568" s="209"/>
      <c r="G568" s="209"/>
    </row>
    <row r="569" spans="2:7" s="201" customFormat="1" ht="12" customHeight="1">
      <c r="B569" s="211" t="s">
        <v>513</v>
      </c>
      <c r="C569" s="212" t="s">
        <v>514</v>
      </c>
      <c r="D569" s="204"/>
      <c r="E569" s="9"/>
      <c r="F569" s="205"/>
      <c r="G569" s="206"/>
    </row>
    <row r="570" spans="2:7" s="201" customFormat="1" ht="12" customHeight="1">
      <c r="B570" s="207"/>
      <c r="C570" s="208"/>
      <c r="D570" s="208"/>
      <c r="E570" s="10"/>
      <c r="F570" s="209"/>
      <c r="G570" s="209"/>
    </row>
    <row r="571" spans="2:7" s="201" customFormat="1" ht="12" customHeight="1">
      <c r="B571" s="213" t="s">
        <v>515</v>
      </c>
      <c r="C571" s="214" t="s">
        <v>516</v>
      </c>
      <c r="D571" s="215" t="s">
        <v>17</v>
      </c>
      <c r="E571" s="9">
        <v>1.5</v>
      </c>
      <c r="F571" s="205">
        <v>25000</v>
      </c>
      <c r="G571" s="206">
        <f t="shared" si="12"/>
        <v>37500</v>
      </c>
    </row>
    <row r="572" spans="2:7" s="201" customFormat="1" ht="12" customHeight="1">
      <c r="B572" s="207"/>
      <c r="C572" s="208"/>
      <c r="D572" s="208"/>
      <c r="E572" s="10"/>
      <c r="F572" s="209"/>
      <c r="G572" s="209"/>
    </row>
    <row r="573" spans="2:7" s="201" customFormat="1" ht="12" customHeight="1">
      <c r="B573" s="213" t="s">
        <v>517</v>
      </c>
      <c r="C573" s="214" t="s">
        <v>518</v>
      </c>
      <c r="D573" s="204"/>
      <c r="E573" s="9"/>
      <c r="F573" s="205"/>
      <c r="G573" s="206"/>
    </row>
    <row r="574" spans="2:7" s="201" customFormat="1" ht="11.5">
      <c r="B574" s="207"/>
      <c r="C574" s="208"/>
      <c r="D574" s="208"/>
      <c r="E574" s="10"/>
      <c r="F574" s="209"/>
      <c r="G574" s="209"/>
    </row>
    <row r="575" spans="2:7" s="201" customFormat="1" ht="12" customHeight="1">
      <c r="B575" s="216"/>
      <c r="C575" s="214" t="s">
        <v>519</v>
      </c>
      <c r="D575" s="215" t="s">
        <v>19</v>
      </c>
      <c r="E575" s="9">
        <v>2000</v>
      </c>
      <c r="F575" s="205">
        <v>45</v>
      </c>
      <c r="G575" s="206">
        <f t="shared" si="12"/>
        <v>90000</v>
      </c>
    </row>
    <row r="576" spans="2:7" s="201" customFormat="1" ht="12" customHeight="1">
      <c r="B576" s="207"/>
      <c r="C576" s="208"/>
      <c r="D576" s="208"/>
      <c r="E576" s="10"/>
      <c r="F576" s="209"/>
      <c r="G576" s="209"/>
    </row>
    <row r="577" spans="2:7" s="201" customFormat="1" ht="12" customHeight="1">
      <c r="B577" s="211" t="s">
        <v>520</v>
      </c>
      <c r="C577" s="212" t="s">
        <v>521</v>
      </c>
      <c r="D577" s="204"/>
      <c r="E577" s="9"/>
      <c r="F577" s="205"/>
      <c r="G577" s="206"/>
    </row>
    <row r="578" spans="2:7" s="201" customFormat="1" ht="12" customHeight="1">
      <c r="B578" s="207"/>
      <c r="C578" s="208"/>
      <c r="D578" s="208"/>
      <c r="E578" s="10"/>
      <c r="F578" s="209"/>
      <c r="G578" s="209"/>
    </row>
    <row r="579" spans="2:7" s="201" customFormat="1" ht="12" customHeight="1">
      <c r="B579" s="213" t="s">
        <v>522</v>
      </c>
      <c r="C579" s="214" t="s">
        <v>523</v>
      </c>
      <c r="D579" s="215"/>
      <c r="E579" s="9"/>
      <c r="F579" s="205"/>
      <c r="G579" s="205"/>
    </row>
    <row r="580" spans="2:7" s="201" customFormat="1" ht="12" customHeight="1">
      <c r="B580" s="207"/>
      <c r="C580" s="208"/>
      <c r="D580" s="208"/>
      <c r="E580" s="10"/>
      <c r="F580" s="209"/>
      <c r="G580" s="209"/>
    </row>
    <row r="581" spans="2:7" s="201" customFormat="1" ht="12" customHeight="1">
      <c r="B581" s="216"/>
      <c r="C581" s="214" t="s">
        <v>524</v>
      </c>
      <c r="D581" s="215" t="s">
        <v>63</v>
      </c>
      <c r="E581" s="9">
        <v>13500</v>
      </c>
      <c r="F581" s="205">
        <v>25</v>
      </c>
      <c r="G581" s="206">
        <f t="shared" si="12"/>
        <v>337500</v>
      </c>
    </row>
    <row r="582" spans="2:7" s="201" customFormat="1" ht="12" customHeight="1">
      <c r="B582" s="207"/>
      <c r="C582" s="208"/>
      <c r="D582" s="208"/>
      <c r="E582" s="10"/>
      <c r="F582" s="209"/>
      <c r="G582" s="209"/>
    </row>
    <row r="583" spans="2:7" s="201" customFormat="1" ht="12" customHeight="1">
      <c r="B583" s="211" t="s">
        <v>525</v>
      </c>
      <c r="C583" s="212" t="s">
        <v>526</v>
      </c>
      <c r="D583" s="215" t="s">
        <v>483</v>
      </c>
      <c r="E583" s="9">
        <v>150</v>
      </c>
      <c r="F583" s="205">
        <v>40</v>
      </c>
      <c r="G583" s="206">
        <f t="shared" si="12"/>
        <v>6000</v>
      </c>
    </row>
    <row r="584" spans="2:7" s="201" customFormat="1" ht="12" customHeight="1">
      <c r="B584" s="207"/>
      <c r="C584" s="208"/>
      <c r="D584" s="208"/>
      <c r="E584" s="10"/>
      <c r="F584" s="209"/>
      <c r="G584" s="209"/>
    </row>
    <row r="585" spans="2:7" s="201" customFormat="1" ht="12" customHeight="1">
      <c r="B585" s="211" t="s">
        <v>527</v>
      </c>
      <c r="C585" s="212" t="s">
        <v>528</v>
      </c>
      <c r="D585" s="215" t="s">
        <v>22</v>
      </c>
      <c r="E585" s="9">
        <v>1</v>
      </c>
      <c r="F585" s="205"/>
      <c r="G585" s="206"/>
    </row>
    <row r="586" spans="2:7" s="201" customFormat="1" ht="12" customHeight="1">
      <c r="B586" s="207"/>
      <c r="C586" s="208"/>
      <c r="D586" s="208"/>
      <c r="E586" s="10"/>
      <c r="F586" s="209"/>
      <c r="G586" s="209"/>
    </row>
    <row r="587" spans="2:7" s="201" customFormat="1" ht="12" customHeight="1">
      <c r="B587" s="216"/>
      <c r="C587" s="204"/>
      <c r="D587" s="204"/>
      <c r="E587" s="9"/>
      <c r="F587" s="205"/>
      <c r="G587" s="206"/>
    </row>
    <row r="588" spans="2:7" s="201" customFormat="1" ht="12" customHeight="1">
      <c r="B588" s="207"/>
      <c r="C588" s="208"/>
      <c r="D588" s="208"/>
      <c r="E588" s="10"/>
      <c r="F588" s="209"/>
      <c r="G588" s="209"/>
    </row>
    <row r="589" spans="2:7" s="201" customFormat="1" ht="12" customHeight="1">
      <c r="B589" s="216"/>
      <c r="C589" s="204"/>
      <c r="D589" s="204"/>
      <c r="E589" s="9"/>
      <c r="F589" s="205"/>
      <c r="G589" s="206"/>
    </row>
    <row r="590" spans="2:7" s="201" customFormat="1" ht="12" customHeight="1">
      <c r="B590" s="207"/>
      <c r="C590" s="208"/>
      <c r="D590" s="208"/>
      <c r="E590" s="10"/>
      <c r="F590" s="209"/>
      <c r="G590" s="210"/>
    </row>
    <row r="591" spans="2:7" s="201" customFormat="1" ht="12" customHeight="1">
      <c r="B591" s="216"/>
      <c r="C591" s="204"/>
      <c r="D591" s="204"/>
      <c r="E591" s="9"/>
      <c r="F591" s="205"/>
      <c r="G591" s="206"/>
    </row>
    <row r="592" spans="2:7" s="201" customFormat="1" ht="12" customHeight="1">
      <c r="B592" s="207"/>
      <c r="C592" s="208"/>
      <c r="D592" s="208"/>
      <c r="E592" s="10"/>
      <c r="F592" s="209"/>
      <c r="G592" s="210"/>
    </row>
    <row r="593" spans="1:7" s="201" customFormat="1" ht="12" customHeight="1">
      <c r="B593" s="216"/>
      <c r="C593" s="204"/>
      <c r="D593" s="204"/>
      <c r="E593" s="9"/>
      <c r="F593" s="205"/>
      <c r="G593" s="206"/>
    </row>
    <row r="594" spans="1:7" s="201" customFormat="1" ht="12" customHeight="1">
      <c r="B594" s="207"/>
      <c r="C594" s="208"/>
      <c r="D594" s="208"/>
      <c r="E594" s="10"/>
      <c r="F594" s="209"/>
      <c r="G594" s="210"/>
    </row>
    <row r="595" spans="1:7" s="201" customFormat="1" ht="12" customHeight="1">
      <c r="B595" s="216"/>
      <c r="C595" s="204"/>
      <c r="D595" s="204"/>
      <c r="E595" s="9"/>
      <c r="F595" s="205"/>
      <c r="G595" s="206"/>
    </row>
    <row r="596" spans="1:7" s="201" customFormat="1" ht="12" customHeight="1">
      <c r="B596" s="207"/>
      <c r="C596" s="208"/>
      <c r="D596" s="208"/>
      <c r="E596" s="10"/>
      <c r="F596" s="209"/>
      <c r="G596" s="210"/>
    </row>
    <row r="597" spans="1:7" s="201" customFormat="1" ht="12" customHeight="1">
      <c r="B597" s="216"/>
      <c r="C597" s="204"/>
      <c r="D597" s="204"/>
      <c r="E597" s="9"/>
      <c r="F597" s="205"/>
      <c r="G597" s="206"/>
    </row>
    <row r="598" spans="1:7" s="201" customFormat="1" ht="12" customHeight="1">
      <c r="B598" s="207"/>
      <c r="C598" s="208"/>
      <c r="D598" s="208"/>
      <c r="E598" s="10"/>
      <c r="F598" s="209"/>
      <c r="G598" s="210"/>
    </row>
    <row r="599" spans="1:7" s="201" customFormat="1" ht="12" customHeight="1">
      <c r="B599" s="216"/>
      <c r="C599" s="204"/>
      <c r="D599" s="204"/>
      <c r="E599" s="9"/>
      <c r="F599" s="205"/>
      <c r="G599" s="206"/>
    </row>
    <row r="600" spans="1:7" s="201" customFormat="1" ht="12" customHeight="1">
      <c r="B600" s="207"/>
      <c r="C600" s="208"/>
      <c r="D600" s="208"/>
      <c r="E600" s="10"/>
      <c r="F600" s="209"/>
      <c r="G600" s="210"/>
    </row>
    <row r="601" spans="1:7" s="1" customFormat="1" ht="20.149999999999999" customHeight="1">
      <c r="B601" s="216"/>
      <c r="C601" s="204"/>
      <c r="D601" s="204"/>
      <c r="E601" s="9"/>
      <c r="F601" s="205"/>
      <c r="G601" s="206"/>
    </row>
    <row r="602" spans="1:7" s="200" customFormat="1" ht="12" customHeight="1">
      <c r="B602" s="2" t="s">
        <v>51</v>
      </c>
      <c r="C602" s="3"/>
      <c r="D602" s="3"/>
      <c r="E602" s="11"/>
      <c r="F602" s="29"/>
      <c r="G602" s="217">
        <f>SUM(G559:G600)</f>
        <v>993500</v>
      </c>
    </row>
    <row r="603" spans="1:7" s="200" customFormat="1" ht="15" customHeight="1">
      <c r="C603" s="224"/>
      <c r="D603" s="225"/>
      <c r="E603" s="8"/>
      <c r="G603" s="226"/>
    </row>
    <row r="604" spans="1:7" s="201" customFormat="1" ht="15.5" customHeight="1">
      <c r="B604" s="220" t="s">
        <v>155</v>
      </c>
      <c r="C604" s="224"/>
      <c r="D604" s="200"/>
      <c r="E604" s="8"/>
      <c r="F604" s="200"/>
      <c r="G604" s="226"/>
    </row>
    <row r="605" spans="1:7" s="201" customFormat="1" ht="24" customHeight="1">
      <c r="A605" s="201">
        <v>277</v>
      </c>
      <c r="B605" s="202" t="s">
        <v>1</v>
      </c>
      <c r="C605" s="202" t="s">
        <v>2</v>
      </c>
      <c r="D605" s="202" t="s">
        <v>3</v>
      </c>
      <c r="E605" s="5" t="s">
        <v>4</v>
      </c>
      <c r="F605" s="235" t="s">
        <v>5</v>
      </c>
      <c r="G605" s="222" t="s">
        <v>6</v>
      </c>
    </row>
    <row r="606" spans="1:7" s="201" customFormat="1" ht="12" customHeight="1">
      <c r="B606" s="211" t="s">
        <v>156</v>
      </c>
      <c r="C606" s="212" t="s">
        <v>157</v>
      </c>
      <c r="D606" s="204"/>
      <c r="E606" s="9"/>
      <c r="F606" s="205"/>
      <c r="G606" s="206"/>
    </row>
    <row r="607" spans="1:7" s="201" customFormat="1" ht="12" customHeight="1">
      <c r="A607" s="201">
        <v>4659</v>
      </c>
      <c r="B607" s="207"/>
      <c r="C607" s="208"/>
      <c r="D607" s="208"/>
      <c r="E607" s="10"/>
      <c r="F607" s="209"/>
      <c r="G607" s="210"/>
    </row>
    <row r="608" spans="1:7" s="201" customFormat="1" ht="12" customHeight="1">
      <c r="B608" s="211" t="s">
        <v>529</v>
      </c>
      <c r="C608" s="212" t="s">
        <v>158</v>
      </c>
      <c r="D608" s="204"/>
      <c r="E608" s="9"/>
      <c r="F608" s="205"/>
      <c r="G608" s="206"/>
    </row>
    <row r="609" spans="1:7" s="201" customFormat="1" ht="12" customHeight="1">
      <c r="A609" s="201">
        <v>4661</v>
      </c>
      <c r="B609" s="207"/>
      <c r="C609" s="208"/>
      <c r="D609" s="208"/>
      <c r="E609" s="10"/>
      <c r="F609" s="209"/>
      <c r="G609" s="210"/>
    </row>
    <row r="610" spans="1:7" s="201" customFormat="1" ht="12" customHeight="1">
      <c r="B610" s="213" t="s">
        <v>159</v>
      </c>
      <c r="C610" s="214" t="s">
        <v>160</v>
      </c>
      <c r="D610" s="215" t="s">
        <v>18</v>
      </c>
      <c r="E610" s="9">
        <v>2.2999999999999998</v>
      </c>
      <c r="F610" s="205">
        <v>25000</v>
      </c>
      <c r="G610" s="206">
        <f>E610*F610</f>
        <v>57500</v>
      </c>
    </row>
    <row r="611" spans="1:7" s="201" customFormat="1" ht="11.5">
      <c r="B611" s="207"/>
      <c r="C611" s="208"/>
      <c r="D611" s="208"/>
      <c r="E611" s="10"/>
      <c r="F611" s="209"/>
      <c r="G611" s="210"/>
    </row>
    <row r="612" spans="1:7" s="201" customFormat="1" ht="12" customHeight="1">
      <c r="B612" s="216"/>
      <c r="C612" s="204"/>
      <c r="D612" s="204"/>
      <c r="E612" s="9"/>
      <c r="F612" s="205"/>
      <c r="G612" s="206"/>
    </row>
    <row r="613" spans="1:7" s="201" customFormat="1" ht="12" customHeight="1">
      <c r="B613" s="207"/>
      <c r="C613" s="208"/>
      <c r="D613" s="208"/>
      <c r="E613" s="10"/>
      <c r="F613" s="209"/>
      <c r="G613" s="210"/>
    </row>
    <row r="614" spans="1:7" s="201" customFormat="1" ht="12" customHeight="1">
      <c r="B614" s="216"/>
      <c r="C614" s="204"/>
      <c r="D614" s="204"/>
      <c r="E614" s="9"/>
      <c r="F614" s="205"/>
      <c r="G614" s="206"/>
    </row>
    <row r="615" spans="1:7" s="201" customFormat="1" ht="12" customHeight="1">
      <c r="B615" s="207"/>
      <c r="C615" s="208"/>
      <c r="D615" s="208"/>
      <c r="E615" s="10"/>
      <c r="F615" s="209"/>
      <c r="G615" s="210"/>
    </row>
    <row r="616" spans="1:7" s="201" customFormat="1" ht="12" customHeight="1">
      <c r="B616" s="216"/>
      <c r="C616" s="204"/>
      <c r="D616" s="204"/>
      <c r="E616" s="9"/>
      <c r="F616" s="205"/>
      <c r="G616" s="206"/>
    </row>
    <row r="617" spans="1:7" s="201" customFormat="1" ht="12" customHeight="1">
      <c r="B617" s="207"/>
      <c r="C617" s="208"/>
      <c r="D617" s="208"/>
      <c r="E617" s="10"/>
      <c r="F617" s="209"/>
      <c r="G617" s="210"/>
    </row>
    <row r="618" spans="1:7" s="201" customFormat="1" ht="12" customHeight="1">
      <c r="B618" s="216"/>
      <c r="C618" s="204"/>
      <c r="D618" s="204"/>
      <c r="E618" s="9"/>
      <c r="F618" s="205"/>
      <c r="G618" s="206"/>
    </row>
    <row r="619" spans="1:7" s="201" customFormat="1" ht="12" customHeight="1">
      <c r="B619" s="207"/>
      <c r="C619" s="208"/>
      <c r="D619" s="208"/>
      <c r="E619" s="10"/>
      <c r="F619" s="209"/>
      <c r="G619" s="210"/>
    </row>
    <row r="620" spans="1:7" s="201" customFormat="1" ht="12" customHeight="1">
      <c r="B620" s="216"/>
      <c r="C620" s="204"/>
      <c r="D620" s="204"/>
      <c r="E620" s="9"/>
      <c r="F620" s="205"/>
      <c r="G620" s="206"/>
    </row>
    <row r="621" spans="1:7" s="201" customFormat="1" ht="12" customHeight="1">
      <c r="B621" s="207"/>
      <c r="C621" s="208"/>
      <c r="D621" s="208"/>
      <c r="E621" s="10"/>
      <c r="F621" s="209"/>
      <c r="G621" s="210"/>
    </row>
    <row r="622" spans="1:7" s="201" customFormat="1" ht="12" customHeight="1">
      <c r="B622" s="216"/>
      <c r="C622" s="204"/>
      <c r="D622" s="204"/>
      <c r="E622" s="9"/>
      <c r="F622" s="205"/>
      <c r="G622" s="206"/>
    </row>
    <row r="623" spans="1:7" s="201" customFormat="1" ht="12" customHeight="1">
      <c r="B623" s="207"/>
      <c r="C623" s="208"/>
      <c r="D623" s="208"/>
      <c r="E623" s="10"/>
      <c r="F623" s="209"/>
      <c r="G623" s="210"/>
    </row>
    <row r="624" spans="1:7" s="201" customFormat="1" ht="12" customHeight="1">
      <c r="B624" s="216"/>
      <c r="C624" s="204"/>
      <c r="D624" s="204"/>
      <c r="E624" s="9"/>
      <c r="F624" s="205"/>
      <c r="G624" s="206"/>
    </row>
    <row r="625" spans="2:7" s="201" customFormat="1" ht="12" customHeight="1">
      <c r="B625" s="207"/>
      <c r="C625" s="208"/>
      <c r="D625" s="208"/>
      <c r="E625" s="10"/>
      <c r="F625" s="209"/>
      <c r="G625" s="210"/>
    </row>
    <row r="626" spans="2:7" s="201" customFormat="1" ht="12" customHeight="1">
      <c r="B626" s="216"/>
      <c r="C626" s="204"/>
      <c r="D626" s="204"/>
      <c r="E626" s="9"/>
      <c r="F626" s="205"/>
      <c r="G626" s="206"/>
    </row>
    <row r="627" spans="2:7" s="201" customFormat="1" ht="12" customHeight="1">
      <c r="B627" s="207"/>
      <c r="C627" s="208"/>
      <c r="D627" s="208"/>
      <c r="E627" s="10"/>
      <c r="F627" s="209"/>
      <c r="G627" s="210"/>
    </row>
    <row r="628" spans="2:7" s="201" customFormat="1" ht="12" customHeight="1">
      <c r="B628" s="216"/>
      <c r="C628" s="204"/>
      <c r="D628" s="204"/>
      <c r="E628" s="9"/>
      <c r="F628" s="205"/>
      <c r="G628" s="206"/>
    </row>
    <row r="629" spans="2:7" s="201" customFormat="1" ht="12" customHeight="1">
      <c r="B629" s="207"/>
      <c r="C629" s="208"/>
      <c r="D629" s="208"/>
      <c r="E629" s="10"/>
      <c r="F629" s="209"/>
      <c r="G629" s="210"/>
    </row>
    <row r="630" spans="2:7" s="1" customFormat="1" ht="20.149999999999999" customHeight="1">
      <c r="B630" s="216"/>
      <c r="C630" s="204"/>
      <c r="D630" s="204"/>
      <c r="E630" s="9"/>
      <c r="F630" s="205"/>
      <c r="G630" s="206"/>
    </row>
    <row r="631" spans="2:7" s="200" customFormat="1" ht="12" customHeight="1">
      <c r="B631" s="2" t="s">
        <v>51</v>
      </c>
      <c r="C631" s="3"/>
      <c r="D631" s="3"/>
      <c r="E631" s="11"/>
      <c r="F631" s="29"/>
      <c r="G631" s="217">
        <f>SUM(G606:G630)</f>
        <v>57500</v>
      </c>
    </row>
    <row r="632" spans="2:7" s="196" customFormat="1" ht="15" customHeight="1">
      <c r="B632" s="200"/>
      <c r="C632" s="224"/>
      <c r="D632" s="225"/>
      <c r="E632" s="8"/>
      <c r="F632" s="200"/>
      <c r="G632" s="226"/>
    </row>
    <row r="633" spans="2:7" s="196" customFormat="1" ht="15" customHeight="1">
      <c r="B633" s="199"/>
      <c r="C633" s="197"/>
      <c r="E633" s="7"/>
      <c r="G633" s="198"/>
    </row>
    <row r="634" spans="2:7" s="196" customFormat="1" ht="15" customHeight="1">
      <c r="B634" s="220" t="s">
        <v>213</v>
      </c>
      <c r="C634" s="224"/>
      <c r="D634" s="200"/>
      <c r="E634" s="200"/>
      <c r="F634" s="200"/>
      <c r="G634" s="198"/>
    </row>
    <row r="635" spans="2:7" s="196" customFormat="1" ht="13">
      <c r="B635" s="202" t="s">
        <v>1</v>
      </c>
      <c r="C635" s="202" t="s">
        <v>2</v>
      </c>
      <c r="D635" s="202" t="s">
        <v>3</v>
      </c>
      <c r="E635" s="202" t="s">
        <v>4</v>
      </c>
      <c r="F635" s="235" t="s">
        <v>5</v>
      </c>
      <c r="G635" s="222" t="s">
        <v>6</v>
      </c>
    </row>
    <row r="636" spans="2:7" s="196" customFormat="1" ht="15" customHeight="1">
      <c r="B636" s="211" t="s">
        <v>214</v>
      </c>
      <c r="C636" s="212" t="s">
        <v>215</v>
      </c>
      <c r="D636" s="204"/>
      <c r="E636" s="204"/>
      <c r="F636" s="205"/>
      <c r="G636" s="206"/>
    </row>
    <row r="637" spans="2:7" s="196" customFormat="1" ht="15" customHeight="1">
      <c r="B637" s="207"/>
      <c r="C637" s="208"/>
      <c r="D637" s="208"/>
      <c r="E637" s="208"/>
      <c r="F637" s="209"/>
      <c r="G637" s="210"/>
    </row>
    <row r="638" spans="2:7" s="196" customFormat="1" ht="15" customHeight="1">
      <c r="B638" s="211" t="s">
        <v>216</v>
      </c>
      <c r="C638" s="212" t="s">
        <v>217</v>
      </c>
      <c r="D638" s="204"/>
      <c r="E638" s="204"/>
      <c r="F638" s="205"/>
      <c r="G638" s="206"/>
    </row>
    <row r="639" spans="2:7" s="196" customFormat="1" ht="15" customHeight="1">
      <c r="B639" s="207"/>
      <c r="C639" s="208"/>
      <c r="D639" s="208"/>
      <c r="E639" s="208"/>
      <c r="F639" s="209"/>
      <c r="G639" s="210"/>
    </row>
    <row r="640" spans="2:7" s="196" customFormat="1" ht="15" customHeight="1">
      <c r="B640" s="213" t="s">
        <v>218</v>
      </c>
      <c r="C640" s="214" t="s">
        <v>219</v>
      </c>
      <c r="D640" s="215" t="s">
        <v>212</v>
      </c>
      <c r="E640" s="204">
        <v>1</v>
      </c>
      <c r="F640" s="205"/>
      <c r="G640" s="206"/>
    </row>
    <row r="641" spans="2:7" s="196" customFormat="1" ht="15" customHeight="1">
      <c r="B641" s="207"/>
      <c r="C641" s="208"/>
      <c r="D641" s="208"/>
      <c r="E641" s="208"/>
      <c r="F641" s="209"/>
      <c r="G641" s="210"/>
    </row>
    <row r="642" spans="2:7" s="196" customFormat="1" ht="15" customHeight="1">
      <c r="B642" s="216"/>
      <c r="C642" s="214" t="s">
        <v>220</v>
      </c>
      <c r="D642" s="215" t="s">
        <v>23</v>
      </c>
      <c r="E642" s="204">
        <v>10</v>
      </c>
      <c r="F642" s="205"/>
      <c r="G642" s="206"/>
    </row>
    <row r="643" spans="2:7" s="196" customFormat="1" ht="15" customHeight="1">
      <c r="B643" s="207"/>
      <c r="C643" s="208"/>
      <c r="D643" s="208"/>
      <c r="E643" s="208"/>
      <c r="F643" s="209"/>
      <c r="G643" s="210"/>
    </row>
    <row r="644" spans="2:7" s="196" customFormat="1" ht="15" customHeight="1">
      <c r="B644" s="216"/>
      <c r="C644" s="214"/>
      <c r="D644" s="215"/>
      <c r="E644" s="204"/>
      <c r="F644" s="205"/>
      <c r="G644" s="206"/>
    </row>
    <row r="645" spans="2:7" s="196" customFormat="1" ht="15" customHeight="1">
      <c r="B645" s="207"/>
      <c r="C645" s="208"/>
      <c r="D645" s="208"/>
      <c r="E645" s="208"/>
      <c r="F645" s="209"/>
      <c r="G645" s="210"/>
    </row>
    <row r="646" spans="2:7" s="196" customFormat="1" ht="15" customHeight="1">
      <c r="B646" s="216"/>
      <c r="C646" s="214"/>
      <c r="D646" s="215"/>
      <c r="E646" s="204"/>
      <c r="F646" s="205"/>
      <c r="G646" s="206"/>
    </row>
    <row r="647" spans="2:7" s="196" customFormat="1" ht="15" customHeight="1">
      <c r="B647" s="207"/>
      <c r="C647" s="208"/>
      <c r="D647" s="208"/>
      <c r="E647" s="208"/>
      <c r="F647" s="209"/>
      <c r="G647" s="210"/>
    </row>
    <row r="648" spans="2:7" s="196" customFormat="1" ht="15" customHeight="1">
      <c r="B648" s="216"/>
      <c r="C648" s="214"/>
      <c r="D648" s="215"/>
      <c r="E648" s="204"/>
      <c r="F648" s="205"/>
      <c r="G648" s="206"/>
    </row>
    <row r="649" spans="2:7" s="196" customFormat="1" ht="15" customHeight="1">
      <c r="B649" s="207"/>
      <c r="C649" s="208"/>
      <c r="D649" s="208"/>
      <c r="E649" s="208"/>
      <c r="F649" s="209"/>
      <c r="G649" s="210"/>
    </row>
    <row r="650" spans="2:7" s="196" customFormat="1" ht="15" customHeight="1">
      <c r="B650" s="216"/>
      <c r="C650" s="214"/>
      <c r="D650" s="215"/>
      <c r="E650" s="204"/>
      <c r="F650" s="205"/>
      <c r="G650" s="206"/>
    </row>
    <row r="651" spans="2:7" s="196" customFormat="1" ht="15" customHeight="1">
      <c r="B651" s="207"/>
      <c r="C651" s="208"/>
      <c r="D651" s="208"/>
      <c r="E651" s="208"/>
      <c r="F651" s="209"/>
      <c r="G651" s="210"/>
    </row>
    <row r="652" spans="2:7" s="196" customFormat="1" ht="15" customHeight="1">
      <c r="B652" s="216"/>
      <c r="C652" s="214"/>
      <c r="D652" s="215"/>
      <c r="E652" s="204"/>
      <c r="F652" s="205"/>
      <c r="G652" s="206"/>
    </row>
    <row r="653" spans="2:7" s="196" customFormat="1" ht="15" customHeight="1">
      <c r="B653" s="207"/>
      <c r="C653" s="208"/>
      <c r="D653" s="208"/>
      <c r="E653" s="208"/>
      <c r="F653" s="209"/>
      <c r="G653" s="210"/>
    </row>
    <row r="654" spans="2:7" s="196" customFormat="1" ht="15" customHeight="1">
      <c r="B654" s="216"/>
      <c r="C654" s="214"/>
      <c r="D654" s="215"/>
      <c r="E654" s="204"/>
      <c r="F654" s="205"/>
      <c r="G654" s="206"/>
    </row>
    <row r="655" spans="2:7" s="196" customFormat="1" ht="15" customHeight="1">
      <c r="B655" s="207"/>
      <c r="C655" s="208"/>
      <c r="D655" s="208"/>
      <c r="E655" s="208"/>
      <c r="F655" s="209"/>
      <c r="G655" s="210"/>
    </row>
    <row r="656" spans="2:7" s="196" customFormat="1" ht="15" customHeight="1">
      <c r="B656" s="216"/>
      <c r="C656" s="214"/>
      <c r="D656" s="215"/>
      <c r="E656" s="204"/>
      <c r="F656" s="205"/>
      <c r="G656" s="206"/>
    </row>
    <row r="657" spans="2:7" s="196" customFormat="1" ht="15" customHeight="1">
      <c r="B657" s="207"/>
      <c r="C657" s="208"/>
      <c r="D657" s="208"/>
      <c r="E657" s="208"/>
      <c r="F657" s="209"/>
      <c r="G657" s="210"/>
    </row>
    <row r="658" spans="2:7" s="196" customFormat="1" ht="15" customHeight="1">
      <c r="B658" s="2" t="s">
        <v>51</v>
      </c>
      <c r="C658" s="3"/>
      <c r="D658" s="3"/>
      <c r="E658" s="11"/>
      <c r="F658" s="29"/>
      <c r="G658" s="217">
        <f>SUM(G632:G657)</f>
        <v>0</v>
      </c>
    </row>
    <row r="659" spans="2:7" s="196" customFormat="1" ht="15" customHeight="1">
      <c r="B659" s="199"/>
      <c r="C659" s="197"/>
      <c r="E659" s="7"/>
      <c r="F659" s="244"/>
      <c r="G659" s="245"/>
    </row>
    <row r="660" spans="2:7" s="196" customFormat="1" ht="15" customHeight="1">
      <c r="B660" s="199"/>
      <c r="C660" s="197"/>
      <c r="E660" s="7"/>
      <c r="G660" s="198"/>
    </row>
    <row r="661" spans="2:7" s="200" customFormat="1" ht="15" customHeight="1">
      <c r="B661" s="220" t="s">
        <v>161</v>
      </c>
      <c r="C661" s="197"/>
      <c r="D661" s="196"/>
      <c r="E661" s="7"/>
      <c r="F661" s="196"/>
      <c r="G661" s="198"/>
    </row>
    <row r="662" spans="2:7" s="201" customFormat="1" ht="14.25" customHeight="1">
      <c r="B662" s="200"/>
      <c r="C662" s="224"/>
      <c r="E662" s="8"/>
      <c r="F662" s="200"/>
      <c r="G662" s="226"/>
    </row>
    <row r="663" spans="2:7" s="201" customFormat="1" ht="17" customHeight="1">
      <c r="B663" s="246"/>
      <c r="C663" s="247" t="s">
        <v>2</v>
      </c>
      <c r="D663" s="248" t="s">
        <v>162</v>
      </c>
      <c r="E663" s="19" t="s">
        <v>162</v>
      </c>
      <c r="F663" s="248" t="s">
        <v>162</v>
      </c>
      <c r="G663" s="249" t="s">
        <v>6</v>
      </c>
    </row>
    <row r="664" spans="2:7" s="201" customFormat="1" ht="12" customHeight="1">
      <c r="B664" s="250"/>
      <c r="C664" s="251" t="s">
        <v>0</v>
      </c>
      <c r="E664" s="6"/>
      <c r="G664" s="252">
        <f>G123</f>
        <v>2066000</v>
      </c>
    </row>
    <row r="665" spans="2:7" s="201" customFormat="1" ht="11.5">
      <c r="B665" s="253"/>
      <c r="C665" s="253"/>
      <c r="D665" s="253"/>
      <c r="E665" s="12"/>
      <c r="F665" s="253"/>
      <c r="G665" s="254"/>
    </row>
    <row r="666" spans="2:7" s="201" customFormat="1" ht="12" customHeight="1">
      <c r="B666" s="250"/>
      <c r="C666" s="251" t="s">
        <v>52</v>
      </c>
      <c r="E666" s="6"/>
      <c r="G666" s="252">
        <f>G173</f>
        <v>9117500</v>
      </c>
    </row>
    <row r="667" spans="2:7" s="201" customFormat="1" ht="12" customHeight="1">
      <c r="B667" s="253"/>
      <c r="C667" s="253"/>
      <c r="D667" s="253"/>
      <c r="E667" s="12"/>
      <c r="F667" s="253"/>
      <c r="G667" s="254"/>
    </row>
    <row r="668" spans="2:7" s="201" customFormat="1" ht="12" customHeight="1">
      <c r="B668" s="250"/>
      <c r="C668" s="251" t="s">
        <v>64</v>
      </c>
      <c r="E668" s="6"/>
      <c r="G668" s="217">
        <f>SUM(G621:G667)</f>
        <v>11241000</v>
      </c>
    </row>
    <row r="669" spans="2:7" s="201" customFormat="1" ht="12" customHeight="1">
      <c r="B669" s="253"/>
      <c r="C669" s="253"/>
      <c r="D669" s="253"/>
      <c r="E669" s="12"/>
      <c r="F669" s="253"/>
      <c r="G669" s="254"/>
    </row>
    <row r="670" spans="2:7" s="201" customFormat="1" ht="12" customHeight="1">
      <c r="B670" s="250"/>
      <c r="C670" s="251" t="s">
        <v>86</v>
      </c>
      <c r="E670" s="6"/>
      <c r="G670" s="252">
        <f>G250</f>
        <v>460000</v>
      </c>
    </row>
    <row r="671" spans="2:7" s="201" customFormat="1" ht="12" customHeight="1">
      <c r="B671" s="253"/>
      <c r="C671" s="253"/>
      <c r="D671" s="253"/>
      <c r="E671" s="12"/>
      <c r="F671" s="253"/>
      <c r="G671" s="254"/>
    </row>
    <row r="672" spans="2:7" s="201" customFormat="1" ht="12" customHeight="1">
      <c r="B672" s="250"/>
      <c r="C672" s="251" t="s">
        <v>94</v>
      </c>
      <c r="E672" s="6"/>
      <c r="G672" s="252">
        <f>G270</f>
        <v>810024</v>
      </c>
    </row>
    <row r="673" spans="2:7" s="201" customFormat="1" ht="12" customHeight="1">
      <c r="B673" s="253"/>
      <c r="C673" s="253"/>
      <c r="D673" s="253"/>
      <c r="E673" s="12"/>
      <c r="F673" s="253"/>
      <c r="G673" s="254"/>
    </row>
    <row r="674" spans="2:7" s="201" customFormat="1" ht="12" customHeight="1">
      <c r="B674" s="250"/>
      <c r="C674" s="251" t="s">
        <v>104</v>
      </c>
      <c r="E674" s="6"/>
      <c r="G674" s="252">
        <f>G307</f>
        <v>119505</v>
      </c>
    </row>
    <row r="675" spans="2:7" s="201" customFormat="1" ht="12" customHeight="1">
      <c r="B675" s="253"/>
      <c r="C675" s="253"/>
      <c r="D675" s="253"/>
      <c r="E675" s="12"/>
      <c r="F675" s="253"/>
      <c r="G675" s="254"/>
    </row>
    <row r="676" spans="2:7" s="201" customFormat="1" ht="12" customHeight="1">
      <c r="B676" s="250"/>
      <c r="C676" s="251" t="s">
        <v>430</v>
      </c>
      <c r="E676" s="6"/>
      <c r="G676" s="252">
        <f>G341</f>
        <v>1940000</v>
      </c>
    </row>
    <row r="677" spans="2:7" s="201" customFormat="1" ht="12" customHeight="1">
      <c r="B677" s="253"/>
      <c r="C677" s="253"/>
      <c r="D677" s="253"/>
      <c r="E677" s="12"/>
      <c r="F677" s="253"/>
      <c r="G677" s="254"/>
    </row>
    <row r="678" spans="2:7" s="201" customFormat="1" ht="12" customHeight="1">
      <c r="B678" s="250"/>
      <c r="C678" s="251" t="s">
        <v>119</v>
      </c>
      <c r="E678" s="6"/>
      <c r="G678" s="252">
        <f>G373</f>
        <v>4830000</v>
      </c>
    </row>
    <row r="679" spans="2:7" s="201" customFormat="1" ht="12" customHeight="1">
      <c r="B679" s="253"/>
      <c r="C679" s="253"/>
      <c r="D679" s="253"/>
      <c r="E679" s="12"/>
      <c r="F679" s="253"/>
      <c r="G679" s="254"/>
    </row>
    <row r="680" spans="2:7" s="201" customFormat="1" ht="12" customHeight="1">
      <c r="B680" s="250"/>
      <c r="C680" s="251" t="s">
        <v>125</v>
      </c>
      <c r="E680" s="6"/>
      <c r="G680" s="252">
        <f>G420</f>
        <v>3317500</v>
      </c>
    </row>
    <row r="681" spans="2:7" s="201" customFormat="1" ht="12" customHeight="1">
      <c r="B681" s="253"/>
      <c r="C681" s="253"/>
      <c r="D681" s="253"/>
      <c r="E681" s="12"/>
      <c r="F681" s="253"/>
      <c r="G681" s="254"/>
    </row>
    <row r="682" spans="2:7" s="201" customFormat="1" ht="12" customHeight="1">
      <c r="B682" s="250"/>
      <c r="C682" s="251" t="s">
        <v>148</v>
      </c>
      <c r="E682" s="6"/>
      <c r="G682" s="252">
        <f>G442</f>
        <v>1050000</v>
      </c>
    </row>
    <row r="683" spans="2:7" s="201" customFormat="1" ht="12" customHeight="1">
      <c r="B683" s="253"/>
      <c r="C683" s="253"/>
      <c r="D683" s="253"/>
      <c r="E683" s="12"/>
      <c r="F683" s="253"/>
      <c r="G683" s="254"/>
    </row>
    <row r="684" spans="2:7" s="239" customFormat="1" ht="12" customHeight="1">
      <c r="C684" s="255" t="s">
        <v>211</v>
      </c>
      <c r="E684" s="17"/>
      <c r="G684" s="256">
        <f>G479</f>
        <v>150000</v>
      </c>
    </row>
    <row r="685" spans="2:7" s="201" customFormat="1" ht="12" customHeight="1">
      <c r="B685" s="253"/>
      <c r="C685" s="253"/>
      <c r="D685" s="253"/>
      <c r="E685" s="12"/>
      <c r="F685" s="253"/>
      <c r="G685" s="254"/>
    </row>
    <row r="686" spans="2:7" s="201" customFormat="1" ht="12" customHeight="1">
      <c r="B686" s="250"/>
      <c r="C686" s="255" t="s">
        <v>293</v>
      </c>
      <c r="D686" s="220"/>
      <c r="E686" s="220"/>
      <c r="F686" s="220"/>
      <c r="G686" s="256">
        <f>G518</f>
        <v>8332000</v>
      </c>
    </row>
    <row r="687" spans="2:7" s="201" customFormat="1" ht="12" customHeight="1">
      <c r="B687" s="253"/>
      <c r="C687" s="253"/>
      <c r="D687" s="253"/>
      <c r="E687" s="253"/>
      <c r="F687" s="253"/>
      <c r="G687" s="254"/>
    </row>
    <row r="688" spans="2:7" s="201" customFormat="1" ht="12" customHeight="1">
      <c r="B688" s="250"/>
      <c r="C688" s="251" t="s">
        <v>489</v>
      </c>
      <c r="E688" s="6"/>
      <c r="G688" s="252">
        <f>G555</f>
        <v>101250</v>
      </c>
    </row>
    <row r="689" spans="2:7" s="201" customFormat="1" ht="11.5">
      <c r="B689" s="253"/>
      <c r="C689" s="253"/>
      <c r="D689" s="253"/>
      <c r="E689" s="12"/>
      <c r="F689" s="253"/>
      <c r="G689" s="254"/>
    </row>
    <row r="690" spans="2:7" s="201" customFormat="1" ht="12" customHeight="1">
      <c r="B690" s="250"/>
      <c r="C690" s="251" t="s">
        <v>502</v>
      </c>
      <c r="E690" s="6"/>
      <c r="G690" s="252">
        <f>G602</f>
        <v>993500</v>
      </c>
    </row>
    <row r="691" spans="2:7" s="201" customFormat="1" ht="12.65" customHeight="1">
      <c r="B691" s="253"/>
      <c r="C691" s="253"/>
      <c r="D691" s="253"/>
      <c r="E691" s="12"/>
      <c r="F691" s="253"/>
      <c r="G691" s="254"/>
    </row>
    <row r="692" spans="2:7" s="201" customFormat="1" ht="12" customHeight="1">
      <c r="C692" s="251" t="s">
        <v>155</v>
      </c>
      <c r="E692" s="6"/>
      <c r="G692" s="252">
        <f>G631</f>
        <v>57500</v>
      </c>
    </row>
    <row r="693" spans="2:7" s="201" customFormat="1" ht="12" customHeight="1">
      <c r="B693" s="253"/>
      <c r="C693" s="253"/>
      <c r="D693" s="253"/>
      <c r="E693" s="12"/>
      <c r="F693" s="253"/>
      <c r="G693" s="254"/>
    </row>
    <row r="694" spans="2:7" s="201" customFormat="1" ht="12" customHeight="1">
      <c r="C694" s="255" t="s">
        <v>213</v>
      </c>
      <c r="D694" s="257"/>
      <c r="E694" s="257"/>
      <c r="F694" s="257"/>
      <c r="G694" s="252">
        <f>G658</f>
        <v>0</v>
      </c>
    </row>
    <row r="695" spans="2:7" s="201" customFormat="1" ht="12" customHeight="1">
      <c r="B695" s="253"/>
      <c r="C695" s="253"/>
      <c r="D695" s="253"/>
      <c r="E695" s="12"/>
      <c r="F695" s="253"/>
      <c r="G695" s="254"/>
    </row>
    <row r="696" spans="2:7" s="201" customFormat="1" ht="12" customHeight="1">
      <c r="B696" s="258"/>
      <c r="C696" s="259" t="s">
        <v>163</v>
      </c>
      <c r="D696" s="259"/>
      <c r="E696" s="22"/>
      <c r="F696" s="259"/>
      <c r="G696" s="260">
        <f>SUM(G664:G695)</f>
        <v>44585779</v>
      </c>
    </row>
    <row r="697" spans="2:7" s="201" customFormat="1" ht="12" customHeight="1">
      <c r="B697" s="261"/>
      <c r="C697" s="262"/>
      <c r="D697" s="262"/>
      <c r="E697" s="26"/>
      <c r="F697" s="262"/>
      <c r="G697" s="263"/>
    </row>
    <row r="698" spans="2:7" s="201" customFormat="1" ht="12" customHeight="1">
      <c r="B698" s="27"/>
      <c r="C698" s="264" t="s">
        <v>185</v>
      </c>
      <c r="D698" s="264"/>
      <c r="E698" s="19"/>
      <c r="F698" s="264"/>
      <c r="G698" s="265">
        <f>G696*1.1</f>
        <v>49044356.899999999</v>
      </c>
    </row>
    <row r="699" spans="2:7" s="201" customFormat="1" ht="12" customHeight="1">
      <c r="B699" s="261"/>
      <c r="C699" s="262"/>
      <c r="D699" s="262"/>
      <c r="E699" s="26"/>
      <c r="F699" s="262"/>
      <c r="G699" s="263"/>
    </row>
    <row r="700" spans="2:7" s="200" customFormat="1" ht="12">
      <c r="B700" s="266"/>
      <c r="C700" s="267" t="s">
        <v>164</v>
      </c>
      <c r="D700" s="268"/>
      <c r="E700" s="28"/>
      <c r="F700" s="268"/>
      <c r="G700" s="269">
        <f>G698*1.15</f>
        <v>56401010.439999998</v>
      </c>
    </row>
    <row r="701" spans="2:7">
      <c r="B701" s="253"/>
      <c r="C701" s="253"/>
      <c r="D701" s="253"/>
      <c r="E701" s="12"/>
      <c r="F701" s="253"/>
      <c r="G701" s="270"/>
    </row>
    <row r="702" spans="2:7">
      <c r="C702" s="25" t="s">
        <v>184</v>
      </c>
      <c r="D702" s="18"/>
      <c r="E702" s="19"/>
      <c r="F702" s="18"/>
      <c r="G702" s="271">
        <f>G700</f>
        <v>56401010.439999998</v>
      </c>
    </row>
    <row r="703" spans="2:7">
      <c r="C703" s="201"/>
      <c r="D703" s="201"/>
      <c r="E703" s="6"/>
      <c r="F703" s="201"/>
      <c r="G703" s="272"/>
    </row>
    <row r="704" spans="2:7">
      <c r="C704" s="201"/>
      <c r="D704" s="201"/>
      <c r="E704" s="6"/>
      <c r="F704" s="201"/>
      <c r="G704" s="219"/>
    </row>
    <row r="705" spans="3:7">
      <c r="C705" s="224"/>
      <c r="D705" s="225"/>
      <c r="E705" s="8"/>
      <c r="F705" s="200"/>
      <c r="G705" s="226"/>
    </row>
  </sheetData>
  <mergeCells count="5">
    <mergeCell ref="B16:G16"/>
    <mergeCell ref="B35:G37"/>
    <mergeCell ref="B44:G44"/>
    <mergeCell ref="B88:G88"/>
    <mergeCell ref="B126:G126"/>
  </mergeCells>
  <pageMargins left="0.59055118110236227" right="0.27559055118110237" top="0.70866141732283472" bottom="0.39370078740157483" header="0.31496062992125984" footer="0.31496062992125984"/>
  <pageSetup paperSize="9" scale="92" orientation="portrait" r:id="rId1"/>
  <headerFooter>
    <oddHeader>&amp;LSEWAGE PLANT ROAD ROUTINE MAINTENANCE&amp;RFOR BUDGET PURPOSES ONLY</oddHeader>
    <oddFooter>Page &amp;P</oddFooter>
  </headerFooter>
  <rowBreaks count="19" manualBreakCount="19">
    <brk id="42" min="1" max="6" man="1"/>
    <brk id="84" min="1" max="6" man="1"/>
    <brk id="123" min="1" max="6" man="1"/>
    <brk id="173" min="1" max="6" man="1"/>
    <brk id="225" min="1" max="6" man="1"/>
    <brk id="250" max="16383" man="1"/>
    <brk id="270" max="16383" man="1"/>
    <brk id="307" min="1" max="6" man="1"/>
    <brk id="341" min="1" max="6" man="1"/>
    <brk id="373" min="1" max="6" man="1"/>
    <brk id="420" min="1" max="6" man="1"/>
    <brk id="442" min="1" max="6" man="1"/>
    <brk id="479" min="1" max="6" man="1"/>
    <brk id="518" max="16383" man="1"/>
    <brk id="555" min="1" max="6" man="1"/>
    <brk id="602" min="1" max="6" man="1"/>
    <brk id="631" max="16383" man="1"/>
    <brk id="658" min="1" max="6" man="1"/>
    <brk id="70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AD679-8110-4323-827D-37B2EC91A273}">
  <sheetPr>
    <tabColor rgb="FF92D050"/>
  </sheetPr>
  <dimension ref="A1:H585"/>
  <sheetViews>
    <sheetView zoomScaleNormal="100" workbookViewId="0">
      <pane ySplit="3" topLeftCell="A67" activePane="bottomLeft" state="frozen"/>
      <selection pane="bottomLeft" activeCell="L568" sqref="L568"/>
    </sheetView>
  </sheetViews>
  <sheetFormatPr defaultColWidth="8.90625" defaultRowHeight="12.5"/>
  <cols>
    <col min="1" max="1" width="9.08984375" style="276" customWidth="1"/>
    <col min="2" max="2" width="56.6328125" style="372" customWidth="1"/>
    <col min="3" max="3" width="10.08984375" style="275" customWidth="1"/>
    <col min="4" max="4" width="14.36328125" style="275" customWidth="1"/>
    <col min="5" max="5" width="20" style="389" customWidth="1"/>
    <col min="6" max="6" width="22.6328125" style="390" customWidth="1"/>
    <col min="7" max="16384" width="8.90625" style="372"/>
  </cols>
  <sheetData>
    <row r="1" spans="1:6" ht="13">
      <c r="A1" s="416"/>
      <c r="B1" s="416"/>
      <c r="C1" s="416"/>
      <c r="D1" s="416"/>
      <c r="E1" s="416"/>
      <c r="F1" s="416"/>
    </row>
    <row r="2" spans="1:6" ht="13">
      <c r="A2" s="278" t="s">
        <v>827</v>
      </c>
      <c r="B2" s="278"/>
      <c r="C2" s="278"/>
      <c r="D2" s="278"/>
      <c r="E2" s="278"/>
      <c r="F2" s="279"/>
    </row>
    <row r="3" spans="1:6" ht="13">
      <c r="A3" s="280" t="s">
        <v>1</v>
      </c>
      <c r="B3" s="280" t="s">
        <v>2</v>
      </c>
      <c r="C3" s="280" t="s">
        <v>3</v>
      </c>
      <c r="D3" s="280" t="s">
        <v>4</v>
      </c>
      <c r="E3" s="281" t="s">
        <v>5</v>
      </c>
      <c r="F3" s="282" t="s">
        <v>6</v>
      </c>
    </row>
    <row r="4" spans="1:6" ht="27" customHeight="1">
      <c r="A4" s="283"/>
      <c r="B4" s="284" t="s">
        <v>54</v>
      </c>
      <c r="C4" s="285"/>
      <c r="D4" s="285"/>
      <c r="E4" s="286"/>
      <c r="F4" s="287"/>
    </row>
    <row r="5" spans="1:6">
      <c r="A5" s="285"/>
      <c r="B5" s="288"/>
      <c r="C5" s="285"/>
      <c r="D5" s="285"/>
      <c r="E5" s="286"/>
      <c r="F5" s="287"/>
    </row>
    <row r="6" spans="1:6" ht="13">
      <c r="A6" s="283"/>
      <c r="B6" s="284" t="s">
        <v>56</v>
      </c>
      <c r="C6" s="285"/>
      <c r="D6" s="285"/>
      <c r="E6" s="286"/>
      <c r="F6" s="287"/>
    </row>
    <row r="7" spans="1:6">
      <c r="A7" s="285"/>
      <c r="B7" s="288"/>
      <c r="C7" s="285"/>
      <c r="D7" s="285"/>
      <c r="E7" s="286"/>
      <c r="F7" s="287"/>
    </row>
    <row r="8" spans="1:6" ht="13">
      <c r="A8" s="283"/>
      <c r="B8" s="289" t="s">
        <v>353</v>
      </c>
      <c r="C8" s="285"/>
      <c r="D8" s="285"/>
      <c r="E8" s="286"/>
      <c r="F8" s="287"/>
    </row>
    <row r="9" spans="1:6">
      <c r="A9" s="285"/>
      <c r="B9" s="288"/>
      <c r="C9" s="285"/>
      <c r="D9" s="285"/>
      <c r="E9" s="286"/>
      <c r="F9" s="287"/>
    </row>
    <row r="10" spans="1:6" ht="13">
      <c r="A10" s="283"/>
      <c r="B10" s="290" t="s">
        <v>323</v>
      </c>
      <c r="C10" s="291"/>
      <c r="D10" s="292"/>
      <c r="E10" s="293"/>
      <c r="F10" s="294"/>
    </row>
    <row r="11" spans="1:6" ht="26">
      <c r="A11" s="283"/>
      <c r="B11" s="295" t="s">
        <v>371</v>
      </c>
      <c r="C11" s="291"/>
      <c r="D11" s="292"/>
      <c r="E11" s="293"/>
      <c r="F11" s="294"/>
    </row>
    <row r="12" spans="1:6" ht="13">
      <c r="A12" s="283"/>
      <c r="B12" s="284"/>
      <c r="C12" s="291"/>
      <c r="D12" s="292"/>
      <c r="E12" s="293"/>
      <c r="F12" s="294"/>
    </row>
    <row r="13" spans="1:6">
      <c r="A13" s="283" t="s">
        <v>678</v>
      </c>
      <c r="B13" s="296" t="s">
        <v>372</v>
      </c>
      <c r="C13" s="283" t="s">
        <v>380</v>
      </c>
      <c r="D13" s="285">
        <v>1</v>
      </c>
      <c r="E13" s="286">
        <v>35000</v>
      </c>
      <c r="F13" s="287">
        <f>D13*E13</f>
        <v>35000</v>
      </c>
    </row>
    <row r="14" spans="1:6" ht="13">
      <c r="A14" s="283"/>
      <c r="B14" s="284"/>
      <c r="C14" s="291"/>
      <c r="D14" s="285"/>
      <c r="E14" s="293"/>
      <c r="F14" s="287"/>
    </row>
    <row r="15" spans="1:6" ht="25">
      <c r="A15" s="283" t="s">
        <v>679</v>
      </c>
      <c r="B15" s="296" t="s">
        <v>530</v>
      </c>
      <c r="C15" s="283" t="s">
        <v>380</v>
      </c>
      <c r="D15" s="285">
        <v>1</v>
      </c>
      <c r="E15" s="286">
        <f>'Site Establishment Breakdown'!E4+'Site Establishment Breakdown'!E7+'Site Establishment Breakdown'!E9+'Site Establishment Breakdown'!E6+'Site Establishment Breakdown'!E8+2000</f>
        <v>14418</v>
      </c>
      <c r="F15" s="287">
        <f>D15*E15</f>
        <v>14418</v>
      </c>
    </row>
    <row r="16" spans="1:6" ht="13">
      <c r="A16" s="283"/>
      <c r="B16" s="284"/>
      <c r="C16" s="291"/>
      <c r="D16" s="285"/>
      <c r="E16" s="293"/>
      <c r="F16" s="287"/>
    </row>
    <row r="17" spans="1:6">
      <c r="A17" s="283" t="s">
        <v>680</v>
      </c>
      <c r="B17" s="296" t="s">
        <v>373</v>
      </c>
      <c r="C17" s="283" t="s">
        <v>380</v>
      </c>
      <c r="D17" s="285">
        <v>1</v>
      </c>
      <c r="E17" s="286">
        <f>'Site Establishment Breakdown'!E12</f>
        <v>5000</v>
      </c>
      <c r="F17" s="287">
        <f>D17*E17</f>
        <v>5000</v>
      </c>
    </row>
    <row r="18" spans="1:6" ht="13">
      <c r="A18" s="283"/>
      <c r="B18" s="284"/>
      <c r="C18" s="291"/>
      <c r="D18" s="292"/>
      <c r="E18" s="293"/>
      <c r="F18" s="287"/>
    </row>
    <row r="19" spans="1:6" ht="13">
      <c r="A19" s="283"/>
      <c r="B19" s="290" t="s">
        <v>25</v>
      </c>
      <c r="C19" s="285"/>
      <c r="D19" s="285"/>
      <c r="E19" s="286"/>
      <c r="F19" s="287"/>
    </row>
    <row r="20" spans="1:6" ht="13">
      <c r="A20" s="283"/>
      <c r="B20" s="284"/>
      <c r="C20" s="285"/>
      <c r="D20" s="285"/>
      <c r="E20" s="286"/>
      <c r="F20" s="287"/>
    </row>
    <row r="21" spans="1:6" ht="26">
      <c r="A21" s="283"/>
      <c r="B21" s="295" t="s">
        <v>354</v>
      </c>
      <c r="C21" s="285"/>
      <c r="D21" s="285"/>
      <c r="E21" s="286"/>
      <c r="F21" s="287"/>
    </row>
    <row r="22" spans="1:6" ht="13">
      <c r="A22" s="283"/>
      <c r="B22" s="284"/>
      <c r="C22" s="285"/>
      <c r="D22" s="285"/>
      <c r="E22" s="286"/>
      <c r="F22" s="287"/>
    </row>
    <row r="23" spans="1:6" ht="52">
      <c r="A23" s="283"/>
      <c r="B23" s="297" t="s">
        <v>356</v>
      </c>
      <c r="C23" s="285"/>
      <c r="D23" s="285"/>
      <c r="E23" s="286"/>
      <c r="F23" s="287"/>
    </row>
    <row r="24" spans="1:6">
      <c r="A24" s="285"/>
      <c r="B24" s="288"/>
      <c r="C24" s="285"/>
      <c r="D24" s="285"/>
      <c r="E24" s="286"/>
      <c r="F24" s="287"/>
    </row>
    <row r="25" spans="1:6">
      <c r="A25" s="283" t="s">
        <v>681</v>
      </c>
      <c r="B25" s="296" t="s">
        <v>355</v>
      </c>
      <c r="C25" s="283" t="s">
        <v>380</v>
      </c>
      <c r="D25" s="285">
        <v>1</v>
      </c>
      <c r="E25" s="286">
        <v>7500</v>
      </c>
      <c r="F25" s="287">
        <f>D25*E25</f>
        <v>7500</v>
      </c>
    </row>
    <row r="26" spans="1:6">
      <c r="A26" s="283"/>
      <c r="B26" s="296"/>
      <c r="C26" s="283"/>
      <c r="D26" s="285"/>
      <c r="E26" s="286"/>
      <c r="F26" s="287"/>
    </row>
    <row r="27" spans="1:6">
      <c r="A27" s="283" t="s">
        <v>682</v>
      </c>
      <c r="B27" s="296" t="s">
        <v>357</v>
      </c>
      <c r="C27" s="283" t="s">
        <v>32</v>
      </c>
      <c r="D27" s="285">
        <v>30</v>
      </c>
      <c r="E27" s="286">
        <v>1100</v>
      </c>
      <c r="F27" s="287">
        <f>D27*E27</f>
        <v>33000</v>
      </c>
    </row>
    <row r="28" spans="1:6">
      <c r="A28" s="283"/>
      <c r="B28" s="296"/>
      <c r="C28" s="283"/>
      <c r="D28" s="285"/>
      <c r="E28" s="286"/>
      <c r="F28" s="287"/>
    </row>
    <row r="29" spans="1:6">
      <c r="A29" s="283" t="s">
        <v>683</v>
      </c>
      <c r="B29" s="296" t="s">
        <v>358</v>
      </c>
      <c r="C29" s="283" t="s">
        <v>32</v>
      </c>
      <c r="D29" s="285">
        <v>30</v>
      </c>
      <c r="E29" s="286">
        <v>275</v>
      </c>
      <c r="F29" s="287">
        <f>D29*E29</f>
        <v>8250</v>
      </c>
    </row>
    <row r="30" spans="1:6">
      <c r="A30" s="283"/>
      <c r="B30" s="296"/>
      <c r="C30" s="283"/>
      <c r="D30" s="285"/>
      <c r="E30" s="286"/>
      <c r="F30" s="287"/>
    </row>
    <row r="31" spans="1:6" ht="37.5">
      <c r="A31" s="283" t="s">
        <v>684</v>
      </c>
      <c r="B31" s="296" t="s">
        <v>359</v>
      </c>
      <c r="C31" s="283" t="s">
        <v>32</v>
      </c>
      <c r="D31" s="285">
        <v>30</v>
      </c>
      <c r="E31" s="286">
        <f>120*1.15</f>
        <v>138</v>
      </c>
      <c r="F31" s="287">
        <f>D31*E31</f>
        <v>4140</v>
      </c>
    </row>
    <row r="32" spans="1:6">
      <c r="A32" s="283"/>
      <c r="B32" s="296"/>
      <c r="C32" s="283"/>
      <c r="D32" s="285"/>
      <c r="E32" s="286"/>
      <c r="F32" s="287"/>
    </row>
    <row r="33" spans="1:6" ht="25">
      <c r="A33" s="283" t="s">
        <v>685</v>
      </c>
      <c r="B33" s="296" t="s">
        <v>360</v>
      </c>
      <c r="C33" s="283" t="s">
        <v>32</v>
      </c>
      <c r="D33" s="285">
        <v>30</v>
      </c>
      <c r="E33" s="286">
        <f>140*1.15</f>
        <v>161</v>
      </c>
      <c r="F33" s="287">
        <f>D33*E33</f>
        <v>4830</v>
      </c>
    </row>
    <row r="34" spans="1:6">
      <c r="A34" s="283"/>
      <c r="B34" s="296"/>
      <c r="C34" s="283"/>
      <c r="D34" s="285"/>
      <c r="E34" s="286"/>
      <c r="F34" s="287"/>
    </row>
    <row r="35" spans="1:6" ht="32.25" customHeight="1">
      <c r="A35" s="283" t="s">
        <v>686</v>
      </c>
      <c r="B35" s="296" t="s">
        <v>370</v>
      </c>
      <c r="C35" s="283" t="s">
        <v>32</v>
      </c>
      <c r="D35" s="285">
        <v>30</v>
      </c>
      <c r="E35" s="286">
        <f>800*1.15</f>
        <v>920</v>
      </c>
      <c r="F35" s="287">
        <f>D35*E35</f>
        <v>27600</v>
      </c>
    </row>
    <row r="36" spans="1:6">
      <c r="A36" s="283"/>
      <c r="B36" s="296"/>
      <c r="C36" s="283"/>
      <c r="D36" s="285"/>
      <c r="E36" s="286"/>
      <c r="F36" s="287"/>
    </row>
    <row r="37" spans="1:6" ht="37.5">
      <c r="A37" s="283" t="s">
        <v>687</v>
      </c>
      <c r="B37" s="296" t="s">
        <v>361</v>
      </c>
      <c r="C37" s="283" t="s">
        <v>32</v>
      </c>
      <c r="D37" s="285">
        <v>30</v>
      </c>
      <c r="E37" s="286">
        <v>100</v>
      </c>
      <c r="F37" s="287">
        <f>D37*E37</f>
        <v>3000</v>
      </c>
    </row>
    <row r="38" spans="1:6">
      <c r="A38" s="283"/>
      <c r="B38" s="296"/>
      <c r="C38" s="283"/>
      <c r="D38" s="285"/>
      <c r="E38" s="286"/>
      <c r="F38" s="287"/>
    </row>
    <row r="39" spans="1:6" ht="25">
      <c r="A39" s="283" t="s">
        <v>688</v>
      </c>
      <c r="B39" s="296" t="s">
        <v>362</v>
      </c>
      <c r="C39" s="283" t="s">
        <v>32</v>
      </c>
      <c r="D39" s="285">
        <v>30</v>
      </c>
      <c r="E39" s="286">
        <f>(4.34*1.15)*3*(5*4)</f>
        <v>299.45999999999998</v>
      </c>
      <c r="F39" s="287">
        <f>D39*E39</f>
        <v>8983.7999999999993</v>
      </c>
    </row>
    <row r="40" spans="1:6">
      <c r="A40" s="283"/>
      <c r="B40" s="296"/>
      <c r="C40" s="283"/>
      <c r="D40" s="285"/>
      <c r="E40" s="286"/>
      <c r="F40" s="287"/>
    </row>
    <row r="41" spans="1:6" ht="25">
      <c r="A41" s="283" t="s">
        <v>689</v>
      </c>
      <c r="B41" s="296" t="s">
        <v>363</v>
      </c>
      <c r="C41" s="283" t="s">
        <v>32</v>
      </c>
      <c r="D41" s="285">
        <v>30</v>
      </c>
      <c r="E41" s="286">
        <f>30*1.15</f>
        <v>34.5</v>
      </c>
      <c r="F41" s="287">
        <f>D41*E41</f>
        <v>1035</v>
      </c>
    </row>
    <row r="42" spans="1:6">
      <c r="A42" s="283"/>
      <c r="B42" s="296"/>
      <c r="C42" s="283"/>
      <c r="D42" s="285"/>
      <c r="E42" s="286"/>
      <c r="F42" s="287"/>
    </row>
    <row r="43" spans="1:6" ht="25">
      <c r="A43" s="283" t="s">
        <v>690</v>
      </c>
      <c r="B43" s="296" t="s">
        <v>364</v>
      </c>
      <c r="C43" s="283" t="s">
        <v>32</v>
      </c>
      <c r="D43" s="285">
        <v>30</v>
      </c>
      <c r="E43" s="286">
        <f>(3.15*1.15)*5*4*3</f>
        <v>217.35</v>
      </c>
      <c r="F43" s="287">
        <f>D43*E43</f>
        <v>6520.5</v>
      </c>
    </row>
    <row r="44" spans="1:6">
      <c r="A44" s="283"/>
      <c r="B44" s="296"/>
      <c r="C44" s="283"/>
      <c r="D44" s="285"/>
      <c r="E44" s="286"/>
      <c r="F44" s="287"/>
    </row>
    <row r="45" spans="1:6" ht="25">
      <c r="A45" s="283" t="s">
        <v>691</v>
      </c>
      <c r="B45" s="296" t="s">
        <v>365</v>
      </c>
      <c r="C45" s="283" t="s">
        <v>32</v>
      </c>
      <c r="D45" s="285">
        <v>30</v>
      </c>
      <c r="E45" s="373">
        <f>72*1.15</f>
        <v>82.8</v>
      </c>
      <c r="F45" s="287">
        <f>D45*E39</f>
        <v>8983.7999999999993</v>
      </c>
    </row>
    <row r="46" spans="1:6">
      <c r="A46" s="283"/>
      <c r="B46" s="296"/>
      <c r="C46" s="283"/>
      <c r="D46" s="285"/>
      <c r="E46" s="286"/>
      <c r="F46" s="287"/>
    </row>
    <row r="47" spans="1:6" ht="39" customHeight="1">
      <c r="A47" s="283" t="s">
        <v>692</v>
      </c>
      <c r="B47" s="296" t="s">
        <v>366</v>
      </c>
      <c r="C47" s="283" t="s">
        <v>32</v>
      </c>
      <c r="D47" s="285">
        <v>30</v>
      </c>
      <c r="E47" s="286">
        <f>650*1.15</f>
        <v>747.5</v>
      </c>
      <c r="F47" s="287">
        <f>D47*E47</f>
        <v>22425</v>
      </c>
    </row>
    <row r="48" spans="1:6">
      <c r="A48" s="283"/>
      <c r="B48" s="296"/>
      <c r="C48" s="283"/>
      <c r="D48" s="285"/>
      <c r="E48" s="286"/>
      <c r="F48" s="287"/>
    </row>
    <row r="49" spans="1:7" ht="25">
      <c r="A49" s="283" t="s">
        <v>693</v>
      </c>
      <c r="B49" s="296" t="s">
        <v>367</v>
      </c>
      <c r="C49" s="283" t="s">
        <v>32</v>
      </c>
      <c r="D49" s="285">
        <v>30</v>
      </c>
      <c r="E49" s="286">
        <f>30*1.15</f>
        <v>34.5</v>
      </c>
      <c r="F49" s="287">
        <f>D49*E49</f>
        <v>1035</v>
      </c>
    </row>
    <row r="50" spans="1:7">
      <c r="A50" s="283"/>
      <c r="B50" s="296"/>
      <c r="C50" s="283"/>
      <c r="D50" s="285"/>
      <c r="E50" s="286"/>
      <c r="F50" s="287"/>
    </row>
    <row r="51" spans="1:7" ht="25">
      <c r="A51" s="283" t="s">
        <v>694</v>
      </c>
      <c r="B51" s="296" t="s">
        <v>368</v>
      </c>
      <c r="C51" s="283" t="s">
        <v>32</v>
      </c>
      <c r="D51" s="285">
        <v>30</v>
      </c>
      <c r="E51" s="286">
        <f>50*1.15</f>
        <v>57.5</v>
      </c>
      <c r="F51" s="287">
        <f>D51*E51</f>
        <v>1725</v>
      </c>
    </row>
    <row r="52" spans="1:7">
      <c r="A52" s="283"/>
      <c r="B52" s="296"/>
      <c r="C52" s="283"/>
      <c r="D52" s="285"/>
      <c r="E52" s="286"/>
      <c r="F52" s="287"/>
    </row>
    <row r="53" spans="1:7" ht="25">
      <c r="A53" s="283" t="s">
        <v>695</v>
      </c>
      <c r="B53" s="296" t="s">
        <v>369</v>
      </c>
      <c r="C53" s="283" t="s">
        <v>32</v>
      </c>
      <c r="D53" s="285">
        <v>30</v>
      </c>
      <c r="E53" s="286">
        <f>300*1.15</f>
        <v>345</v>
      </c>
      <c r="F53" s="287">
        <f>D53*E53</f>
        <v>10350</v>
      </c>
    </row>
    <row r="54" spans="1:7" ht="15.75" customHeight="1">
      <c r="A54" s="283"/>
      <c r="B54" s="298"/>
      <c r="C54" s="299"/>
      <c r="D54" s="300"/>
      <c r="E54" s="301"/>
      <c r="F54" s="302"/>
    </row>
    <row r="55" spans="1:7">
      <c r="A55" s="283" t="s">
        <v>696</v>
      </c>
      <c r="B55" s="303" t="s">
        <v>415</v>
      </c>
      <c r="C55" s="304" t="s">
        <v>32</v>
      </c>
      <c r="D55" s="300">
        <v>5</v>
      </c>
      <c r="E55" s="305">
        <v>250</v>
      </c>
      <c r="F55" s="306">
        <f>D55*E55</f>
        <v>1250</v>
      </c>
      <c r="G55" s="417"/>
    </row>
    <row r="56" spans="1:7">
      <c r="A56" s="285"/>
      <c r="B56" s="307"/>
      <c r="C56" s="308"/>
      <c r="D56" s="300"/>
      <c r="E56" s="305"/>
      <c r="F56" s="309"/>
      <c r="G56" s="417"/>
    </row>
    <row r="57" spans="1:7">
      <c r="A57" s="283" t="s">
        <v>697</v>
      </c>
      <c r="B57" s="303" t="s">
        <v>417</v>
      </c>
      <c r="C57" s="304" t="s">
        <v>32</v>
      </c>
      <c r="D57" s="300">
        <v>5</v>
      </c>
      <c r="E57" s="305">
        <v>50</v>
      </c>
      <c r="F57" s="306">
        <f>D57*E57</f>
        <v>250</v>
      </c>
      <c r="G57" s="417"/>
    </row>
    <row r="58" spans="1:7">
      <c r="A58" s="283"/>
      <c r="B58" s="296"/>
      <c r="C58" s="283"/>
      <c r="D58" s="285"/>
      <c r="E58" s="286"/>
      <c r="F58" s="287"/>
    </row>
    <row r="59" spans="1:7" ht="13">
      <c r="A59" s="285"/>
      <c r="B59" s="310" t="s">
        <v>540</v>
      </c>
      <c r="C59" s="285"/>
      <c r="D59" s="285"/>
      <c r="E59" s="286"/>
      <c r="F59" s="287"/>
    </row>
    <row r="60" spans="1:7">
      <c r="A60" s="285"/>
      <c r="B60" s="288"/>
      <c r="C60" s="285"/>
      <c r="D60" s="285"/>
      <c r="E60" s="286"/>
      <c r="F60" s="287"/>
    </row>
    <row r="61" spans="1:7" ht="43.5" customHeight="1">
      <c r="A61" s="285" t="s">
        <v>698</v>
      </c>
      <c r="B61" s="288" t="s">
        <v>533</v>
      </c>
      <c r="C61" s="283" t="s">
        <v>379</v>
      </c>
      <c r="D61" s="285">
        <v>1</v>
      </c>
      <c r="E61" s="286"/>
      <c r="F61" s="287"/>
    </row>
    <row r="62" spans="1:7">
      <c r="A62" s="285"/>
      <c r="B62" s="288"/>
      <c r="C62" s="285"/>
      <c r="D62" s="285"/>
      <c r="E62" s="286"/>
      <c r="F62" s="287"/>
    </row>
    <row r="63" spans="1:7" ht="37.5">
      <c r="A63" s="285" t="s">
        <v>699</v>
      </c>
      <c r="B63" s="288" t="s">
        <v>590</v>
      </c>
      <c r="C63" s="283" t="s">
        <v>379</v>
      </c>
      <c r="D63" s="285">
        <v>1</v>
      </c>
      <c r="E63" s="286">
        <v>350000</v>
      </c>
      <c r="F63" s="287">
        <f>D63*E63</f>
        <v>350000</v>
      </c>
    </row>
    <row r="64" spans="1:7">
      <c r="A64" s="285"/>
      <c r="B64" s="288"/>
      <c r="C64" s="285"/>
      <c r="D64" s="285"/>
      <c r="E64" s="286"/>
      <c r="F64" s="287"/>
    </row>
    <row r="65" spans="1:8" ht="37.5">
      <c r="A65" s="285" t="s">
        <v>700</v>
      </c>
      <c r="B65" s="296" t="s">
        <v>534</v>
      </c>
      <c r="C65" s="283" t="s">
        <v>379</v>
      </c>
      <c r="D65" s="285">
        <v>1</v>
      </c>
      <c r="E65" s="286">
        <v>250000</v>
      </c>
      <c r="F65" s="287">
        <f>D65*E65</f>
        <v>250000</v>
      </c>
    </row>
    <row r="66" spans="1:8">
      <c r="A66" s="285"/>
      <c r="B66" s="288"/>
      <c r="C66" s="285"/>
      <c r="D66" s="285"/>
      <c r="E66" s="286"/>
      <c r="F66" s="287"/>
    </row>
    <row r="67" spans="1:8" ht="37.5">
      <c r="A67" s="285" t="s">
        <v>701</v>
      </c>
      <c r="B67" s="288" t="s">
        <v>535</v>
      </c>
      <c r="C67" s="283" t="s">
        <v>379</v>
      </c>
      <c r="D67" s="285">
        <v>1</v>
      </c>
      <c r="E67" s="286"/>
      <c r="F67" s="287"/>
    </row>
    <row r="68" spans="1:8" ht="13">
      <c r="A68" s="285"/>
      <c r="B68" s="311"/>
      <c r="C68" s="283"/>
      <c r="D68" s="285"/>
      <c r="E68" s="286"/>
      <c r="F68" s="287"/>
    </row>
    <row r="69" spans="1:8" ht="13">
      <c r="A69" s="285"/>
      <c r="B69" s="310" t="s">
        <v>536</v>
      </c>
      <c r="C69" s="283"/>
      <c r="D69" s="285"/>
      <c r="E69" s="286"/>
      <c r="F69" s="287"/>
    </row>
    <row r="70" spans="1:8" ht="13">
      <c r="A70" s="285"/>
      <c r="B70" s="311"/>
      <c r="C70" s="283"/>
      <c r="D70" s="285"/>
      <c r="E70" s="286"/>
      <c r="F70" s="287"/>
    </row>
    <row r="71" spans="1:8" ht="25">
      <c r="A71" s="285" t="s">
        <v>702</v>
      </c>
      <c r="B71" s="288" t="s">
        <v>591</v>
      </c>
      <c r="C71" s="283" t="s">
        <v>379</v>
      </c>
      <c r="D71" s="285">
        <v>1</v>
      </c>
      <c r="E71" s="286">
        <v>200000</v>
      </c>
      <c r="F71" s="287">
        <f>D71*E71</f>
        <v>200000</v>
      </c>
      <c r="H71" s="374"/>
    </row>
    <row r="72" spans="1:8" ht="13">
      <c r="A72" s="285"/>
      <c r="B72" s="311"/>
      <c r="C72" s="283"/>
      <c r="D72" s="285"/>
      <c r="E72" s="286"/>
      <c r="F72" s="287"/>
    </row>
    <row r="73" spans="1:8" ht="25">
      <c r="A73" s="285" t="s">
        <v>703</v>
      </c>
      <c r="B73" s="288" t="s">
        <v>537</v>
      </c>
      <c r="C73" s="283" t="s">
        <v>379</v>
      </c>
      <c r="D73" s="285">
        <v>1</v>
      </c>
      <c r="E73" s="286"/>
      <c r="F73" s="287"/>
    </row>
    <row r="74" spans="1:8" ht="13">
      <c r="A74" s="285"/>
      <c r="B74" s="311"/>
      <c r="C74" s="283"/>
      <c r="D74" s="285"/>
      <c r="E74" s="286"/>
      <c r="F74" s="287"/>
    </row>
    <row r="75" spans="1:8" ht="37.5">
      <c r="A75" s="285" t="s">
        <v>704</v>
      </c>
      <c r="B75" s="288" t="s">
        <v>538</v>
      </c>
      <c r="C75" s="283" t="s">
        <v>379</v>
      </c>
      <c r="D75" s="285">
        <v>1</v>
      </c>
      <c r="E75" s="286"/>
      <c r="F75" s="287"/>
    </row>
    <row r="76" spans="1:8" ht="13">
      <c r="A76" s="285"/>
      <c r="B76" s="311"/>
      <c r="C76" s="283"/>
      <c r="D76" s="285"/>
      <c r="E76" s="286"/>
      <c r="F76" s="287"/>
    </row>
    <row r="77" spans="1:8" ht="25">
      <c r="A77" s="285" t="s">
        <v>705</v>
      </c>
      <c r="B77" s="288" t="s">
        <v>592</v>
      </c>
      <c r="C77" s="283" t="s">
        <v>379</v>
      </c>
      <c r="D77" s="285">
        <v>1</v>
      </c>
      <c r="E77" s="286"/>
      <c r="F77" s="287"/>
    </row>
    <row r="78" spans="1:8" ht="13">
      <c r="A78" s="285"/>
      <c r="B78" s="311"/>
      <c r="C78" s="283"/>
      <c r="D78" s="285"/>
      <c r="E78" s="286"/>
      <c r="F78" s="287"/>
    </row>
    <row r="79" spans="1:8" ht="37.5">
      <c r="A79" s="285" t="s">
        <v>706</v>
      </c>
      <c r="B79" s="288" t="s">
        <v>593</v>
      </c>
      <c r="C79" s="283" t="s">
        <v>379</v>
      </c>
      <c r="D79" s="285">
        <v>1</v>
      </c>
      <c r="E79" s="286"/>
      <c r="F79" s="287"/>
    </row>
    <row r="80" spans="1:8" ht="13">
      <c r="A80" s="285"/>
      <c r="B80" s="311"/>
      <c r="C80" s="283"/>
      <c r="D80" s="285"/>
      <c r="E80" s="286"/>
      <c r="F80" s="287"/>
    </row>
    <row r="81" spans="1:6" ht="25">
      <c r="A81" s="285" t="s">
        <v>707</v>
      </c>
      <c r="B81" s="288" t="s">
        <v>594</v>
      </c>
      <c r="C81" s="283" t="s">
        <v>379</v>
      </c>
      <c r="D81" s="285">
        <v>1</v>
      </c>
      <c r="E81" s="286"/>
      <c r="F81" s="287"/>
    </row>
    <row r="82" spans="1:6">
      <c r="A82" s="285"/>
      <c r="B82" s="288"/>
      <c r="C82" s="285"/>
      <c r="D82" s="285"/>
      <c r="E82" s="286"/>
      <c r="F82" s="287"/>
    </row>
    <row r="83" spans="1:6">
      <c r="A83" s="285" t="s">
        <v>708</v>
      </c>
      <c r="B83" s="288" t="s">
        <v>374</v>
      </c>
      <c r="C83" s="285" t="s">
        <v>380</v>
      </c>
      <c r="D83" s="285">
        <v>1</v>
      </c>
      <c r="E83" s="312"/>
      <c r="F83" s="287">
        <f>D83*E83</f>
        <v>0</v>
      </c>
    </row>
    <row r="84" spans="1:6">
      <c r="A84" s="285"/>
      <c r="B84" s="288"/>
      <c r="C84" s="285"/>
      <c r="D84" s="285"/>
      <c r="E84" s="286"/>
      <c r="F84" s="287"/>
    </row>
    <row r="85" spans="1:6">
      <c r="A85" s="285" t="s">
        <v>709</v>
      </c>
      <c r="B85" s="288" t="s">
        <v>375</v>
      </c>
      <c r="C85" s="285" t="s">
        <v>380</v>
      </c>
      <c r="D85" s="285">
        <v>1</v>
      </c>
      <c r="E85" s="286">
        <f>E13</f>
        <v>35000</v>
      </c>
      <c r="F85" s="287">
        <f>D85*E85</f>
        <v>35000</v>
      </c>
    </row>
    <row r="86" spans="1:6">
      <c r="A86" s="285"/>
      <c r="B86" s="288"/>
      <c r="C86" s="285"/>
      <c r="D86" s="285"/>
      <c r="E86" s="286"/>
      <c r="F86" s="287"/>
    </row>
    <row r="87" spans="1:6">
      <c r="A87" s="285" t="s">
        <v>710</v>
      </c>
      <c r="B87" s="288" t="s">
        <v>376</v>
      </c>
      <c r="C87" s="285" t="s">
        <v>380</v>
      </c>
      <c r="D87" s="285">
        <v>1</v>
      </c>
      <c r="E87" s="286">
        <f>E27</f>
        <v>1100</v>
      </c>
      <c r="F87" s="287">
        <f>D87*E87</f>
        <v>1100</v>
      </c>
    </row>
    <row r="88" spans="1:6">
      <c r="A88" s="285"/>
      <c r="B88" s="288"/>
      <c r="C88" s="285"/>
      <c r="D88" s="285"/>
      <c r="E88" s="286"/>
      <c r="F88" s="287"/>
    </row>
    <row r="89" spans="1:6" ht="13">
      <c r="A89" s="283"/>
      <c r="B89" s="313" t="s">
        <v>378</v>
      </c>
      <c r="C89" s="291"/>
      <c r="D89" s="292"/>
      <c r="E89" s="293"/>
      <c r="F89" s="294"/>
    </row>
    <row r="90" spans="1:6">
      <c r="A90" s="283"/>
      <c r="B90" s="296"/>
      <c r="C90" s="283"/>
      <c r="D90" s="285"/>
      <c r="E90" s="286"/>
      <c r="F90" s="287"/>
    </row>
    <row r="91" spans="1:6" ht="13">
      <c r="A91" s="283"/>
      <c r="B91" s="284" t="s">
        <v>10</v>
      </c>
      <c r="C91" s="285"/>
      <c r="D91" s="285"/>
      <c r="E91" s="286"/>
      <c r="F91" s="287"/>
    </row>
    <row r="92" spans="1:6">
      <c r="A92" s="285"/>
      <c r="B92" s="288"/>
      <c r="C92" s="285"/>
      <c r="D92" s="285"/>
      <c r="E92" s="286"/>
      <c r="F92" s="287"/>
    </row>
    <row r="93" spans="1:6">
      <c r="A93" s="283" t="s">
        <v>711</v>
      </c>
      <c r="B93" s="296" t="s">
        <v>11</v>
      </c>
      <c r="C93" s="283" t="s">
        <v>352</v>
      </c>
      <c r="D93" s="285">
        <v>3</v>
      </c>
      <c r="E93" s="286">
        <v>5000</v>
      </c>
      <c r="F93" s="287">
        <v>15000</v>
      </c>
    </row>
    <row r="94" spans="1:6">
      <c r="A94" s="285"/>
      <c r="B94" s="288"/>
      <c r="C94" s="285"/>
      <c r="D94" s="285"/>
      <c r="E94" s="286"/>
      <c r="F94" s="287"/>
    </row>
    <row r="95" spans="1:6">
      <c r="A95" s="285"/>
      <c r="B95" s="288"/>
      <c r="C95" s="285"/>
      <c r="D95" s="285"/>
      <c r="E95" s="286"/>
      <c r="F95" s="287"/>
    </row>
    <row r="96" spans="1:6" ht="25">
      <c r="A96" s="283"/>
      <c r="B96" s="314" t="s">
        <v>584</v>
      </c>
      <c r="C96" s="283"/>
      <c r="D96" s="285"/>
      <c r="E96" s="286"/>
      <c r="F96" s="287"/>
    </row>
    <row r="97" spans="1:6">
      <c r="A97" s="283"/>
      <c r="B97" s="296"/>
      <c r="C97" s="283"/>
      <c r="D97" s="285"/>
      <c r="E97" s="286"/>
      <c r="F97" s="287"/>
    </row>
    <row r="98" spans="1:6" ht="25">
      <c r="A98" s="283" t="s">
        <v>712</v>
      </c>
      <c r="B98" s="296" t="s">
        <v>531</v>
      </c>
      <c r="C98" s="283" t="s">
        <v>352</v>
      </c>
      <c r="D98" s="285">
        <v>3</v>
      </c>
      <c r="E98" s="286">
        <f>'Site Establishment Breakdown'!E19+'Site Establishment Breakdown'!E22+'Site Establishment Breakdown'!E24+'Site Establishment Breakdown'!E21+'Site Establishment Breakdown'!E23</f>
        <v>12418</v>
      </c>
      <c r="F98" s="287">
        <f>D98*E98</f>
        <v>37254</v>
      </c>
    </row>
    <row r="99" spans="1:6">
      <c r="A99" s="283"/>
      <c r="B99" s="296"/>
      <c r="C99" s="283"/>
      <c r="D99" s="285"/>
      <c r="E99" s="286"/>
      <c r="F99" s="287"/>
    </row>
    <row r="100" spans="1:6">
      <c r="A100" s="283" t="s">
        <v>713</v>
      </c>
      <c r="B100" s="296" t="s">
        <v>373</v>
      </c>
      <c r="C100" s="283" t="s">
        <v>352</v>
      </c>
      <c r="D100" s="285">
        <v>3</v>
      </c>
      <c r="E100" s="286">
        <f>'Site Establishment Breakdown'!E26</f>
        <v>3000</v>
      </c>
      <c r="F100" s="287">
        <f>D100*E100</f>
        <v>9000</v>
      </c>
    </row>
    <row r="101" spans="1:6">
      <c r="A101" s="283"/>
      <c r="B101" s="296"/>
      <c r="C101" s="283"/>
      <c r="D101" s="285"/>
      <c r="E101" s="286"/>
      <c r="F101" s="287"/>
    </row>
    <row r="102" spans="1:6" ht="37.5">
      <c r="A102" s="375" t="s">
        <v>714</v>
      </c>
      <c r="B102" s="288" t="s">
        <v>595</v>
      </c>
      <c r="C102" s="283" t="s">
        <v>352</v>
      </c>
      <c r="D102" s="285">
        <v>3</v>
      </c>
      <c r="E102" s="376"/>
      <c r="F102" s="377"/>
    </row>
    <row r="103" spans="1:6">
      <c r="A103" s="375"/>
      <c r="B103" s="378"/>
      <c r="C103" s="379"/>
      <c r="D103" s="379"/>
      <c r="E103" s="376"/>
      <c r="F103" s="377"/>
    </row>
    <row r="104" spans="1:6">
      <c r="A104" s="375" t="s">
        <v>715</v>
      </c>
      <c r="B104" s="288" t="s">
        <v>596</v>
      </c>
      <c r="C104" s="283" t="s">
        <v>352</v>
      </c>
      <c r="D104" s="379">
        <v>3</v>
      </c>
      <c r="E104" s="286">
        <f>534.84*8*(5*4)</f>
        <v>85574.399999999994</v>
      </c>
      <c r="F104" s="377">
        <f>D104*E104</f>
        <v>256723.20000000001</v>
      </c>
    </row>
    <row r="105" spans="1:6">
      <c r="A105" s="375"/>
      <c r="B105" s="378"/>
      <c r="C105" s="379"/>
      <c r="D105" s="379"/>
      <c r="E105" s="376"/>
      <c r="F105" s="377"/>
    </row>
    <row r="106" spans="1:6">
      <c r="A106" s="375" t="s">
        <v>828</v>
      </c>
      <c r="B106" s="288" t="s">
        <v>377</v>
      </c>
      <c r="C106" s="283" t="s">
        <v>352</v>
      </c>
      <c r="D106" s="379">
        <v>3</v>
      </c>
      <c r="E106" s="286">
        <f>108.17*8*(5*4)</f>
        <v>17307.2</v>
      </c>
      <c r="F106" s="377">
        <f>D106*E106</f>
        <v>51921.599999999999</v>
      </c>
    </row>
    <row r="107" spans="1:6">
      <c r="A107" s="375"/>
      <c r="B107" s="378"/>
      <c r="C107" s="379"/>
      <c r="D107" s="379"/>
      <c r="E107" s="376"/>
      <c r="F107" s="377"/>
    </row>
    <row r="108" spans="1:6">
      <c r="A108" s="375" t="s">
        <v>836</v>
      </c>
      <c r="B108" s="288" t="s">
        <v>597</v>
      </c>
      <c r="C108" s="283" t="s">
        <v>352</v>
      </c>
      <c r="D108" s="379">
        <v>3</v>
      </c>
      <c r="E108" s="286">
        <f>153.49*8*(5*4)</f>
        <v>24558.400000000001</v>
      </c>
      <c r="F108" s="377">
        <f>D108*E108</f>
        <v>73675.199999999997</v>
      </c>
    </row>
    <row r="109" spans="1:6">
      <c r="A109" s="375"/>
      <c r="B109" s="378"/>
      <c r="C109" s="379"/>
      <c r="D109" s="379"/>
      <c r="E109" s="376"/>
      <c r="F109" s="377"/>
    </row>
    <row r="110" spans="1:6" ht="13">
      <c r="A110" s="395" t="s">
        <v>51</v>
      </c>
      <c r="B110" s="380"/>
      <c r="C110" s="381"/>
      <c r="D110" s="381"/>
      <c r="E110" s="382"/>
      <c r="F110" s="383">
        <f>SUM(F7:F108)</f>
        <v>1484970.1</v>
      </c>
    </row>
    <row r="113" spans="1:6" ht="13">
      <c r="A113" s="277" t="s">
        <v>716</v>
      </c>
      <c r="B113" s="384"/>
      <c r="D113" s="276"/>
      <c r="E113" s="275"/>
      <c r="F113" s="385"/>
    </row>
    <row r="114" spans="1:6" ht="13">
      <c r="A114" s="315" t="s">
        <v>1</v>
      </c>
      <c r="B114" s="316" t="s">
        <v>2</v>
      </c>
      <c r="C114" s="316" t="s">
        <v>3</v>
      </c>
      <c r="D114" s="315" t="s">
        <v>4</v>
      </c>
      <c r="E114" s="316" t="s">
        <v>5</v>
      </c>
      <c r="F114" s="317" t="s">
        <v>6</v>
      </c>
    </row>
    <row r="115" spans="1:6" ht="13">
      <c r="A115" s="318"/>
      <c r="B115" s="319" t="s">
        <v>541</v>
      </c>
      <c r="C115" s="320"/>
      <c r="D115" s="318"/>
      <c r="E115" s="320"/>
      <c r="F115" s="321"/>
    </row>
    <row r="116" spans="1:6">
      <c r="A116" s="285"/>
      <c r="B116" s="322"/>
      <c r="C116" s="322"/>
      <c r="D116" s="285"/>
      <c r="E116" s="322"/>
      <c r="F116" s="323"/>
    </row>
    <row r="117" spans="1:6" ht="25">
      <c r="A117" s="285" t="s">
        <v>717</v>
      </c>
      <c r="B117" s="288" t="s">
        <v>599</v>
      </c>
      <c r="C117" s="322" t="s">
        <v>379</v>
      </c>
      <c r="D117" s="285">
        <v>1</v>
      </c>
      <c r="E117" s="322"/>
      <c r="F117" s="323"/>
    </row>
    <row r="118" spans="1:6">
      <c r="A118" s="285"/>
      <c r="B118" s="322"/>
      <c r="C118" s="322"/>
      <c r="D118" s="285"/>
      <c r="E118" s="322"/>
      <c r="F118" s="323"/>
    </row>
    <row r="119" spans="1:6" ht="62.5">
      <c r="A119" s="285" t="s">
        <v>718</v>
      </c>
      <c r="B119" s="324" t="s">
        <v>598</v>
      </c>
      <c r="C119" s="322" t="s">
        <v>379</v>
      </c>
      <c r="D119" s="285">
        <v>1</v>
      </c>
      <c r="E119" s="322"/>
      <c r="F119" s="323"/>
    </row>
    <row r="120" spans="1:6">
      <c r="A120" s="285"/>
      <c r="B120" s="322"/>
      <c r="C120" s="322"/>
      <c r="D120" s="285"/>
      <c r="E120" s="322"/>
      <c r="F120" s="323"/>
    </row>
    <row r="121" spans="1:6">
      <c r="A121" s="285" t="s">
        <v>719</v>
      </c>
      <c r="B121" s="303" t="s">
        <v>75</v>
      </c>
      <c r="C121" s="304" t="s">
        <v>352</v>
      </c>
      <c r="D121" s="300">
        <v>3</v>
      </c>
      <c r="E121" s="305">
        <v>750</v>
      </c>
      <c r="F121" s="306">
        <f t="shared" ref="F121" si="0">D121*E121</f>
        <v>2250</v>
      </c>
    </row>
    <row r="122" spans="1:6">
      <c r="A122" s="285"/>
      <c r="B122" s="307"/>
      <c r="C122" s="308"/>
      <c r="D122" s="300"/>
      <c r="E122" s="305"/>
      <c r="F122" s="309"/>
    </row>
    <row r="123" spans="1:6">
      <c r="A123" s="285" t="s">
        <v>720</v>
      </c>
      <c r="B123" s="303" t="s">
        <v>78</v>
      </c>
      <c r="C123" s="304" t="s">
        <v>352</v>
      </c>
      <c r="D123" s="300">
        <v>3</v>
      </c>
      <c r="E123" s="305">
        <v>750</v>
      </c>
      <c r="F123" s="306">
        <f t="shared" ref="F123" si="1">D123*E123</f>
        <v>2250</v>
      </c>
    </row>
    <row r="124" spans="1:6">
      <c r="A124" s="285"/>
      <c r="B124" s="307"/>
      <c r="C124" s="308"/>
      <c r="D124" s="300"/>
      <c r="E124" s="305"/>
      <c r="F124" s="309"/>
    </row>
    <row r="125" spans="1:6">
      <c r="A125" s="285" t="s">
        <v>721</v>
      </c>
      <c r="B125" s="303" t="s">
        <v>82</v>
      </c>
      <c r="C125" s="304" t="s">
        <v>352</v>
      </c>
      <c r="D125" s="300">
        <v>3</v>
      </c>
      <c r="E125" s="325">
        <v>80000</v>
      </c>
      <c r="F125" s="326">
        <f t="shared" ref="F125" si="2">D125*E125</f>
        <v>240000</v>
      </c>
    </row>
    <row r="126" spans="1:6">
      <c r="A126" s="285"/>
      <c r="B126" s="307"/>
      <c r="C126" s="308"/>
      <c r="D126" s="300"/>
      <c r="E126" s="305"/>
      <c r="F126" s="309"/>
    </row>
    <row r="127" spans="1:6">
      <c r="A127" s="285" t="s">
        <v>722</v>
      </c>
      <c r="B127" s="303" t="s">
        <v>85</v>
      </c>
      <c r="C127" s="304" t="s">
        <v>352</v>
      </c>
      <c r="D127" s="300">
        <v>3</v>
      </c>
      <c r="E127" s="305">
        <v>125000</v>
      </c>
      <c r="F127" s="306">
        <f t="shared" ref="F127" si="3">D127*E127</f>
        <v>375000</v>
      </c>
    </row>
    <row r="128" spans="1:6">
      <c r="A128" s="285"/>
      <c r="B128" s="307"/>
      <c r="C128" s="308"/>
      <c r="D128" s="300"/>
      <c r="E128" s="305"/>
      <c r="F128" s="309"/>
    </row>
    <row r="129" spans="1:6" ht="26">
      <c r="A129" s="285"/>
      <c r="B129" s="330" t="s">
        <v>290</v>
      </c>
      <c r="C129" s="308"/>
      <c r="D129" s="300"/>
      <c r="E129" s="305"/>
      <c r="F129" s="306"/>
    </row>
    <row r="130" spans="1:6">
      <c r="A130" s="285"/>
      <c r="B130" s="307"/>
      <c r="C130" s="308"/>
      <c r="D130" s="300"/>
      <c r="E130" s="305"/>
      <c r="F130" s="306"/>
    </row>
    <row r="131" spans="1:6">
      <c r="A131" s="285" t="s">
        <v>723</v>
      </c>
      <c r="B131" s="303" t="s">
        <v>292</v>
      </c>
      <c r="C131" s="304" t="s">
        <v>379</v>
      </c>
      <c r="D131" s="300">
        <v>1</v>
      </c>
      <c r="E131" s="305"/>
      <c r="F131" s="306"/>
    </row>
    <row r="132" spans="1:6">
      <c r="A132" s="285"/>
      <c r="B132" s="307"/>
      <c r="C132" s="308"/>
      <c r="D132" s="300"/>
      <c r="E132" s="305"/>
      <c r="F132" s="306"/>
    </row>
    <row r="133" spans="1:6">
      <c r="A133" s="285" t="s">
        <v>724</v>
      </c>
      <c r="B133" s="303" t="s">
        <v>409</v>
      </c>
      <c r="C133" s="304" t="s">
        <v>352</v>
      </c>
      <c r="D133" s="300">
        <v>3</v>
      </c>
      <c r="E133" s="305">
        <v>0</v>
      </c>
      <c r="F133" s="306"/>
    </row>
    <row r="134" spans="1:6">
      <c r="A134" s="285"/>
      <c r="B134" s="307"/>
      <c r="C134" s="308"/>
      <c r="D134" s="300"/>
      <c r="E134" s="305"/>
      <c r="F134" s="306"/>
    </row>
    <row r="135" spans="1:6" ht="13">
      <c r="A135" s="285"/>
      <c r="B135" s="327" t="s">
        <v>581</v>
      </c>
      <c r="C135" s="322"/>
      <c r="D135" s="285"/>
      <c r="E135" s="322"/>
      <c r="F135" s="323"/>
    </row>
    <row r="136" spans="1:6">
      <c r="A136" s="285"/>
      <c r="B136" s="324"/>
      <c r="C136" s="322"/>
      <c r="D136" s="285"/>
      <c r="E136" s="322"/>
      <c r="F136" s="323"/>
    </row>
    <row r="137" spans="1:6" s="386" customFormat="1" ht="50">
      <c r="A137" s="285" t="s">
        <v>830</v>
      </c>
      <c r="B137" s="328" t="s">
        <v>582</v>
      </c>
      <c r="C137" s="285" t="s">
        <v>379</v>
      </c>
      <c r="D137" s="285">
        <v>1</v>
      </c>
      <c r="E137" s="285"/>
      <c r="F137" s="329"/>
    </row>
    <row r="138" spans="1:6">
      <c r="A138" s="285"/>
      <c r="B138" s="307"/>
      <c r="C138" s="308"/>
      <c r="D138" s="300"/>
      <c r="E138" s="305"/>
      <c r="F138" s="309"/>
    </row>
    <row r="139" spans="1:6">
      <c r="A139" s="331"/>
      <c r="B139" s="332"/>
      <c r="C139" s="333"/>
      <c r="D139" s="334"/>
      <c r="E139" s="335"/>
      <c r="F139" s="336"/>
    </row>
    <row r="140" spans="1:6">
      <c r="A140" s="337" t="s">
        <v>51</v>
      </c>
      <c r="B140" s="338"/>
      <c r="C140" s="339"/>
      <c r="D140" s="339"/>
      <c r="E140" s="340"/>
      <c r="F140" s="341">
        <f>SUM(F138:F138)</f>
        <v>0</v>
      </c>
    </row>
    <row r="141" spans="1:6">
      <c r="B141" s="384"/>
      <c r="C141" s="274"/>
      <c r="D141" s="276"/>
      <c r="E141" s="275"/>
      <c r="F141" s="385"/>
    </row>
    <row r="142" spans="1:6">
      <c r="B142" s="384"/>
      <c r="D142" s="276"/>
      <c r="E142" s="275"/>
      <c r="F142" s="385"/>
    </row>
    <row r="143" spans="1:6" ht="13">
      <c r="A143" s="277" t="s">
        <v>725</v>
      </c>
      <c r="B143" s="384"/>
      <c r="D143" s="276"/>
      <c r="E143" s="275"/>
      <c r="F143" s="385"/>
    </row>
    <row r="144" spans="1:6" ht="13">
      <c r="A144" s="315" t="s">
        <v>1</v>
      </c>
      <c r="B144" s="316" t="s">
        <v>2</v>
      </c>
      <c r="C144" s="316" t="s">
        <v>3</v>
      </c>
      <c r="D144" s="315" t="s">
        <v>4</v>
      </c>
      <c r="E144" s="316" t="s">
        <v>5</v>
      </c>
      <c r="F144" s="317" t="s">
        <v>6</v>
      </c>
    </row>
    <row r="145" spans="1:6" s="386" customFormat="1" ht="13">
      <c r="A145" s="283"/>
      <c r="B145" s="342" t="s">
        <v>539</v>
      </c>
      <c r="C145" s="300"/>
      <c r="D145" s="300"/>
      <c r="E145" s="325"/>
      <c r="F145" s="326"/>
    </row>
    <row r="146" spans="1:6" s="386" customFormat="1" ht="13">
      <c r="A146" s="283"/>
      <c r="B146" s="342"/>
      <c r="C146" s="300"/>
      <c r="D146" s="300"/>
      <c r="E146" s="325"/>
      <c r="F146" s="326"/>
    </row>
    <row r="147" spans="1:6" s="386" customFormat="1" ht="13">
      <c r="A147" s="283"/>
      <c r="B147" s="342" t="s">
        <v>542</v>
      </c>
      <c r="C147" s="300"/>
      <c r="D147" s="300"/>
      <c r="E147" s="325"/>
      <c r="F147" s="326"/>
    </row>
    <row r="148" spans="1:6" s="386" customFormat="1" ht="13">
      <c r="A148" s="283"/>
      <c r="B148" s="342"/>
      <c r="C148" s="300"/>
      <c r="D148" s="300"/>
      <c r="E148" s="325"/>
      <c r="F148" s="326"/>
    </row>
    <row r="149" spans="1:6" s="386" customFormat="1" ht="25">
      <c r="A149" s="283"/>
      <c r="B149" s="298" t="s">
        <v>600</v>
      </c>
      <c r="C149" s="300"/>
      <c r="D149" s="300"/>
      <c r="E149" s="325"/>
      <c r="F149" s="326"/>
    </row>
    <row r="150" spans="1:6" s="386" customFormat="1">
      <c r="A150" s="283"/>
      <c r="B150" s="298"/>
      <c r="C150" s="300"/>
      <c r="D150" s="300"/>
      <c r="E150" s="325"/>
      <c r="F150" s="326"/>
    </row>
    <row r="151" spans="1:6" s="386" customFormat="1" ht="25">
      <c r="A151" s="283"/>
      <c r="B151" s="298" t="s">
        <v>557</v>
      </c>
      <c r="C151" s="300"/>
      <c r="D151" s="300"/>
      <c r="E151" s="325"/>
      <c r="F151" s="326"/>
    </row>
    <row r="152" spans="1:6" s="386" customFormat="1">
      <c r="A152" s="283"/>
      <c r="B152" s="298"/>
      <c r="C152" s="300"/>
      <c r="D152" s="300"/>
      <c r="E152" s="325"/>
      <c r="F152" s="326"/>
    </row>
    <row r="153" spans="1:6" s="386" customFormat="1" ht="13">
      <c r="A153" s="283"/>
      <c r="B153" s="342" t="s">
        <v>558</v>
      </c>
      <c r="C153" s="300"/>
      <c r="D153" s="300"/>
      <c r="E153" s="325"/>
      <c r="F153" s="326"/>
    </row>
    <row r="154" spans="1:6" s="386" customFormat="1" ht="13">
      <c r="A154" s="283"/>
      <c r="B154" s="342"/>
      <c r="C154" s="300"/>
      <c r="D154" s="300"/>
      <c r="E154" s="325"/>
      <c r="F154" s="326"/>
    </row>
    <row r="155" spans="1:6" s="386" customFormat="1" ht="25">
      <c r="A155" s="283" t="s">
        <v>726</v>
      </c>
      <c r="B155" s="298" t="s">
        <v>601</v>
      </c>
      <c r="C155" s="300" t="s">
        <v>829</v>
      </c>
      <c r="D155" s="300">
        <v>3000</v>
      </c>
      <c r="E155" s="325"/>
      <c r="F155" s="326"/>
    </row>
    <row r="156" spans="1:6" s="386" customFormat="1">
      <c r="A156" s="283"/>
      <c r="B156" s="298"/>
      <c r="C156" s="300"/>
      <c r="D156" s="300"/>
      <c r="E156" s="325"/>
      <c r="F156" s="326"/>
    </row>
    <row r="157" spans="1:6" s="386" customFormat="1" ht="14.5">
      <c r="A157" s="283" t="s">
        <v>727</v>
      </c>
      <c r="B157" s="298" t="s">
        <v>602</v>
      </c>
      <c r="C157" s="300" t="s">
        <v>829</v>
      </c>
      <c r="D157" s="300">
        <v>4000</v>
      </c>
      <c r="E157" s="325"/>
      <c r="F157" s="326"/>
    </row>
    <row r="158" spans="1:6" s="386" customFormat="1">
      <c r="A158" s="283"/>
      <c r="B158" s="298"/>
      <c r="C158" s="300"/>
      <c r="D158" s="300"/>
      <c r="E158" s="325"/>
      <c r="F158" s="326"/>
    </row>
    <row r="159" spans="1:6" s="386" customFormat="1" ht="14.5">
      <c r="A159" s="283" t="s">
        <v>728</v>
      </c>
      <c r="B159" s="298" t="s">
        <v>603</v>
      </c>
      <c r="C159" s="300" t="s">
        <v>829</v>
      </c>
      <c r="D159" s="300">
        <v>1000</v>
      </c>
      <c r="E159" s="325"/>
      <c r="F159" s="326"/>
    </row>
    <row r="160" spans="1:6" s="386" customFormat="1" ht="13">
      <c r="A160" s="283"/>
      <c r="B160" s="342"/>
      <c r="C160" s="300"/>
      <c r="D160" s="300"/>
      <c r="E160" s="325"/>
      <c r="F160" s="326"/>
    </row>
    <row r="161" spans="1:6" s="386" customFormat="1" ht="13">
      <c r="A161" s="283"/>
      <c r="B161" s="342" t="s">
        <v>189</v>
      </c>
      <c r="C161" s="300"/>
      <c r="D161" s="300"/>
      <c r="E161" s="325"/>
      <c r="F161" s="326"/>
    </row>
    <row r="162" spans="1:6" s="386" customFormat="1">
      <c r="A162" s="285"/>
      <c r="B162" s="343"/>
      <c r="C162" s="300"/>
      <c r="D162" s="300"/>
      <c r="E162" s="325"/>
      <c r="F162" s="344"/>
    </row>
    <row r="163" spans="1:6" s="386" customFormat="1" ht="25">
      <c r="A163" s="283" t="s">
        <v>729</v>
      </c>
      <c r="B163" s="298" t="s">
        <v>583</v>
      </c>
      <c r="C163" s="299" t="s">
        <v>32</v>
      </c>
      <c r="D163" s="300">
        <v>20</v>
      </c>
      <c r="E163" s="325">
        <v>1500</v>
      </c>
      <c r="F163" s="326">
        <f t="shared" ref="F163:F167" si="4">D163*E163</f>
        <v>30000</v>
      </c>
    </row>
    <row r="164" spans="1:6" s="386" customFormat="1">
      <c r="A164" s="285"/>
      <c r="B164" s="343"/>
      <c r="C164" s="300"/>
      <c r="D164" s="300"/>
      <c r="E164" s="325"/>
      <c r="F164" s="344"/>
    </row>
    <row r="165" spans="1:6" s="386" customFormat="1" ht="13">
      <c r="A165" s="283"/>
      <c r="B165" s="342" t="s">
        <v>91</v>
      </c>
      <c r="C165" s="300"/>
      <c r="D165" s="300"/>
      <c r="E165" s="325"/>
      <c r="F165" s="326"/>
    </row>
    <row r="166" spans="1:6" s="386" customFormat="1">
      <c r="A166" s="285"/>
      <c r="B166" s="343"/>
      <c r="C166" s="300"/>
      <c r="D166" s="300"/>
      <c r="E166" s="325"/>
      <c r="F166" s="344"/>
    </row>
    <row r="167" spans="1:6" s="386" customFormat="1">
      <c r="A167" s="283" t="s">
        <v>730</v>
      </c>
      <c r="B167" s="298" t="s">
        <v>93</v>
      </c>
      <c r="C167" s="299" t="s">
        <v>19</v>
      </c>
      <c r="D167" s="300">
        <v>500</v>
      </c>
      <c r="E167" s="325">
        <v>750</v>
      </c>
      <c r="F167" s="326">
        <f t="shared" si="4"/>
        <v>375000</v>
      </c>
    </row>
    <row r="168" spans="1:6" s="386" customFormat="1">
      <c r="A168" s="285"/>
      <c r="B168" s="343"/>
      <c r="C168" s="300"/>
      <c r="D168" s="300"/>
      <c r="E168" s="325"/>
      <c r="F168" s="326"/>
    </row>
    <row r="169" spans="1:6">
      <c r="A169" s="337" t="s">
        <v>30</v>
      </c>
      <c r="B169" s="338"/>
      <c r="C169" s="339"/>
      <c r="D169" s="339"/>
      <c r="E169" s="340"/>
      <c r="F169" s="341">
        <f>SUM(F145:F168)</f>
        <v>405000</v>
      </c>
    </row>
    <row r="170" spans="1:6">
      <c r="B170" s="384"/>
      <c r="C170" s="274"/>
      <c r="D170" s="276"/>
      <c r="E170" s="387"/>
      <c r="F170" s="388"/>
    </row>
    <row r="171" spans="1:6" ht="13">
      <c r="A171" s="277" t="s">
        <v>731</v>
      </c>
      <c r="B171" s="384"/>
      <c r="D171" s="276"/>
      <c r="E171" s="387"/>
      <c r="F171" s="388"/>
    </row>
    <row r="172" spans="1:6" s="399" customFormat="1" ht="13">
      <c r="A172" s="280" t="s">
        <v>1</v>
      </c>
      <c r="B172" s="396" t="s">
        <v>2</v>
      </c>
      <c r="C172" s="396" t="s">
        <v>3</v>
      </c>
      <c r="D172" s="280" t="s">
        <v>4</v>
      </c>
      <c r="E172" s="397" t="s">
        <v>5</v>
      </c>
      <c r="F172" s="398" t="s">
        <v>6</v>
      </c>
    </row>
    <row r="173" spans="1:6" ht="13">
      <c r="A173" s="285"/>
      <c r="B173" s="327" t="s">
        <v>542</v>
      </c>
      <c r="C173" s="322"/>
      <c r="D173" s="285"/>
      <c r="E173" s="345"/>
      <c r="F173" s="346"/>
    </row>
    <row r="174" spans="1:6" ht="37.5">
      <c r="A174" s="285"/>
      <c r="B174" s="324" t="s">
        <v>559</v>
      </c>
      <c r="C174" s="322"/>
      <c r="D174" s="285"/>
      <c r="E174" s="345"/>
      <c r="F174" s="346"/>
    </row>
    <row r="175" spans="1:6">
      <c r="A175" s="285"/>
      <c r="B175" s="322"/>
      <c r="C175" s="322"/>
      <c r="D175" s="285"/>
      <c r="E175" s="345"/>
      <c r="F175" s="346"/>
    </row>
    <row r="176" spans="1:6" ht="25">
      <c r="A176" s="285"/>
      <c r="B176" s="324" t="s">
        <v>831</v>
      </c>
      <c r="C176" s="322"/>
      <c r="D176" s="285"/>
      <c r="E176" s="345"/>
      <c r="F176" s="346"/>
    </row>
    <row r="177" spans="1:6">
      <c r="A177" s="285"/>
      <c r="B177" s="322"/>
      <c r="C177" s="322"/>
      <c r="D177" s="285"/>
      <c r="E177" s="345"/>
      <c r="F177" s="346"/>
    </row>
    <row r="178" spans="1:6" ht="25">
      <c r="A178" s="285"/>
      <c r="B178" s="324" t="s">
        <v>832</v>
      </c>
      <c r="C178" s="322"/>
      <c r="D178" s="285"/>
      <c r="E178" s="345"/>
      <c r="F178" s="346"/>
    </row>
    <row r="179" spans="1:6">
      <c r="A179" s="285"/>
      <c r="B179" s="322"/>
      <c r="C179" s="322"/>
      <c r="D179" s="285"/>
      <c r="E179" s="345"/>
      <c r="F179" s="346"/>
    </row>
    <row r="180" spans="1:6" ht="25">
      <c r="A180" s="285"/>
      <c r="B180" s="324" t="s">
        <v>543</v>
      </c>
      <c r="C180" s="322"/>
      <c r="D180" s="285"/>
      <c r="E180" s="345"/>
      <c r="F180" s="346"/>
    </row>
    <row r="181" spans="1:6">
      <c r="A181" s="285"/>
      <c r="B181" s="322"/>
      <c r="C181" s="322"/>
      <c r="D181" s="285"/>
      <c r="E181" s="345"/>
      <c r="F181" s="346"/>
    </row>
    <row r="182" spans="1:6" ht="13">
      <c r="A182" s="285"/>
      <c r="B182" s="327" t="s">
        <v>544</v>
      </c>
      <c r="C182" s="322"/>
      <c r="D182" s="285"/>
      <c r="E182" s="345"/>
      <c r="F182" s="346"/>
    </row>
    <row r="183" spans="1:6">
      <c r="A183" s="285"/>
      <c r="B183" s="322"/>
      <c r="C183" s="322"/>
      <c r="D183" s="285"/>
      <c r="E183" s="345"/>
      <c r="F183" s="346"/>
    </row>
    <row r="184" spans="1:6" ht="62.5">
      <c r="A184" s="285" t="s">
        <v>732</v>
      </c>
      <c r="B184" s="324" t="s">
        <v>604</v>
      </c>
      <c r="C184" s="299" t="s">
        <v>19</v>
      </c>
      <c r="D184" s="285">
        <v>2500</v>
      </c>
      <c r="E184" s="345"/>
      <c r="F184" s="346"/>
    </row>
    <row r="185" spans="1:6">
      <c r="A185" s="285"/>
      <c r="B185" s="322"/>
      <c r="C185" s="322"/>
      <c r="D185" s="285"/>
      <c r="E185" s="345"/>
      <c r="F185" s="346"/>
    </row>
    <row r="186" spans="1:6" ht="13">
      <c r="A186" s="285"/>
      <c r="B186" s="327" t="s">
        <v>545</v>
      </c>
      <c r="C186" s="322"/>
      <c r="D186" s="285"/>
      <c r="E186" s="345"/>
      <c r="F186" s="346"/>
    </row>
    <row r="187" spans="1:6">
      <c r="A187" s="285"/>
      <c r="B187" s="322"/>
      <c r="C187" s="322"/>
      <c r="D187" s="285"/>
      <c r="E187" s="345"/>
      <c r="F187" s="346"/>
    </row>
    <row r="188" spans="1:6" s="386" customFormat="1" ht="75">
      <c r="A188" s="285" t="s">
        <v>733</v>
      </c>
      <c r="B188" s="328" t="s">
        <v>548</v>
      </c>
      <c r="C188" s="285" t="s">
        <v>32</v>
      </c>
      <c r="D188" s="285">
        <v>10</v>
      </c>
      <c r="E188" s="347"/>
      <c r="F188" s="348"/>
    </row>
    <row r="189" spans="1:6">
      <c r="A189" s="285"/>
      <c r="B189" s="322"/>
      <c r="C189" s="322"/>
      <c r="D189" s="285"/>
      <c r="E189" s="345"/>
      <c r="F189" s="346"/>
    </row>
    <row r="190" spans="1:6" ht="13">
      <c r="A190" s="285"/>
      <c r="B190" s="327" t="s">
        <v>546</v>
      </c>
      <c r="C190" s="322"/>
      <c r="D190" s="285"/>
      <c r="E190" s="345"/>
      <c r="F190" s="346"/>
    </row>
    <row r="191" spans="1:6">
      <c r="A191" s="285"/>
      <c r="B191" s="322"/>
      <c r="C191" s="322"/>
      <c r="D191" s="285"/>
      <c r="E191" s="345"/>
      <c r="F191" s="346"/>
    </row>
    <row r="192" spans="1:6" s="386" customFormat="1" ht="50">
      <c r="A192" s="285" t="s">
        <v>734</v>
      </c>
      <c r="B192" s="328" t="s">
        <v>549</v>
      </c>
      <c r="C192" s="300" t="s">
        <v>829</v>
      </c>
      <c r="D192" s="285">
        <v>70</v>
      </c>
      <c r="E192" s="347"/>
      <c r="F192" s="348"/>
    </row>
    <row r="193" spans="1:6" s="386" customFormat="1">
      <c r="A193" s="285"/>
      <c r="B193" s="285"/>
      <c r="C193" s="285"/>
      <c r="D193" s="285"/>
      <c r="E193" s="347"/>
      <c r="F193" s="348"/>
    </row>
    <row r="194" spans="1:6" s="386" customFormat="1" ht="13">
      <c r="A194" s="285"/>
      <c r="B194" s="391" t="s">
        <v>547</v>
      </c>
      <c r="C194" s="285"/>
      <c r="D194" s="285"/>
      <c r="E194" s="347"/>
      <c r="F194" s="348"/>
    </row>
    <row r="195" spans="1:6" s="386" customFormat="1">
      <c r="A195" s="285"/>
      <c r="B195" s="285"/>
      <c r="C195" s="285"/>
      <c r="D195" s="285"/>
      <c r="E195" s="347"/>
      <c r="F195" s="348"/>
    </row>
    <row r="196" spans="1:6" s="386" customFormat="1" ht="37.5">
      <c r="A196" s="285" t="s">
        <v>735</v>
      </c>
      <c r="B196" s="328" t="s">
        <v>833</v>
      </c>
      <c r="C196" s="285" t="s">
        <v>379</v>
      </c>
      <c r="D196" s="285">
        <v>1</v>
      </c>
      <c r="E196" s="347"/>
      <c r="F196" s="348"/>
    </row>
    <row r="197" spans="1:6" s="386" customFormat="1">
      <c r="A197" s="285"/>
      <c r="B197" s="285"/>
      <c r="C197" s="285"/>
      <c r="D197" s="285"/>
      <c r="E197" s="347"/>
      <c r="F197" s="348"/>
    </row>
    <row r="198" spans="1:6" s="386" customFormat="1">
      <c r="A198" s="283" t="s">
        <v>736</v>
      </c>
      <c r="B198" s="296" t="s">
        <v>103</v>
      </c>
      <c r="C198" s="283" t="s">
        <v>89</v>
      </c>
      <c r="D198" s="285">
        <v>3</v>
      </c>
      <c r="E198" s="392">
        <v>8</v>
      </c>
      <c r="F198" s="393">
        <f>D198*E198</f>
        <v>24</v>
      </c>
    </row>
    <row r="199" spans="1:6">
      <c r="A199" s="334"/>
      <c r="B199" s="351"/>
      <c r="C199" s="352"/>
      <c r="D199" s="334"/>
      <c r="E199" s="335"/>
      <c r="F199" s="336"/>
    </row>
    <row r="200" spans="1:6">
      <c r="A200" s="337" t="s">
        <v>51</v>
      </c>
      <c r="B200" s="338"/>
      <c r="C200" s="339"/>
      <c r="D200" s="339"/>
      <c r="E200" s="339"/>
      <c r="F200" s="353">
        <f>SUM(F198:F199)</f>
        <v>24</v>
      </c>
    </row>
    <row r="201" spans="1:6">
      <c r="B201" s="384"/>
      <c r="C201" s="274"/>
      <c r="D201" s="276"/>
      <c r="E201" s="275"/>
      <c r="F201" s="385"/>
    </row>
    <row r="202" spans="1:6" ht="13">
      <c r="A202" s="277" t="s">
        <v>737</v>
      </c>
      <c r="B202" s="384"/>
      <c r="D202" s="276"/>
      <c r="E202" s="275"/>
      <c r="F202" s="385"/>
    </row>
    <row r="203" spans="1:6" s="399" customFormat="1" ht="13">
      <c r="A203" s="315" t="s">
        <v>1</v>
      </c>
      <c r="B203" s="316" t="s">
        <v>2</v>
      </c>
      <c r="C203" s="316" t="s">
        <v>3</v>
      </c>
      <c r="D203" s="315" t="s">
        <v>4</v>
      </c>
      <c r="E203" s="316" t="s">
        <v>5</v>
      </c>
      <c r="F203" s="317" t="s">
        <v>6</v>
      </c>
    </row>
    <row r="204" spans="1:6" ht="13">
      <c r="A204" s="283"/>
      <c r="B204" s="330" t="s">
        <v>106</v>
      </c>
      <c r="C204" s="308"/>
      <c r="D204" s="300"/>
      <c r="E204" s="305"/>
      <c r="F204" s="306"/>
    </row>
    <row r="205" spans="1:6" ht="13">
      <c r="A205" s="283"/>
      <c r="B205" s="330" t="s">
        <v>542</v>
      </c>
      <c r="C205" s="308"/>
      <c r="D205" s="300"/>
      <c r="E205" s="305"/>
      <c r="F205" s="306"/>
    </row>
    <row r="206" spans="1:6" ht="25">
      <c r="A206" s="283"/>
      <c r="B206" s="303" t="s">
        <v>551</v>
      </c>
      <c r="C206" s="308"/>
      <c r="D206" s="300"/>
      <c r="E206" s="305"/>
      <c r="F206" s="306"/>
    </row>
    <row r="207" spans="1:6">
      <c r="A207" s="283"/>
      <c r="B207" s="303"/>
      <c r="C207" s="308"/>
      <c r="D207" s="300"/>
      <c r="E207" s="305"/>
      <c r="F207" s="306"/>
    </row>
    <row r="208" spans="1:6">
      <c r="A208" s="283"/>
      <c r="B208" s="303" t="s">
        <v>605</v>
      </c>
      <c r="C208" s="308"/>
      <c r="D208" s="300"/>
      <c r="E208" s="305"/>
      <c r="F208" s="306"/>
    </row>
    <row r="209" spans="1:6">
      <c r="A209" s="283"/>
      <c r="B209" s="303"/>
      <c r="C209" s="308"/>
      <c r="D209" s="300"/>
      <c r="E209" s="305"/>
      <c r="F209" s="306"/>
    </row>
    <row r="210" spans="1:6">
      <c r="A210" s="283"/>
      <c r="B210" s="303" t="s">
        <v>608</v>
      </c>
      <c r="C210" s="308"/>
      <c r="D210" s="300"/>
      <c r="E210" s="305"/>
      <c r="F210" s="306"/>
    </row>
    <row r="211" spans="1:6">
      <c r="A211" s="283"/>
      <c r="B211" s="303"/>
      <c r="C211" s="308"/>
      <c r="D211" s="300"/>
      <c r="E211" s="305"/>
      <c r="F211" s="306"/>
    </row>
    <row r="212" spans="1:6" ht="25">
      <c r="A212" s="283"/>
      <c r="B212" s="303" t="s">
        <v>623</v>
      </c>
      <c r="C212" s="308"/>
      <c r="D212" s="300"/>
      <c r="E212" s="305"/>
      <c r="F212" s="306"/>
    </row>
    <row r="213" spans="1:6">
      <c r="A213" s="283"/>
      <c r="B213" s="303"/>
      <c r="C213" s="308"/>
      <c r="D213" s="300"/>
      <c r="E213" s="305"/>
      <c r="F213" s="306"/>
    </row>
    <row r="214" spans="1:6">
      <c r="A214" s="283"/>
      <c r="B214" s="303" t="s">
        <v>552</v>
      </c>
      <c r="C214" s="308"/>
      <c r="D214" s="300"/>
      <c r="E214" s="305"/>
      <c r="F214" s="306"/>
    </row>
    <row r="215" spans="1:6" ht="13">
      <c r="A215" s="283"/>
      <c r="B215" s="330"/>
      <c r="C215" s="308"/>
      <c r="D215" s="300"/>
      <c r="E215" s="305"/>
      <c r="F215" s="306"/>
    </row>
    <row r="216" spans="1:6" ht="37.5">
      <c r="A216" s="283" t="s">
        <v>738</v>
      </c>
      <c r="B216" s="303" t="s">
        <v>586</v>
      </c>
      <c r="C216" s="304" t="s">
        <v>19</v>
      </c>
      <c r="D216" s="300">
        <v>70</v>
      </c>
      <c r="E216" s="305"/>
      <c r="F216" s="306"/>
    </row>
    <row r="217" spans="1:6" ht="13">
      <c r="A217" s="283"/>
      <c r="B217" s="330"/>
      <c r="C217" s="308"/>
      <c r="D217" s="300"/>
      <c r="E217" s="305"/>
      <c r="F217" s="306"/>
    </row>
    <row r="218" spans="1:6" s="386" customFormat="1" ht="37.5">
      <c r="A218" s="285" t="s">
        <v>739</v>
      </c>
      <c r="B218" s="298" t="s">
        <v>607</v>
      </c>
      <c r="C218" s="299" t="s">
        <v>19</v>
      </c>
      <c r="D218" s="300">
        <v>25</v>
      </c>
      <c r="E218" s="325">
        <v>600</v>
      </c>
      <c r="F218" s="326">
        <f t="shared" ref="F218:F230" si="5">D218*E218</f>
        <v>15000</v>
      </c>
    </row>
    <row r="219" spans="1:6">
      <c r="A219" s="285"/>
      <c r="B219" s="307"/>
      <c r="C219" s="308"/>
      <c r="D219" s="300"/>
      <c r="E219" s="305"/>
      <c r="F219" s="309"/>
    </row>
    <row r="220" spans="1:6" ht="13">
      <c r="A220" s="283"/>
      <c r="B220" s="330" t="s">
        <v>116</v>
      </c>
      <c r="C220" s="308"/>
      <c r="D220" s="300"/>
      <c r="E220" s="305"/>
      <c r="F220" s="306"/>
    </row>
    <row r="221" spans="1:6" ht="13">
      <c r="A221" s="283"/>
      <c r="B221" s="330"/>
      <c r="C221" s="308"/>
      <c r="D221" s="300"/>
      <c r="E221" s="305"/>
      <c r="F221" s="306"/>
    </row>
    <row r="222" spans="1:6" ht="50">
      <c r="A222" s="283" t="s">
        <v>740</v>
      </c>
      <c r="B222" s="303" t="s">
        <v>606</v>
      </c>
      <c r="C222" s="308" t="s">
        <v>21</v>
      </c>
      <c r="D222" s="300">
        <v>200</v>
      </c>
      <c r="E222" s="305"/>
      <c r="F222" s="306"/>
    </row>
    <row r="223" spans="1:6">
      <c r="A223" s="283"/>
      <c r="B223" s="303"/>
      <c r="C223" s="308"/>
      <c r="D223" s="300"/>
      <c r="E223" s="305"/>
      <c r="F223" s="306"/>
    </row>
    <row r="224" spans="1:6" ht="25">
      <c r="A224" s="283" t="s">
        <v>741</v>
      </c>
      <c r="B224" s="303" t="s">
        <v>609</v>
      </c>
      <c r="C224" s="308" t="s">
        <v>21</v>
      </c>
      <c r="D224" s="300">
        <v>200</v>
      </c>
      <c r="E224" s="305"/>
      <c r="F224" s="306"/>
    </row>
    <row r="225" spans="1:6" ht="13">
      <c r="A225" s="283"/>
      <c r="B225" s="330"/>
      <c r="C225" s="308"/>
      <c r="D225" s="300"/>
      <c r="E225" s="305"/>
      <c r="F225" s="306"/>
    </row>
    <row r="226" spans="1:6" ht="25">
      <c r="A226" s="283" t="s">
        <v>742</v>
      </c>
      <c r="B226" s="303" t="s">
        <v>610</v>
      </c>
      <c r="C226" s="308" t="s">
        <v>32</v>
      </c>
      <c r="D226" s="300">
        <v>20</v>
      </c>
      <c r="E226" s="305"/>
      <c r="F226" s="306"/>
    </row>
    <row r="227" spans="1:6" ht="13">
      <c r="A227" s="283"/>
      <c r="B227" s="330"/>
      <c r="C227" s="308"/>
      <c r="D227" s="300"/>
      <c r="E227" s="305"/>
      <c r="F227" s="306"/>
    </row>
    <row r="228" spans="1:6" ht="25">
      <c r="A228" s="283" t="s">
        <v>743</v>
      </c>
      <c r="B228" s="303" t="s">
        <v>611</v>
      </c>
      <c r="C228" s="300" t="s">
        <v>829</v>
      </c>
      <c r="D228" s="300">
        <v>70</v>
      </c>
      <c r="E228" s="305"/>
      <c r="F228" s="306"/>
    </row>
    <row r="229" spans="1:6" ht="13">
      <c r="A229" s="283"/>
      <c r="B229" s="330"/>
      <c r="C229" s="308"/>
      <c r="D229" s="300"/>
      <c r="E229" s="305"/>
      <c r="F229" s="306"/>
    </row>
    <row r="230" spans="1:6" ht="14.5">
      <c r="A230" s="285" t="s">
        <v>744</v>
      </c>
      <c r="B230" s="354" t="s">
        <v>834</v>
      </c>
      <c r="C230" s="300" t="s">
        <v>829</v>
      </c>
      <c r="D230" s="300">
        <v>70</v>
      </c>
      <c r="E230" s="305">
        <v>25</v>
      </c>
      <c r="F230" s="306">
        <f t="shared" si="5"/>
        <v>1750</v>
      </c>
    </row>
    <row r="231" spans="1:6">
      <c r="A231" s="285"/>
      <c r="B231" s="307"/>
      <c r="C231" s="308"/>
      <c r="D231" s="300"/>
      <c r="E231" s="305"/>
      <c r="F231" s="306"/>
    </row>
    <row r="232" spans="1:6" ht="25">
      <c r="A232" s="285" t="s">
        <v>745</v>
      </c>
      <c r="B232" s="307" t="s">
        <v>585</v>
      </c>
      <c r="C232" s="308" t="s">
        <v>19</v>
      </c>
      <c r="D232" s="300">
        <v>70</v>
      </c>
      <c r="E232" s="305"/>
      <c r="F232" s="306"/>
    </row>
    <row r="233" spans="1:6">
      <c r="A233" s="285"/>
      <c r="B233" s="307"/>
      <c r="C233" s="308"/>
      <c r="D233" s="300"/>
      <c r="E233" s="305"/>
      <c r="F233" s="306"/>
    </row>
    <row r="234" spans="1:6">
      <c r="A234" s="285"/>
      <c r="B234" s="307"/>
      <c r="C234" s="308"/>
      <c r="D234" s="300"/>
      <c r="E234" s="305"/>
      <c r="F234" s="306"/>
    </row>
    <row r="235" spans="1:6">
      <c r="A235" s="337" t="s">
        <v>837</v>
      </c>
      <c r="B235" s="338"/>
      <c r="C235" s="339"/>
      <c r="D235" s="339"/>
      <c r="E235" s="340"/>
      <c r="F235" s="341">
        <f>SUM(F204:F234)</f>
        <v>16750</v>
      </c>
    </row>
    <row r="236" spans="1:6">
      <c r="B236" s="384"/>
      <c r="C236" s="274"/>
      <c r="D236" s="276"/>
      <c r="E236" s="275"/>
      <c r="F236" s="385"/>
    </row>
    <row r="237" spans="1:6" ht="13">
      <c r="A237" s="277" t="s">
        <v>746</v>
      </c>
      <c r="B237" s="384"/>
      <c r="D237" s="276"/>
      <c r="E237" s="275"/>
      <c r="F237" s="385"/>
    </row>
    <row r="238" spans="1:6" s="399" customFormat="1" ht="13">
      <c r="A238" s="315" t="s">
        <v>1</v>
      </c>
      <c r="B238" s="316" t="s">
        <v>2</v>
      </c>
      <c r="C238" s="316" t="s">
        <v>3</v>
      </c>
      <c r="D238" s="315" t="s">
        <v>4</v>
      </c>
      <c r="E238" s="316" t="s">
        <v>5</v>
      </c>
      <c r="F238" s="317" t="s">
        <v>6</v>
      </c>
    </row>
    <row r="239" spans="1:6" ht="13">
      <c r="A239" s="283"/>
      <c r="B239" s="330" t="s">
        <v>624</v>
      </c>
      <c r="C239" s="308"/>
      <c r="D239" s="300"/>
      <c r="E239" s="305"/>
      <c r="F239" s="306"/>
    </row>
    <row r="240" spans="1:6">
      <c r="A240" s="285"/>
      <c r="B240" s="307"/>
      <c r="C240" s="308"/>
      <c r="D240" s="300"/>
      <c r="E240" s="305"/>
      <c r="F240" s="306"/>
    </row>
    <row r="241" spans="1:6" ht="26">
      <c r="A241" s="283"/>
      <c r="B241" s="330" t="s">
        <v>625</v>
      </c>
      <c r="C241" s="308"/>
      <c r="D241" s="300"/>
      <c r="E241" s="305"/>
      <c r="F241" s="306"/>
    </row>
    <row r="242" spans="1:6">
      <c r="A242" s="285"/>
      <c r="B242" s="307"/>
      <c r="C242" s="308"/>
      <c r="D242" s="300"/>
      <c r="E242" s="305"/>
      <c r="F242" s="306"/>
    </row>
    <row r="243" spans="1:6">
      <c r="A243" s="283" t="s">
        <v>747</v>
      </c>
      <c r="B243" s="303" t="s">
        <v>442</v>
      </c>
      <c r="C243" s="304" t="s">
        <v>19</v>
      </c>
      <c r="D243" s="300">
        <v>10000</v>
      </c>
      <c r="E243" s="305">
        <v>40</v>
      </c>
      <c r="F243" s="306">
        <f>D243*E243</f>
        <v>400000</v>
      </c>
    </row>
    <row r="244" spans="1:6">
      <c r="A244" s="285"/>
      <c r="B244" s="307"/>
      <c r="C244" s="308"/>
      <c r="D244" s="300"/>
      <c r="E244" s="305"/>
      <c r="F244" s="309"/>
    </row>
    <row r="245" spans="1:6">
      <c r="A245" s="283" t="s">
        <v>748</v>
      </c>
      <c r="B245" s="303" t="s">
        <v>444</v>
      </c>
      <c r="C245" s="304" t="s">
        <v>19</v>
      </c>
      <c r="D245" s="300">
        <v>1000</v>
      </c>
      <c r="E245" s="305">
        <v>250</v>
      </c>
      <c r="F245" s="306">
        <f t="shared" ref="F245:F255" si="6">D245*E245</f>
        <v>250000</v>
      </c>
    </row>
    <row r="246" spans="1:6">
      <c r="A246" s="283"/>
      <c r="B246" s="303"/>
      <c r="C246" s="304"/>
      <c r="D246" s="300"/>
      <c r="E246" s="305"/>
      <c r="F246" s="306"/>
    </row>
    <row r="247" spans="1:6">
      <c r="A247" s="283" t="s">
        <v>749</v>
      </c>
      <c r="B247" s="303" t="s">
        <v>477</v>
      </c>
      <c r="C247" s="304" t="s">
        <v>19</v>
      </c>
      <c r="D247" s="300">
        <v>1500</v>
      </c>
      <c r="E247" s="305">
        <v>100</v>
      </c>
      <c r="F247" s="306">
        <f t="shared" ref="F247" si="7">D247*E247</f>
        <v>150000</v>
      </c>
    </row>
    <row r="248" spans="1:6">
      <c r="A248" s="285"/>
      <c r="B248" s="307"/>
      <c r="C248" s="308"/>
      <c r="D248" s="300"/>
      <c r="E248" s="305"/>
      <c r="F248" s="309"/>
    </row>
    <row r="249" spans="1:6" ht="26">
      <c r="A249" s="283"/>
      <c r="B249" s="330" t="s">
        <v>446</v>
      </c>
      <c r="C249" s="308"/>
      <c r="D249" s="300"/>
      <c r="E249" s="305"/>
      <c r="F249" s="306"/>
    </row>
    <row r="250" spans="1:6">
      <c r="A250" s="285"/>
      <c r="B250" s="307"/>
      <c r="C250" s="308"/>
      <c r="D250" s="300"/>
      <c r="E250" s="305"/>
      <c r="F250" s="309"/>
    </row>
    <row r="251" spans="1:6">
      <c r="A251" s="283" t="s">
        <v>750</v>
      </c>
      <c r="B251" s="303" t="s">
        <v>442</v>
      </c>
      <c r="C251" s="304" t="s">
        <v>19</v>
      </c>
      <c r="D251" s="300">
        <v>500</v>
      </c>
      <c r="E251" s="305">
        <v>750</v>
      </c>
      <c r="F251" s="306">
        <f t="shared" si="6"/>
        <v>375000</v>
      </c>
    </row>
    <row r="252" spans="1:6">
      <c r="A252" s="285"/>
      <c r="B252" s="307"/>
      <c r="C252" s="308"/>
      <c r="D252" s="300"/>
      <c r="E252" s="305"/>
      <c r="F252" s="309"/>
    </row>
    <row r="253" spans="1:6" ht="13">
      <c r="A253" s="283"/>
      <c r="B253" s="330" t="s">
        <v>449</v>
      </c>
      <c r="C253" s="308"/>
      <c r="D253" s="300"/>
      <c r="E253" s="305"/>
      <c r="F253" s="306"/>
    </row>
    <row r="254" spans="1:6">
      <c r="A254" s="285"/>
      <c r="B254" s="307"/>
      <c r="C254" s="308"/>
      <c r="D254" s="300"/>
      <c r="E254" s="305"/>
      <c r="F254" s="309"/>
    </row>
    <row r="255" spans="1:6">
      <c r="A255" s="283" t="s">
        <v>751</v>
      </c>
      <c r="B255" s="303" t="s">
        <v>451</v>
      </c>
      <c r="C255" s="304" t="s">
        <v>19</v>
      </c>
      <c r="D255" s="300">
        <f>SUM(D276:D282)</f>
        <v>10000</v>
      </c>
      <c r="E255" s="305">
        <v>55</v>
      </c>
      <c r="F255" s="306">
        <f t="shared" si="6"/>
        <v>550000</v>
      </c>
    </row>
    <row r="256" spans="1:6">
      <c r="A256" s="285"/>
      <c r="B256" s="307"/>
      <c r="C256" s="308"/>
      <c r="D256" s="300"/>
      <c r="E256" s="305"/>
      <c r="F256" s="309"/>
    </row>
    <row r="257" spans="1:6">
      <c r="A257" s="283"/>
      <c r="B257" s="303"/>
      <c r="C257" s="304"/>
      <c r="D257" s="300"/>
      <c r="E257" s="305"/>
      <c r="F257" s="306"/>
    </row>
    <row r="258" spans="1:6">
      <c r="A258" s="285"/>
      <c r="B258" s="307"/>
      <c r="C258" s="308"/>
      <c r="D258" s="300"/>
      <c r="E258" s="305"/>
      <c r="F258" s="309"/>
    </row>
    <row r="259" spans="1:6">
      <c r="A259" s="283"/>
      <c r="B259" s="303"/>
      <c r="C259" s="304"/>
      <c r="D259" s="300"/>
      <c r="E259" s="305"/>
      <c r="F259" s="306"/>
    </row>
    <row r="260" spans="1:6">
      <c r="A260" s="285"/>
      <c r="B260" s="307"/>
      <c r="C260" s="308"/>
      <c r="D260" s="300"/>
      <c r="E260" s="305"/>
      <c r="F260" s="309"/>
    </row>
    <row r="261" spans="1:6">
      <c r="A261" s="337" t="s">
        <v>51</v>
      </c>
      <c r="B261" s="338"/>
      <c r="C261" s="339"/>
      <c r="D261" s="339"/>
      <c r="E261" s="340"/>
      <c r="F261" s="341">
        <f>SUM(F239:F260)</f>
        <v>1725000</v>
      </c>
    </row>
    <row r="262" spans="1:6">
      <c r="B262" s="384"/>
      <c r="C262" s="274"/>
      <c r="D262" s="276"/>
      <c r="E262" s="275"/>
      <c r="F262" s="385"/>
    </row>
    <row r="263" spans="1:6">
      <c r="B263" s="384"/>
      <c r="D263" s="276"/>
      <c r="E263" s="275"/>
      <c r="F263" s="385"/>
    </row>
    <row r="264" spans="1:6" ht="13">
      <c r="A264" s="355" t="s">
        <v>752</v>
      </c>
      <c r="B264" s="384"/>
      <c r="D264" s="276"/>
      <c r="E264" s="275"/>
      <c r="F264" s="385"/>
    </row>
    <row r="265" spans="1:6" s="399" customFormat="1" ht="13">
      <c r="A265" s="315" t="s">
        <v>1</v>
      </c>
      <c r="B265" s="316" t="s">
        <v>2</v>
      </c>
      <c r="C265" s="316" t="s">
        <v>3</v>
      </c>
      <c r="D265" s="315" t="s">
        <v>4</v>
      </c>
      <c r="E265" s="400" t="s">
        <v>5</v>
      </c>
      <c r="F265" s="398" t="s">
        <v>6</v>
      </c>
    </row>
    <row r="266" spans="1:6" ht="13">
      <c r="A266" s="283"/>
      <c r="B266" s="330" t="s">
        <v>542</v>
      </c>
      <c r="C266" s="308"/>
      <c r="D266" s="300"/>
      <c r="E266" s="305"/>
      <c r="F266" s="306"/>
    </row>
    <row r="267" spans="1:6" ht="13">
      <c r="A267" s="283"/>
      <c r="B267" s="330"/>
      <c r="C267" s="308"/>
      <c r="D267" s="300"/>
      <c r="E267" s="305"/>
      <c r="F267" s="306"/>
    </row>
    <row r="268" spans="1:6">
      <c r="A268" s="283"/>
      <c r="B268" s="303" t="s">
        <v>612</v>
      </c>
      <c r="C268" s="308"/>
      <c r="D268" s="300"/>
      <c r="E268" s="305"/>
      <c r="F268" s="306"/>
    </row>
    <row r="269" spans="1:6" ht="13">
      <c r="A269" s="283"/>
      <c r="B269" s="330"/>
      <c r="C269" s="308"/>
      <c r="D269" s="300"/>
      <c r="E269" s="305"/>
      <c r="F269" s="306"/>
    </row>
    <row r="270" spans="1:6" ht="25">
      <c r="A270" s="283"/>
      <c r="B270" s="303" t="s">
        <v>553</v>
      </c>
      <c r="C270" s="308"/>
      <c r="D270" s="300"/>
      <c r="E270" s="305"/>
      <c r="F270" s="306"/>
    </row>
    <row r="271" spans="1:6">
      <c r="A271" s="283"/>
      <c r="B271" s="303"/>
      <c r="C271" s="308"/>
      <c r="D271" s="300"/>
      <c r="E271" s="305"/>
      <c r="F271" s="306"/>
    </row>
    <row r="272" spans="1:6" ht="25">
      <c r="A272" s="283"/>
      <c r="B272" s="303" t="s">
        <v>613</v>
      </c>
      <c r="C272" s="308"/>
      <c r="D272" s="300"/>
      <c r="E272" s="305"/>
      <c r="F272" s="306"/>
    </row>
    <row r="273" spans="1:6">
      <c r="A273" s="283"/>
      <c r="B273" s="303"/>
      <c r="C273" s="308"/>
      <c r="D273" s="300"/>
      <c r="E273" s="305"/>
      <c r="F273" s="306"/>
    </row>
    <row r="274" spans="1:6" ht="13">
      <c r="A274" s="283"/>
      <c r="B274" s="330" t="s">
        <v>616</v>
      </c>
      <c r="C274" s="308"/>
      <c r="D274" s="300"/>
      <c r="E274" s="305"/>
      <c r="F274" s="306"/>
    </row>
    <row r="275" spans="1:6">
      <c r="A275" s="283"/>
      <c r="B275" s="303"/>
      <c r="C275" s="308"/>
      <c r="D275" s="300"/>
      <c r="E275" s="305"/>
      <c r="F275" s="306"/>
    </row>
    <row r="276" spans="1:6">
      <c r="A276" s="283" t="s">
        <v>753</v>
      </c>
      <c r="B276" s="303" t="s">
        <v>614</v>
      </c>
      <c r="C276" s="308" t="s">
        <v>19</v>
      </c>
      <c r="D276" s="300">
        <v>3000</v>
      </c>
      <c r="E276" s="305"/>
      <c r="F276" s="306"/>
    </row>
    <row r="277" spans="1:6">
      <c r="A277" s="283"/>
      <c r="B277" s="303"/>
      <c r="C277" s="308"/>
      <c r="D277" s="300"/>
      <c r="E277" s="305"/>
      <c r="F277" s="306"/>
    </row>
    <row r="278" spans="1:6">
      <c r="A278" s="283" t="s">
        <v>754</v>
      </c>
      <c r="B278" s="303" t="s">
        <v>615</v>
      </c>
      <c r="C278" s="308" t="s">
        <v>19</v>
      </c>
      <c r="D278" s="300">
        <v>1000</v>
      </c>
      <c r="E278" s="305"/>
      <c r="F278" s="306"/>
    </row>
    <row r="279" spans="1:6">
      <c r="A279" s="283"/>
      <c r="B279" s="303"/>
      <c r="C279" s="308"/>
      <c r="D279" s="300"/>
      <c r="E279" s="305"/>
      <c r="F279" s="306"/>
    </row>
    <row r="280" spans="1:6">
      <c r="A280" s="283" t="s">
        <v>755</v>
      </c>
      <c r="B280" s="303" t="s">
        <v>560</v>
      </c>
      <c r="C280" s="308" t="s">
        <v>19</v>
      </c>
      <c r="D280" s="300">
        <v>3000</v>
      </c>
      <c r="E280" s="305"/>
      <c r="F280" s="306"/>
    </row>
    <row r="281" spans="1:6">
      <c r="A281" s="283"/>
      <c r="B281" s="303"/>
      <c r="C281" s="308"/>
      <c r="D281" s="300"/>
      <c r="E281" s="305"/>
      <c r="F281" s="306"/>
    </row>
    <row r="282" spans="1:6">
      <c r="A282" s="283" t="s">
        <v>756</v>
      </c>
      <c r="B282" s="303" t="s">
        <v>561</v>
      </c>
      <c r="C282" s="308" t="s">
        <v>19</v>
      </c>
      <c r="D282" s="300">
        <v>3000</v>
      </c>
      <c r="E282" s="305"/>
      <c r="F282" s="306"/>
    </row>
    <row r="283" spans="1:6">
      <c r="A283" s="283"/>
      <c r="B283" s="303"/>
      <c r="C283" s="308"/>
      <c r="D283" s="300"/>
      <c r="E283" s="305"/>
      <c r="F283" s="306"/>
    </row>
    <row r="284" spans="1:6" ht="13">
      <c r="A284" s="283"/>
      <c r="B284" s="330" t="s">
        <v>562</v>
      </c>
      <c r="C284" s="308"/>
      <c r="D284" s="300"/>
      <c r="E284" s="305"/>
      <c r="F284" s="306"/>
    </row>
    <row r="285" spans="1:6">
      <c r="A285" s="283"/>
      <c r="B285" s="303"/>
      <c r="C285" s="308"/>
      <c r="D285" s="300"/>
      <c r="E285" s="305"/>
      <c r="F285" s="306"/>
    </row>
    <row r="286" spans="1:6" ht="25">
      <c r="A286" s="283" t="s">
        <v>757</v>
      </c>
      <c r="B286" s="303" t="s">
        <v>617</v>
      </c>
      <c r="C286" s="308" t="s">
        <v>20</v>
      </c>
      <c r="D286" s="300">
        <v>100</v>
      </c>
      <c r="E286" s="305"/>
      <c r="F286" s="306"/>
    </row>
    <row r="287" spans="1:6" ht="13">
      <c r="A287" s="283"/>
      <c r="B287" s="330"/>
      <c r="C287" s="308"/>
      <c r="D287" s="300"/>
      <c r="E287" s="305"/>
      <c r="F287" s="306"/>
    </row>
    <row r="288" spans="1:6" ht="13">
      <c r="A288" s="283"/>
      <c r="B288" s="330" t="s">
        <v>563</v>
      </c>
      <c r="C288" s="308"/>
      <c r="D288" s="300"/>
      <c r="E288" s="305"/>
      <c r="F288" s="306"/>
    </row>
    <row r="289" spans="1:6" ht="13">
      <c r="A289" s="283"/>
      <c r="B289" s="330"/>
      <c r="C289" s="308"/>
      <c r="D289" s="300"/>
      <c r="E289" s="305"/>
      <c r="F289" s="306"/>
    </row>
    <row r="290" spans="1:6" ht="25">
      <c r="A290" s="283" t="s">
        <v>758</v>
      </c>
      <c r="B290" s="303" t="s">
        <v>618</v>
      </c>
      <c r="C290" s="308" t="s">
        <v>20</v>
      </c>
      <c r="D290" s="300">
        <v>2.5</v>
      </c>
      <c r="E290" s="305"/>
      <c r="F290" s="306"/>
    </row>
    <row r="291" spans="1:6" ht="13">
      <c r="A291" s="283"/>
      <c r="B291" s="330"/>
      <c r="C291" s="308"/>
      <c r="D291" s="300"/>
      <c r="E291" s="305"/>
      <c r="F291" s="306"/>
    </row>
    <row r="292" spans="1:6" ht="13">
      <c r="A292" s="283"/>
      <c r="B292" s="330" t="s">
        <v>554</v>
      </c>
      <c r="C292" s="308"/>
      <c r="D292" s="300"/>
      <c r="E292" s="305"/>
      <c r="F292" s="306"/>
    </row>
    <row r="293" spans="1:6" ht="13">
      <c r="A293" s="283"/>
      <c r="B293" s="330"/>
      <c r="C293" s="308"/>
      <c r="D293" s="300"/>
      <c r="E293" s="305"/>
      <c r="F293" s="306"/>
    </row>
    <row r="294" spans="1:6" ht="25">
      <c r="A294" s="283" t="s">
        <v>759</v>
      </c>
      <c r="B294" s="303" t="s">
        <v>619</v>
      </c>
      <c r="C294" s="308" t="s">
        <v>19</v>
      </c>
      <c r="D294" s="300">
        <v>30</v>
      </c>
      <c r="E294" s="305"/>
      <c r="F294" s="306"/>
    </row>
    <row r="295" spans="1:6">
      <c r="A295" s="283"/>
      <c r="B295" s="303"/>
      <c r="C295" s="308"/>
      <c r="D295" s="300"/>
      <c r="E295" s="305"/>
      <c r="F295" s="306"/>
    </row>
    <row r="296" spans="1:6" ht="37.5">
      <c r="A296" s="283" t="s">
        <v>760</v>
      </c>
      <c r="B296" s="303" t="s">
        <v>620</v>
      </c>
      <c r="C296" s="308" t="s">
        <v>550</v>
      </c>
      <c r="D296" s="300">
        <v>1000</v>
      </c>
      <c r="E296" s="305"/>
      <c r="F296" s="306"/>
    </row>
    <row r="297" spans="1:6">
      <c r="A297" s="283"/>
      <c r="B297" s="303"/>
      <c r="C297" s="308"/>
      <c r="D297" s="300"/>
      <c r="E297" s="305"/>
      <c r="F297" s="306"/>
    </row>
    <row r="298" spans="1:6" ht="25">
      <c r="A298" s="283" t="s">
        <v>761</v>
      </c>
      <c r="B298" s="303" t="s">
        <v>621</v>
      </c>
      <c r="C298" s="308" t="s">
        <v>21</v>
      </c>
      <c r="D298" s="300">
        <v>130</v>
      </c>
      <c r="E298" s="305"/>
      <c r="F298" s="306"/>
    </row>
    <row r="299" spans="1:6">
      <c r="A299" s="283"/>
      <c r="B299" s="303"/>
      <c r="C299" s="308"/>
      <c r="D299" s="300"/>
      <c r="E299" s="305"/>
      <c r="F299" s="306"/>
    </row>
    <row r="300" spans="1:6" ht="25">
      <c r="A300" s="283" t="s">
        <v>762</v>
      </c>
      <c r="B300" s="303" t="s">
        <v>622</v>
      </c>
      <c r="C300" s="308" t="s">
        <v>19</v>
      </c>
      <c r="D300" s="300">
        <v>5</v>
      </c>
      <c r="E300" s="305"/>
      <c r="F300" s="306"/>
    </row>
    <row r="301" spans="1:6" ht="13">
      <c r="A301" s="283"/>
      <c r="B301" s="330"/>
      <c r="C301" s="308"/>
      <c r="D301" s="300"/>
      <c r="E301" s="305"/>
      <c r="F301" s="306"/>
    </row>
    <row r="302" spans="1:6">
      <c r="A302" s="285"/>
      <c r="B302" s="307"/>
      <c r="C302" s="308"/>
      <c r="D302" s="300"/>
      <c r="E302" s="305"/>
      <c r="F302" s="309"/>
    </row>
    <row r="303" spans="1:6">
      <c r="A303" s="337" t="s">
        <v>51</v>
      </c>
      <c r="B303" s="338"/>
      <c r="C303" s="339"/>
      <c r="D303" s="339"/>
      <c r="E303" s="340"/>
      <c r="F303" s="341">
        <f>SUM(F266:F302)</f>
        <v>0</v>
      </c>
    </row>
    <row r="304" spans="1:6">
      <c r="B304" s="384"/>
      <c r="C304" s="274"/>
      <c r="D304" s="276"/>
      <c r="E304" s="275"/>
      <c r="F304" s="385"/>
    </row>
    <row r="305" spans="1:6" ht="13">
      <c r="A305" s="277" t="s">
        <v>763</v>
      </c>
      <c r="B305" s="384"/>
      <c r="D305" s="276"/>
      <c r="E305" s="275"/>
      <c r="F305" s="385"/>
    </row>
    <row r="306" spans="1:6" s="399" customFormat="1" ht="13">
      <c r="A306" s="315" t="s">
        <v>1</v>
      </c>
      <c r="B306" s="316" t="s">
        <v>2</v>
      </c>
      <c r="C306" s="316" t="s">
        <v>3</v>
      </c>
      <c r="D306" s="315" t="s">
        <v>4</v>
      </c>
      <c r="E306" s="400" t="s">
        <v>5</v>
      </c>
      <c r="F306" s="398" t="s">
        <v>6</v>
      </c>
    </row>
    <row r="307" spans="1:6" ht="13">
      <c r="A307" s="283"/>
      <c r="B307" s="330" t="s">
        <v>627</v>
      </c>
      <c r="C307" s="308"/>
      <c r="D307" s="300"/>
      <c r="E307" s="305"/>
      <c r="F307" s="306"/>
    </row>
    <row r="308" spans="1:6" ht="13">
      <c r="A308" s="283"/>
      <c r="B308" s="330" t="s">
        <v>542</v>
      </c>
      <c r="C308" s="308"/>
      <c r="D308" s="300"/>
      <c r="E308" s="305"/>
      <c r="F308" s="306"/>
    </row>
    <row r="309" spans="1:6">
      <c r="A309" s="283"/>
      <c r="B309" s="303"/>
      <c r="C309" s="308"/>
      <c r="D309" s="300"/>
      <c r="E309" s="305"/>
      <c r="F309" s="306"/>
    </row>
    <row r="310" spans="1:6">
      <c r="A310" s="285"/>
      <c r="B310" s="307"/>
      <c r="C310" s="308"/>
      <c r="D310" s="300"/>
      <c r="E310" s="305"/>
      <c r="F310" s="309"/>
    </row>
    <row r="311" spans="1:6" ht="25">
      <c r="A311" s="283" t="s">
        <v>764</v>
      </c>
      <c r="B311" s="303" t="s">
        <v>626</v>
      </c>
      <c r="C311" s="304" t="s">
        <v>19</v>
      </c>
      <c r="D311" s="300">
        <v>3000</v>
      </c>
      <c r="E311" s="305">
        <v>75</v>
      </c>
      <c r="F311" s="306">
        <f t="shared" ref="F311:F313" si="8">D311*E311</f>
        <v>225000</v>
      </c>
    </row>
    <row r="312" spans="1:6">
      <c r="A312" s="285"/>
      <c r="B312" s="307"/>
      <c r="C312" s="308"/>
      <c r="D312" s="300"/>
      <c r="E312" s="305"/>
      <c r="F312" s="306"/>
    </row>
    <row r="313" spans="1:6">
      <c r="A313" s="283" t="s">
        <v>765</v>
      </c>
      <c r="B313" s="303" t="s">
        <v>470</v>
      </c>
      <c r="C313" s="304" t="s">
        <v>19</v>
      </c>
      <c r="D313" s="300">
        <v>1500</v>
      </c>
      <c r="E313" s="305">
        <v>450</v>
      </c>
      <c r="F313" s="306">
        <f t="shared" si="8"/>
        <v>675000</v>
      </c>
    </row>
    <row r="314" spans="1:6">
      <c r="A314" s="285"/>
      <c r="B314" s="307"/>
      <c r="C314" s="308"/>
      <c r="D314" s="300"/>
      <c r="E314" s="305"/>
      <c r="F314" s="309"/>
    </row>
    <row r="315" spans="1:6">
      <c r="A315" s="337" t="s">
        <v>51</v>
      </c>
      <c r="B315" s="338"/>
      <c r="C315" s="339"/>
      <c r="D315" s="339"/>
      <c r="E315" s="340"/>
      <c r="F315" s="341">
        <f>SUM(F307:F314)</f>
        <v>900000</v>
      </c>
    </row>
    <row r="316" spans="1:6">
      <c r="B316" s="384"/>
      <c r="C316" s="274"/>
      <c r="D316" s="276"/>
      <c r="E316" s="275"/>
      <c r="F316" s="385"/>
    </row>
    <row r="317" spans="1:6" ht="13">
      <c r="A317" s="277" t="s">
        <v>766</v>
      </c>
      <c r="B317" s="384"/>
      <c r="D317" s="276"/>
      <c r="E317" s="275"/>
      <c r="F317" s="385"/>
    </row>
    <row r="318" spans="1:6" s="399" customFormat="1" ht="13">
      <c r="A318" s="315" t="s">
        <v>1</v>
      </c>
      <c r="B318" s="316" t="s">
        <v>2</v>
      </c>
      <c r="C318" s="316" t="s">
        <v>3</v>
      </c>
      <c r="D318" s="315" t="s">
        <v>4</v>
      </c>
      <c r="E318" s="400" t="s">
        <v>5</v>
      </c>
      <c r="F318" s="398" t="s">
        <v>6</v>
      </c>
    </row>
    <row r="319" spans="1:6" ht="13">
      <c r="A319" s="283"/>
      <c r="B319" s="330" t="s">
        <v>150</v>
      </c>
      <c r="C319" s="308"/>
      <c r="D319" s="300"/>
      <c r="E319" s="305"/>
      <c r="F319" s="306"/>
    </row>
    <row r="320" spans="1:6" ht="13">
      <c r="A320" s="283"/>
      <c r="B320" s="330"/>
      <c r="C320" s="308"/>
      <c r="D320" s="300"/>
      <c r="E320" s="305"/>
      <c r="F320" s="306"/>
    </row>
    <row r="321" spans="1:6" ht="13">
      <c r="A321" s="283"/>
      <c r="B321" s="330" t="s">
        <v>542</v>
      </c>
      <c r="C321" s="308"/>
      <c r="D321" s="300"/>
      <c r="E321" s="305"/>
      <c r="F321" s="306"/>
    </row>
    <row r="322" spans="1:6" ht="25">
      <c r="A322" s="283"/>
      <c r="B322" s="303" t="s">
        <v>628</v>
      </c>
      <c r="C322" s="308"/>
      <c r="D322" s="300"/>
      <c r="E322" s="305"/>
      <c r="F322" s="306"/>
    </row>
    <row r="323" spans="1:6">
      <c r="A323" s="283"/>
      <c r="B323" s="303"/>
      <c r="C323" s="308"/>
      <c r="D323" s="300"/>
      <c r="E323" s="305"/>
      <c r="F323" s="306"/>
    </row>
    <row r="324" spans="1:6" ht="25">
      <c r="A324" s="283"/>
      <c r="B324" s="303" t="s">
        <v>555</v>
      </c>
      <c r="C324" s="308"/>
      <c r="D324" s="300"/>
      <c r="E324" s="305"/>
      <c r="F324" s="306"/>
    </row>
    <row r="325" spans="1:6" ht="13">
      <c r="A325" s="283"/>
      <c r="B325" s="330"/>
      <c r="C325" s="308"/>
      <c r="D325" s="300"/>
      <c r="E325" s="305"/>
      <c r="F325" s="306"/>
    </row>
    <row r="326" spans="1:6" s="386" customFormat="1" ht="25">
      <c r="A326" s="283" t="s">
        <v>767</v>
      </c>
      <c r="B326" s="298" t="s">
        <v>152</v>
      </c>
      <c r="C326" s="299" t="s">
        <v>32</v>
      </c>
      <c r="D326" s="300">
        <v>3</v>
      </c>
      <c r="E326" s="325">
        <v>10000</v>
      </c>
      <c r="F326" s="326">
        <f>D326*E326</f>
        <v>30000</v>
      </c>
    </row>
    <row r="327" spans="1:6">
      <c r="A327" s="285"/>
      <c r="B327" s="307"/>
      <c r="C327" s="308"/>
      <c r="D327" s="300"/>
      <c r="E327" s="305"/>
      <c r="F327" s="306"/>
    </row>
    <row r="328" spans="1:6" ht="13">
      <c r="A328" s="283"/>
      <c r="B328" s="330" t="s">
        <v>153</v>
      </c>
      <c r="C328" s="308"/>
      <c r="D328" s="300"/>
      <c r="E328" s="305"/>
      <c r="F328" s="306"/>
    </row>
    <row r="329" spans="1:6">
      <c r="A329" s="285"/>
      <c r="B329" s="307"/>
      <c r="C329" s="308"/>
      <c r="D329" s="300"/>
      <c r="E329" s="305"/>
      <c r="F329" s="306"/>
    </row>
    <row r="330" spans="1:6">
      <c r="A330" s="285"/>
      <c r="B330" s="356" t="s">
        <v>239</v>
      </c>
      <c r="C330" s="308"/>
      <c r="D330" s="300"/>
      <c r="E330" s="305"/>
      <c r="F330" s="306"/>
    </row>
    <row r="331" spans="1:6">
      <c r="A331" s="285"/>
      <c r="B331" s="307"/>
      <c r="C331" s="308"/>
      <c r="D331" s="300"/>
      <c r="E331" s="305"/>
      <c r="F331" s="306"/>
    </row>
    <row r="332" spans="1:6" ht="25">
      <c r="A332" s="285" t="s">
        <v>768</v>
      </c>
      <c r="B332" s="307" t="s">
        <v>629</v>
      </c>
      <c r="C332" s="308" t="s">
        <v>19</v>
      </c>
      <c r="D332" s="300">
        <v>2000</v>
      </c>
      <c r="E332" s="305"/>
      <c r="F332" s="306"/>
    </row>
    <row r="333" spans="1:6">
      <c r="A333" s="285"/>
      <c r="B333" s="307"/>
      <c r="C333" s="308"/>
      <c r="D333" s="300"/>
      <c r="E333" s="305"/>
      <c r="F333" s="306"/>
    </row>
    <row r="334" spans="1:6" ht="25">
      <c r="A334" s="285" t="s">
        <v>769</v>
      </c>
      <c r="B334" s="307" t="s">
        <v>631</v>
      </c>
      <c r="C334" s="308" t="s">
        <v>19</v>
      </c>
      <c r="D334" s="300">
        <v>2000</v>
      </c>
      <c r="E334" s="305"/>
      <c r="F334" s="306"/>
    </row>
    <row r="335" spans="1:6">
      <c r="A335" s="285"/>
      <c r="B335" s="307"/>
      <c r="C335" s="308"/>
      <c r="D335" s="300"/>
      <c r="E335" s="305"/>
      <c r="F335" s="306"/>
    </row>
    <row r="336" spans="1:6" ht="25">
      <c r="A336" s="285" t="s">
        <v>770</v>
      </c>
      <c r="B336" s="307" t="s">
        <v>630</v>
      </c>
      <c r="C336" s="308" t="s">
        <v>19</v>
      </c>
      <c r="D336" s="300">
        <v>2000</v>
      </c>
      <c r="E336" s="305"/>
      <c r="F336" s="306"/>
    </row>
    <row r="337" spans="1:6">
      <c r="A337" s="285"/>
      <c r="B337" s="307"/>
      <c r="C337" s="308"/>
      <c r="D337" s="300"/>
      <c r="E337" s="305"/>
      <c r="F337" s="306"/>
    </row>
    <row r="338" spans="1:6">
      <c r="A338" s="285"/>
      <c r="B338" s="356" t="s">
        <v>243</v>
      </c>
      <c r="C338" s="308"/>
      <c r="D338" s="300"/>
      <c r="E338" s="305"/>
      <c r="F338" s="306"/>
    </row>
    <row r="339" spans="1:6">
      <c r="A339" s="285"/>
      <c r="B339" s="307"/>
      <c r="C339" s="308"/>
      <c r="D339" s="300"/>
      <c r="E339" s="305"/>
      <c r="F339" s="306"/>
    </row>
    <row r="340" spans="1:6" ht="25">
      <c r="A340" s="285" t="s">
        <v>771</v>
      </c>
      <c r="B340" s="307" t="s">
        <v>629</v>
      </c>
      <c r="C340" s="308" t="s">
        <v>19</v>
      </c>
      <c r="D340" s="300">
        <v>1100</v>
      </c>
      <c r="E340" s="305"/>
      <c r="F340" s="306"/>
    </row>
    <row r="341" spans="1:6">
      <c r="A341" s="285"/>
      <c r="B341" s="307"/>
      <c r="C341" s="308"/>
      <c r="D341" s="300"/>
      <c r="E341" s="305"/>
      <c r="F341" s="306"/>
    </row>
    <row r="342" spans="1:6" ht="25">
      <c r="A342" s="285" t="s">
        <v>772</v>
      </c>
      <c r="B342" s="307" t="s">
        <v>632</v>
      </c>
      <c r="C342" s="308" t="s">
        <v>19</v>
      </c>
      <c r="D342" s="300">
        <v>1100</v>
      </c>
      <c r="E342" s="305"/>
      <c r="F342" s="306"/>
    </row>
    <row r="343" spans="1:6">
      <c r="A343" s="285"/>
      <c r="B343" s="307"/>
      <c r="C343" s="308"/>
      <c r="D343" s="300"/>
      <c r="E343" s="305"/>
      <c r="F343" s="306"/>
    </row>
    <row r="344" spans="1:6" ht="25">
      <c r="A344" s="285" t="s">
        <v>773</v>
      </c>
      <c r="B344" s="307" t="s">
        <v>631</v>
      </c>
      <c r="C344" s="308" t="s">
        <v>19</v>
      </c>
      <c r="D344" s="300">
        <v>1100</v>
      </c>
      <c r="E344" s="305"/>
      <c r="F344" s="306"/>
    </row>
    <row r="345" spans="1:6">
      <c r="A345" s="285"/>
      <c r="B345" s="307"/>
      <c r="C345" s="308"/>
      <c r="D345" s="300"/>
      <c r="E345" s="305"/>
      <c r="F345" s="306"/>
    </row>
    <row r="346" spans="1:6" ht="25">
      <c r="A346" s="285" t="s">
        <v>774</v>
      </c>
      <c r="B346" s="307" t="s">
        <v>630</v>
      </c>
      <c r="C346" s="308" t="s">
        <v>19</v>
      </c>
      <c r="D346" s="300">
        <v>1100</v>
      </c>
      <c r="E346" s="305"/>
      <c r="F346" s="306"/>
    </row>
    <row r="347" spans="1:6">
      <c r="A347" s="285"/>
      <c r="B347" s="307"/>
      <c r="C347" s="308"/>
      <c r="D347" s="300"/>
      <c r="E347" s="305"/>
      <c r="F347" s="306"/>
    </row>
    <row r="348" spans="1:6">
      <c r="A348" s="285"/>
      <c r="B348" s="356" t="s">
        <v>245</v>
      </c>
      <c r="C348" s="308"/>
      <c r="D348" s="300"/>
      <c r="E348" s="305"/>
      <c r="F348" s="306"/>
    </row>
    <row r="349" spans="1:6">
      <c r="A349" s="285"/>
      <c r="B349" s="307"/>
      <c r="C349" s="308"/>
      <c r="D349" s="300"/>
      <c r="E349" s="305"/>
      <c r="F349" s="306"/>
    </row>
    <row r="350" spans="1:6" ht="25">
      <c r="A350" s="285" t="s">
        <v>775</v>
      </c>
      <c r="B350" s="307" t="s">
        <v>835</v>
      </c>
      <c r="C350" s="308" t="s">
        <v>19</v>
      </c>
      <c r="D350" s="300">
        <v>200</v>
      </c>
      <c r="E350" s="305"/>
      <c r="F350" s="306"/>
    </row>
    <row r="351" spans="1:6">
      <c r="A351" s="285"/>
      <c r="B351" s="307"/>
      <c r="C351" s="308"/>
      <c r="D351" s="300"/>
      <c r="E351" s="305"/>
      <c r="F351" s="306"/>
    </row>
    <row r="352" spans="1:6">
      <c r="A352" s="285"/>
      <c r="B352" s="356" t="s">
        <v>633</v>
      </c>
      <c r="C352" s="308"/>
      <c r="D352" s="300"/>
      <c r="E352" s="305"/>
      <c r="F352" s="306"/>
    </row>
    <row r="353" spans="1:6">
      <c r="A353" s="285"/>
      <c r="B353" s="307"/>
      <c r="C353" s="308"/>
      <c r="D353" s="300"/>
      <c r="E353" s="305"/>
      <c r="F353" s="306"/>
    </row>
    <row r="354" spans="1:6" ht="37.5">
      <c r="A354" s="285" t="s">
        <v>776</v>
      </c>
      <c r="B354" s="303" t="s">
        <v>587</v>
      </c>
      <c r="C354" s="304" t="s">
        <v>63</v>
      </c>
      <c r="D354" s="300">
        <v>3000</v>
      </c>
      <c r="E354" s="305"/>
      <c r="F354" s="306"/>
    </row>
    <row r="355" spans="1:6">
      <c r="A355" s="285"/>
      <c r="B355" s="303"/>
      <c r="C355" s="304"/>
      <c r="D355" s="300"/>
      <c r="E355" s="305"/>
      <c r="F355" s="306"/>
    </row>
    <row r="356" spans="1:6">
      <c r="A356" s="283"/>
      <c r="B356" s="303"/>
      <c r="C356" s="304"/>
      <c r="D356" s="300"/>
      <c r="E356" s="305"/>
      <c r="F356" s="306"/>
    </row>
    <row r="357" spans="1:6">
      <c r="A357" s="285"/>
      <c r="B357" s="307"/>
      <c r="C357" s="308"/>
      <c r="D357" s="300"/>
      <c r="E357" s="305"/>
      <c r="F357" s="306"/>
    </row>
    <row r="358" spans="1:6">
      <c r="A358" s="337" t="s">
        <v>837</v>
      </c>
      <c r="B358" s="338"/>
      <c r="C358" s="339"/>
      <c r="D358" s="339"/>
      <c r="E358" s="340"/>
      <c r="F358" s="341">
        <f>SUM(F319:F357)</f>
        <v>30000</v>
      </c>
    </row>
    <row r="359" spans="1:6">
      <c r="B359" s="357"/>
      <c r="C359" s="358"/>
      <c r="D359" s="358"/>
      <c r="E359" s="358"/>
      <c r="F359" s="359"/>
    </row>
    <row r="360" spans="1:6" ht="13">
      <c r="A360" s="277" t="s">
        <v>777</v>
      </c>
      <c r="B360" s="384"/>
      <c r="C360" s="274"/>
      <c r="D360" s="276"/>
      <c r="E360" s="275"/>
      <c r="F360" s="385"/>
    </row>
    <row r="361" spans="1:6" s="399" customFormat="1" ht="13">
      <c r="A361" s="315" t="s">
        <v>1</v>
      </c>
      <c r="B361" s="316" t="s">
        <v>2</v>
      </c>
      <c r="C361" s="316" t="s">
        <v>3</v>
      </c>
      <c r="D361" s="316" t="s">
        <v>4</v>
      </c>
      <c r="E361" s="400" t="s">
        <v>5</v>
      </c>
      <c r="F361" s="398" t="s">
        <v>6</v>
      </c>
    </row>
    <row r="362" spans="1:6" ht="13">
      <c r="A362" s="283"/>
      <c r="B362" s="330" t="s">
        <v>204</v>
      </c>
      <c r="C362" s="308"/>
      <c r="D362" s="308"/>
      <c r="E362" s="305"/>
      <c r="F362" s="306"/>
    </row>
    <row r="363" spans="1:6" ht="13">
      <c r="A363" s="283"/>
      <c r="B363" s="330"/>
      <c r="C363" s="308"/>
      <c r="D363" s="308"/>
      <c r="E363" s="305"/>
      <c r="F363" s="306"/>
    </row>
    <row r="364" spans="1:6" ht="13">
      <c r="A364" s="283"/>
      <c r="B364" s="330" t="s">
        <v>542</v>
      </c>
      <c r="C364" s="308"/>
      <c r="D364" s="308"/>
      <c r="E364" s="305"/>
      <c r="F364" s="306"/>
    </row>
    <row r="365" spans="1:6" ht="13">
      <c r="A365" s="283"/>
      <c r="B365" s="330"/>
      <c r="C365" s="308"/>
      <c r="D365" s="308"/>
      <c r="E365" s="305"/>
      <c r="F365" s="306"/>
    </row>
    <row r="366" spans="1:6" ht="25">
      <c r="A366" s="283"/>
      <c r="B366" s="303" t="s">
        <v>564</v>
      </c>
      <c r="C366" s="308"/>
      <c r="D366" s="308"/>
      <c r="E366" s="305"/>
      <c r="F366" s="306"/>
    </row>
    <row r="367" spans="1:6">
      <c r="A367" s="283"/>
      <c r="B367" s="303"/>
      <c r="C367" s="308"/>
      <c r="D367" s="308"/>
      <c r="E367" s="305"/>
      <c r="F367" s="306"/>
    </row>
    <row r="368" spans="1:6">
      <c r="A368" s="283"/>
      <c r="B368" s="303" t="s">
        <v>589</v>
      </c>
      <c r="C368" s="308"/>
      <c r="D368" s="308"/>
      <c r="E368" s="305"/>
      <c r="F368" s="306"/>
    </row>
    <row r="369" spans="1:6">
      <c r="A369" s="283"/>
      <c r="B369" s="303"/>
      <c r="C369" s="308"/>
      <c r="D369" s="308"/>
      <c r="E369" s="305"/>
      <c r="F369" s="306"/>
    </row>
    <row r="370" spans="1:6" ht="25">
      <c r="A370" s="283"/>
      <c r="B370" s="303" t="s">
        <v>556</v>
      </c>
      <c r="C370" s="308"/>
      <c r="D370" s="308"/>
      <c r="E370" s="305"/>
      <c r="F370" s="306"/>
    </row>
    <row r="371" spans="1:6">
      <c r="A371" s="283"/>
      <c r="B371" s="303"/>
      <c r="C371" s="308"/>
      <c r="D371" s="308"/>
      <c r="E371" s="305"/>
      <c r="F371" s="306"/>
    </row>
    <row r="372" spans="1:6" ht="13">
      <c r="A372" s="283"/>
      <c r="B372" s="330" t="s">
        <v>206</v>
      </c>
      <c r="C372" s="308"/>
      <c r="D372" s="308"/>
      <c r="E372" s="305"/>
      <c r="F372" s="306"/>
    </row>
    <row r="373" spans="1:6">
      <c r="A373" s="285"/>
      <c r="B373" s="307"/>
      <c r="C373" s="308"/>
      <c r="D373" s="308"/>
      <c r="E373" s="305"/>
      <c r="F373" s="306"/>
    </row>
    <row r="374" spans="1:6">
      <c r="A374" s="283" t="s">
        <v>778</v>
      </c>
      <c r="B374" s="303" t="s">
        <v>634</v>
      </c>
      <c r="C374" s="304" t="s">
        <v>19</v>
      </c>
      <c r="D374" s="308">
        <v>3000</v>
      </c>
      <c r="E374" s="305">
        <v>20</v>
      </c>
      <c r="F374" s="306">
        <f>D374*E374</f>
        <v>60000</v>
      </c>
    </row>
    <row r="375" spans="1:6">
      <c r="A375" s="285"/>
      <c r="B375" s="307"/>
      <c r="C375" s="308"/>
      <c r="D375" s="308"/>
      <c r="E375" s="305"/>
      <c r="F375" s="309"/>
    </row>
    <row r="376" spans="1:6" ht="13">
      <c r="A376" s="283"/>
      <c r="B376" s="330" t="s">
        <v>209</v>
      </c>
      <c r="C376" s="308"/>
      <c r="D376" s="308"/>
      <c r="E376" s="305"/>
      <c r="F376" s="309"/>
    </row>
    <row r="377" spans="1:6">
      <c r="A377" s="285"/>
      <c r="B377" s="307"/>
      <c r="C377" s="308"/>
      <c r="D377" s="308"/>
      <c r="E377" s="305"/>
      <c r="F377" s="309"/>
    </row>
    <row r="378" spans="1:6" ht="25">
      <c r="A378" s="283" t="s">
        <v>779</v>
      </c>
      <c r="B378" s="303" t="s">
        <v>479</v>
      </c>
      <c r="C378" s="308"/>
      <c r="D378" s="308"/>
      <c r="E378" s="305"/>
      <c r="F378" s="309"/>
    </row>
    <row r="379" spans="1:6">
      <c r="A379" s="285"/>
      <c r="B379" s="307"/>
      <c r="C379" s="308"/>
      <c r="D379" s="308"/>
      <c r="E379" s="305"/>
      <c r="F379" s="309"/>
    </row>
    <row r="380" spans="1:6">
      <c r="A380" s="285" t="s">
        <v>780</v>
      </c>
      <c r="B380" s="303" t="s">
        <v>635</v>
      </c>
      <c r="C380" s="304" t="s">
        <v>20</v>
      </c>
      <c r="D380" s="308">
        <v>100</v>
      </c>
      <c r="E380" s="305">
        <v>200</v>
      </c>
      <c r="F380" s="306">
        <f t="shared" ref="F380:F382" si="9">D380*E380</f>
        <v>20000</v>
      </c>
    </row>
    <row r="381" spans="1:6">
      <c r="A381" s="285"/>
      <c r="B381" s="307"/>
      <c r="C381" s="308"/>
      <c r="D381" s="308"/>
      <c r="E381" s="305"/>
      <c r="F381" s="309"/>
    </row>
    <row r="382" spans="1:6">
      <c r="A382" s="283" t="s">
        <v>781</v>
      </c>
      <c r="B382" s="303" t="s">
        <v>482</v>
      </c>
      <c r="C382" s="304" t="s">
        <v>483</v>
      </c>
      <c r="D382" s="308">
        <v>250</v>
      </c>
      <c r="E382" s="305">
        <v>40</v>
      </c>
      <c r="F382" s="306">
        <f t="shared" si="9"/>
        <v>10000</v>
      </c>
    </row>
    <row r="383" spans="1:6">
      <c r="A383" s="285"/>
      <c r="B383" s="307"/>
      <c r="C383" s="308"/>
      <c r="D383" s="308"/>
      <c r="E383" s="305"/>
      <c r="F383" s="309"/>
    </row>
    <row r="384" spans="1:6">
      <c r="A384" s="283"/>
      <c r="B384" s="303"/>
      <c r="C384" s="304"/>
      <c r="D384" s="308"/>
      <c r="E384" s="305"/>
      <c r="F384" s="306"/>
    </row>
    <row r="385" spans="1:6">
      <c r="A385" s="337" t="s">
        <v>837</v>
      </c>
      <c r="B385" s="338"/>
      <c r="C385" s="339"/>
      <c r="D385" s="339"/>
      <c r="E385" s="340"/>
      <c r="F385" s="341">
        <f>SUM(F362:F384)</f>
        <v>90000</v>
      </c>
    </row>
    <row r="386" spans="1:6">
      <c r="B386" s="384"/>
      <c r="C386" s="274"/>
      <c r="D386" s="276"/>
      <c r="E386" s="275"/>
      <c r="F386" s="385"/>
    </row>
    <row r="387" spans="1:6">
      <c r="B387" s="384"/>
      <c r="C387" s="274"/>
      <c r="D387" s="276"/>
      <c r="E387" s="275"/>
      <c r="F387" s="385"/>
    </row>
    <row r="388" spans="1:6" ht="13">
      <c r="A388" s="277" t="s">
        <v>783</v>
      </c>
      <c r="B388" s="384"/>
      <c r="E388" s="275"/>
      <c r="F388" s="385"/>
    </row>
    <row r="389" spans="1:6" s="399" customFormat="1" ht="13">
      <c r="A389" s="315" t="s">
        <v>1</v>
      </c>
      <c r="B389" s="316" t="s">
        <v>2</v>
      </c>
      <c r="C389" s="316" t="s">
        <v>3</v>
      </c>
      <c r="D389" s="316" t="s">
        <v>4</v>
      </c>
      <c r="E389" s="400" t="s">
        <v>5</v>
      </c>
      <c r="F389" s="398" t="s">
        <v>6</v>
      </c>
    </row>
    <row r="390" spans="1:6" ht="13">
      <c r="A390" s="283"/>
      <c r="B390" s="330" t="s">
        <v>295</v>
      </c>
      <c r="C390" s="308"/>
      <c r="D390" s="308"/>
      <c r="E390" s="305"/>
      <c r="F390" s="306"/>
    </row>
    <row r="391" spans="1:6" ht="13">
      <c r="A391" s="283"/>
      <c r="B391" s="330"/>
      <c r="C391" s="308"/>
      <c r="D391" s="308"/>
      <c r="E391" s="305"/>
      <c r="F391" s="306"/>
    </row>
    <row r="392" spans="1:6" ht="13">
      <c r="A392" s="283"/>
      <c r="B392" s="330" t="s">
        <v>542</v>
      </c>
      <c r="C392" s="308"/>
      <c r="D392" s="308"/>
      <c r="E392" s="305"/>
      <c r="F392" s="306"/>
    </row>
    <row r="393" spans="1:6" ht="13">
      <c r="A393" s="283"/>
      <c r="B393" s="330"/>
      <c r="C393" s="308"/>
      <c r="D393" s="308"/>
      <c r="E393" s="305"/>
      <c r="F393" s="306"/>
    </row>
    <row r="394" spans="1:6">
      <c r="A394" s="283"/>
      <c r="B394" s="303" t="s">
        <v>636</v>
      </c>
      <c r="C394" s="308"/>
      <c r="D394" s="308"/>
      <c r="E394" s="305"/>
      <c r="F394" s="306"/>
    </row>
    <row r="395" spans="1:6">
      <c r="A395" s="283"/>
      <c r="B395" s="303"/>
      <c r="C395" s="308"/>
      <c r="D395" s="308"/>
      <c r="E395" s="305"/>
      <c r="F395" s="306"/>
    </row>
    <row r="396" spans="1:6">
      <c r="A396" s="283"/>
      <c r="B396" s="303" t="s">
        <v>782</v>
      </c>
      <c r="C396" s="308"/>
      <c r="D396" s="308"/>
      <c r="E396" s="305"/>
      <c r="F396" s="306"/>
    </row>
    <row r="397" spans="1:6" ht="13">
      <c r="A397" s="283"/>
      <c r="B397" s="330"/>
      <c r="C397" s="308"/>
      <c r="D397" s="308"/>
      <c r="E397" s="305"/>
      <c r="F397" s="306"/>
    </row>
    <row r="398" spans="1:6" ht="26">
      <c r="A398" s="283"/>
      <c r="B398" s="330" t="s">
        <v>300</v>
      </c>
      <c r="C398" s="308"/>
      <c r="D398" s="308"/>
      <c r="E398" s="305"/>
      <c r="F398" s="309"/>
    </row>
    <row r="399" spans="1:6">
      <c r="A399" s="285"/>
      <c r="B399" s="307"/>
      <c r="C399" s="308"/>
      <c r="D399" s="308"/>
      <c r="E399" s="305"/>
      <c r="F399" s="309"/>
    </row>
    <row r="400" spans="1:6">
      <c r="A400" s="283" t="s">
        <v>784</v>
      </c>
      <c r="B400" s="303" t="s">
        <v>302</v>
      </c>
      <c r="C400" s="304" t="s">
        <v>379</v>
      </c>
      <c r="D400" s="308">
        <v>1</v>
      </c>
      <c r="E400" s="305"/>
      <c r="F400" s="309"/>
    </row>
    <row r="401" spans="1:6">
      <c r="A401" s="285"/>
      <c r="B401" s="307"/>
      <c r="C401" s="308"/>
      <c r="D401" s="308"/>
      <c r="E401" s="305"/>
      <c r="F401" s="309"/>
    </row>
    <row r="402" spans="1:6">
      <c r="A402" s="283" t="s">
        <v>785</v>
      </c>
      <c r="B402" s="303" t="s">
        <v>304</v>
      </c>
      <c r="C402" s="304" t="s">
        <v>23</v>
      </c>
      <c r="D402" s="308">
        <v>10</v>
      </c>
      <c r="E402" s="305"/>
      <c r="F402" s="309"/>
    </row>
    <row r="403" spans="1:6" ht="13">
      <c r="A403" s="283"/>
      <c r="B403" s="330"/>
      <c r="C403" s="308"/>
      <c r="D403" s="308"/>
      <c r="E403" s="305"/>
      <c r="F403" s="306"/>
    </row>
    <row r="404" spans="1:6" ht="13">
      <c r="A404" s="283"/>
      <c r="B404" s="330" t="s">
        <v>565</v>
      </c>
      <c r="C404" s="308"/>
      <c r="D404" s="308"/>
      <c r="E404" s="305"/>
      <c r="F404" s="306"/>
    </row>
    <row r="405" spans="1:6" ht="13">
      <c r="A405" s="283"/>
      <c r="B405" s="330"/>
      <c r="C405" s="308"/>
      <c r="D405" s="308"/>
      <c r="E405" s="305"/>
      <c r="F405" s="306"/>
    </row>
    <row r="406" spans="1:6" ht="37.5">
      <c r="A406" s="283" t="s">
        <v>786</v>
      </c>
      <c r="B406" s="303" t="s">
        <v>637</v>
      </c>
      <c r="C406" s="308" t="s">
        <v>63</v>
      </c>
      <c r="D406" s="308">
        <v>200</v>
      </c>
      <c r="E406" s="305"/>
      <c r="F406" s="306"/>
    </row>
    <row r="407" spans="1:6">
      <c r="A407" s="283"/>
      <c r="B407" s="303"/>
      <c r="C407" s="308"/>
      <c r="D407" s="308"/>
      <c r="E407" s="305"/>
      <c r="F407" s="306"/>
    </row>
    <row r="408" spans="1:6" ht="13">
      <c r="A408" s="283"/>
      <c r="B408" s="330" t="s">
        <v>566</v>
      </c>
      <c r="C408" s="308"/>
      <c r="D408" s="308"/>
      <c r="E408" s="305"/>
      <c r="F408" s="306"/>
    </row>
    <row r="409" spans="1:6" ht="13">
      <c r="A409" s="283"/>
      <c r="B409" s="330"/>
      <c r="C409" s="308"/>
      <c r="D409" s="308"/>
      <c r="E409" s="305"/>
      <c r="F409" s="306"/>
    </row>
    <row r="410" spans="1:6" ht="37.5">
      <c r="A410" s="283" t="s">
        <v>787</v>
      </c>
      <c r="B410" s="349" t="s">
        <v>638</v>
      </c>
      <c r="C410" s="322" t="s">
        <v>21</v>
      </c>
      <c r="D410" s="322">
        <v>130</v>
      </c>
      <c r="E410" s="345"/>
      <c r="F410" s="350"/>
    </row>
    <row r="411" spans="1:6">
      <c r="A411" s="375"/>
      <c r="B411" s="378"/>
      <c r="C411" s="379"/>
      <c r="D411" s="379"/>
      <c r="E411" s="376"/>
      <c r="F411" s="377"/>
    </row>
    <row r="412" spans="1:6" ht="13">
      <c r="A412" s="283"/>
      <c r="B412" s="330" t="s">
        <v>306</v>
      </c>
      <c r="C412" s="308"/>
      <c r="D412" s="308"/>
      <c r="E412" s="305"/>
      <c r="F412" s="306"/>
    </row>
    <row r="413" spans="1:6">
      <c r="A413" s="285"/>
      <c r="B413" s="307"/>
      <c r="C413" s="308"/>
      <c r="D413" s="308"/>
      <c r="E413" s="305"/>
      <c r="F413" s="309"/>
    </row>
    <row r="414" spans="1:6">
      <c r="A414" s="283" t="s">
        <v>788</v>
      </c>
      <c r="B414" s="303" t="s">
        <v>588</v>
      </c>
      <c r="C414" s="304" t="s">
        <v>63</v>
      </c>
      <c r="D414" s="308">
        <v>200</v>
      </c>
      <c r="E414" s="305">
        <v>20</v>
      </c>
      <c r="F414" s="306">
        <f t="shared" ref="F414" si="10">D414*E414</f>
        <v>4000</v>
      </c>
    </row>
    <row r="415" spans="1:6">
      <c r="A415" s="285"/>
      <c r="B415" s="307"/>
      <c r="C415" s="308"/>
      <c r="D415" s="308"/>
      <c r="E415" s="305"/>
      <c r="F415" s="309"/>
    </row>
    <row r="416" spans="1:6">
      <c r="A416" s="337" t="s">
        <v>51</v>
      </c>
      <c r="B416" s="338"/>
      <c r="C416" s="339"/>
      <c r="D416" s="339"/>
      <c r="E416" s="340"/>
      <c r="F416" s="341">
        <f>SUM(F411:F415)</f>
        <v>4000</v>
      </c>
    </row>
    <row r="417" spans="1:6">
      <c r="B417" s="384"/>
      <c r="C417" s="274"/>
      <c r="D417" s="276"/>
      <c r="E417" s="275"/>
      <c r="F417" s="385"/>
    </row>
    <row r="418" spans="1:6">
      <c r="B418" s="384"/>
      <c r="C418" s="274"/>
      <c r="D418" s="276"/>
      <c r="E418" s="275"/>
      <c r="F418" s="385"/>
    </row>
    <row r="419" spans="1:6" ht="13">
      <c r="A419" s="277" t="s">
        <v>789</v>
      </c>
      <c r="B419" s="384"/>
      <c r="D419" s="276"/>
      <c r="E419" s="275"/>
      <c r="F419" s="385"/>
    </row>
    <row r="420" spans="1:6" s="399" customFormat="1" ht="13">
      <c r="A420" s="315" t="s">
        <v>1</v>
      </c>
      <c r="B420" s="316" t="s">
        <v>2</v>
      </c>
      <c r="C420" s="316" t="s">
        <v>3</v>
      </c>
      <c r="D420" s="315" t="s">
        <v>4</v>
      </c>
      <c r="E420" s="400" t="s">
        <v>5</v>
      </c>
      <c r="F420" s="398" t="s">
        <v>6</v>
      </c>
    </row>
    <row r="421" spans="1:6" ht="13">
      <c r="A421" s="283"/>
      <c r="B421" s="330" t="s">
        <v>504</v>
      </c>
      <c r="C421" s="308"/>
      <c r="D421" s="300"/>
      <c r="E421" s="305"/>
      <c r="F421" s="306"/>
    </row>
    <row r="422" spans="1:6" ht="13">
      <c r="A422" s="283"/>
      <c r="B422" s="330"/>
      <c r="C422" s="308"/>
      <c r="D422" s="300"/>
      <c r="E422" s="305"/>
      <c r="F422" s="306"/>
    </row>
    <row r="423" spans="1:6" ht="25">
      <c r="A423" s="283"/>
      <c r="B423" s="303" t="s">
        <v>639</v>
      </c>
      <c r="C423" s="308"/>
      <c r="D423" s="300"/>
      <c r="E423" s="305"/>
      <c r="F423" s="306"/>
    </row>
    <row r="424" spans="1:6">
      <c r="A424" s="283"/>
      <c r="B424" s="303"/>
      <c r="C424" s="308"/>
      <c r="D424" s="300"/>
      <c r="E424" s="305"/>
      <c r="F424" s="306"/>
    </row>
    <row r="425" spans="1:6" ht="25">
      <c r="A425" s="283"/>
      <c r="B425" s="303" t="s">
        <v>567</v>
      </c>
      <c r="C425" s="308"/>
      <c r="D425" s="300"/>
      <c r="E425" s="305"/>
      <c r="F425" s="306"/>
    </row>
    <row r="426" spans="1:6">
      <c r="A426" s="283"/>
      <c r="B426" s="303"/>
      <c r="C426" s="308"/>
      <c r="D426" s="300"/>
      <c r="E426" s="305"/>
      <c r="F426" s="306"/>
    </row>
    <row r="427" spans="1:6" ht="25">
      <c r="A427" s="283"/>
      <c r="B427" s="303" t="s">
        <v>640</v>
      </c>
      <c r="C427" s="308"/>
      <c r="D427" s="300"/>
      <c r="E427" s="305"/>
      <c r="F427" s="306"/>
    </row>
    <row r="428" spans="1:6">
      <c r="A428" s="283"/>
      <c r="B428" s="303"/>
      <c r="C428" s="308"/>
      <c r="D428" s="300"/>
      <c r="E428" s="305"/>
      <c r="F428" s="306"/>
    </row>
    <row r="429" spans="1:6" ht="25">
      <c r="A429" s="283"/>
      <c r="B429" s="303" t="s">
        <v>641</v>
      </c>
      <c r="C429" s="308"/>
      <c r="D429" s="300"/>
      <c r="E429" s="305"/>
      <c r="F429" s="306"/>
    </row>
    <row r="430" spans="1:6">
      <c r="A430" s="283"/>
      <c r="B430" s="303"/>
      <c r="C430" s="308"/>
      <c r="D430" s="300"/>
      <c r="E430" s="305"/>
      <c r="F430" s="306"/>
    </row>
    <row r="431" spans="1:6" ht="25">
      <c r="A431" s="283"/>
      <c r="B431" s="303" t="s">
        <v>568</v>
      </c>
      <c r="C431" s="308"/>
      <c r="D431" s="300"/>
      <c r="E431" s="305"/>
      <c r="F431" s="306"/>
    </row>
    <row r="432" spans="1:6" ht="13">
      <c r="A432" s="283"/>
      <c r="B432" s="330"/>
      <c r="C432" s="308"/>
      <c r="D432" s="300"/>
      <c r="E432" s="305"/>
      <c r="F432" s="306"/>
    </row>
    <row r="433" spans="1:6" ht="13">
      <c r="A433" s="283"/>
      <c r="B433" s="330" t="s">
        <v>569</v>
      </c>
      <c r="C433" s="308"/>
      <c r="D433" s="300"/>
      <c r="E433" s="305"/>
      <c r="F433" s="306"/>
    </row>
    <row r="434" spans="1:6" ht="13">
      <c r="A434" s="283"/>
      <c r="B434" s="330"/>
      <c r="C434" s="308"/>
      <c r="D434" s="300"/>
      <c r="E434" s="305"/>
      <c r="F434" s="306"/>
    </row>
    <row r="435" spans="1:6" s="386" customFormat="1" ht="37.5">
      <c r="A435" s="283" t="s">
        <v>790</v>
      </c>
      <c r="B435" s="298" t="s">
        <v>642</v>
      </c>
      <c r="C435" s="300" t="s">
        <v>32</v>
      </c>
      <c r="D435" s="300">
        <v>60</v>
      </c>
      <c r="E435" s="325"/>
      <c r="F435" s="326"/>
    </row>
    <row r="436" spans="1:6" s="386" customFormat="1">
      <c r="A436" s="283"/>
      <c r="B436" s="298"/>
      <c r="C436" s="300"/>
      <c r="D436" s="300"/>
      <c r="E436" s="325"/>
      <c r="F436" s="326"/>
    </row>
    <row r="437" spans="1:6" s="386" customFormat="1">
      <c r="A437" s="283" t="s">
        <v>791</v>
      </c>
      <c r="B437" s="298" t="s">
        <v>506</v>
      </c>
      <c r="C437" s="299" t="s">
        <v>63</v>
      </c>
      <c r="D437" s="300">
        <f>800*5*2</f>
        <v>8000</v>
      </c>
      <c r="E437" s="325">
        <v>20</v>
      </c>
      <c r="F437" s="326">
        <f>D437*E437</f>
        <v>160000</v>
      </c>
    </row>
    <row r="438" spans="1:6" s="386" customFormat="1">
      <c r="A438" s="285"/>
      <c r="B438" s="343"/>
      <c r="C438" s="300"/>
      <c r="D438" s="300"/>
      <c r="E438" s="325"/>
      <c r="F438" s="344"/>
    </row>
    <row r="439" spans="1:6">
      <c r="A439" s="285"/>
      <c r="B439" s="307"/>
      <c r="C439" s="308"/>
      <c r="D439" s="300"/>
      <c r="E439" s="305"/>
      <c r="F439" s="309"/>
    </row>
    <row r="440" spans="1:6">
      <c r="A440" s="337" t="s">
        <v>51</v>
      </c>
      <c r="B440" s="338"/>
      <c r="C440" s="339"/>
      <c r="D440" s="339"/>
      <c r="E440" s="340"/>
      <c r="F440" s="341">
        <f>SUM(F421:F439)</f>
        <v>160000</v>
      </c>
    </row>
    <row r="441" spans="1:6">
      <c r="B441" s="384"/>
      <c r="C441" s="274"/>
      <c r="D441" s="276"/>
      <c r="E441" s="275"/>
      <c r="F441" s="385"/>
    </row>
    <row r="442" spans="1:6" ht="13">
      <c r="A442" s="277" t="s">
        <v>792</v>
      </c>
      <c r="B442" s="384"/>
      <c r="D442" s="276"/>
      <c r="E442" s="275"/>
      <c r="F442" s="385"/>
    </row>
    <row r="443" spans="1:6" s="399" customFormat="1" ht="13">
      <c r="A443" s="315" t="s">
        <v>1</v>
      </c>
      <c r="B443" s="316" t="s">
        <v>2</v>
      </c>
      <c r="C443" s="316" t="s">
        <v>3</v>
      </c>
      <c r="D443" s="315" t="s">
        <v>4</v>
      </c>
      <c r="E443" s="400" t="s">
        <v>5</v>
      </c>
      <c r="F443" s="398" t="s">
        <v>6</v>
      </c>
    </row>
    <row r="444" spans="1:6" ht="26">
      <c r="A444" s="283"/>
      <c r="B444" s="330" t="s">
        <v>157</v>
      </c>
      <c r="C444" s="308"/>
      <c r="D444" s="300"/>
      <c r="E444" s="305"/>
      <c r="F444" s="306"/>
    </row>
    <row r="445" spans="1:6" ht="13">
      <c r="A445" s="283"/>
      <c r="B445" s="330"/>
      <c r="C445" s="308"/>
      <c r="D445" s="300"/>
      <c r="E445" s="305"/>
      <c r="F445" s="306"/>
    </row>
    <row r="446" spans="1:6" ht="13">
      <c r="A446" s="283"/>
      <c r="B446" s="330" t="s">
        <v>542</v>
      </c>
      <c r="C446" s="308"/>
      <c r="D446" s="300"/>
      <c r="E446" s="305"/>
      <c r="F446" s="306"/>
    </row>
    <row r="447" spans="1:6" ht="13">
      <c r="A447" s="283"/>
      <c r="B447" s="330"/>
      <c r="C447" s="308"/>
      <c r="D447" s="300"/>
      <c r="E447" s="305"/>
      <c r="F447" s="306"/>
    </row>
    <row r="448" spans="1:6" ht="25">
      <c r="A448" s="283"/>
      <c r="B448" s="303" t="s">
        <v>643</v>
      </c>
      <c r="C448" s="308"/>
      <c r="D448" s="300"/>
      <c r="E448" s="305"/>
      <c r="F448" s="306"/>
    </row>
    <row r="449" spans="1:6">
      <c r="A449" s="283"/>
      <c r="B449" s="303"/>
      <c r="C449" s="308"/>
      <c r="D449" s="300"/>
      <c r="E449" s="305"/>
      <c r="F449" s="306"/>
    </row>
    <row r="450" spans="1:6" ht="25">
      <c r="A450" s="283"/>
      <c r="B450" s="303" t="s">
        <v>570</v>
      </c>
      <c r="C450" s="308"/>
      <c r="D450" s="300"/>
      <c r="E450" s="305"/>
      <c r="F450" s="306"/>
    </row>
    <row r="451" spans="1:6">
      <c r="A451" s="283"/>
      <c r="B451" s="303"/>
      <c r="C451" s="308"/>
      <c r="D451" s="300"/>
      <c r="E451" s="305"/>
      <c r="F451" s="306"/>
    </row>
    <row r="452" spans="1:6" ht="25">
      <c r="A452" s="283"/>
      <c r="B452" s="303" t="s">
        <v>571</v>
      </c>
      <c r="C452" s="308"/>
      <c r="D452" s="300"/>
      <c r="E452" s="305"/>
      <c r="F452" s="306"/>
    </row>
    <row r="453" spans="1:6" ht="13">
      <c r="A453" s="283"/>
      <c r="B453" s="330"/>
      <c r="C453" s="308"/>
      <c r="D453" s="300"/>
      <c r="E453" s="305"/>
      <c r="F453" s="306"/>
    </row>
    <row r="454" spans="1:6" ht="13">
      <c r="A454" s="283"/>
      <c r="B454" s="330" t="s">
        <v>572</v>
      </c>
      <c r="C454" s="308"/>
      <c r="D454" s="300"/>
      <c r="E454" s="305"/>
      <c r="F454" s="306"/>
    </row>
    <row r="455" spans="1:6" ht="13">
      <c r="A455" s="283"/>
      <c r="B455" s="330"/>
      <c r="C455" s="308"/>
      <c r="D455" s="300"/>
      <c r="E455" s="305"/>
      <c r="F455" s="306"/>
    </row>
    <row r="456" spans="1:6" s="386" customFormat="1" ht="62.5">
      <c r="A456" s="283" t="s">
        <v>793</v>
      </c>
      <c r="B456" s="298" t="s">
        <v>644</v>
      </c>
      <c r="C456" s="300" t="s">
        <v>379</v>
      </c>
      <c r="D456" s="300">
        <v>1</v>
      </c>
      <c r="E456" s="325"/>
      <c r="F456" s="326"/>
    </row>
    <row r="457" spans="1:6" s="386" customFormat="1">
      <c r="A457" s="283"/>
      <c r="B457" s="298"/>
      <c r="C457" s="300"/>
      <c r="D457" s="300"/>
      <c r="E457" s="325"/>
      <c r="F457" s="326"/>
    </row>
    <row r="458" spans="1:6" s="386" customFormat="1" ht="13">
      <c r="A458" s="283"/>
      <c r="B458" s="342" t="s">
        <v>573</v>
      </c>
      <c r="C458" s="300"/>
      <c r="D458" s="300"/>
      <c r="E458" s="325"/>
      <c r="F458" s="326"/>
    </row>
    <row r="459" spans="1:6" s="386" customFormat="1">
      <c r="A459" s="283"/>
      <c r="B459" s="298"/>
      <c r="C459" s="300"/>
      <c r="D459" s="300"/>
      <c r="E459" s="325"/>
      <c r="F459" s="326"/>
    </row>
    <row r="460" spans="1:6" s="386" customFormat="1" ht="50">
      <c r="A460" s="283" t="s">
        <v>794</v>
      </c>
      <c r="B460" s="298" t="s">
        <v>645</v>
      </c>
      <c r="C460" s="300" t="s">
        <v>32</v>
      </c>
      <c r="D460" s="300">
        <v>4</v>
      </c>
      <c r="E460" s="325"/>
      <c r="F460" s="326"/>
    </row>
    <row r="461" spans="1:6" s="386" customFormat="1">
      <c r="A461" s="283"/>
      <c r="B461" s="298"/>
      <c r="C461" s="300"/>
      <c r="D461" s="300"/>
      <c r="E461" s="325"/>
      <c r="F461" s="326"/>
    </row>
    <row r="462" spans="1:6" s="386" customFormat="1" ht="37.5">
      <c r="A462" s="283" t="s">
        <v>795</v>
      </c>
      <c r="B462" s="298" t="s">
        <v>646</v>
      </c>
      <c r="C462" s="300" t="s">
        <v>32</v>
      </c>
      <c r="D462" s="300">
        <v>4</v>
      </c>
      <c r="E462" s="325"/>
      <c r="F462" s="326"/>
    </row>
    <row r="463" spans="1:6" s="386" customFormat="1">
      <c r="A463" s="283"/>
      <c r="B463" s="298"/>
      <c r="C463" s="300"/>
      <c r="D463" s="300"/>
      <c r="E463" s="325"/>
      <c r="F463" s="326"/>
    </row>
    <row r="464" spans="1:6" s="386" customFormat="1" ht="50">
      <c r="A464" s="283" t="s">
        <v>796</v>
      </c>
      <c r="B464" s="298" t="s">
        <v>647</v>
      </c>
      <c r="C464" s="300" t="s">
        <v>32</v>
      </c>
      <c r="D464" s="300">
        <v>1</v>
      </c>
      <c r="E464" s="325"/>
      <c r="F464" s="326"/>
    </row>
    <row r="465" spans="1:6" s="386" customFormat="1">
      <c r="A465" s="283"/>
      <c r="B465" s="298"/>
      <c r="C465" s="300"/>
      <c r="D465" s="300"/>
      <c r="E465" s="325"/>
      <c r="F465" s="326"/>
    </row>
    <row r="466" spans="1:6" s="386" customFormat="1" ht="50">
      <c r="A466" s="283" t="s">
        <v>797</v>
      </c>
      <c r="B466" s="298" t="s">
        <v>648</v>
      </c>
      <c r="C466" s="300" t="s">
        <v>32</v>
      </c>
      <c r="D466" s="300">
        <v>2</v>
      </c>
      <c r="E466" s="325"/>
      <c r="F466" s="326"/>
    </row>
    <row r="467" spans="1:6" s="386" customFormat="1">
      <c r="A467" s="285"/>
      <c r="B467" s="343"/>
      <c r="C467" s="300"/>
      <c r="D467" s="300"/>
      <c r="E467" s="325"/>
      <c r="F467" s="326"/>
    </row>
    <row r="468" spans="1:6">
      <c r="A468" s="337" t="s">
        <v>51</v>
      </c>
      <c r="B468" s="338"/>
      <c r="C468" s="339"/>
      <c r="D468" s="339"/>
      <c r="E468" s="340"/>
      <c r="F468" s="341">
        <f>SUM(F444:F467)</f>
        <v>0</v>
      </c>
    </row>
    <row r="469" spans="1:6">
      <c r="B469" s="384"/>
      <c r="C469" s="274"/>
      <c r="D469" s="276"/>
      <c r="E469" s="275"/>
      <c r="F469" s="385"/>
    </row>
    <row r="470" spans="1:6">
      <c r="B470" s="384"/>
      <c r="D470" s="276"/>
      <c r="E470" s="275"/>
      <c r="F470" s="385"/>
    </row>
    <row r="471" spans="1:6" ht="13">
      <c r="A471" s="277" t="s">
        <v>798</v>
      </c>
      <c r="B471" s="384"/>
      <c r="E471" s="275"/>
      <c r="F471" s="385"/>
    </row>
    <row r="472" spans="1:6" s="399" customFormat="1" ht="13">
      <c r="A472" s="315" t="s">
        <v>1</v>
      </c>
      <c r="B472" s="316" t="s">
        <v>2</v>
      </c>
      <c r="C472" s="316" t="s">
        <v>3</v>
      </c>
      <c r="D472" s="316" t="s">
        <v>4</v>
      </c>
      <c r="E472" s="400" t="s">
        <v>5</v>
      </c>
      <c r="F472" s="398" t="s">
        <v>6</v>
      </c>
    </row>
    <row r="473" spans="1:6" ht="13">
      <c r="A473" s="283"/>
      <c r="B473" s="330" t="s">
        <v>215</v>
      </c>
      <c r="C473" s="308"/>
      <c r="D473" s="308"/>
      <c r="E473" s="305"/>
      <c r="F473" s="306"/>
    </row>
    <row r="474" spans="1:6" ht="13">
      <c r="A474" s="283"/>
      <c r="B474" s="330"/>
      <c r="C474" s="308"/>
      <c r="D474" s="308"/>
      <c r="E474" s="305"/>
      <c r="F474" s="306"/>
    </row>
    <row r="475" spans="1:6" ht="13">
      <c r="A475" s="283"/>
      <c r="B475" s="330" t="s">
        <v>542</v>
      </c>
      <c r="C475" s="308"/>
      <c r="D475" s="308"/>
      <c r="E475" s="305"/>
      <c r="F475" s="306"/>
    </row>
    <row r="476" spans="1:6" ht="13">
      <c r="A476" s="283"/>
      <c r="B476" s="330"/>
      <c r="C476" s="308"/>
      <c r="D476" s="308"/>
      <c r="E476" s="305"/>
      <c r="F476" s="306"/>
    </row>
    <row r="477" spans="1:6">
      <c r="A477" s="283"/>
      <c r="B477" s="303" t="s">
        <v>799</v>
      </c>
      <c r="C477" s="308"/>
      <c r="D477" s="308"/>
      <c r="E477" s="305"/>
      <c r="F477" s="306"/>
    </row>
    <row r="478" spans="1:6">
      <c r="A478" s="283"/>
      <c r="B478" s="303"/>
      <c r="C478" s="308"/>
      <c r="D478" s="308"/>
      <c r="E478" s="305"/>
      <c r="F478" s="306"/>
    </row>
    <row r="479" spans="1:6" ht="25">
      <c r="A479" s="283"/>
      <c r="B479" s="303" t="s">
        <v>574</v>
      </c>
      <c r="C479" s="308"/>
      <c r="D479" s="308"/>
      <c r="E479" s="305"/>
      <c r="F479" s="306"/>
    </row>
    <row r="480" spans="1:6">
      <c r="A480" s="283"/>
      <c r="B480" s="303"/>
      <c r="C480" s="308"/>
      <c r="D480" s="308"/>
      <c r="E480" s="305"/>
      <c r="F480" s="306"/>
    </row>
    <row r="481" spans="1:6" ht="25">
      <c r="A481" s="283"/>
      <c r="B481" s="303" t="s">
        <v>575</v>
      </c>
      <c r="C481" s="308"/>
      <c r="D481" s="308"/>
      <c r="E481" s="305"/>
      <c r="F481" s="306"/>
    </row>
    <row r="482" spans="1:6">
      <c r="A482" s="283"/>
      <c r="B482" s="303"/>
      <c r="C482" s="308"/>
      <c r="D482" s="308"/>
      <c r="E482" s="305"/>
      <c r="F482" s="306"/>
    </row>
    <row r="483" spans="1:6" ht="25">
      <c r="A483" s="283"/>
      <c r="B483" s="303" t="s">
        <v>576</v>
      </c>
      <c r="C483" s="308"/>
      <c r="D483" s="308"/>
      <c r="E483" s="305"/>
      <c r="F483" s="306"/>
    </row>
    <row r="484" spans="1:6" ht="13">
      <c r="A484" s="283"/>
      <c r="B484" s="330"/>
      <c r="C484" s="308"/>
      <c r="D484" s="308"/>
      <c r="E484" s="305"/>
      <c r="F484" s="306"/>
    </row>
    <row r="485" spans="1:6" ht="13">
      <c r="A485" s="283"/>
      <c r="B485" s="330" t="s">
        <v>577</v>
      </c>
      <c r="C485" s="308"/>
      <c r="D485" s="308"/>
      <c r="E485" s="305"/>
      <c r="F485" s="306"/>
    </row>
    <row r="486" spans="1:6" ht="13">
      <c r="A486" s="283"/>
      <c r="B486" s="330"/>
      <c r="C486" s="308"/>
      <c r="D486" s="308"/>
      <c r="E486" s="305"/>
      <c r="F486" s="306"/>
    </row>
    <row r="487" spans="1:6" s="386" customFormat="1" ht="25">
      <c r="A487" s="283" t="s">
        <v>800</v>
      </c>
      <c r="B487" s="298" t="s">
        <v>649</v>
      </c>
      <c r="C487" s="300" t="s">
        <v>32</v>
      </c>
      <c r="D487" s="300">
        <v>4</v>
      </c>
      <c r="E487" s="325"/>
      <c r="F487" s="326"/>
    </row>
    <row r="488" spans="1:6">
      <c r="A488" s="283"/>
      <c r="B488" s="303"/>
      <c r="C488" s="308"/>
      <c r="D488" s="308"/>
      <c r="E488" s="305"/>
      <c r="F488" s="306"/>
    </row>
    <row r="489" spans="1:6">
      <c r="A489" s="283" t="s">
        <v>801</v>
      </c>
      <c r="B489" s="303" t="s">
        <v>650</v>
      </c>
      <c r="C489" s="308" t="s">
        <v>32</v>
      </c>
      <c r="D489" s="308">
        <v>4</v>
      </c>
      <c r="E489" s="305"/>
      <c r="F489" s="306"/>
    </row>
    <row r="490" spans="1:6" ht="13">
      <c r="A490" s="283"/>
      <c r="B490" s="330"/>
      <c r="C490" s="308"/>
      <c r="D490" s="308"/>
      <c r="E490" s="305"/>
      <c r="F490" s="306"/>
    </row>
    <row r="491" spans="1:6">
      <c r="A491" s="283" t="s">
        <v>802</v>
      </c>
      <c r="B491" s="303" t="s">
        <v>651</v>
      </c>
      <c r="C491" s="308" t="s">
        <v>32</v>
      </c>
      <c r="D491" s="308">
        <v>4</v>
      </c>
      <c r="E491" s="305"/>
      <c r="F491" s="306"/>
    </row>
    <row r="492" spans="1:6" ht="13">
      <c r="A492" s="283"/>
      <c r="B492" s="330"/>
      <c r="C492" s="308"/>
      <c r="D492" s="308"/>
      <c r="E492" s="305"/>
      <c r="F492" s="306"/>
    </row>
    <row r="493" spans="1:6">
      <c r="A493" s="283" t="s">
        <v>803</v>
      </c>
      <c r="B493" s="303" t="s">
        <v>652</v>
      </c>
      <c r="C493" s="308" t="s">
        <v>32</v>
      </c>
      <c r="D493" s="308">
        <v>4</v>
      </c>
      <c r="E493" s="305"/>
      <c r="F493" s="306"/>
    </row>
    <row r="494" spans="1:6" ht="13">
      <c r="A494" s="283"/>
      <c r="B494" s="330"/>
      <c r="C494" s="308"/>
      <c r="D494" s="308"/>
      <c r="E494" s="305"/>
      <c r="F494" s="306"/>
    </row>
    <row r="495" spans="1:6" ht="13">
      <c r="A495" s="283"/>
      <c r="B495" s="330" t="s">
        <v>653</v>
      </c>
      <c r="C495" s="308"/>
      <c r="D495" s="308"/>
      <c r="E495" s="305"/>
      <c r="F495" s="306"/>
    </row>
    <row r="496" spans="1:6" ht="13">
      <c r="A496" s="283"/>
      <c r="B496" s="330"/>
      <c r="C496" s="308"/>
      <c r="D496" s="308"/>
      <c r="E496" s="305"/>
      <c r="F496" s="306"/>
    </row>
    <row r="497" spans="1:6">
      <c r="A497" s="283" t="s">
        <v>804</v>
      </c>
      <c r="B497" s="303" t="s">
        <v>578</v>
      </c>
      <c r="C497" s="308" t="s">
        <v>32</v>
      </c>
      <c r="D497" s="308">
        <v>3</v>
      </c>
      <c r="E497" s="305"/>
      <c r="F497" s="306"/>
    </row>
    <row r="498" spans="1:6" ht="13">
      <c r="A498" s="283"/>
      <c r="B498" s="330"/>
      <c r="C498" s="308"/>
      <c r="D498" s="308"/>
      <c r="E498" s="305"/>
      <c r="F498" s="306"/>
    </row>
    <row r="499" spans="1:6">
      <c r="A499" s="283" t="s">
        <v>805</v>
      </c>
      <c r="B499" s="303" t="s">
        <v>657</v>
      </c>
      <c r="C499" s="308" t="s">
        <v>32</v>
      </c>
      <c r="D499" s="308">
        <v>6</v>
      </c>
      <c r="E499" s="305"/>
      <c r="F499" s="306"/>
    </row>
    <row r="500" spans="1:6" ht="13">
      <c r="A500" s="283"/>
      <c r="B500" s="330"/>
      <c r="C500" s="308"/>
      <c r="D500" s="308"/>
      <c r="E500" s="305"/>
      <c r="F500" s="306"/>
    </row>
    <row r="501" spans="1:6">
      <c r="A501" s="283" t="s">
        <v>806</v>
      </c>
      <c r="B501" s="303" t="s">
        <v>658</v>
      </c>
      <c r="C501" s="308" t="s">
        <v>32</v>
      </c>
      <c r="D501" s="308">
        <v>3</v>
      </c>
      <c r="E501" s="305"/>
      <c r="F501" s="306"/>
    </row>
    <row r="502" spans="1:6" ht="13">
      <c r="A502" s="283"/>
      <c r="B502" s="330"/>
      <c r="C502" s="308"/>
      <c r="D502" s="308"/>
      <c r="E502" s="305"/>
      <c r="F502" s="306"/>
    </row>
    <row r="503" spans="1:6">
      <c r="A503" s="283" t="s">
        <v>807</v>
      </c>
      <c r="B503" s="303" t="s">
        <v>659</v>
      </c>
      <c r="C503" s="308" t="s">
        <v>32</v>
      </c>
      <c r="D503" s="308">
        <v>12</v>
      </c>
      <c r="E503" s="305"/>
      <c r="F503" s="306"/>
    </row>
    <row r="504" spans="1:6" ht="13">
      <c r="A504" s="283"/>
      <c r="B504" s="330"/>
      <c r="C504" s="308"/>
      <c r="D504" s="308"/>
      <c r="E504" s="305"/>
      <c r="F504" s="306"/>
    </row>
    <row r="505" spans="1:6">
      <c r="A505" s="283" t="s">
        <v>808</v>
      </c>
      <c r="B505" s="303" t="s">
        <v>654</v>
      </c>
      <c r="C505" s="308" t="s">
        <v>32</v>
      </c>
      <c r="D505" s="308">
        <v>6</v>
      </c>
      <c r="E505" s="305"/>
      <c r="F505" s="306"/>
    </row>
    <row r="506" spans="1:6">
      <c r="A506" s="283"/>
      <c r="B506" s="303"/>
      <c r="C506" s="308"/>
      <c r="D506" s="308"/>
      <c r="E506" s="305"/>
      <c r="F506" s="306"/>
    </row>
    <row r="507" spans="1:6">
      <c r="A507" s="283" t="s">
        <v>809</v>
      </c>
      <c r="B507" s="303" t="s">
        <v>655</v>
      </c>
      <c r="C507" s="308" t="s">
        <v>32</v>
      </c>
      <c r="D507" s="308">
        <v>3</v>
      </c>
      <c r="E507" s="305"/>
      <c r="F507" s="306"/>
    </row>
    <row r="508" spans="1:6">
      <c r="A508" s="283"/>
      <c r="B508" s="303"/>
      <c r="C508" s="308"/>
      <c r="D508" s="308"/>
      <c r="E508" s="305"/>
      <c r="F508" s="306"/>
    </row>
    <row r="509" spans="1:6">
      <c r="A509" s="283" t="s">
        <v>810</v>
      </c>
      <c r="B509" s="303" t="s">
        <v>656</v>
      </c>
      <c r="C509" s="308" t="s">
        <v>32</v>
      </c>
      <c r="D509" s="308">
        <v>12</v>
      </c>
      <c r="E509" s="305"/>
      <c r="F509" s="306"/>
    </row>
    <row r="510" spans="1:6">
      <c r="A510" s="283"/>
      <c r="B510" s="303"/>
      <c r="C510" s="308"/>
      <c r="D510" s="308"/>
      <c r="E510" s="305"/>
      <c r="F510" s="306"/>
    </row>
    <row r="511" spans="1:6">
      <c r="A511" s="283" t="s">
        <v>811</v>
      </c>
      <c r="B511" s="303" t="s">
        <v>660</v>
      </c>
      <c r="C511" s="308" t="s">
        <v>32</v>
      </c>
      <c r="D511" s="308">
        <v>3</v>
      </c>
      <c r="E511" s="305"/>
      <c r="F511" s="306"/>
    </row>
    <row r="512" spans="1:6">
      <c r="A512" s="283"/>
      <c r="B512" s="303"/>
      <c r="C512" s="308"/>
      <c r="D512" s="308"/>
      <c r="E512" s="305"/>
      <c r="F512" s="306"/>
    </row>
    <row r="513" spans="1:6">
      <c r="A513" s="283" t="s">
        <v>812</v>
      </c>
      <c r="B513" s="303" t="s">
        <v>661</v>
      </c>
      <c r="C513" s="308" t="s">
        <v>32</v>
      </c>
      <c r="D513" s="308">
        <v>6</v>
      </c>
      <c r="E513" s="305"/>
      <c r="F513" s="306"/>
    </row>
    <row r="514" spans="1:6">
      <c r="A514" s="283"/>
      <c r="B514" s="303"/>
      <c r="C514" s="308"/>
      <c r="D514" s="308"/>
      <c r="E514" s="305"/>
      <c r="F514" s="306"/>
    </row>
    <row r="515" spans="1:6">
      <c r="A515" s="283" t="s">
        <v>813</v>
      </c>
      <c r="B515" s="303" t="s">
        <v>662</v>
      </c>
      <c r="C515" s="308" t="s">
        <v>32</v>
      </c>
      <c r="D515" s="308">
        <v>3</v>
      </c>
      <c r="E515" s="305"/>
      <c r="F515" s="306"/>
    </row>
    <row r="516" spans="1:6" ht="13">
      <c r="A516" s="283"/>
      <c r="B516" s="330"/>
      <c r="C516" s="308"/>
      <c r="D516" s="308"/>
      <c r="E516" s="305"/>
      <c r="F516" s="306"/>
    </row>
    <row r="517" spans="1:6">
      <c r="A517" s="283" t="s">
        <v>814</v>
      </c>
      <c r="B517" s="303" t="s">
        <v>663</v>
      </c>
      <c r="C517" s="308" t="s">
        <v>32</v>
      </c>
      <c r="D517" s="308">
        <v>12</v>
      </c>
      <c r="E517" s="305"/>
      <c r="F517" s="306"/>
    </row>
    <row r="518" spans="1:6">
      <c r="A518" s="283"/>
      <c r="B518" s="303"/>
      <c r="C518" s="308"/>
      <c r="D518" s="308"/>
      <c r="E518" s="305"/>
      <c r="F518" s="306"/>
    </row>
    <row r="519" spans="1:6">
      <c r="A519" s="283" t="s">
        <v>815</v>
      </c>
      <c r="B519" s="303" t="s">
        <v>664</v>
      </c>
      <c r="C519" s="308" t="s">
        <v>32</v>
      </c>
      <c r="D519" s="308">
        <v>6</v>
      </c>
      <c r="E519" s="305"/>
      <c r="F519" s="306"/>
    </row>
    <row r="520" spans="1:6">
      <c r="A520" s="283"/>
      <c r="B520" s="303"/>
      <c r="C520" s="308"/>
      <c r="D520" s="308"/>
      <c r="E520" s="305"/>
      <c r="F520" s="306"/>
    </row>
    <row r="521" spans="1:6">
      <c r="A521" s="283" t="s">
        <v>816</v>
      </c>
      <c r="B521" s="303" t="s">
        <v>665</v>
      </c>
      <c r="C521" s="308" t="s">
        <v>32</v>
      </c>
      <c r="D521" s="308">
        <v>6</v>
      </c>
      <c r="E521" s="305"/>
      <c r="F521" s="306"/>
    </row>
    <row r="522" spans="1:6">
      <c r="A522" s="283"/>
      <c r="B522" s="303"/>
      <c r="C522" s="308"/>
      <c r="D522" s="308"/>
      <c r="E522" s="305"/>
      <c r="F522" s="306"/>
    </row>
    <row r="523" spans="1:6">
      <c r="A523" s="283" t="s">
        <v>817</v>
      </c>
      <c r="B523" s="303" t="s">
        <v>666</v>
      </c>
      <c r="C523" s="308" t="s">
        <v>32</v>
      </c>
      <c r="D523" s="308">
        <v>12</v>
      </c>
      <c r="E523" s="305"/>
      <c r="F523" s="306"/>
    </row>
    <row r="524" spans="1:6">
      <c r="A524" s="283"/>
      <c r="B524" s="303"/>
      <c r="C524" s="308"/>
      <c r="D524" s="308"/>
      <c r="E524" s="305"/>
      <c r="F524" s="306"/>
    </row>
    <row r="525" spans="1:6">
      <c r="A525" s="283" t="s">
        <v>818</v>
      </c>
      <c r="B525" s="303" t="s">
        <v>667</v>
      </c>
      <c r="C525" s="308" t="s">
        <v>32</v>
      </c>
      <c r="D525" s="308">
        <v>3</v>
      </c>
      <c r="E525" s="305"/>
      <c r="F525" s="306"/>
    </row>
    <row r="526" spans="1:6">
      <c r="A526" s="283"/>
      <c r="B526" s="303"/>
      <c r="C526" s="308"/>
      <c r="D526" s="308"/>
      <c r="E526" s="305"/>
      <c r="F526" s="306"/>
    </row>
    <row r="527" spans="1:6">
      <c r="A527" s="283" t="s">
        <v>819</v>
      </c>
      <c r="B527" s="303" t="s">
        <v>668</v>
      </c>
      <c r="C527" s="308" t="s">
        <v>32</v>
      </c>
      <c r="D527" s="308">
        <v>6</v>
      </c>
      <c r="E527" s="305"/>
      <c r="F527" s="306"/>
    </row>
    <row r="528" spans="1:6">
      <c r="A528" s="283"/>
      <c r="B528" s="303"/>
      <c r="C528" s="308"/>
      <c r="D528" s="308"/>
      <c r="E528" s="305"/>
      <c r="F528" s="306"/>
    </row>
    <row r="529" spans="1:6" ht="13">
      <c r="A529" s="283"/>
      <c r="B529" s="330" t="s">
        <v>669</v>
      </c>
      <c r="C529" s="308"/>
      <c r="D529" s="308"/>
      <c r="E529" s="305"/>
      <c r="F529" s="306"/>
    </row>
    <row r="530" spans="1:6">
      <c r="A530" s="283"/>
      <c r="B530" s="303"/>
      <c r="C530" s="308"/>
      <c r="D530" s="308"/>
      <c r="E530" s="305"/>
      <c r="F530" s="306"/>
    </row>
    <row r="531" spans="1:6">
      <c r="A531" s="283"/>
      <c r="B531" s="360" t="s">
        <v>670</v>
      </c>
      <c r="C531" s="308"/>
      <c r="D531" s="308"/>
      <c r="E531" s="305"/>
      <c r="F531" s="306"/>
    </row>
    <row r="532" spans="1:6">
      <c r="A532" s="283"/>
      <c r="B532" s="303"/>
      <c r="C532" s="308"/>
      <c r="D532" s="308"/>
      <c r="E532" s="305"/>
      <c r="F532" s="306"/>
    </row>
    <row r="533" spans="1:6">
      <c r="A533" s="283" t="s">
        <v>820</v>
      </c>
      <c r="B533" s="303" t="s">
        <v>671</v>
      </c>
      <c r="C533" s="308" t="s">
        <v>32</v>
      </c>
      <c r="D533" s="308">
        <v>10</v>
      </c>
      <c r="E533" s="305"/>
      <c r="F533" s="306"/>
    </row>
    <row r="534" spans="1:6">
      <c r="A534" s="283"/>
      <c r="B534" s="303"/>
      <c r="C534" s="308"/>
      <c r="D534" s="308"/>
      <c r="E534" s="305"/>
      <c r="F534" s="306"/>
    </row>
    <row r="535" spans="1:6">
      <c r="A535" s="283" t="s">
        <v>821</v>
      </c>
      <c r="B535" s="303" t="s">
        <v>672</v>
      </c>
      <c r="C535" s="308" t="s">
        <v>32</v>
      </c>
      <c r="D535" s="308">
        <v>3</v>
      </c>
      <c r="E535" s="305"/>
      <c r="F535" s="306"/>
    </row>
    <row r="536" spans="1:6">
      <c r="A536" s="283"/>
      <c r="B536" s="303"/>
      <c r="C536" s="308"/>
      <c r="D536" s="308"/>
      <c r="E536" s="305"/>
      <c r="F536" s="306"/>
    </row>
    <row r="537" spans="1:6">
      <c r="A537" s="283" t="s">
        <v>822</v>
      </c>
      <c r="B537" s="303" t="s">
        <v>673</v>
      </c>
      <c r="C537" s="308" t="s">
        <v>32</v>
      </c>
      <c r="D537" s="308">
        <v>3</v>
      </c>
      <c r="E537" s="305"/>
      <c r="F537" s="306"/>
    </row>
    <row r="538" spans="1:6">
      <c r="A538" s="283"/>
      <c r="B538" s="303"/>
      <c r="C538" s="308"/>
      <c r="D538" s="308"/>
      <c r="E538" s="305"/>
      <c r="F538" s="306"/>
    </row>
    <row r="539" spans="1:6">
      <c r="A539" s="283" t="s">
        <v>823</v>
      </c>
      <c r="B539" s="303" t="s">
        <v>674</v>
      </c>
      <c r="C539" s="308" t="s">
        <v>32</v>
      </c>
      <c r="D539" s="308">
        <v>10</v>
      </c>
      <c r="E539" s="305"/>
      <c r="F539" s="306"/>
    </row>
    <row r="540" spans="1:6">
      <c r="A540" s="283"/>
      <c r="B540" s="303"/>
      <c r="C540" s="308"/>
      <c r="D540" s="308"/>
      <c r="E540" s="305"/>
      <c r="F540" s="306"/>
    </row>
    <row r="541" spans="1:6">
      <c r="A541" s="283" t="s">
        <v>824</v>
      </c>
      <c r="B541" s="303" t="s">
        <v>675</v>
      </c>
      <c r="C541" s="308" t="s">
        <v>32</v>
      </c>
      <c r="D541" s="308">
        <v>10</v>
      </c>
      <c r="E541" s="305"/>
      <c r="F541" s="306"/>
    </row>
    <row r="542" spans="1:6">
      <c r="A542" s="283"/>
      <c r="B542" s="303"/>
      <c r="C542" s="308"/>
      <c r="D542" s="308"/>
      <c r="E542" s="305"/>
      <c r="F542" s="306"/>
    </row>
    <row r="543" spans="1:6" ht="13">
      <c r="A543" s="283"/>
      <c r="B543" s="330" t="s">
        <v>579</v>
      </c>
      <c r="C543" s="308"/>
      <c r="D543" s="308"/>
      <c r="E543" s="305"/>
      <c r="F543" s="306"/>
    </row>
    <row r="544" spans="1:6">
      <c r="A544" s="283"/>
      <c r="B544" s="303"/>
      <c r="C544" s="308"/>
      <c r="D544" s="308"/>
      <c r="E544" s="305"/>
      <c r="F544" s="306"/>
    </row>
    <row r="545" spans="1:6" ht="37.5">
      <c r="A545" s="283" t="s">
        <v>825</v>
      </c>
      <c r="B545" s="303" t="s">
        <v>676</v>
      </c>
      <c r="C545" s="308" t="s">
        <v>379</v>
      </c>
      <c r="D545" s="308">
        <v>1</v>
      </c>
      <c r="E545" s="305"/>
      <c r="F545" s="306"/>
    </row>
    <row r="546" spans="1:6">
      <c r="A546" s="283"/>
      <c r="B546" s="303"/>
      <c r="C546" s="308"/>
      <c r="D546" s="308"/>
      <c r="E546" s="305"/>
      <c r="F546" s="306"/>
    </row>
    <row r="547" spans="1:6" ht="13">
      <c r="A547" s="283"/>
      <c r="B547" s="330" t="s">
        <v>580</v>
      </c>
      <c r="C547" s="308"/>
      <c r="D547" s="308"/>
      <c r="E547" s="305"/>
      <c r="F547" s="306"/>
    </row>
    <row r="548" spans="1:6" ht="13">
      <c r="A548" s="283"/>
      <c r="B548" s="330"/>
      <c r="C548" s="308"/>
      <c r="D548" s="308"/>
      <c r="E548" s="305"/>
      <c r="F548" s="306"/>
    </row>
    <row r="549" spans="1:6" ht="25">
      <c r="A549" s="283" t="s">
        <v>826</v>
      </c>
      <c r="B549" s="303" t="s">
        <v>677</v>
      </c>
      <c r="C549" s="308" t="s">
        <v>379</v>
      </c>
      <c r="D549" s="308">
        <v>1</v>
      </c>
      <c r="E549" s="305"/>
      <c r="F549" s="306"/>
    </row>
    <row r="550" spans="1:6" ht="13">
      <c r="A550" s="283"/>
      <c r="B550" s="330"/>
      <c r="C550" s="308"/>
      <c r="D550" s="308"/>
      <c r="E550" s="305"/>
      <c r="F550" s="306"/>
    </row>
    <row r="551" spans="1:6">
      <c r="A551" s="285"/>
      <c r="B551" s="307"/>
      <c r="C551" s="308"/>
      <c r="D551" s="308"/>
      <c r="E551" s="305"/>
      <c r="F551" s="306"/>
    </row>
    <row r="552" spans="1:6">
      <c r="A552" s="337" t="s">
        <v>51</v>
      </c>
      <c r="B552" s="338"/>
      <c r="C552" s="339"/>
      <c r="D552" s="339"/>
      <c r="E552" s="340"/>
      <c r="F552" s="341">
        <f>SUM(F469:F551)</f>
        <v>0</v>
      </c>
    </row>
    <row r="553" spans="1:6">
      <c r="B553" s="384"/>
      <c r="D553" s="276"/>
      <c r="E553" s="387"/>
      <c r="F553" s="388"/>
    </row>
    <row r="554" spans="1:6">
      <c r="B554" s="384"/>
      <c r="D554" s="276"/>
      <c r="E554" s="275"/>
      <c r="F554" s="385"/>
    </row>
    <row r="555" spans="1:6" ht="13">
      <c r="A555" s="277" t="s">
        <v>161</v>
      </c>
      <c r="B555" s="384"/>
      <c r="D555" s="276"/>
      <c r="E555" s="275"/>
      <c r="F555" s="385"/>
    </row>
    <row r="556" spans="1:6" ht="13">
      <c r="A556" s="318"/>
      <c r="B556" s="319" t="s">
        <v>2</v>
      </c>
      <c r="C556" s="361" t="s">
        <v>162</v>
      </c>
      <c r="D556" s="362" t="s">
        <v>162</v>
      </c>
      <c r="E556" s="361" t="s">
        <v>162</v>
      </c>
      <c r="F556" s="363" t="s">
        <v>6</v>
      </c>
    </row>
    <row r="557" spans="1:6">
      <c r="A557" s="283"/>
      <c r="B557" s="349" t="s">
        <v>827</v>
      </c>
      <c r="C557" s="322" t="s">
        <v>379</v>
      </c>
      <c r="D557" s="285"/>
      <c r="E557" s="322"/>
      <c r="F557" s="364">
        <f>F110</f>
        <v>1484970.1</v>
      </c>
    </row>
    <row r="558" spans="1:6">
      <c r="A558" s="285"/>
      <c r="B558" s="365"/>
      <c r="C558" s="322"/>
      <c r="D558" s="285"/>
      <c r="E558" s="322"/>
      <c r="F558" s="350"/>
    </row>
    <row r="559" spans="1:6">
      <c r="A559" s="283"/>
      <c r="B559" s="349" t="s">
        <v>716</v>
      </c>
      <c r="C559" s="322" t="s">
        <v>379</v>
      </c>
      <c r="D559" s="285"/>
      <c r="E559" s="322"/>
      <c r="F559" s="366">
        <f>F140</f>
        <v>0</v>
      </c>
    </row>
    <row r="560" spans="1:6">
      <c r="A560" s="285"/>
      <c r="B560" s="365"/>
      <c r="C560" s="322"/>
      <c r="D560" s="285"/>
      <c r="E560" s="322"/>
      <c r="F560" s="350"/>
    </row>
    <row r="561" spans="1:6">
      <c r="A561" s="283"/>
      <c r="B561" s="349" t="s">
        <v>725</v>
      </c>
      <c r="C561" s="322" t="s">
        <v>379</v>
      </c>
      <c r="D561" s="285"/>
      <c r="E561" s="322"/>
      <c r="F561" s="364">
        <f>F169</f>
        <v>405000</v>
      </c>
    </row>
    <row r="562" spans="1:6">
      <c r="A562" s="285"/>
      <c r="B562" s="365"/>
      <c r="C562" s="322"/>
      <c r="D562" s="285"/>
      <c r="E562" s="322"/>
      <c r="F562" s="350"/>
    </row>
    <row r="563" spans="1:6">
      <c r="A563" s="283"/>
      <c r="B563" s="349" t="s">
        <v>731</v>
      </c>
      <c r="C563" s="322" t="s">
        <v>379</v>
      </c>
      <c r="D563" s="285"/>
      <c r="E563" s="322"/>
      <c r="F563" s="364">
        <f>F200</f>
        <v>24</v>
      </c>
    </row>
    <row r="564" spans="1:6">
      <c r="A564" s="285"/>
      <c r="B564" s="365"/>
      <c r="C564" s="322"/>
      <c r="D564" s="285"/>
      <c r="E564" s="322"/>
      <c r="F564" s="350"/>
    </row>
    <row r="565" spans="1:6">
      <c r="A565" s="283"/>
      <c r="B565" s="349" t="s">
        <v>737</v>
      </c>
      <c r="C565" s="322" t="s">
        <v>379</v>
      </c>
      <c r="D565" s="285"/>
      <c r="E565" s="322"/>
      <c r="F565" s="364">
        <f>F235</f>
        <v>16750</v>
      </c>
    </row>
    <row r="566" spans="1:6">
      <c r="A566" s="285"/>
      <c r="B566" s="365"/>
      <c r="C566" s="322"/>
      <c r="D566" s="285"/>
      <c r="E566" s="322"/>
      <c r="F566" s="350"/>
    </row>
    <row r="567" spans="1:6">
      <c r="A567" s="283"/>
      <c r="B567" s="349" t="s">
        <v>746</v>
      </c>
      <c r="C567" s="322" t="s">
        <v>379</v>
      </c>
      <c r="D567" s="285"/>
      <c r="E567" s="322"/>
      <c r="F567" s="364">
        <f>F261</f>
        <v>1725000</v>
      </c>
    </row>
    <row r="568" spans="1:6">
      <c r="A568" s="285"/>
      <c r="B568" s="365"/>
      <c r="C568" s="322"/>
      <c r="D568" s="285"/>
      <c r="E568" s="322"/>
      <c r="F568" s="350"/>
    </row>
    <row r="569" spans="1:6">
      <c r="A569" s="283"/>
      <c r="B569" s="349" t="s">
        <v>752</v>
      </c>
      <c r="C569" s="322" t="s">
        <v>379</v>
      </c>
      <c r="D569" s="285"/>
      <c r="E569" s="322"/>
      <c r="F569" s="364">
        <f>F303</f>
        <v>0</v>
      </c>
    </row>
    <row r="570" spans="1:6">
      <c r="A570" s="285"/>
      <c r="B570" s="365"/>
      <c r="C570" s="322"/>
      <c r="D570" s="285"/>
      <c r="E570" s="322"/>
      <c r="F570" s="350"/>
    </row>
    <row r="571" spans="1:6">
      <c r="A571" s="283"/>
      <c r="B571" s="349" t="s">
        <v>763</v>
      </c>
      <c r="C571" s="322" t="s">
        <v>379</v>
      </c>
      <c r="D571" s="285"/>
      <c r="E571" s="322"/>
      <c r="F571" s="364">
        <f>F315</f>
        <v>900000</v>
      </c>
    </row>
    <row r="572" spans="1:6">
      <c r="A572" s="285"/>
      <c r="B572" s="365"/>
      <c r="C572" s="322"/>
      <c r="D572" s="285"/>
      <c r="E572" s="322"/>
      <c r="F572" s="350"/>
    </row>
    <row r="573" spans="1:6">
      <c r="A573" s="283"/>
      <c r="B573" s="349" t="s">
        <v>766</v>
      </c>
      <c r="C573" s="322" t="s">
        <v>379</v>
      </c>
      <c r="D573" s="285"/>
      <c r="E573" s="322"/>
      <c r="F573" s="364">
        <f>F358</f>
        <v>30000</v>
      </c>
    </row>
    <row r="574" spans="1:6">
      <c r="A574" s="285"/>
      <c r="B574" s="365"/>
      <c r="C574" s="322"/>
      <c r="D574" s="285"/>
      <c r="E574" s="322"/>
      <c r="F574" s="350"/>
    </row>
    <row r="575" spans="1:6">
      <c r="A575" s="285"/>
      <c r="B575" s="324" t="s">
        <v>777</v>
      </c>
      <c r="C575" s="322" t="s">
        <v>379</v>
      </c>
      <c r="D575" s="285"/>
      <c r="E575" s="322"/>
      <c r="F575" s="350">
        <f>F385</f>
        <v>90000</v>
      </c>
    </row>
    <row r="576" spans="1:6">
      <c r="A576" s="285"/>
      <c r="B576" s="365"/>
      <c r="C576" s="322"/>
      <c r="D576" s="285"/>
      <c r="E576" s="322"/>
      <c r="F576" s="350"/>
    </row>
    <row r="577" spans="1:6" ht="13">
      <c r="A577" s="283"/>
      <c r="B577" s="324" t="s">
        <v>783</v>
      </c>
      <c r="C577" s="322" t="s">
        <v>379</v>
      </c>
      <c r="D577" s="367"/>
      <c r="E577" s="367"/>
      <c r="F577" s="350">
        <f>F416</f>
        <v>4000</v>
      </c>
    </row>
    <row r="578" spans="1:6">
      <c r="A578" s="285"/>
      <c r="B578" s="365"/>
      <c r="C578" s="322"/>
      <c r="D578" s="322"/>
      <c r="E578" s="322"/>
      <c r="F578" s="350"/>
    </row>
    <row r="579" spans="1:6">
      <c r="A579" s="283"/>
      <c r="B579" s="349" t="s">
        <v>789</v>
      </c>
      <c r="C579" s="322" t="s">
        <v>379</v>
      </c>
      <c r="D579" s="285"/>
      <c r="E579" s="322"/>
      <c r="F579" s="364">
        <f>F440</f>
        <v>160000</v>
      </c>
    </row>
    <row r="580" spans="1:6">
      <c r="A580" s="285"/>
      <c r="B580" s="365"/>
      <c r="C580" s="322"/>
      <c r="D580" s="285"/>
      <c r="E580" s="322"/>
      <c r="F580" s="350"/>
    </row>
    <row r="581" spans="1:6" ht="25">
      <c r="A581" s="283"/>
      <c r="B581" s="401" t="s">
        <v>792</v>
      </c>
      <c r="C581" s="322" t="s">
        <v>379</v>
      </c>
      <c r="D581" s="285"/>
      <c r="E581" s="322"/>
      <c r="F581" s="364">
        <f>F468</f>
        <v>0</v>
      </c>
    </row>
    <row r="582" spans="1:6">
      <c r="A582" s="285"/>
      <c r="B582" s="365"/>
      <c r="C582" s="322"/>
      <c r="D582" s="285"/>
      <c r="E582" s="322"/>
      <c r="F582" s="350"/>
    </row>
    <row r="583" spans="1:6" ht="25">
      <c r="A583" s="285"/>
      <c r="B583" s="401" t="s">
        <v>798</v>
      </c>
      <c r="C583" s="322" t="s">
        <v>379</v>
      </c>
      <c r="D583" s="285"/>
      <c r="E583" s="322"/>
      <c r="F583" s="364">
        <f>F552</f>
        <v>0</v>
      </c>
    </row>
    <row r="584" spans="1:6">
      <c r="A584" s="285"/>
      <c r="B584" s="365"/>
      <c r="C584" s="322"/>
      <c r="D584" s="285"/>
      <c r="E584" s="322"/>
      <c r="F584" s="350"/>
    </row>
    <row r="585" spans="1:6" ht="13">
      <c r="A585" s="334"/>
      <c r="B585" s="368" t="s">
        <v>163</v>
      </c>
      <c r="C585" s="369"/>
      <c r="D585" s="370"/>
      <c r="E585" s="369"/>
      <c r="F585" s="371">
        <f>SUM(F557:F584)</f>
        <v>4815744.0999999996</v>
      </c>
    </row>
  </sheetData>
  <mergeCells count="2">
    <mergeCell ref="A1:F1"/>
    <mergeCell ref="G55:G57"/>
  </mergeCells>
  <pageMargins left="0.7" right="0.7" top="0.75" bottom="0.75" header="0.3" footer="0.3"/>
  <ignoredErrors>
    <ignoredError sqref="A14 A40 A26 A99 A153:A154 A223 A277 A283 A436 A457 A463 A488 A546 A547:A548 A225 A284:A285 A288:A289 A458:A459 A492 A490 A494:A496 A16 A28 A30 A32 A34 A36 A42 A44 A46 A48 A50 A52 A54 A56 A156 A158 A227 A287 A291:A293 A295 A297 A299 A301 A465" numberStoredAsText="1"/>
    <ignoredError sqref="F557:F585" unlockedFormula="1"/>
  </ignoredErrors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90AF6-F484-4582-A259-39B7A7A8846C}">
  <sheetPr>
    <tabColor theme="5" tint="-0.249977111117893"/>
  </sheetPr>
  <dimension ref="A1:H582"/>
  <sheetViews>
    <sheetView tabSelected="1" zoomScaleNormal="100" workbookViewId="0">
      <pane ySplit="3" topLeftCell="A357" activePane="bottomLeft" state="frozen"/>
      <selection pane="bottomLeft" activeCell="A372" sqref="A372:XFD372"/>
    </sheetView>
  </sheetViews>
  <sheetFormatPr defaultColWidth="8.90625" defaultRowHeight="12.5"/>
  <cols>
    <col min="1" max="1" width="9.08984375" style="276" customWidth="1"/>
    <col min="2" max="2" width="59.26953125" style="372" customWidth="1"/>
    <col min="3" max="3" width="10.08984375" style="275" customWidth="1"/>
    <col min="4" max="4" width="14.36328125" style="275" customWidth="1"/>
    <col min="5" max="5" width="20" style="389" customWidth="1"/>
    <col min="6" max="6" width="22.6328125" style="390" customWidth="1"/>
    <col min="7" max="16384" width="8.90625" style="372"/>
  </cols>
  <sheetData>
    <row r="1" spans="1:6" ht="13">
      <c r="A1" s="416"/>
      <c r="B1" s="416"/>
      <c r="C1" s="416"/>
      <c r="D1" s="416"/>
      <c r="E1" s="416"/>
      <c r="F1" s="416"/>
    </row>
    <row r="2" spans="1:6" ht="13">
      <c r="A2" s="278" t="s">
        <v>827</v>
      </c>
      <c r="B2" s="278"/>
      <c r="C2" s="278"/>
      <c r="D2" s="278"/>
      <c r="E2" s="278"/>
      <c r="F2" s="279"/>
    </row>
    <row r="3" spans="1:6" ht="13">
      <c r="A3" s="280" t="s">
        <v>1</v>
      </c>
      <c r="B3" s="280" t="s">
        <v>2</v>
      </c>
      <c r="C3" s="280" t="s">
        <v>3</v>
      </c>
      <c r="D3" s="280" t="s">
        <v>4</v>
      </c>
      <c r="E3" s="281" t="s">
        <v>5</v>
      </c>
      <c r="F3" s="282" t="s">
        <v>6</v>
      </c>
    </row>
    <row r="4" spans="1:6" ht="27" customHeight="1">
      <c r="A4" s="283"/>
      <c r="B4" s="284" t="s">
        <v>54</v>
      </c>
      <c r="C4" s="285"/>
      <c r="D4" s="285"/>
      <c r="E4" s="286"/>
      <c r="F4" s="287"/>
    </row>
    <row r="5" spans="1:6">
      <c r="A5" s="285"/>
      <c r="B5" s="288"/>
      <c r="C5" s="285"/>
      <c r="D5" s="285"/>
      <c r="E5" s="286"/>
      <c r="F5" s="287"/>
    </row>
    <row r="6" spans="1:6" ht="13">
      <c r="A6" s="283"/>
      <c r="B6" s="284" t="s">
        <v>56</v>
      </c>
      <c r="C6" s="285"/>
      <c r="D6" s="285"/>
      <c r="E6" s="286"/>
      <c r="F6" s="287"/>
    </row>
    <row r="7" spans="1:6">
      <c r="A7" s="285"/>
      <c r="B7" s="288"/>
      <c r="C7" s="285"/>
      <c r="D7" s="285"/>
      <c r="E7" s="286"/>
      <c r="F7" s="287"/>
    </row>
    <row r="8" spans="1:6" ht="13">
      <c r="A8" s="283"/>
      <c r="B8" s="289" t="s">
        <v>353</v>
      </c>
      <c r="C8" s="285"/>
      <c r="D8" s="285"/>
      <c r="E8" s="286"/>
      <c r="F8" s="287"/>
    </row>
    <row r="9" spans="1:6">
      <c r="A9" s="285"/>
      <c r="B9" s="288"/>
      <c r="C9" s="285"/>
      <c r="D9" s="285"/>
      <c r="E9" s="286"/>
      <c r="F9" s="287"/>
    </row>
    <row r="10" spans="1:6" ht="13">
      <c r="A10" s="283"/>
      <c r="B10" s="290" t="s">
        <v>323</v>
      </c>
      <c r="C10" s="291"/>
      <c r="D10" s="292"/>
      <c r="E10" s="293"/>
      <c r="F10" s="294"/>
    </row>
    <row r="11" spans="1:6" ht="26">
      <c r="A11" s="283"/>
      <c r="B11" s="295" t="s">
        <v>371</v>
      </c>
      <c r="C11" s="291"/>
      <c r="D11" s="292"/>
      <c r="E11" s="293"/>
      <c r="F11" s="294"/>
    </row>
    <row r="12" spans="1:6" ht="13">
      <c r="A12" s="283"/>
      <c r="B12" s="284"/>
      <c r="C12" s="291"/>
      <c r="D12" s="292"/>
      <c r="E12" s="293"/>
      <c r="F12" s="294"/>
    </row>
    <row r="13" spans="1:6">
      <c r="A13" s="283" t="s">
        <v>678</v>
      </c>
      <c r="B13" s="296" t="s">
        <v>372</v>
      </c>
      <c r="C13" s="283" t="s">
        <v>380</v>
      </c>
      <c r="D13" s="285">
        <v>1</v>
      </c>
      <c r="E13" s="286"/>
      <c r="F13" s="287"/>
    </row>
    <row r="14" spans="1:6" ht="13">
      <c r="A14" s="283"/>
      <c r="B14" s="284"/>
      <c r="C14" s="291"/>
      <c r="D14" s="285"/>
      <c r="E14" s="293"/>
      <c r="F14" s="287"/>
    </row>
    <row r="15" spans="1:6">
      <c r="A15" s="283" t="s">
        <v>679</v>
      </c>
      <c r="B15" s="296" t="s">
        <v>530</v>
      </c>
      <c r="C15" s="283" t="s">
        <v>380</v>
      </c>
      <c r="D15" s="285">
        <v>1</v>
      </c>
      <c r="E15" s="286"/>
      <c r="F15" s="287"/>
    </row>
    <row r="16" spans="1:6" ht="13">
      <c r="A16" s="283"/>
      <c r="B16" s="284"/>
      <c r="C16" s="291"/>
      <c r="D16" s="285"/>
      <c r="E16" s="293"/>
      <c r="F16" s="287"/>
    </row>
    <row r="17" spans="1:6">
      <c r="A17" s="283" t="s">
        <v>680</v>
      </c>
      <c r="B17" s="296" t="s">
        <v>373</v>
      </c>
      <c r="C17" s="283" t="s">
        <v>380</v>
      </c>
      <c r="D17" s="285">
        <v>1</v>
      </c>
      <c r="E17" s="286"/>
      <c r="F17" s="287"/>
    </row>
    <row r="18" spans="1:6" ht="13">
      <c r="A18" s="283"/>
      <c r="B18" s="284"/>
      <c r="C18" s="291"/>
      <c r="D18" s="292"/>
      <c r="E18" s="293"/>
      <c r="F18" s="287"/>
    </row>
    <row r="19" spans="1:6" ht="13">
      <c r="A19" s="283"/>
      <c r="B19" s="290" t="s">
        <v>25</v>
      </c>
      <c r="C19" s="285"/>
      <c r="D19" s="285"/>
      <c r="E19" s="286"/>
      <c r="F19" s="287"/>
    </row>
    <row r="20" spans="1:6" ht="13">
      <c r="A20" s="283"/>
      <c r="B20" s="284"/>
      <c r="C20" s="285"/>
      <c r="D20" s="285"/>
      <c r="E20" s="286"/>
      <c r="F20" s="287"/>
    </row>
    <row r="21" spans="1:6" ht="26">
      <c r="A21" s="283"/>
      <c r="B21" s="295" t="s">
        <v>354</v>
      </c>
      <c r="C21" s="285"/>
      <c r="D21" s="285"/>
      <c r="E21" s="286"/>
      <c r="F21" s="287"/>
    </row>
    <row r="22" spans="1:6" ht="13">
      <c r="A22" s="283"/>
      <c r="B22" s="284"/>
      <c r="C22" s="285"/>
      <c r="D22" s="285"/>
      <c r="E22" s="286"/>
      <c r="F22" s="287"/>
    </row>
    <row r="23" spans="1:6" ht="52">
      <c r="A23" s="283"/>
      <c r="B23" s="297" t="s">
        <v>356</v>
      </c>
      <c r="C23" s="285"/>
      <c r="D23" s="285"/>
      <c r="E23" s="286"/>
      <c r="F23" s="287"/>
    </row>
    <row r="24" spans="1:6">
      <c r="A24" s="285"/>
      <c r="B24" s="288"/>
      <c r="C24" s="285"/>
      <c r="D24" s="285"/>
      <c r="E24" s="286"/>
      <c r="F24" s="287"/>
    </row>
    <row r="25" spans="1:6">
      <c r="A25" s="283" t="s">
        <v>681</v>
      </c>
      <c r="B25" s="296" t="s">
        <v>355</v>
      </c>
      <c r="C25" s="283" t="s">
        <v>380</v>
      </c>
      <c r="D25" s="285">
        <v>1</v>
      </c>
      <c r="E25" s="286"/>
      <c r="F25" s="287"/>
    </row>
    <row r="26" spans="1:6">
      <c r="A26" s="283"/>
      <c r="B26" s="296"/>
      <c r="C26" s="283"/>
      <c r="D26" s="285"/>
      <c r="E26" s="286"/>
      <c r="F26" s="287"/>
    </row>
    <row r="27" spans="1:6">
      <c r="A27" s="283" t="s">
        <v>682</v>
      </c>
      <c r="B27" s="296" t="s">
        <v>357</v>
      </c>
      <c r="C27" s="283" t="s">
        <v>32</v>
      </c>
      <c r="D27" s="285">
        <v>30</v>
      </c>
      <c r="E27" s="286"/>
      <c r="F27" s="287"/>
    </row>
    <row r="28" spans="1:6">
      <c r="A28" s="283"/>
      <c r="B28" s="296"/>
      <c r="C28" s="283"/>
      <c r="D28" s="285"/>
      <c r="E28" s="286"/>
      <c r="F28" s="287"/>
    </row>
    <row r="29" spans="1:6">
      <c r="A29" s="283" t="s">
        <v>683</v>
      </c>
      <c r="B29" s="296" t="s">
        <v>358</v>
      </c>
      <c r="C29" s="283" t="s">
        <v>32</v>
      </c>
      <c r="D29" s="285">
        <v>30</v>
      </c>
      <c r="E29" s="286"/>
      <c r="F29" s="287"/>
    </row>
    <row r="30" spans="1:6">
      <c r="A30" s="283"/>
      <c r="B30" s="296"/>
      <c r="C30" s="283"/>
      <c r="D30" s="285"/>
      <c r="E30" s="286"/>
      <c r="F30" s="287"/>
    </row>
    <row r="31" spans="1:6" ht="37.5">
      <c r="A31" s="283" t="s">
        <v>684</v>
      </c>
      <c r="B31" s="296" t="s">
        <v>359</v>
      </c>
      <c r="C31" s="283" t="s">
        <v>32</v>
      </c>
      <c r="D31" s="285">
        <v>30</v>
      </c>
      <c r="E31" s="286"/>
      <c r="F31" s="287"/>
    </row>
    <row r="32" spans="1:6">
      <c r="A32" s="283"/>
      <c r="B32" s="296"/>
      <c r="C32" s="283"/>
      <c r="D32" s="285"/>
      <c r="E32" s="286"/>
      <c r="F32" s="287"/>
    </row>
    <row r="33" spans="1:6" ht="25">
      <c r="A33" s="283" t="s">
        <v>685</v>
      </c>
      <c r="B33" s="296" t="s">
        <v>360</v>
      </c>
      <c r="C33" s="283" t="s">
        <v>32</v>
      </c>
      <c r="D33" s="285">
        <v>30</v>
      </c>
      <c r="E33" s="286"/>
      <c r="F33" s="287"/>
    </row>
    <row r="34" spans="1:6">
      <c r="A34" s="283"/>
      <c r="B34" s="296"/>
      <c r="C34" s="283"/>
      <c r="D34" s="285"/>
      <c r="E34" s="286"/>
      <c r="F34" s="287"/>
    </row>
    <row r="35" spans="1:6" ht="32.25" customHeight="1">
      <c r="A35" s="283" t="s">
        <v>686</v>
      </c>
      <c r="B35" s="296" t="s">
        <v>370</v>
      </c>
      <c r="C35" s="283" t="s">
        <v>32</v>
      </c>
      <c r="D35" s="285">
        <v>30</v>
      </c>
      <c r="E35" s="286"/>
      <c r="F35" s="287"/>
    </row>
    <row r="36" spans="1:6">
      <c r="A36" s="283"/>
      <c r="B36" s="296"/>
      <c r="C36" s="283"/>
      <c r="D36" s="285"/>
      <c r="E36" s="286"/>
      <c r="F36" s="287"/>
    </row>
    <row r="37" spans="1:6" ht="37.5">
      <c r="A37" s="283" t="s">
        <v>687</v>
      </c>
      <c r="B37" s="296" t="s">
        <v>361</v>
      </c>
      <c r="C37" s="283" t="s">
        <v>32</v>
      </c>
      <c r="D37" s="285">
        <v>30</v>
      </c>
      <c r="E37" s="286"/>
      <c r="F37" s="287"/>
    </row>
    <row r="38" spans="1:6">
      <c r="A38" s="283"/>
      <c r="B38" s="296"/>
      <c r="C38" s="283"/>
      <c r="D38" s="285"/>
      <c r="E38" s="286"/>
      <c r="F38" s="287"/>
    </row>
    <row r="39" spans="1:6" ht="25">
      <c r="A39" s="283" t="s">
        <v>688</v>
      </c>
      <c r="B39" s="296" t="s">
        <v>362</v>
      </c>
      <c r="C39" s="283" t="s">
        <v>32</v>
      </c>
      <c r="D39" s="285">
        <v>30</v>
      </c>
      <c r="E39" s="286"/>
      <c r="F39" s="287"/>
    </row>
    <row r="40" spans="1:6">
      <c r="A40" s="283"/>
      <c r="B40" s="296"/>
      <c r="C40" s="283"/>
      <c r="D40" s="285"/>
      <c r="E40" s="286"/>
      <c r="F40" s="287"/>
    </row>
    <row r="41" spans="1:6" ht="25">
      <c r="A41" s="283" t="s">
        <v>689</v>
      </c>
      <c r="B41" s="296" t="s">
        <v>363</v>
      </c>
      <c r="C41" s="283" t="s">
        <v>32</v>
      </c>
      <c r="D41" s="285">
        <v>30</v>
      </c>
      <c r="E41" s="286"/>
      <c r="F41" s="287"/>
    </row>
    <row r="42" spans="1:6">
      <c r="A42" s="283"/>
      <c r="B42" s="296"/>
      <c r="C42" s="283"/>
      <c r="D42" s="285"/>
      <c r="E42" s="286"/>
      <c r="F42" s="287"/>
    </row>
    <row r="43" spans="1:6" ht="25">
      <c r="A43" s="283" t="s">
        <v>690</v>
      </c>
      <c r="B43" s="296" t="s">
        <v>364</v>
      </c>
      <c r="C43" s="283" t="s">
        <v>32</v>
      </c>
      <c r="D43" s="285">
        <v>30</v>
      </c>
      <c r="E43" s="286"/>
      <c r="F43" s="287"/>
    </row>
    <row r="44" spans="1:6">
      <c r="A44" s="283"/>
      <c r="B44" s="296"/>
      <c r="C44" s="283"/>
      <c r="D44" s="285"/>
      <c r="E44" s="286"/>
      <c r="F44" s="287"/>
    </row>
    <row r="45" spans="1:6" ht="25">
      <c r="A45" s="283" t="s">
        <v>691</v>
      </c>
      <c r="B45" s="296" t="s">
        <v>365</v>
      </c>
      <c r="C45" s="283" t="s">
        <v>32</v>
      </c>
      <c r="D45" s="285">
        <v>30</v>
      </c>
      <c r="E45" s="373"/>
      <c r="F45" s="287"/>
    </row>
    <row r="46" spans="1:6">
      <c r="A46" s="283"/>
      <c r="B46" s="296"/>
      <c r="C46" s="283"/>
      <c r="D46" s="285"/>
      <c r="E46" s="286"/>
      <c r="F46" s="287"/>
    </row>
    <row r="47" spans="1:6" ht="39" customHeight="1">
      <c r="A47" s="283" t="s">
        <v>692</v>
      </c>
      <c r="B47" s="296" t="s">
        <v>366</v>
      </c>
      <c r="C47" s="283" t="s">
        <v>32</v>
      </c>
      <c r="D47" s="285">
        <v>30</v>
      </c>
      <c r="E47" s="286"/>
      <c r="F47" s="287"/>
    </row>
    <row r="48" spans="1:6">
      <c r="A48" s="283"/>
      <c r="B48" s="296"/>
      <c r="C48" s="283"/>
      <c r="D48" s="285"/>
      <c r="E48" s="286"/>
      <c r="F48" s="287"/>
    </row>
    <row r="49" spans="1:7" ht="25">
      <c r="A49" s="283" t="s">
        <v>693</v>
      </c>
      <c r="B49" s="296" t="s">
        <v>367</v>
      </c>
      <c r="C49" s="283" t="s">
        <v>32</v>
      </c>
      <c r="D49" s="285">
        <v>30</v>
      </c>
      <c r="E49" s="286"/>
      <c r="F49" s="287"/>
    </row>
    <row r="50" spans="1:7">
      <c r="A50" s="283"/>
      <c r="B50" s="296"/>
      <c r="C50" s="283"/>
      <c r="D50" s="285"/>
      <c r="E50" s="286"/>
      <c r="F50" s="287"/>
    </row>
    <row r="51" spans="1:7" ht="25">
      <c r="A51" s="283" t="s">
        <v>694</v>
      </c>
      <c r="B51" s="296" t="s">
        <v>368</v>
      </c>
      <c r="C51" s="283" t="s">
        <v>32</v>
      </c>
      <c r="D51" s="285">
        <v>30</v>
      </c>
      <c r="E51" s="286"/>
      <c r="F51" s="287"/>
    </row>
    <row r="52" spans="1:7">
      <c r="A52" s="283"/>
      <c r="B52" s="296"/>
      <c r="C52" s="283"/>
      <c r="D52" s="285"/>
      <c r="E52" s="286"/>
      <c r="F52" s="287"/>
    </row>
    <row r="53" spans="1:7" ht="25">
      <c r="A53" s="283" t="s">
        <v>695</v>
      </c>
      <c r="B53" s="296" t="s">
        <v>369</v>
      </c>
      <c r="C53" s="283" t="s">
        <v>32</v>
      </c>
      <c r="D53" s="285">
        <v>30</v>
      </c>
      <c r="E53" s="286"/>
      <c r="F53" s="287"/>
    </row>
    <row r="54" spans="1:7" ht="15.75" customHeight="1">
      <c r="A54" s="283"/>
      <c r="B54" s="298"/>
      <c r="C54" s="299"/>
      <c r="D54" s="300"/>
      <c r="E54" s="301"/>
      <c r="F54" s="302"/>
    </row>
    <row r="55" spans="1:7">
      <c r="A55" s="283" t="s">
        <v>696</v>
      </c>
      <c r="B55" s="303" t="s">
        <v>415</v>
      </c>
      <c r="C55" s="304" t="s">
        <v>32</v>
      </c>
      <c r="D55" s="300">
        <v>5</v>
      </c>
      <c r="E55" s="305"/>
      <c r="F55" s="306"/>
      <c r="G55" s="417"/>
    </row>
    <row r="56" spans="1:7">
      <c r="A56" s="285"/>
      <c r="B56" s="307"/>
      <c r="C56" s="308"/>
      <c r="D56" s="300"/>
      <c r="E56" s="305"/>
      <c r="F56" s="309"/>
      <c r="G56" s="417"/>
    </row>
    <row r="57" spans="1:7">
      <c r="A57" s="283" t="s">
        <v>697</v>
      </c>
      <c r="B57" s="303" t="s">
        <v>417</v>
      </c>
      <c r="C57" s="304" t="s">
        <v>32</v>
      </c>
      <c r="D57" s="300">
        <v>5</v>
      </c>
      <c r="E57" s="305"/>
      <c r="F57" s="306"/>
      <c r="G57" s="417"/>
    </row>
    <row r="58" spans="1:7">
      <c r="A58" s="283"/>
      <c r="B58" s="296"/>
      <c r="C58" s="283"/>
      <c r="D58" s="285"/>
      <c r="E58" s="286"/>
      <c r="F58" s="287"/>
    </row>
    <row r="59" spans="1:7" ht="13">
      <c r="A59" s="285"/>
      <c r="B59" s="310" t="s">
        <v>540</v>
      </c>
      <c r="C59" s="285"/>
      <c r="D59" s="285"/>
      <c r="E59" s="286"/>
      <c r="F59" s="287"/>
    </row>
    <row r="60" spans="1:7">
      <c r="A60" s="285"/>
      <c r="B60" s="288"/>
      <c r="C60" s="285"/>
      <c r="D60" s="285"/>
      <c r="E60" s="286"/>
      <c r="F60" s="287"/>
    </row>
    <row r="61" spans="1:7" ht="43.5" customHeight="1">
      <c r="A61" s="285" t="s">
        <v>698</v>
      </c>
      <c r="B61" s="288" t="s">
        <v>533</v>
      </c>
      <c r="C61" s="283" t="s">
        <v>379</v>
      </c>
      <c r="D61" s="285">
        <v>1</v>
      </c>
      <c r="E61" s="286"/>
      <c r="F61" s="287"/>
    </row>
    <row r="62" spans="1:7">
      <c r="A62" s="285"/>
      <c r="B62" s="288"/>
      <c r="C62" s="285"/>
      <c r="D62" s="285"/>
      <c r="E62" s="286"/>
      <c r="F62" s="287"/>
    </row>
    <row r="63" spans="1:7" ht="37.5">
      <c r="A63" s="285" t="s">
        <v>699</v>
      </c>
      <c r="B63" s="288" t="s">
        <v>590</v>
      </c>
      <c r="C63" s="283" t="s">
        <v>379</v>
      </c>
      <c r="D63" s="285">
        <v>1</v>
      </c>
      <c r="E63" s="286"/>
      <c r="F63" s="287"/>
    </row>
    <row r="64" spans="1:7">
      <c r="A64" s="285"/>
      <c r="B64" s="288"/>
      <c r="C64" s="285"/>
      <c r="D64" s="285"/>
      <c r="E64" s="286"/>
      <c r="F64" s="287"/>
    </row>
    <row r="65" spans="1:8" ht="37.5">
      <c r="A65" s="285" t="s">
        <v>700</v>
      </c>
      <c r="B65" s="296" t="s">
        <v>534</v>
      </c>
      <c r="C65" s="283" t="s">
        <v>379</v>
      </c>
      <c r="D65" s="285">
        <v>1</v>
      </c>
      <c r="E65" s="286"/>
      <c r="F65" s="287"/>
    </row>
    <row r="66" spans="1:8">
      <c r="A66" s="285"/>
      <c r="B66" s="288"/>
      <c r="C66" s="285"/>
      <c r="D66" s="285"/>
      <c r="E66" s="286"/>
      <c r="F66" s="287"/>
    </row>
    <row r="67" spans="1:8" ht="37.5">
      <c r="A67" s="285" t="s">
        <v>701</v>
      </c>
      <c r="B67" s="288" t="s">
        <v>535</v>
      </c>
      <c r="C67" s="283" t="s">
        <v>379</v>
      </c>
      <c r="D67" s="285">
        <v>1</v>
      </c>
      <c r="E67" s="286"/>
      <c r="F67" s="287"/>
    </row>
    <row r="68" spans="1:8" ht="13">
      <c r="A68" s="285"/>
      <c r="B68" s="311"/>
      <c r="C68" s="283"/>
      <c r="D68" s="285"/>
      <c r="E68" s="286"/>
      <c r="F68" s="287"/>
    </row>
    <row r="69" spans="1:8" ht="13">
      <c r="A69" s="285"/>
      <c r="B69" s="310" t="s">
        <v>536</v>
      </c>
      <c r="C69" s="283"/>
      <c r="D69" s="285"/>
      <c r="E69" s="286"/>
      <c r="F69" s="287"/>
    </row>
    <row r="70" spans="1:8" ht="13">
      <c r="A70" s="285"/>
      <c r="B70" s="311"/>
      <c r="C70" s="283"/>
      <c r="D70" s="285"/>
      <c r="E70" s="286"/>
      <c r="F70" s="287"/>
    </row>
    <row r="71" spans="1:8" ht="25">
      <c r="A71" s="285" t="s">
        <v>702</v>
      </c>
      <c r="B71" s="288" t="s">
        <v>591</v>
      </c>
      <c r="C71" s="283" t="s">
        <v>379</v>
      </c>
      <c r="D71" s="285">
        <v>1</v>
      </c>
      <c r="E71" s="286"/>
      <c r="F71" s="287"/>
      <c r="H71" s="374"/>
    </row>
    <row r="72" spans="1:8" ht="13">
      <c r="A72" s="285"/>
      <c r="B72" s="311"/>
      <c r="C72" s="283"/>
      <c r="D72" s="285"/>
      <c r="E72" s="286"/>
      <c r="F72" s="287"/>
    </row>
    <row r="73" spans="1:8" ht="25">
      <c r="A73" s="285" t="s">
        <v>703</v>
      </c>
      <c r="B73" s="288" t="s">
        <v>537</v>
      </c>
      <c r="C73" s="283" t="s">
        <v>379</v>
      </c>
      <c r="D73" s="285">
        <v>1</v>
      </c>
      <c r="E73" s="286"/>
      <c r="F73" s="287"/>
    </row>
    <row r="74" spans="1:8" ht="13">
      <c r="A74" s="285"/>
      <c r="B74" s="311"/>
      <c r="C74" s="283"/>
      <c r="D74" s="285"/>
      <c r="E74" s="286"/>
      <c r="F74" s="287"/>
    </row>
    <row r="75" spans="1:8" ht="37.5">
      <c r="A75" s="285" t="s">
        <v>704</v>
      </c>
      <c r="B75" s="288" t="s">
        <v>538</v>
      </c>
      <c r="C75" s="283" t="s">
        <v>379</v>
      </c>
      <c r="D75" s="285">
        <v>1</v>
      </c>
      <c r="E75" s="286"/>
      <c r="F75" s="287"/>
    </row>
    <row r="76" spans="1:8" ht="13">
      <c r="A76" s="285"/>
      <c r="B76" s="311"/>
      <c r="C76" s="283"/>
      <c r="D76" s="285"/>
      <c r="E76" s="286"/>
      <c r="F76" s="287"/>
    </row>
    <row r="77" spans="1:8" ht="25">
      <c r="A77" s="285" t="s">
        <v>705</v>
      </c>
      <c r="B77" s="288" t="s">
        <v>592</v>
      </c>
      <c r="C77" s="283" t="s">
        <v>379</v>
      </c>
      <c r="D77" s="285">
        <v>1</v>
      </c>
      <c r="E77" s="286"/>
      <c r="F77" s="287"/>
    </row>
    <row r="78" spans="1:8" ht="13">
      <c r="A78" s="285"/>
      <c r="B78" s="311"/>
      <c r="C78" s="283"/>
      <c r="D78" s="285"/>
      <c r="E78" s="286"/>
      <c r="F78" s="287"/>
    </row>
    <row r="79" spans="1:8" ht="37.5">
      <c r="A79" s="285" t="s">
        <v>706</v>
      </c>
      <c r="B79" s="288" t="s">
        <v>593</v>
      </c>
      <c r="C79" s="283" t="s">
        <v>379</v>
      </c>
      <c r="D79" s="285">
        <v>1</v>
      </c>
      <c r="E79" s="286"/>
      <c r="F79" s="287"/>
    </row>
    <row r="80" spans="1:8" ht="13">
      <c r="A80" s="285"/>
      <c r="B80" s="311"/>
      <c r="C80" s="283"/>
      <c r="D80" s="285"/>
      <c r="E80" s="286"/>
      <c r="F80" s="287"/>
    </row>
    <row r="81" spans="1:6" ht="25">
      <c r="A81" s="285" t="s">
        <v>707</v>
      </c>
      <c r="B81" s="288" t="s">
        <v>594</v>
      </c>
      <c r="C81" s="283" t="s">
        <v>379</v>
      </c>
      <c r="D81" s="285">
        <v>1</v>
      </c>
      <c r="E81" s="286"/>
      <c r="F81" s="287"/>
    </row>
    <row r="82" spans="1:6">
      <c r="A82" s="285"/>
      <c r="B82" s="288"/>
      <c r="C82" s="285"/>
      <c r="D82" s="285"/>
      <c r="E82" s="286"/>
      <c r="F82" s="287"/>
    </row>
    <row r="83" spans="1:6">
      <c r="A83" s="285" t="s">
        <v>708</v>
      </c>
      <c r="B83" s="288" t="s">
        <v>374</v>
      </c>
      <c r="C83" s="285" t="s">
        <v>380</v>
      </c>
      <c r="D83" s="285">
        <v>1</v>
      </c>
      <c r="E83" s="312"/>
      <c r="F83" s="287"/>
    </row>
    <row r="84" spans="1:6">
      <c r="A84" s="285"/>
      <c r="B84" s="288"/>
      <c r="C84" s="285"/>
      <c r="D84" s="285"/>
      <c r="E84" s="286"/>
      <c r="F84" s="287"/>
    </row>
    <row r="85" spans="1:6">
      <c r="A85" s="285" t="s">
        <v>709</v>
      </c>
      <c r="B85" s="288" t="s">
        <v>375</v>
      </c>
      <c r="C85" s="285" t="s">
        <v>380</v>
      </c>
      <c r="D85" s="285">
        <v>1</v>
      </c>
      <c r="E85" s="286"/>
      <c r="F85" s="287"/>
    </row>
    <row r="86" spans="1:6">
      <c r="A86" s="285"/>
      <c r="B86" s="288"/>
      <c r="C86" s="285"/>
      <c r="D86" s="285"/>
      <c r="E86" s="286"/>
      <c r="F86" s="287"/>
    </row>
    <row r="87" spans="1:6">
      <c r="A87" s="285" t="s">
        <v>710</v>
      </c>
      <c r="B87" s="288" t="s">
        <v>376</v>
      </c>
      <c r="C87" s="285" t="s">
        <v>380</v>
      </c>
      <c r="D87" s="285">
        <v>1</v>
      </c>
      <c r="E87" s="286"/>
      <c r="F87" s="287"/>
    </row>
    <row r="88" spans="1:6">
      <c r="A88" s="285"/>
      <c r="B88" s="288"/>
      <c r="C88" s="285"/>
      <c r="D88" s="285"/>
      <c r="E88" s="286"/>
      <c r="F88" s="287"/>
    </row>
    <row r="89" spans="1:6" ht="13">
      <c r="A89" s="283"/>
      <c r="B89" s="313" t="s">
        <v>378</v>
      </c>
      <c r="C89" s="291"/>
      <c r="D89" s="292"/>
      <c r="E89" s="293"/>
      <c r="F89" s="294"/>
    </row>
    <row r="90" spans="1:6">
      <c r="A90" s="283"/>
      <c r="B90" s="296"/>
      <c r="C90" s="283"/>
      <c r="D90" s="285"/>
      <c r="E90" s="286"/>
      <c r="F90" s="287"/>
    </row>
    <row r="91" spans="1:6" ht="13">
      <c r="A91" s="283"/>
      <c r="B91" s="284" t="s">
        <v>10</v>
      </c>
      <c r="C91" s="285"/>
      <c r="D91" s="285"/>
      <c r="E91" s="286"/>
      <c r="F91" s="287"/>
    </row>
    <row r="92" spans="1:6">
      <c r="A92" s="285"/>
      <c r="B92" s="288"/>
      <c r="C92" s="285"/>
      <c r="D92" s="285"/>
      <c r="E92" s="286"/>
      <c r="F92" s="287"/>
    </row>
    <row r="93" spans="1:6">
      <c r="A93" s="283" t="s">
        <v>711</v>
      </c>
      <c r="B93" s="296" t="s">
        <v>11</v>
      </c>
      <c r="C93" s="283" t="s">
        <v>352</v>
      </c>
      <c r="D93" s="285">
        <v>12</v>
      </c>
      <c r="E93" s="286"/>
      <c r="F93" s="287"/>
    </row>
    <row r="94" spans="1:6">
      <c r="A94" s="285"/>
      <c r="B94" s="288"/>
      <c r="C94" s="285"/>
      <c r="D94" s="285"/>
      <c r="E94" s="286"/>
      <c r="F94" s="287"/>
    </row>
    <row r="95" spans="1:6">
      <c r="A95" s="285"/>
      <c r="B95" s="288"/>
      <c r="C95" s="285"/>
      <c r="D95" s="285"/>
      <c r="E95" s="286"/>
      <c r="F95" s="287"/>
    </row>
    <row r="96" spans="1:6" ht="25">
      <c r="A96" s="283"/>
      <c r="B96" s="314" t="s">
        <v>584</v>
      </c>
      <c r="C96" s="283"/>
      <c r="D96" s="285"/>
      <c r="E96" s="286"/>
      <c r="F96" s="287"/>
    </row>
    <row r="97" spans="1:6">
      <c r="A97" s="283"/>
      <c r="B97" s="296"/>
      <c r="C97" s="283"/>
      <c r="D97" s="285"/>
      <c r="E97" s="286"/>
      <c r="F97" s="287"/>
    </row>
    <row r="98" spans="1:6" ht="25">
      <c r="A98" s="283" t="s">
        <v>712</v>
      </c>
      <c r="B98" s="296" t="s">
        <v>531</v>
      </c>
      <c r="C98" s="283" t="s">
        <v>352</v>
      </c>
      <c r="D98" s="285">
        <v>12</v>
      </c>
      <c r="E98" s="286"/>
      <c r="F98" s="287"/>
    </row>
    <row r="99" spans="1:6">
      <c r="A99" s="283"/>
      <c r="B99" s="296"/>
      <c r="C99" s="283"/>
      <c r="D99" s="285"/>
      <c r="E99" s="286"/>
      <c r="F99" s="287"/>
    </row>
    <row r="100" spans="1:6">
      <c r="A100" s="283" t="s">
        <v>713</v>
      </c>
      <c r="B100" s="296" t="s">
        <v>373</v>
      </c>
      <c r="C100" s="283" t="s">
        <v>352</v>
      </c>
      <c r="D100" s="285">
        <v>12</v>
      </c>
      <c r="E100" s="286"/>
      <c r="F100" s="287"/>
    </row>
    <row r="101" spans="1:6">
      <c r="A101" s="283"/>
      <c r="B101" s="296"/>
      <c r="C101" s="283"/>
      <c r="D101" s="285"/>
      <c r="E101" s="286"/>
      <c r="F101" s="287"/>
    </row>
    <row r="102" spans="1:6" ht="25">
      <c r="A102" s="375" t="s">
        <v>714</v>
      </c>
      <c r="B102" s="288" t="s">
        <v>595</v>
      </c>
      <c r="C102" s="283" t="s">
        <v>352</v>
      </c>
      <c r="D102" s="285">
        <v>12</v>
      </c>
      <c r="E102" s="376"/>
      <c r="F102" s="377"/>
    </row>
    <row r="103" spans="1:6">
      <c r="A103" s="375"/>
      <c r="B103" s="378"/>
      <c r="C103" s="379"/>
      <c r="D103" s="379"/>
      <c r="E103" s="376"/>
      <c r="F103" s="377"/>
    </row>
    <row r="104" spans="1:6">
      <c r="A104" s="375" t="s">
        <v>715</v>
      </c>
      <c r="B104" s="288" t="s">
        <v>596</v>
      </c>
      <c r="C104" s="283" t="s">
        <v>352</v>
      </c>
      <c r="D104" s="379">
        <v>12</v>
      </c>
      <c r="E104" s="286"/>
      <c r="F104" s="377"/>
    </row>
    <row r="105" spans="1:6">
      <c r="A105" s="375"/>
      <c r="B105" s="378"/>
      <c r="C105" s="379"/>
      <c r="D105" s="379"/>
      <c r="E105" s="376"/>
      <c r="F105" s="377"/>
    </row>
    <row r="106" spans="1:6">
      <c r="A106" s="375" t="s">
        <v>828</v>
      </c>
      <c r="B106" s="288" t="s">
        <v>377</v>
      </c>
      <c r="C106" s="283" t="s">
        <v>352</v>
      </c>
      <c r="D106" s="379">
        <v>12</v>
      </c>
      <c r="E106" s="286"/>
      <c r="F106" s="377"/>
    </row>
    <row r="107" spans="1:6">
      <c r="A107" s="375"/>
      <c r="B107" s="378"/>
      <c r="C107" s="379"/>
      <c r="D107" s="379"/>
      <c r="E107" s="376"/>
      <c r="F107" s="377"/>
    </row>
    <row r="108" spans="1:6">
      <c r="A108" s="375" t="s">
        <v>836</v>
      </c>
      <c r="B108" s="288" t="s">
        <v>597</v>
      </c>
      <c r="C108" s="283" t="s">
        <v>352</v>
      </c>
      <c r="D108" s="379">
        <v>12</v>
      </c>
      <c r="E108" s="286"/>
      <c r="F108" s="377"/>
    </row>
    <row r="109" spans="1:6">
      <c r="A109" s="375"/>
      <c r="B109" s="378"/>
      <c r="C109" s="379"/>
      <c r="D109" s="379"/>
      <c r="E109" s="376"/>
      <c r="F109" s="377"/>
    </row>
    <row r="110" spans="1:6" s="399" customFormat="1" ht="26.25" customHeight="1">
      <c r="A110" s="406" t="s">
        <v>51</v>
      </c>
      <c r="B110" s="407"/>
      <c r="C110" s="408"/>
      <c r="D110" s="408"/>
      <c r="E110" s="409"/>
      <c r="F110" s="410"/>
    </row>
    <row r="113" spans="1:6" ht="13">
      <c r="A113" s="277" t="s">
        <v>716</v>
      </c>
      <c r="B113" s="384"/>
      <c r="D113" s="276"/>
      <c r="E113" s="275"/>
      <c r="F113" s="385"/>
    </row>
    <row r="114" spans="1:6" ht="13">
      <c r="A114" s="315" t="s">
        <v>1</v>
      </c>
      <c r="B114" s="316" t="s">
        <v>2</v>
      </c>
      <c r="C114" s="316" t="s">
        <v>3</v>
      </c>
      <c r="D114" s="315" t="s">
        <v>4</v>
      </c>
      <c r="E114" s="316" t="s">
        <v>5</v>
      </c>
      <c r="F114" s="317" t="s">
        <v>6</v>
      </c>
    </row>
    <row r="115" spans="1:6" ht="13">
      <c r="A115" s="318"/>
      <c r="B115" s="319" t="s">
        <v>541</v>
      </c>
      <c r="C115" s="320"/>
      <c r="D115" s="318"/>
      <c r="E115" s="320"/>
      <c r="F115" s="321"/>
    </row>
    <row r="116" spans="1:6">
      <c r="A116" s="285"/>
      <c r="B116" s="322"/>
      <c r="C116" s="322"/>
      <c r="D116" s="285"/>
      <c r="E116" s="322"/>
      <c r="F116" s="323"/>
    </row>
    <row r="117" spans="1:6" ht="25">
      <c r="A117" s="285" t="s">
        <v>717</v>
      </c>
      <c r="B117" s="288" t="s">
        <v>599</v>
      </c>
      <c r="C117" s="322" t="s">
        <v>379</v>
      </c>
      <c r="D117" s="285">
        <v>1</v>
      </c>
      <c r="E117" s="322"/>
      <c r="F117" s="323"/>
    </row>
    <row r="118" spans="1:6">
      <c r="A118" s="285"/>
      <c r="B118" s="322"/>
      <c r="C118" s="322"/>
      <c r="D118" s="285"/>
      <c r="E118" s="322"/>
      <c r="F118" s="323"/>
    </row>
    <row r="119" spans="1:6" ht="62.5">
      <c r="A119" s="285" t="s">
        <v>718</v>
      </c>
      <c r="B119" s="324" t="s">
        <v>598</v>
      </c>
      <c r="C119" s="322" t="s">
        <v>379</v>
      </c>
      <c r="D119" s="285">
        <v>1</v>
      </c>
      <c r="E119" s="322"/>
      <c r="F119" s="323"/>
    </row>
    <row r="120" spans="1:6">
      <c r="A120" s="285"/>
      <c r="B120" s="322"/>
      <c r="C120" s="322"/>
      <c r="D120" s="285"/>
      <c r="E120" s="322"/>
      <c r="F120" s="323"/>
    </row>
    <row r="121" spans="1:6">
      <c r="A121" s="285" t="s">
        <v>719</v>
      </c>
      <c r="B121" s="303" t="s">
        <v>75</v>
      </c>
      <c r="C121" s="304" t="s">
        <v>352</v>
      </c>
      <c r="D121" s="300">
        <v>12</v>
      </c>
      <c r="E121" s="305"/>
      <c r="F121" s="306"/>
    </row>
    <row r="122" spans="1:6">
      <c r="A122" s="285"/>
      <c r="B122" s="307"/>
      <c r="C122" s="308"/>
      <c r="D122" s="300"/>
      <c r="E122" s="305"/>
      <c r="F122" s="309"/>
    </row>
    <row r="123" spans="1:6">
      <c r="A123" s="285" t="s">
        <v>720</v>
      </c>
      <c r="B123" s="303" t="s">
        <v>78</v>
      </c>
      <c r="C123" s="304" t="s">
        <v>352</v>
      </c>
      <c r="D123" s="300">
        <v>12</v>
      </c>
      <c r="E123" s="305"/>
      <c r="F123" s="306"/>
    </row>
    <row r="124" spans="1:6">
      <c r="A124" s="285"/>
      <c r="B124" s="307"/>
      <c r="C124" s="308"/>
      <c r="D124" s="300"/>
      <c r="E124" s="305"/>
      <c r="F124" s="309"/>
    </row>
    <row r="125" spans="1:6">
      <c r="A125" s="285" t="s">
        <v>721</v>
      </c>
      <c r="B125" s="303" t="s">
        <v>82</v>
      </c>
      <c r="C125" s="304" t="s">
        <v>352</v>
      </c>
      <c r="D125" s="300">
        <v>12</v>
      </c>
      <c r="E125" s="325"/>
      <c r="F125" s="326"/>
    </row>
    <row r="126" spans="1:6">
      <c r="A126" s="285"/>
      <c r="B126" s="307"/>
      <c r="C126" s="308"/>
      <c r="D126" s="300"/>
      <c r="E126" s="305"/>
      <c r="F126" s="309"/>
    </row>
    <row r="127" spans="1:6">
      <c r="A127" s="285" t="s">
        <v>722</v>
      </c>
      <c r="B127" s="303" t="s">
        <v>85</v>
      </c>
      <c r="C127" s="304" t="s">
        <v>352</v>
      </c>
      <c r="D127" s="300">
        <v>12</v>
      </c>
      <c r="E127" s="305"/>
      <c r="F127" s="306"/>
    </row>
    <row r="128" spans="1:6">
      <c r="A128" s="285"/>
      <c r="B128" s="307"/>
      <c r="C128" s="308"/>
      <c r="D128" s="300"/>
      <c r="E128" s="305"/>
      <c r="F128" s="309"/>
    </row>
    <row r="129" spans="1:6" ht="26">
      <c r="A129" s="285"/>
      <c r="B129" s="330" t="s">
        <v>290</v>
      </c>
      <c r="C129" s="308"/>
      <c r="D129" s="300"/>
      <c r="E129" s="305"/>
      <c r="F129" s="306"/>
    </row>
    <row r="130" spans="1:6">
      <c r="A130" s="285"/>
      <c r="B130" s="307"/>
      <c r="C130" s="308"/>
      <c r="D130" s="300"/>
      <c r="E130" s="305"/>
      <c r="F130" s="306"/>
    </row>
    <row r="131" spans="1:6">
      <c r="A131" s="285" t="s">
        <v>723</v>
      </c>
      <c r="B131" s="303" t="s">
        <v>292</v>
      </c>
      <c r="C131" s="304" t="s">
        <v>379</v>
      </c>
      <c r="D131" s="300">
        <v>1</v>
      </c>
      <c r="E131" s="305"/>
      <c r="F131" s="306"/>
    </row>
    <row r="132" spans="1:6">
      <c r="A132" s="285"/>
      <c r="B132" s="307"/>
      <c r="C132" s="308"/>
      <c r="D132" s="300"/>
      <c r="E132" s="305"/>
      <c r="F132" s="306"/>
    </row>
    <row r="133" spans="1:6">
      <c r="A133" s="285" t="s">
        <v>724</v>
      </c>
      <c r="B133" s="303" t="s">
        <v>409</v>
      </c>
      <c r="C133" s="304" t="s">
        <v>352</v>
      </c>
      <c r="D133" s="300">
        <v>12</v>
      </c>
      <c r="E133" s="305"/>
      <c r="F133" s="306"/>
    </row>
    <row r="134" spans="1:6">
      <c r="A134" s="285"/>
      <c r="B134" s="307"/>
      <c r="C134" s="308"/>
      <c r="D134" s="300"/>
      <c r="E134" s="305"/>
      <c r="F134" s="306"/>
    </row>
    <row r="135" spans="1:6" ht="13">
      <c r="A135" s="285"/>
      <c r="B135" s="327" t="s">
        <v>581</v>
      </c>
      <c r="C135" s="322"/>
      <c r="D135" s="285"/>
      <c r="E135" s="322"/>
      <c r="F135" s="323"/>
    </row>
    <row r="136" spans="1:6">
      <c r="A136" s="285"/>
      <c r="B136" s="324"/>
      <c r="C136" s="322"/>
      <c r="D136" s="285"/>
      <c r="E136" s="322"/>
      <c r="F136" s="323"/>
    </row>
    <row r="137" spans="1:6" s="386" customFormat="1" ht="50">
      <c r="A137" s="285" t="s">
        <v>830</v>
      </c>
      <c r="B137" s="328" t="s">
        <v>582</v>
      </c>
      <c r="C137" s="285" t="s">
        <v>379</v>
      </c>
      <c r="D137" s="285">
        <v>1</v>
      </c>
      <c r="E137" s="285"/>
      <c r="F137" s="329"/>
    </row>
    <row r="138" spans="1:6">
      <c r="A138" s="285"/>
      <c r="B138" s="307"/>
      <c r="C138" s="308"/>
      <c r="D138" s="300"/>
      <c r="E138" s="305"/>
      <c r="F138" s="309"/>
    </row>
    <row r="139" spans="1:6">
      <c r="A139" s="331"/>
      <c r="B139" s="332"/>
      <c r="C139" s="333"/>
      <c r="D139" s="334"/>
      <c r="E139" s="335"/>
      <c r="F139" s="336"/>
    </row>
    <row r="140" spans="1:6" s="399" customFormat="1" ht="22.5" customHeight="1">
      <c r="A140" s="394" t="s">
        <v>51</v>
      </c>
      <c r="B140" s="402"/>
      <c r="C140" s="403"/>
      <c r="D140" s="403"/>
      <c r="E140" s="404"/>
      <c r="F140" s="405"/>
    </row>
    <row r="141" spans="1:6">
      <c r="B141" s="384"/>
      <c r="C141" s="274"/>
      <c r="D141" s="276"/>
      <c r="E141" s="275"/>
      <c r="F141" s="385"/>
    </row>
    <row r="142" spans="1:6">
      <c r="B142" s="384"/>
      <c r="D142" s="276"/>
      <c r="E142" s="275"/>
      <c r="F142" s="385"/>
    </row>
    <row r="143" spans="1:6" ht="13">
      <c r="A143" s="277" t="s">
        <v>725</v>
      </c>
      <c r="B143" s="384"/>
      <c r="D143" s="276"/>
      <c r="E143" s="275"/>
      <c r="F143" s="385"/>
    </row>
    <row r="144" spans="1:6" ht="13">
      <c r="A144" s="315" t="s">
        <v>1</v>
      </c>
      <c r="B144" s="316" t="s">
        <v>2</v>
      </c>
      <c r="C144" s="316" t="s">
        <v>3</v>
      </c>
      <c r="D144" s="315" t="s">
        <v>4</v>
      </c>
      <c r="E144" s="316" t="s">
        <v>5</v>
      </c>
      <c r="F144" s="317" t="s">
        <v>6</v>
      </c>
    </row>
    <row r="145" spans="1:6" s="386" customFormat="1" ht="13">
      <c r="A145" s="283"/>
      <c r="B145" s="342" t="s">
        <v>539</v>
      </c>
      <c r="C145" s="300"/>
      <c r="D145" s="300"/>
      <c r="E145" s="325"/>
      <c r="F145" s="326"/>
    </row>
    <row r="146" spans="1:6" s="386" customFormat="1" ht="13">
      <c r="A146" s="283"/>
      <c r="B146" s="342"/>
      <c r="C146" s="300"/>
      <c r="D146" s="300"/>
      <c r="E146" s="325"/>
      <c r="F146" s="326"/>
    </row>
    <row r="147" spans="1:6" s="386" customFormat="1" ht="13">
      <c r="A147" s="283"/>
      <c r="B147" s="342" t="s">
        <v>542</v>
      </c>
      <c r="C147" s="300"/>
      <c r="D147" s="300"/>
      <c r="E147" s="325"/>
      <c r="F147" s="326"/>
    </row>
    <row r="148" spans="1:6" s="386" customFormat="1" ht="13">
      <c r="A148" s="283"/>
      <c r="B148" s="342"/>
      <c r="C148" s="300"/>
      <c r="D148" s="300"/>
      <c r="E148" s="325"/>
      <c r="F148" s="326"/>
    </row>
    <row r="149" spans="1:6" s="386" customFormat="1" ht="25">
      <c r="A149" s="283"/>
      <c r="B149" s="298" t="s">
        <v>600</v>
      </c>
      <c r="C149" s="300"/>
      <c r="D149" s="300"/>
      <c r="E149" s="325"/>
      <c r="F149" s="326"/>
    </row>
    <row r="150" spans="1:6" s="386" customFormat="1">
      <c r="A150" s="283"/>
      <c r="B150" s="298"/>
      <c r="C150" s="300"/>
      <c r="D150" s="300"/>
      <c r="E150" s="325"/>
      <c r="F150" s="326"/>
    </row>
    <row r="151" spans="1:6" s="386" customFormat="1" ht="25">
      <c r="A151" s="283"/>
      <c r="B151" s="298" t="s">
        <v>557</v>
      </c>
      <c r="C151" s="300"/>
      <c r="D151" s="300"/>
      <c r="E151" s="325"/>
      <c r="F151" s="326"/>
    </row>
    <row r="152" spans="1:6" s="386" customFormat="1">
      <c r="A152" s="283"/>
      <c r="B152" s="298"/>
      <c r="C152" s="300"/>
      <c r="D152" s="300"/>
      <c r="E152" s="325"/>
      <c r="F152" s="326"/>
    </row>
    <row r="153" spans="1:6" s="386" customFormat="1" ht="13">
      <c r="A153" s="283"/>
      <c r="B153" s="342" t="s">
        <v>558</v>
      </c>
      <c r="C153" s="300"/>
      <c r="D153" s="300"/>
      <c r="E153" s="325"/>
      <c r="F153" s="326"/>
    </row>
    <row r="154" spans="1:6" s="386" customFormat="1" ht="13">
      <c r="A154" s="283"/>
      <c r="B154" s="342"/>
      <c r="C154" s="300"/>
      <c r="D154" s="300"/>
      <c r="E154" s="325"/>
      <c r="F154" s="326"/>
    </row>
    <row r="155" spans="1:6" s="386" customFormat="1" ht="25">
      <c r="A155" s="283" t="s">
        <v>726</v>
      </c>
      <c r="B155" s="298" t="s">
        <v>601</v>
      </c>
      <c r="C155" s="300" t="s">
        <v>829</v>
      </c>
      <c r="D155" s="300">
        <v>3000</v>
      </c>
      <c r="E155" s="325"/>
      <c r="F155" s="326"/>
    </row>
    <row r="156" spans="1:6" s="386" customFormat="1">
      <c r="A156" s="283"/>
      <c r="B156" s="298"/>
      <c r="C156" s="300"/>
      <c r="D156" s="300"/>
      <c r="E156" s="325"/>
      <c r="F156" s="326"/>
    </row>
    <row r="157" spans="1:6" s="386" customFormat="1" ht="14.5">
      <c r="A157" s="283" t="s">
        <v>727</v>
      </c>
      <c r="B157" s="298" t="s">
        <v>602</v>
      </c>
      <c r="C157" s="300" t="s">
        <v>829</v>
      </c>
      <c r="D157" s="300">
        <v>4000</v>
      </c>
      <c r="E157" s="325"/>
      <c r="F157" s="326"/>
    </row>
    <row r="158" spans="1:6" s="386" customFormat="1">
      <c r="A158" s="283"/>
      <c r="B158" s="298"/>
      <c r="C158" s="300"/>
      <c r="D158" s="300"/>
      <c r="E158" s="325"/>
      <c r="F158" s="326"/>
    </row>
    <row r="159" spans="1:6" s="386" customFormat="1" ht="14.5">
      <c r="A159" s="283" t="s">
        <v>728</v>
      </c>
      <c r="B159" s="298" t="s">
        <v>603</v>
      </c>
      <c r="C159" s="300" t="s">
        <v>829</v>
      </c>
      <c r="D159" s="300">
        <v>1000</v>
      </c>
      <c r="E159" s="325"/>
      <c r="F159" s="326"/>
    </row>
    <row r="160" spans="1:6" s="386" customFormat="1" ht="13">
      <c r="A160" s="283"/>
      <c r="B160" s="342"/>
      <c r="C160" s="300"/>
      <c r="D160" s="300"/>
      <c r="E160" s="325"/>
      <c r="F160" s="326"/>
    </row>
    <row r="161" spans="1:6" s="386" customFormat="1" ht="13">
      <c r="A161" s="283"/>
      <c r="B161" s="342" t="s">
        <v>189</v>
      </c>
      <c r="C161" s="300"/>
      <c r="D161" s="300"/>
      <c r="E161" s="325"/>
      <c r="F161" s="326"/>
    </row>
    <row r="162" spans="1:6" s="386" customFormat="1">
      <c r="A162" s="285"/>
      <c r="B162" s="343"/>
      <c r="C162" s="300"/>
      <c r="D162" s="300"/>
      <c r="E162" s="325"/>
      <c r="F162" s="344"/>
    </row>
    <row r="163" spans="1:6" s="386" customFormat="1" ht="25">
      <c r="A163" s="283" t="s">
        <v>729</v>
      </c>
      <c r="B163" s="298" t="s">
        <v>583</v>
      </c>
      <c r="C163" s="299" t="s">
        <v>32</v>
      </c>
      <c r="D163" s="300">
        <v>20</v>
      </c>
      <c r="E163" s="325"/>
      <c r="F163" s="326"/>
    </row>
    <row r="164" spans="1:6" s="386" customFormat="1">
      <c r="A164" s="285"/>
      <c r="B164" s="343"/>
      <c r="C164" s="300"/>
      <c r="D164" s="300"/>
      <c r="E164" s="325"/>
      <c r="F164" s="344"/>
    </row>
    <row r="165" spans="1:6" s="386" customFormat="1" ht="13">
      <c r="A165" s="283"/>
      <c r="B165" s="342" t="s">
        <v>91</v>
      </c>
      <c r="C165" s="300"/>
      <c r="D165" s="300"/>
      <c r="E165" s="325"/>
      <c r="F165" s="326"/>
    </row>
    <row r="166" spans="1:6" s="386" customFormat="1">
      <c r="A166" s="285"/>
      <c r="B166" s="343"/>
      <c r="C166" s="300"/>
      <c r="D166" s="300"/>
      <c r="E166" s="325"/>
      <c r="F166" s="344"/>
    </row>
    <row r="167" spans="1:6" s="386" customFormat="1">
      <c r="A167" s="283" t="s">
        <v>730</v>
      </c>
      <c r="B167" s="298" t="s">
        <v>93</v>
      </c>
      <c r="C167" s="299" t="s">
        <v>19</v>
      </c>
      <c r="D167" s="300">
        <v>500</v>
      </c>
      <c r="E167" s="325"/>
      <c r="F167" s="326"/>
    </row>
    <row r="168" spans="1:6" s="386" customFormat="1">
      <c r="A168" s="285"/>
      <c r="B168" s="343"/>
      <c r="C168" s="300"/>
      <c r="D168" s="300"/>
      <c r="E168" s="325"/>
      <c r="F168" s="326"/>
    </row>
    <row r="169" spans="1:6" s="399" customFormat="1" ht="21.75" customHeight="1">
      <c r="A169" s="394" t="s">
        <v>30</v>
      </c>
      <c r="B169" s="402"/>
      <c r="C169" s="403"/>
      <c r="D169" s="403"/>
      <c r="E169" s="404"/>
      <c r="F169" s="405"/>
    </row>
    <row r="170" spans="1:6">
      <c r="B170" s="384"/>
      <c r="C170" s="274"/>
      <c r="D170" s="276"/>
      <c r="E170" s="387"/>
      <c r="F170" s="388"/>
    </row>
    <row r="171" spans="1:6" ht="13">
      <c r="A171" s="277" t="s">
        <v>731</v>
      </c>
      <c r="B171" s="384"/>
      <c r="D171" s="276"/>
      <c r="E171" s="387"/>
      <c r="F171" s="388"/>
    </row>
    <row r="172" spans="1:6" s="399" customFormat="1" ht="13">
      <c r="A172" s="280" t="s">
        <v>1</v>
      </c>
      <c r="B172" s="396" t="s">
        <v>2</v>
      </c>
      <c r="C172" s="396" t="s">
        <v>3</v>
      </c>
      <c r="D172" s="280" t="s">
        <v>4</v>
      </c>
      <c r="E172" s="397" t="s">
        <v>5</v>
      </c>
      <c r="F172" s="398" t="s">
        <v>6</v>
      </c>
    </row>
    <row r="173" spans="1:6" ht="13">
      <c r="A173" s="285"/>
      <c r="B173" s="327" t="s">
        <v>542</v>
      </c>
      <c r="C173" s="322"/>
      <c r="D173" s="285"/>
      <c r="E173" s="345"/>
      <c r="F173" s="346"/>
    </row>
    <row r="174" spans="1:6" ht="37.5">
      <c r="A174" s="285"/>
      <c r="B174" s="324" t="s">
        <v>559</v>
      </c>
      <c r="C174" s="322"/>
      <c r="D174" s="285"/>
      <c r="E174" s="345"/>
      <c r="F174" s="346"/>
    </row>
    <row r="175" spans="1:6">
      <c r="A175" s="285"/>
      <c r="B175" s="322"/>
      <c r="C175" s="322"/>
      <c r="D175" s="285"/>
      <c r="E175" s="345"/>
      <c r="F175" s="346"/>
    </row>
    <row r="176" spans="1:6" ht="25">
      <c r="A176" s="285"/>
      <c r="B176" s="324" t="s">
        <v>831</v>
      </c>
      <c r="C176" s="322"/>
      <c r="D176" s="285"/>
      <c r="E176" s="345"/>
      <c r="F176" s="346"/>
    </row>
    <row r="177" spans="1:6">
      <c r="A177" s="285"/>
      <c r="B177" s="322"/>
      <c r="C177" s="322"/>
      <c r="D177" s="285"/>
      <c r="E177" s="345"/>
      <c r="F177" s="346"/>
    </row>
    <row r="178" spans="1:6" ht="25">
      <c r="A178" s="285"/>
      <c r="B178" s="324" t="s">
        <v>832</v>
      </c>
      <c r="C178" s="322"/>
      <c r="D178" s="285"/>
      <c r="E178" s="345"/>
      <c r="F178" s="346"/>
    </row>
    <row r="179" spans="1:6">
      <c r="A179" s="285"/>
      <c r="B179" s="322"/>
      <c r="C179" s="322"/>
      <c r="D179" s="285"/>
      <c r="E179" s="345"/>
      <c r="F179" s="346"/>
    </row>
    <row r="180" spans="1:6" ht="25">
      <c r="A180" s="285"/>
      <c r="B180" s="324" t="s">
        <v>543</v>
      </c>
      <c r="C180" s="322"/>
      <c r="D180" s="285"/>
      <c r="E180" s="345"/>
      <c r="F180" s="346"/>
    </row>
    <row r="181" spans="1:6">
      <c r="A181" s="285"/>
      <c r="B181" s="322"/>
      <c r="C181" s="322"/>
      <c r="D181" s="285"/>
      <c r="E181" s="345"/>
      <c r="F181" s="346"/>
    </row>
    <row r="182" spans="1:6" ht="13">
      <c r="A182" s="285"/>
      <c r="B182" s="327" t="s">
        <v>544</v>
      </c>
      <c r="C182" s="322"/>
      <c r="D182" s="285"/>
      <c r="E182" s="345"/>
      <c r="F182" s="346"/>
    </row>
    <row r="183" spans="1:6">
      <c r="A183" s="285"/>
      <c r="B183" s="322"/>
      <c r="C183" s="322"/>
      <c r="D183" s="285"/>
      <c r="E183" s="345"/>
      <c r="F183" s="346"/>
    </row>
    <row r="184" spans="1:6" ht="50">
      <c r="A184" s="285" t="s">
        <v>732</v>
      </c>
      <c r="B184" s="324" t="s">
        <v>604</v>
      </c>
      <c r="C184" s="299" t="s">
        <v>19</v>
      </c>
      <c r="D184" s="285">
        <v>2500</v>
      </c>
      <c r="E184" s="345"/>
      <c r="F184" s="346"/>
    </row>
    <row r="185" spans="1:6">
      <c r="A185" s="285"/>
      <c r="B185" s="322"/>
      <c r="C185" s="322"/>
      <c r="D185" s="285"/>
      <c r="E185" s="345"/>
      <c r="F185" s="346"/>
    </row>
    <row r="186" spans="1:6" ht="13">
      <c r="A186" s="285"/>
      <c r="B186" s="327" t="s">
        <v>545</v>
      </c>
      <c r="C186" s="322"/>
      <c r="D186" s="285"/>
      <c r="E186" s="345"/>
      <c r="F186" s="346"/>
    </row>
    <row r="187" spans="1:6">
      <c r="A187" s="285"/>
      <c r="B187" s="322"/>
      <c r="C187" s="322"/>
      <c r="D187" s="285"/>
      <c r="E187" s="345"/>
      <c r="F187" s="346"/>
    </row>
    <row r="188" spans="1:6" s="386" customFormat="1" ht="75">
      <c r="A188" s="285" t="s">
        <v>733</v>
      </c>
      <c r="B188" s="328" t="s">
        <v>548</v>
      </c>
      <c r="C188" s="285" t="s">
        <v>32</v>
      </c>
      <c r="D188" s="285">
        <v>10</v>
      </c>
      <c r="E188" s="347"/>
      <c r="F188" s="348"/>
    </row>
    <row r="189" spans="1:6">
      <c r="A189" s="285"/>
      <c r="B189" s="322"/>
      <c r="C189" s="322"/>
      <c r="D189" s="285"/>
      <c r="E189" s="345"/>
      <c r="F189" s="346"/>
    </row>
    <row r="190" spans="1:6" ht="13">
      <c r="A190" s="285"/>
      <c r="B190" s="327" t="s">
        <v>546</v>
      </c>
      <c r="C190" s="322"/>
      <c r="D190" s="285"/>
      <c r="E190" s="345"/>
      <c r="F190" s="346"/>
    </row>
    <row r="191" spans="1:6">
      <c r="A191" s="285"/>
      <c r="B191" s="322"/>
      <c r="C191" s="322"/>
      <c r="D191" s="285"/>
      <c r="E191" s="345"/>
      <c r="F191" s="346"/>
    </row>
    <row r="192" spans="1:6" s="386" customFormat="1" ht="50">
      <c r="A192" s="285" t="s">
        <v>734</v>
      </c>
      <c r="B192" s="328" t="s">
        <v>549</v>
      </c>
      <c r="C192" s="300" t="s">
        <v>829</v>
      </c>
      <c r="D192" s="285">
        <v>70</v>
      </c>
      <c r="E192" s="347"/>
      <c r="F192" s="348"/>
    </row>
    <row r="193" spans="1:6" s="386" customFormat="1">
      <c r="A193" s="285"/>
      <c r="B193" s="285"/>
      <c r="C193" s="285"/>
      <c r="D193" s="285"/>
      <c r="E193" s="347"/>
      <c r="F193" s="348"/>
    </row>
    <row r="194" spans="1:6" s="386" customFormat="1" ht="13">
      <c r="A194" s="285"/>
      <c r="B194" s="391" t="s">
        <v>547</v>
      </c>
      <c r="C194" s="285"/>
      <c r="D194" s="285"/>
      <c r="E194" s="347"/>
      <c r="F194" s="348"/>
    </row>
    <row r="195" spans="1:6" s="386" customFormat="1">
      <c r="A195" s="285"/>
      <c r="B195" s="285"/>
      <c r="C195" s="285"/>
      <c r="D195" s="285"/>
      <c r="E195" s="347"/>
      <c r="F195" s="348"/>
    </row>
    <row r="196" spans="1:6" s="386" customFormat="1" ht="37.5">
      <c r="A196" s="285" t="s">
        <v>735</v>
      </c>
      <c r="B196" s="328" t="s">
        <v>833</v>
      </c>
      <c r="C196" s="285" t="s">
        <v>379</v>
      </c>
      <c r="D196" s="285">
        <v>1</v>
      </c>
      <c r="E196" s="347"/>
      <c r="F196" s="348"/>
    </row>
    <row r="197" spans="1:6" s="386" customFormat="1">
      <c r="A197" s="285"/>
      <c r="B197" s="285"/>
      <c r="C197" s="285"/>
      <c r="D197" s="285"/>
      <c r="E197" s="347"/>
      <c r="F197" s="348"/>
    </row>
    <row r="198" spans="1:6" s="386" customFormat="1">
      <c r="A198" s="283" t="s">
        <v>736</v>
      </c>
      <c r="B198" s="296" t="s">
        <v>103</v>
      </c>
      <c r="C198" s="283" t="s">
        <v>89</v>
      </c>
      <c r="D198" s="285">
        <v>3</v>
      </c>
      <c r="E198" s="392"/>
      <c r="F198" s="393"/>
    </row>
    <row r="199" spans="1:6">
      <c r="A199" s="334"/>
      <c r="B199" s="351"/>
      <c r="C199" s="352"/>
      <c r="D199" s="334"/>
      <c r="E199" s="335"/>
      <c r="F199" s="336"/>
    </row>
    <row r="200" spans="1:6" s="399" customFormat="1" ht="30" customHeight="1">
      <c r="A200" s="394" t="s">
        <v>51</v>
      </c>
      <c r="B200" s="402"/>
      <c r="C200" s="403"/>
      <c r="D200" s="403"/>
      <c r="E200" s="403"/>
      <c r="F200" s="411"/>
    </row>
    <row r="201" spans="1:6">
      <c r="B201" s="384"/>
      <c r="C201" s="274"/>
      <c r="D201" s="276"/>
      <c r="E201" s="275"/>
      <c r="F201" s="385"/>
    </row>
    <row r="202" spans="1:6" ht="13">
      <c r="A202" s="277" t="s">
        <v>737</v>
      </c>
      <c r="B202" s="384"/>
      <c r="D202" s="276"/>
      <c r="E202" s="275"/>
      <c r="F202" s="385"/>
    </row>
    <row r="203" spans="1:6" s="399" customFormat="1" ht="13">
      <c r="A203" s="315" t="s">
        <v>1</v>
      </c>
      <c r="B203" s="316" t="s">
        <v>2</v>
      </c>
      <c r="C203" s="316" t="s">
        <v>3</v>
      </c>
      <c r="D203" s="315" t="s">
        <v>4</v>
      </c>
      <c r="E203" s="316" t="s">
        <v>5</v>
      </c>
      <c r="F203" s="317" t="s">
        <v>6</v>
      </c>
    </row>
    <row r="204" spans="1:6" ht="13">
      <c r="A204" s="283"/>
      <c r="B204" s="330" t="s">
        <v>106</v>
      </c>
      <c r="C204" s="308"/>
      <c r="D204" s="300"/>
      <c r="E204" s="305"/>
      <c r="F204" s="306"/>
    </row>
    <row r="205" spans="1:6" ht="13">
      <c r="A205" s="283"/>
      <c r="B205" s="330" t="s">
        <v>542</v>
      </c>
      <c r="C205" s="308"/>
      <c r="D205" s="300"/>
      <c r="E205" s="305"/>
      <c r="F205" s="306"/>
    </row>
    <row r="206" spans="1:6" ht="25">
      <c r="A206" s="283"/>
      <c r="B206" s="303" t="s">
        <v>551</v>
      </c>
      <c r="C206" s="308"/>
      <c r="D206" s="300"/>
      <c r="E206" s="305"/>
      <c r="F206" s="306"/>
    </row>
    <row r="207" spans="1:6">
      <c r="A207" s="283"/>
      <c r="B207" s="303"/>
      <c r="C207" s="308"/>
      <c r="D207" s="300"/>
      <c r="E207" s="305"/>
      <c r="F207" s="306"/>
    </row>
    <row r="208" spans="1:6">
      <c r="A208" s="283"/>
      <c r="B208" s="303" t="s">
        <v>605</v>
      </c>
      <c r="C208" s="308"/>
      <c r="D208" s="300"/>
      <c r="E208" s="305"/>
      <c r="F208" s="306"/>
    </row>
    <row r="209" spans="1:6">
      <c r="A209" s="283"/>
      <c r="B209" s="303"/>
      <c r="C209" s="308"/>
      <c r="D209" s="300"/>
      <c r="E209" s="305"/>
      <c r="F209" s="306"/>
    </row>
    <row r="210" spans="1:6">
      <c r="A210" s="283"/>
      <c r="B210" s="303" t="s">
        <v>608</v>
      </c>
      <c r="C210" s="308"/>
      <c r="D210" s="300"/>
      <c r="E210" s="305"/>
      <c r="F210" s="306"/>
    </row>
    <row r="211" spans="1:6">
      <c r="A211" s="283"/>
      <c r="B211" s="303"/>
      <c r="C211" s="308"/>
      <c r="D211" s="300"/>
      <c r="E211" s="305"/>
      <c r="F211" s="306"/>
    </row>
    <row r="212" spans="1:6" ht="25">
      <c r="A212" s="283"/>
      <c r="B212" s="303" t="s">
        <v>623</v>
      </c>
      <c r="C212" s="308"/>
      <c r="D212" s="300"/>
      <c r="E212" s="305"/>
      <c r="F212" s="306"/>
    </row>
    <row r="213" spans="1:6">
      <c r="A213" s="283"/>
      <c r="B213" s="303"/>
      <c r="C213" s="308"/>
      <c r="D213" s="300"/>
      <c r="E213" s="305"/>
      <c r="F213" s="306"/>
    </row>
    <row r="214" spans="1:6">
      <c r="A214" s="283"/>
      <c r="B214" s="303" t="s">
        <v>552</v>
      </c>
      <c r="C214" s="308"/>
      <c r="D214" s="300"/>
      <c r="E214" s="305"/>
      <c r="F214" s="306"/>
    </row>
    <row r="215" spans="1:6" ht="13">
      <c r="A215" s="283"/>
      <c r="B215" s="330"/>
      <c r="C215" s="308"/>
      <c r="D215" s="300"/>
      <c r="E215" s="305"/>
      <c r="F215" s="306"/>
    </row>
    <row r="216" spans="1:6" ht="37.5">
      <c r="A216" s="283" t="s">
        <v>738</v>
      </c>
      <c r="B216" s="303" t="s">
        <v>586</v>
      </c>
      <c r="C216" s="304" t="s">
        <v>19</v>
      </c>
      <c r="D216" s="300">
        <v>70</v>
      </c>
      <c r="E216" s="305"/>
      <c r="F216" s="306"/>
    </row>
    <row r="217" spans="1:6" ht="13">
      <c r="A217" s="283"/>
      <c r="B217" s="330"/>
      <c r="C217" s="308"/>
      <c r="D217" s="300"/>
      <c r="E217" s="305"/>
      <c r="F217" s="306"/>
    </row>
    <row r="218" spans="1:6" s="386" customFormat="1" ht="37.5">
      <c r="A218" s="285" t="s">
        <v>739</v>
      </c>
      <c r="B218" s="298" t="s">
        <v>607</v>
      </c>
      <c r="C218" s="299" t="s">
        <v>19</v>
      </c>
      <c r="D218" s="300">
        <v>25</v>
      </c>
      <c r="E218" s="325"/>
      <c r="F218" s="326"/>
    </row>
    <row r="219" spans="1:6">
      <c r="A219" s="285"/>
      <c r="B219" s="307"/>
      <c r="C219" s="308"/>
      <c r="D219" s="300"/>
      <c r="E219" s="305"/>
      <c r="F219" s="309"/>
    </row>
    <row r="220" spans="1:6" ht="13">
      <c r="A220" s="283"/>
      <c r="B220" s="330" t="s">
        <v>116</v>
      </c>
      <c r="C220" s="308"/>
      <c r="D220" s="300"/>
      <c r="E220" s="305"/>
      <c r="F220" s="306"/>
    </row>
    <row r="221" spans="1:6" ht="13">
      <c r="A221" s="283"/>
      <c r="B221" s="330"/>
      <c r="C221" s="308"/>
      <c r="D221" s="300"/>
      <c r="E221" s="305"/>
      <c r="F221" s="306"/>
    </row>
    <row r="222" spans="1:6" ht="50">
      <c r="A222" s="283" t="s">
        <v>740</v>
      </c>
      <c r="B222" s="303" t="s">
        <v>606</v>
      </c>
      <c r="C222" s="308" t="s">
        <v>21</v>
      </c>
      <c r="D222" s="300">
        <v>200</v>
      </c>
      <c r="E222" s="305"/>
      <c r="F222" s="306"/>
    </row>
    <row r="223" spans="1:6">
      <c r="A223" s="283"/>
      <c r="B223" s="303"/>
      <c r="C223" s="308"/>
      <c r="D223" s="300"/>
      <c r="E223" s="305"/>
      <c r="F223" s="306"/>
    </row>
    <row r="224" spans="1:6">
      <c r="A224" s="283" t="s">
        <v>741</v>
      </c>
      <c r="B224" s="303" t="s">
        <v>609</v>
      </c>
      <c r="C224" s="308" t="s">
        <v>21</v>
      </c>
      <c r="D224" s="300">
        <v>200</v>
      </c>
      <c r="E224" s="305"/>
      <c r="F224" s="306"/>
    </row>
    <row r="225" spans="1:6" ht="13">
      <c r="A225" s="283"/>
      <c r="B225" s="330"/>
      <c r="C225" s="308"/>
      <c r="D225" s="300"/>
      <c r="E225" s="305"/>
      <c r="F225" s="306"/>
    </row>
    <row r="226" spans="1:6" ht="25">
      <c r="A226" s="283" t="s">
        <v>742</v>
      </c>
      <c r="B226" s="303" t="s">
        <v>610</v>
      </c>
      <c r="C226" s="308" t="s">
        <v>32</v>
      </c>
      <c r="D226" s="300">
        <v>20</v>
      </c>
      <c r="E226" s="305"/>
      <c r="F226" s="306"/>
    </row>
    <row r="227" spans="1:6" ht="13">
      <c r="A227" s="283"/>
      <c r="B227" s="330"/>
      <c r="C227" s="308"/>
      <c r="D227" s="300"/>
      <c r="E227" s="305"/>
      <c r="F227" s="306"/>
    </row>
    <row r="228" spans="1:6" ht="25">
      <c r="A228" s="283" t="s">
        <v>743</v>
      </c>
      <c r="B228" s="303" t="s">
        <v>611</v>
      </c>
      <c r="C228" s="300" t="s">
        <v>829</v>
      </c>
      <c r="D228" s="300">
        <v>70</v>
      </c>
      <c r="E228" s="305"/>
      <c r="F228" s="306"/>
    </row>
    <row r="229" spans="1:6" ht="13">
      <c r="A229" s="283"/>
      <c r="B229" s="330"/>
      <c r="C229" s="308"/>
      <c r="D229" s="300"/>
      <c r="E229" s="305"/>
      <c r="F229" s="306"/>
    </row>
    <row r="230" spans="1:6" ht="14.5">
      <c r="A230" s="285" t="s">
        <v>744</v>
      </c>
      <c r="B230" s="354" t="s">
        <v>834</v>
      </c>
      <c r="C230" s="300" t="s">
        <v>829</v>
      </c>
      <c r="D230" s="300">
        <v>70</v>
      </c>
      <c r="E230" s="305"/>
      <c r="F230" s="306"/>
    </row>
    <row r="231" spans="1:6">
      <c r="A231" s="285"/>
      <c r="B231" s="307"/>
      <c r="C231" s="308"/>
      <c r="D231" s="300"/>
      <c r="E231" s="305"/>
      <c r="F231" s="306"/>
    </row>
    <row r="232" spans="1:6" ht="25">
      <c r="A232" s="285" t="s">
        <v>745</v>
      </c>
      <c r="B232" s="307" t="s">
        <v>585</v>
      </c>
      <c r="C232" s="308" t="s">
        <v>19</v>
      </c>
      <c r="D232" s="300">
        <v>70</v>
      </c>
      <c r="E232" s="305"/>
      <c r="F232" s="306"/>
    </row>
    <row r="233" spans="1:6">
      <c r="A233" s="285"/>
      <c r="B233" s="307"/>
      <c r="C233" s="308"/>
      <c r="D233" s="300"/>
      <c r="E233" s="305"/>
      <c r="F233" s="306"/>
    </row>
    <row r="234" spans="1:6">
      <c r="A234" s="285"/>
      <c r="B234" s="307"/>
      <c r="C234" s="308"/>
      <c r="D234" s="300"/>
      <c r="E234" s="305"/>
      <c r="F234" s="306"/>
    </row>
    <row r="235" spans="1:6" s="399" customFormat="1" ht="24.75" customHeight="1">
      <c r="A235" s="394" t="s">
        <v>837</v>
      </c>
      <c r="B235" s="402"/>
      <c r="C235" s="403"/>
      <c r="D235" s="403"/>
      <c r="E235" s="404"/>
      <c r="F235" s="405"/>
    </row>
    <row r="236" spans="1:6">
      <c r="B236" s="384"/>
      <c r="C236" s="274"/>
      <c r="D236" s="276"/>
      <c r="E236" s="275"/>
      <c r="F236" s="385"/>
    </row>
    <row r="237" spans="1:6" ht="13">
      <c r="A237" s="277" t="s">
        <v>746</v>
      </c>
      <c r="B237" s="384"/>
      <c r="D237" s="276"/>
      <c r="E237" s="275"/>
      <c r="F237" s="385"/>
    </row>
    <row r="238" spans="1:6" s="399" customFormat="1" ht="13">
      <c r="A238" s="315" t="s">
        <v>1</v>
      </c>
      <c r="B238" s="316" t="s">
        <v>2</v>
      </c>
      <c r="C238" s="316" t="s">
        <v>3</v>
      </c>
      <c r="D238" s="315" t="s">
        <v>4</v>
      </c>
      <c r="E238" s="316" t="s">
        <v>5</v>
      </c>
      <c r="F238" s="317" t="s">
        <v>6</v>
      </c>
    </row>
    <row r="239" spans="1:6" ht="13">
      <c r="A239" s="283"/>
      <c r="B239" s="330" t="s">
        <v>624</v>
      </c>
      <c r="C239" s="308"/>
      <c r="D239" s="300"/>
      <c r="E239" s="305"/>
      <c r="F239" s="306"/>
    </row>
    <row r="240" spans="1:6">
      <c r="A240" s="285"/>
      <c r="B240" s="307"/>
      <c r="C240" s="308"/>
      <c r="D240" s="300"/>
      <c r="E240" s="305"/>
      <c r="F240" s="306"/>
    </row>
    <row r="241" spans="1:6" ht="26">
      <c r="A241" s="283"/>
      <c r="B241" s="330" t="s">
        <v>625</v>
      </c>
      <c r="C241" s="308"/>
      <c r="D241" s="300"/>
      <c r="E241" s="305"/>
      <c r="F241" s="306"/>
    </row>
    <row r="242" spans="1:6">
      <c r="A242" s="285"/>
      <c r="B242" s="307"/>
      <c r="C242" s="308"/>
      <c r="D242" s="300"/>
      <c r="E242" s="305"/>
      <c r="F242" s="306"/>
    </row>
    <row r="243" spans="1:6">
      <c r="A243" s="283" t="s">
        <v>747</v>
      </c>
      <c r="B243" s="303" t="s">
        <v>442</v>
      </c>
      <c r="C243" s="304" t="s">
        <v>19</v>
      </c>
      <c r="D243" s="300">
        <v>10000</v>
      </c>
      <c r="E243" s="305"/>
      <c r="F243" s="306"/>
    </row>
    <row r="244" spans="1:6">
      <c r="A244" s="285"/>
      <c r="B244" s="307"/>
      <c r="C244" s="308"/>
      <c r="D244" s="300"/>
      <c r="E244" s="305"/>
      <c r="F244" s="309"/>
    </row>
    <row r="245" spans="1:6">
      <c r="A245" s="283" t="s">
        <v>748</v>
      </c>
      <c r="B245" s="303" t="s">
        <v>444</v>
      </c>
      <c r="C245" s="304" t="s">
        <v>19</v>
      </c>
      <c r="D245" s="300">
        <v>1000</v>
      </c>
      <c r="E245" s="305"/>
      <c r="F245" s="306"/>
    </row>
    <row r="246" spans="1:6">
      <c r="A246" s="283"/>
      <c r="B246" s="303"/>
      <c r="C246" s="304"/>
      <c r="D246" s="300"/>
      <c r="E246" s="305"/>
      <c r="F246" s="306"/>
    </row>
    <row r="247" spans="1:6">
      <c r="A247" s="283" t="s">
        <v>749</v>
      </c>
      <c r="B247" s="303" t="s">
        <v>477</v>
      </c>
      <c r="C247" s="304" t="s">
        <v>19</v>
      </c>
      <c r="D247" s="300">
        <v>1500</v>
      </c>
      <c r="E247" s="305"/>
      <c r="F247" s="306"/>
    </row>
    <row r="248" spans="1:6">
      <c r="A248" s="285"/>
      <c r="B248" s="307"/>
      <c r="C248" s="308"/>
      <c r="D248" s="300"/>
      <c r="E248" s="305"/>
      <c r="F248" s="309"/>
    </row>
    <row r="249" spans="1:6" ht="26">
      <c r="A249" s="283"/>
      <c r="B249" s="330" t="s">
        <v>446</v>
      </c>
      <c r="C249" s="308"/>
      <c r="D249" s="300"/>
      <c r="E249" s="305"/>
      <c r="F249" s="306"/>
    </row>
    <row r="250" spans="1:6">
      <c r="A250" s="285"/>
      <c r="B250" s="307"/>
      <c r="C250" s="308"/>
      <c r="D250" s="300"/>
      <c r="E250" s="305"/>
      <c r="F250" s="309"/>
    </row>
    <row r="251" spans="1:6">
      <c r="A251" s="283" t="s">
        <v>750</v>
      </c>
      <c r="B251" s="303" t="s">
        <v>442</v>
      </c>
      <c r="C251" s="304" t="s">
        <v>19</v>
      </c>
      <c r="D251" s="300">
        <v>500</v>
      </c>
      <c r="E251" s="305"/>
      <c r="F251" s="306"/>
    </row>
    <row r="252" spans="1:6">
      <c r="A252" s="285"/>
      <c r="B252" s="307"/>
      <c r="C252" s="308"/>
      <c r="D252" s="300"/>
      <c r="E252" s="305"/>
      <c r="F252" s="309"/>
    </row>
    <row r="253" spans="1:6" ht="13">
      <c r="A253" s="283"/>
      <c r="B253" s="330" t="s">
        <v>449</v>
      </c>
      <c r="C253" s="308"/>
      <c r="D253" s="300"/>
      <c r="E253" s="305"/>
      <c r="F253" s="306"/>
    </row>
    <row r="254" spans="1:6">
      <c r="A254" s="285"/>
      <c r="B254" s="307"/>
      <c r="C254" s="308"/>
      <c r="D254" s="300"/>
      <c r="E254" s="305"/>
      <c r="F254" s="309"/>
    </row>
    <row r="255" spans="1:6">
      <c r="A255" s="283" t="s">
        <v>751</v>
      </c>
      <c r="B255" s="303" t="s">
        <v>451</v>
      </c>
      <c r="C255" s="304" t="s">
        <v>19</v>
      </c>
      <c r="D255" s="300">
        <f>SUM(D274:D280)</f>
        <v>10000</v>
      </c>
      <c r="E255" s="305"/>
      <c r="F255" s="306"/>
    </row>
    <row r="256" spans="1:6">
      <c r="A256" s="285"/>
      <c r="B256" s="307"/>
      <c r="C256" s="308"/>
      <c r="D256" s="300"/>
      <c r="E256" s="305"/>
      <c r="F256" s="309"/>
    </row>
    <row r="257" spans="1:6">
      <c r="A257" s="283"/>
      <c r="B257" s="303"/>
      <c r="C257" s="304"/>
      <c r="D257" s="300"/>
      <c r="E257" s="305"/>
      <c r="F257" s="306"/>
    </row>
    <row r="258" spans="1:6">
      <c r="A258" s="285"/>
      <c r="B258" s="307"/>
      <c r="C258" s="308"/>
      <c r="D258" s="300"/>
      <c r="E258" s="305"/>
      <c r="F258" s="309"/>
    </row>
    <row r="259" spans="1:6" s="399" customFormat="1" ht="21.75" customHeight="1">
      <c r="A259" s="394" t="s">
        <v>51</v>
      </c>
      <c r="B259" s="402"/>
      <c r="C259" s="403"/>
      <c r="D259" s="403"/>
      <c r="E259" s="404"/>
      <c r="F259" s="405"/>
    </row>
    <row r="260" spans="1:6">
      <c r="B260" s="384"/>
      <c r="C260" s="274"/>
      <c r="D260" s="276"/>
      <c r="E260" s="275"/>
      <c r="F260" s="385"/>
    </row>
    <row r="261" spans="1:6">
      <c r="B261" s="384"/>
      <c r="D261" s="276"/>
      <c r="E261" s="275"/>
      <c r="F261" s="385"/>
    </row>
    <row r="262" spans="1:6" ht="13">
      <c r="A262" s="355" t="s">
        <v>752</v>
      </c>
      <c r="B262" s="384"/>
      <c r="D262" s="276"/>
      <c r="E262" s="275"/>
      <c r="F262" s="385"/>
    </row>
    <row r="263" spans="1:6" s="399" customFormat="1" ht="13">
      <c r="A263" s="315" t="s">
        <v>1</v>
      </c>
      <c r="B263" s="316" t="s">
        <v>2</v>
      </c>
      <c r="C263" s="316" t="s">
        <v>3</v>
      </c>
      <c r="D263" s="315" t="s">
        <v>4</v>
      </c>
      <c r="E263" s="400" t="s">
        <v>5</v>
      </c>
      <c r="F263" s="398" t="s">
        <v>6</v>
      </c>
    </row>
    <row r="264" spans="1:6" ht="13">
      <c r="A264" s="283"/>
      <c r="B264" s="330" t="s">
        <v>542</v>
      </c>
      <c r="C264" s="308"/>
      <c r="D264" s="300"/>
      <c r="E264" s="305"/>
      <c r="F264" s="306"/>
    </row>
    <row r="265" spans="1:6" ht="13">
      <c r="A265" s="283"/>
      <c r="B265" s="330"/>
      <c r="C265" s="308"/>
      <c r="D265" s="300"/>
      <c r="E265" s="305"/>
      <c r="F265" s="306"/>
    </row>
    <row r="266" spans="1:6">
      <c r="A266" s="283"/>
      <c r="B266" s="303" t="s">
        <v>612</v>
      </c>
      <c r="C266" s="308"/>
      <c r="D266" s="300"/>
      <c r="E266" s="305"/>
      <c r="F266" s="306"/>
    </row>
    <row r="267" spans="1:6" ht="13">
      <c r="A267" s="283"/>
      <c r="B267" s="330"/>
      <c r="C267" s="308"/>
      <c r="D267" s="300"/>
      <c r="E267" s="305"/>
      <c r="F267" s="306"/>
    </row>
    <row r="268" spans="1:6" ht="25">
      <c r="A268" s="283"/>
      <c r="B268" s="303" t="s">
        <v>553</v>
      </c>
      <c r="C268" s="308"/>
      <c r="D268" s="300"/>
      <c r="E268" s="305"/>
      <c r="F268" s="306"/>
    </row>
    <row r="269" spans="1:6">
      <c r="A269" s="283"/>
      <c r="B269" s="303"/>
      <c r="C269" s="308"/>
      <c r="D269" s="300"/>
      <c r="E269" s="305"/>
      <c r="F269" s="306"/>
    </row>
    <row r="270" spans="1:6" ht="25">
      <c r="A270" s="283"/>
      <c r="B270" s="303" t="s">
        <v>613</v>
      </c>
      <c r="C270" s="308"/>
      <c r="D270" s="300"/>
      <c r="E270" s="305"/>
      <c r="F270" s="306"/>
    </row>
    <row r="271" spans="1:6">
      <c r="A271" s="283"/>
      <c r="B271" s="303"/>
      <c r="C271" s="308"/>
      <c r="D271" s="300"/>
      <c r="E271" s="305"/>
      <c r="F271" s="306"/>
    </row>
    <row r="272" spans="1:6" ht="13">
      <c r="A272" s="283"/>
      <c r="B272" s="330" t="s">
        <v>616</v>
      </c>
      <c r="C272" s="308"/>
      <c r="D272" s="300"/>
      <c r="E272" s="305"/>
      <c r="F272" s="306"/>
    </row>
    <row r="273" spans="1:6">
      <c r="A273" s="283"/>
      <c r="B273" s="303"/>
      <c r="C273" s="308"/>
      <c r="D273" s="300"/>
      <c r="E273" s="305"/>
      <c r="F273" s="306"/>
    </row>
    <row r="274" spans="1:6">
      <c r="A274" s="283" t="s">
        <v>753</v>
      </c>
      <c r="B274" s="303" t="s">
        <v>614</v>
      </c>
      <c r="C274" s="308" t="s">
        <v>19</v>
      </c>
      <c r="D274" s="300">
        <v>3000</v>
      </c>
      <c r="E274" s="305"/>
      <c r="F274" s="306"/>
    </row>
    <row r="275" spans="1:6">
      <c r="A275" s="283"/>
      <c r="B275" s="303"/>
      <c r="C275" s="308"/>
      <c r="D275" s="300"/>
      <c r="E275" s="305"/>
      <c r="F275" s="306"/>
    </row>
    <row r="276" spans="1:6">
      <c r="A276" s="283" t="s">
        <v>754</v>
      </c>
      <c r="B276" s="303" t="s">
        <v>615</v>
      </c>
      <c r="C276" s="308" t="s">
        <v>19</v>
      </c>
      <c r="D276" s="300">
        <v>1000</v>
      </c>
      <c r="E276" s="305"/>
      <c r="F276" s="306"/>
    </row>
    <row r="277" spans="1:6">
      <c r="A277" s="283"/>
      <c r="B277" s="303"/>
      <c r="C277" s="308"/>
      <c r="D277" s="300"/>
      <c r="E277" s="305"/>
      <c r="F277" s="306"/>
    </row>
    <row r="278" spans="1:6">
      <c r="A278" s="283" t="s">
        <v>755</v>
      </c>
      <c r="B278" s="303" t="s">
        <v>560</v>
      </c>
      <c r="C278" s="308" t="s">
        <v>19</v>
      </c>
      <c r="D278" s="300">
        <v>3000</v>
      </c>
      <c r="E278" s="305"/>
      <c r="F278" s="306"/>
    </row>
    <row r="279" spans="1:6">
      <c r="A279" s="283"/>
      <c r="B279" s="303"/>
      <c r="C279" s="308"/>
      <c r="D279" s="300"/>
      <c r="E279" s="305"/>
      <c r="F279" s="306"/>
    </row>
    <row r="280" spans="1:6">
      <c r="A280" s="283" t="s">
        <v>756</v>
      </c>
      <c r="B280" s="303" t="s">
        <v>561</v>
      </c>
      <c r="C280" s="308" t="s">
        <v>19</v>
      </c>
      <c r="D280" s="300">
        <v>3000</v>
      </c>
      <c r="E280" s="305"/>
      <c r="F280" s="306"/>
    </row>
    <row r="281" spans="1:6">
      <c r="A281" s="283"/>
      <c r="B281" s="303"/>
      <c r="C281" s="308"/>
      <c r="D281" s="300"/>
      <c r="E281" s="305"/>
      <c r="F281" s="306"/>
    </row>
    <row r="282" spans="1:6" ht="13">
      <c r="A282" s="283"/>
      <c r="B282" s="330" t="s">
        <v>562</v>
      </c>
      <c r="C282" s="308"/>
      <c r="D282" s="300"/>
      <c r="E282" s="305"/>
      <c r="F282" s="306"/>
    </row>
    <row r="283" spans="1:6">
      <c r="A283" s="283"/>
      <c r="B283" s="303"/>
      <c r="C283" s="308"/>
      <c r="D283" s="300"/>
      <c r="E283" s="305"/>
      <c r="F283" s="306"/>
    </row>
    <row r="284" spans="1:6" ht="25">
      <c r="A284" s="283" t="s">
        <v>757</v>
      </c>
      <c r="B284" s="303" t="s">
        <v>617</v>
      </c>
      <c r="C284" s="308" t="s">
        <v>20</v>
      </c>
      <c r="D284" s="300">
        <v>100</v>
      </c>
      <c r="E284" s="305"/>
      <c r="F284" s="306"/>
    </row>
    <row r="285" spans="1:6" ht="13">
      <c r="A285" s="283"/>
      <c r="B285" s="330"/>
      <c r="C285" s="308"/>
      <c r="D285" s="300"/>
      <c r="E285" s="305"/>
      <c r="F285" s="306"/>
    </row>
    <row r="286" spans="1:6" ht="13">
      <c r="A286" s="283"/>
      <c r="B286" s="330" t="s">
        <v>563</v>
      </c>
      <c r="C286" s="308"/>
      <c r="D286" s="300"/>
      <c r="E286" s="305"/>
      <c r="F286" s="306"/>
    </row>
    <row r="287" spans="1:6" ht="13">
      <c r="A287" s="283"/>
      <c r="B287" s="330"/>
      <c r="C287" s="308"/>
      <c r="D287" s="300"/>
      <c r="E287" s="305"/>
      <c r="F287" s="306"/>
    </row>
    <row r="288" spans="1:6" ht="25">
      <c r="A288" s="283" t="s">
        <v>758</v>
      </c>
      <c r="B288" s="303" t="s">
        <v>618</v>
      </c>
      <c r="C288" s="308" t="s">
        <v>20</v>
      </c>
      <c r="D288" s="300">
        <v>2.5</v>
      </c>
      <c r="E288" s="305"/>
      <c r="F288" s="306"/>
    </row>
    <row r="289" spans="1:6" ht="13">
      <c r="A289" s="283"/>
      <c r="B289" s="330"/>
      <c r="C289" s="308"/>
      <c r="D289" s="300"/>
      <c r="E289" s="305"/>
      <c r="F289" s="306"/>
    </row>
    <row r="290" spans="1:6" ht="13">
      <c r="A290" s="283"/>
      <c r="B290" s="330" t="s">
        <v>554</v>
      </c>
      <c r="C290" s="308"/>
      <c r="D290" s="300"/>
      <c r="E290" s="305"/>
      <c r="F290" s="306"/>
    </row>
    <row r="291" spans="1:6" ht="13">
      <c r="A291" s="283"/>
      <c r="B291" s="330"/>
      <c r="C291" s="308"/>
      <c r="D291" s="300"/>
      <c r="E291" s="305"/>
      <c r="F291" s="306"/>
    </row>
    <row r="292" spans="1:6" ht="25">
      <c r="A292" s="283" t="s">
        <v>759</v>
      </c>
      <c r="B292" s="303" t="s">
        <v>619</v>
      </c>
      <c r="C292" s="308" t="s">
        <v>19</v>
      </c>
      <c r="D292" s="300">
        <v>30</v>
      </c>
      <c r="E292" s="305"/>
      <c r="F292" s="306"/>
    </row>
    <row r="293" spans="1:6">
      <c r="A293" s="283"/>
      <c r="B293" s="303"/>
      <c r="C293" s="308"/>
      <c r="D293" s="300"/>
      <c r="E293" s="305"/>
      <c r="F293" s="306"/>
    </row>
    <row r="294" spans="1:6" ht="37.5">
      <c r="A294" s="283" t="s">
        <v>760</v>
      </c>
      <c r="B294" s="303" t="s">
        <v>620</v>
      </c>
      <c r="C294" s="308" t="s">
        <v>550</v>
      </c>
      <c r="D294" s="300">
        <v>1000</v>
      </c>
      <c r="E294" s="305"/>
      <c r="F294" s="306"/>
    </row>
    <row r="295" spans="1:6">
      <c r="A295" s="283"/>
      <c r="B295" s="303"/>
      <c r="C295" s="308"/>
      <c r="D295" s="300"/>
      <c r="E295" s="305"/>
      <c r="F295" s="306"/>
    </row>
    <row r="296" spans="1:6" ht="25">
      <c r="A296" s="283" t="s">
        <v>761</v>
      </c>
      <c r="B296" s="303" t="s">
        <v>621</v>
      </c>
      <c r="C296" s="308" t="s">
        <v>21</v>
      </c>
      <c r="D296" s="300">
        <v>130</v>
      </c>
      <c r="E296" s="305"/>
      <c r="F296" s="306"/>
    </row>
    <row r="297" spans="1:6">
      <c r="A297" s="283"/>
      <c r="B297" s="303"/>
      <c r="C297" s="308"/>
      <c r="D297" s="300"/>
      <c r="E297" s="305"/>
      <c r="F297" s="306"/>
    </row>
    <row r="298" spans="1:6" ht="25">
      <c r="A298" s="283" t="s">
        <v>762</v>
      </c>
      <c r="B298" s="303" t="s">
        <v>622</v>
      </c>
      <c r="C298" s="308" t="s">
        <v>19</v>
      </c>
      <c r="D298" s="300">
        <v>5</v>
      </c>
      <c r="E298" s="305"/>
      <c r="F298" s="306"/>
    </row>
    <row r="299" spans="1:6" ht="13">
      <c r="A299" s="283"/>
      <c r="B299" s="330"/>
      <c r="C299" s="308"/>
      <c r="D299" s="300"/>
      <c r="E299" s="305"/>
      <c r="F299" s="306"/>
    </row>
    <row r="300" spans="1:6">
      <c r="A300" s="285"/>
      <c r="B300" s="307"/>
      <c r="C300" s="308"/>
      <c r="D300" s="300"/>
      <c r="E300" s="305"/>
      <c r="F300" s="309"/>
    </row>
    <row r="301" spans="1:6" s="399" customFormat="1" ht="24" customHeight="1">
      <c r="A301" s="394" t="s">
        <v>51</v>
      </c>
      <c r="B301" s="402"/>
      <c r="C301" s="403"/>
      <c r="D301" s="403"/>
      <c r="E301" s="404"/>
      <c r="F301" s="405"/>
    </row>
    <row r="302" spans="1:6">
      <c r="B302" s="384"/>
      <c r="C302" s="274"/>
      <c r="D302" s="276"/>
      <c r="E302" s="275"/>
      <c r="F302" s="385"/>
    </row>
    <row r="303" spans="1:6" ht="13">
      <c r="A303" s="277" t="s">
        <v>763</v>
      </c>
      <c r="B303" s="384"/>
      <c r="D303" s="276"/>
      <c r="E303" s="275"/>
      <c r="F303" s="385"/>
    </row>
    <row r="304" spans="1:6" s="399" customFormat="1" ht="13">
      <c r="A304" s="315" t="s">
        <v>1</v>
      </c>
      <c r="B304" s="316" t="s">
        <v>2</v>
      </c>
      <c r="C304" s="316" t="s">
        <v>3</v>
      </c>
      <c r="D304" s="315" t="s">
        <v>4</v>
      </c>
      <c r="E304" s="400" t="s">
        <v>5</v>
      </c>
      <c r="F304" s="398" t="s">
        <v>6</v>
      </c>
    </row>
    <row r="305" spans="1:6" ht="13">
      <c r="A305" s="283"/>
      <c r="B305" s="330" t="s">
        <v>627</v>
      </c>
      <c r="C305" s="308"/>
      <c r="D305" s="300"/>
      <c r="E305" s="305"/>
      <c r="F305" s="306"/>
    </row>
    <row r="306" spans="1:6" ht="13">
      <c r="A306" s="283"/>
      <c r="B306" s="330" t="s">
        <v>542</v>
      </c>
      <c r="C306" s="308"/>
      <c r="D306" s="300"/>
      <c r="E306" s="305"/>
      <c r="F306" s="306"/>
    </row>
    <row r="307" spans="1:6">
      <c r="A307" s="283"/>
      <c r="B307" s="303"/>
      <c r="C307" s="308"/>
      <c r="D307" s="300"/>
      <c r="E307" s="305"/>
      <c r="F307" s="306"/>
    </row>
    <row r="308" spans="1:6">
      <c r="A308" s="285"/>
      <c r="B308" s="307"/>
      <c r="C308" s="308"/>
      <c r="D308" s="300"/>
      <c r="E308" s="305"/>
      <c r="F308" s="309"/>
    </row>
    <row r="309" spans="1:6" ht="25">
      <c r="A309" s="283" t="s">
        <v>764</v>
      </c>
      <c r="B309" s="303" t="s">
        <v>626</v>
      </c>
      <c r="C309" s="304" t="s">
        <v>19</v>
      </c>
      <c r="D309" s="300">
        <v>3000</v>
      </c>
      <c r="E309" s="305"/>
      <c r="F309" s="306"/>
    </row>
    <row r="310" spans="1:6">
      <c r="A310" s="285"/>
      <c r="B310" s="307"/>
      <c r="C310" s="308"/>
      <c r="D310" s="300"/>
      <c r="E310" s="305"/>
      <c r="F310" s="306"/>
    </row>
    <row r="311" spans="1:6">
      <c r="A311" s="283" t="s">
        <v>765</v>
      </c>
      <c r="B311" s="303" t="s">
        <v>470</v>
      </c>
      <c r="C311" s="304" t="s">
        <v>19</v>
      </c>
      <c r="D311" s="300">
        <v>1500</v>
      </c>
      <c r="E311" s="305"/>
      <c r="F311" s="306"/>
    </row>
    <row r="312" spans="1:6">
      <c r="A312" s="285"/>
      <c r="B312" s="307"/>
      <c r="C312" s="308"/>
      <c r="D312" s="300"/>
      <c r="E312" s="305"/>
      <c r="F312" s="309"/>
    </row>
    <row r="313" spans="1:6" s="399" customFormat="1" ht="26.25" customHeight="1">
      <c r="A313" s="394" t="s">
        <v>51</v>
      </c>
      <c r="B313" s="402"/>
      <c r="C313" s="403"/>
      <c r="D313" s="403"/>
      <c r="E313" s="404"/>
      <c r="F313" s="405"/>
    </row>
    <row r="314" spans="1:6">
      <c r="B314" s="384"/>
      <c r="C314" s="274"/>
      <c r="D314" s="276"/>
      <c r="E314" s="275"/>
      <c r="F314" s="385"/>
    </row>
    <row r="315" spans="1:6" ht="13">
      <c r="A315" s="277" t="s">
        <v>766</v>
      </c>
      <c r="B315" s="384"/>
      <c r="D315" s="276"/>
      <c r="E315" s="275"/>
      <c r="F315" s="385"/>
    </row>
    <row r="316" spans="1:6" s="399" customFormat="1" ht="13">
      <c r="A316" s="315" t="s">
        <v>1</v>
      </c>
      <c r="B316" s="316" t="s">
        <v>2</v>
      </c>
      <c r="C316" s="316" t="s">
        <v>3</v>
      </c>
      <c r="D316" s="315" t="s">
        <v>4</v>
      </c>
      <c r="E316" s="400" t="s">
        <v>5</v>
      </c>
      <c r="F316" s="398" t="s">
        <v>6</v>
      </c>
    </row>
    <row r="317" spans="1:6" ht="13">
      <c r="A317" s="283"/>
      <c r="B317" s="330" t="s">
        <v>150</v>
      </c>
      <c r="C317" s="308"/>
      <c r="D317" s="300"/>
      <c r="E317" s="305"/>
      <c r="F317" s="306"/>
    </row>
    <row r="318" spans="1:6" ht="13">
      <c r="A318" s="283"/>
      <c r="B318" s="330"/>
      <c r="C318" s="308"/>
      <c r="D318" s="300"/>
      <c r="E318" s="305"/>
      <c r="F318" s="306"/>
    </row>
    <row r="319" spans="1:6" ht="13">
      <c r="A319" s="283"/>
      <c r="B319" s="330" t="s">
        <v>542</v>
      </c>
      <c r="C319" s="308"/>
      <c r="D319" s="300"/>
      <c r="E319" s="305"/>
      <c r="F319" s="306"/>
    </row>
    <row r="320" spans="1:6" ht="25">
      <c r="A320" s="283"/>
      <c r="B320" s="303" t="s">
        <v>628</v>
      </c>
      <c r="C320" s="308"/>
      <c r="D320" s="300"/>
      <c r="E320" s="305"/>
      <c r="F320" s="306"/>
    </row>
    <row r="321" spans="1:6">
      <c r="A321" s="283"/>
      <c r="B321" s="303"/>
      <c r="C321" s="308"/>
      <c r="D321" s="300"/>
      <c r="E321" s="305"/>
      <c r="F321" s="306"/>
    </row>
    <row r="322" spans="1:6" ht="25">
      <c r="A322" s="283"/>
      <c r="B322" s="303" t="s">
        <v>555</v>
      </c>
      <c r="C322" s="308"/>
      <c r="D322" s="300"/>
      <c r="E322" s="305"/>
      <c r="F322" s="306"/>
    </row>
    <row r="323" spans="1:6" ht="13">
      <c r="A323" s="283"/>
      <c r="B323" s="330"/>
      <c r="C323" s="308"/>
      <c r="D323" s="300"/>
      <c r="E323" s="305"/>
      <c r="F323" s="306"/>
    </row>
    <row r="324" spans="1:6" s="386" customFormat="1" ht="25">
      <c r="A324" s="283" t="s">
        <v>767</v>
      </c>
      <c r="B324" s="298" t="s">
        <v>152</v>
      </c>
      <c r="C324" s="299" t="s">
        <v>32</v>
      </c>
      <c r="D324" s="300">
        <v>3</v>
      </c>
      <c r="E324" s="325"/>
      <c r="F324" s="326"/>
    </row>
    <row r="325" spans="1:6">
      <c r="A325" s="285"/>
      <c r="B325" s="307"/>
      <c r="C325" s="308"/>
      <c r="D325" s="300"/>
      <c r="E325" s="305"/>
      <c r="F325" s="306"/>
    </row>
    <row r="326" spans="1:6" ht="13">
      <c r="A326" s="283"/>
      <c r="B326" s="330" t="s">
        <v>153</v>
      </c>
      <c r="C326" s="308"/>
      <c r="D326" s="300"/>
      <c r="E326" s="305"/>
      <c r="F326" s="306"/>
    </row>
    <row r="327" spans="1:6">
      <c r="A327" s="285"/>
      <c r="B327" s="307"/>
      <c r="C327" s="308"/>
      <c r="D327" s="300"/>
      <c r="E327" s="305"/>
      <c r="F327" s="306"/>
    </row>
    <row r="328" spans="1:6">
      <c r="A328" s="285"/>
      <c r="B328" s="356" t="s">
        <v>239</v>
      </c>
      <c r="C328" s="308"/>
      <c r="D328" s="300"/>
      <c r="E328" s="305"/>
      <c r="F328" s="306"/>
    </row>
    <row r="329" spans="1:6">
      <c r="A329" s="285"/>
      <c r="B329" s="307"/>
      <c r="C329" s="308"/>
      <c r="D329" s="300"/>
      <c r="E329" s="305"/>
      <c r="F329" s="306"/>
    </row>
    <row r="330" spans="1:6" ht="25">
      <c r="A330" s="285" t="s">
        <v>768</v>
      </c>
      <c r="B330" s="307" t="s">
        <v>629</v>
      </c>
      <c r="C330" s="308" t="s">
        <v>19</v>
      </c>
      <c r="D330" s="300">
        <v>2000</v>
      </c>
      <c r="E330" s="305"/>
      <c r="F330" s="306"/>
    </row>
    <row r="331" spans="1:6">
      <c r="A331" s="285"/>
      <c r="B331" s="307"/>
      <c r="C331" s="308"/>
      <c r="D331" s="300"/>
      <c r="E331" s="305"/>
      <c r="F331" s="306"/>
    </row>
    <row r="332" spans="1:6" ht="25">
      <c r="A332" s="285" t="s">
        <v>769</v>
      </c>
      <c r="B332" s="307" t="s">
        <v>631</v>
      </c>
      <c r="C332" s="308" t="s">
        <v>19</v>
      </c>
      <c r="D332" s="300">
        <v>2000</v>
      </c>
      <c r="E332" s="305"/>
      <c r="F332" s="306"/>
    </row>
    <row r="333" spans="1:6">
      <c r="A333" s="285"/>
      <c r="B333" s="307"/>
      <c r="C333" s="308"/>
      <c r="D333" s="300"/>
      <c r="E333" s="305"/>
      <c r="F333" s="306"/>
    </row>
    <row r="334" spans="1:6">
      <c r="A334" s="285" t="s">
        <v>770</v>
      </c>
      <c r="B334" s="307" t="s">
        <v>630</v>
      </c>
      <c r="C334" s="308" t="s">
        <v>19</v>
      </c>
      <c r="D334" s="300">
        <v>2000</v>
      </c>
      <c r="E334" s="305"/>
      <c r="F334" s="306"/>
    </row>
    <row r="335" spans="1:6">
      <c r="A335" s="285"/>
      <c r="B335" s="307"/>
      <c r="C335" s="308"/>
      <c r="D335" s="300"/>
      <c r="E335" s="305"/>
      <c r="F335" s="306"/>
    </row>
    <row r="336" spans="1:6">
      <c r="A336" s="285"/>
      <c r="B336" s="356" t="s">
        <v>243</v>
      </c>
      <c r="C336" s="308"/>
      <c r="D336" s="300"/>
      <c r="E336" s="305"/>
      <c r="F336" s="306"/>
    </row>
    <row r="337" spans="1:6">
      <c r="A337" s="285"/>
      <c r="B337" s="307"/>
      <c r="C337" s="308"/>
      <c r="D337" s="300"/>
      <c r="E337" s="305"/>
      <c r="F337" s="306"/>
    </row>
    <row r="338" spans="1:6" ht="25">
      <c r="A338" s="285" t="s">
        <v>771</v>
      </c>
      <c r="B338" s="307" t="s">
        <v>629</v>
      </c>
      <c r="C338" s="308" t="s">
        <v>19</v>
      </c>
      <c r="D338" s="300">
        <v>1100</v>
      </c>
      <c r="E338" s="305"/>
      <c r="F338" s="306"/>
    </row>
    <row r="339" spans="1:6">
      <c r="A339" s="285"/>
      <c r="B339" s="307"/>
      <c r="C339" s="308"/>
      <c r="D339" s="300"/>
      <c r="E339" s="305"/>
      <c r="F339" s="306"/>
    </row>
    <row r="340" spans="1:6" ht="25">
      <c r="A340" s="285" t="s">
        <v>772</v>
      </c>
      <c r="B340" s="307" t="s">
        <v>632</v>
      </c>
      <c r="C340" s="308" t="s">
        <v>19</v>
      </c>
      <c r="D340" s="300">
        <v>1100</v>
      </c>
      <c r="E340" s="305"/>
      <c r="F340" s="306"/>
    </row>
    <row r="341" spans="1:6">
      <c r="A341" s="285"/>
      <c r="B341" s="307"/>
      <c r="C341" s="308"/>
      <c r="D341" s="300"/>
      <c r="E341" s="305"/>
      <c r="F341" s="306"/>
    </row>
    <row r="342" spans="1:6" ht="25">
      <c r="A342" s="285" t="s">
        <v>773</v>
      </c>
      <c r="B342" s="307" t="s">
        <v>631</v>
      </c>
      <c r="C342" s="308" t="s">
        <v>19</v>
      </c>
      <c r="D342" s="300">
        <v>1100</v>
      </c>
      <c r="E342" s="305"/>
      <c r="F342" s="306"/>
    </row>
    <row r="343" spans="1:6">
      <c r="A343" s="285"/>
      <c r="B343" s="307"/>
      <c r="C343" s="308"/>
      <c r="D343" s="300"/>
      <c r="E343" s="305"/>
      <c r="F343" s="306"/>
    </row>
    <row r="344" spans="1:6">
      <c r="A344" s="285" t="s">
        <v>774</v>
      </c>
      <c r="B344" s="307" t="s">
        <v>630</v>
      </c>
      <c r="C344" s="308" t="s">
        <v>19</v>
      </c>
      <c r="D344" s="300">
        <v>1100</v>
      </c>
      <c r="E344" s="305"/>
      <c r="F344" s="306"/>
    </row>
    <row r="345" spans="1:6">
      <c r="A345" s="285"/>
      <c r="B345" s="307"/>
      <c r="C345" s="308"/>
      <c r="D345" s="300"/>
      <c r="E345" s="305"/>
      <c r="F345" s="306"/>
    </row>
    <row r="346" spans="1:6">
      <c r="A346" s="285"/>
      <c r="B346" s="356" t="s">
        <v>245</v>
      </c>
      <c r="C346" s="308"/>
      <c r="D346" s="300"/>
      <c r="E346" s="305"/>
      <c r="F346" s="306"/>
    </row>
    <row r="347" spans="1:6">
      <c r="A347" s="285"/>
      <c r="B347" s="307"/>
      <c r="C347" s="308"/>
      <c r="D347" s="300"/>
      <c r="E347" s="305"/>
      <c r="F347" s="306"/>
    </row>
    <row r="348" spans="1:6" ht="25">
      <c r="A348" s="285" t="s">
        <v>775</v>
      </c>
      <c r="B348" s="307" t="s">
        <v>835</v>
      </c>
      <c r="C348" s="308" t="s">
        <v>19</v>
      </c>
      <c r="D348" s="300">
        <v>200</v>
      </c>
      <c r="E348" s="305"/>
      <c r="F348" s="306"/>
    </row>
    <row r="349" spans="1:6">
      <c r="A349" s="285"/>
      <c r="B349" s="307"/>
      <c r="C349" s="308"/>
      <c r="D349" s="300"/>
      <c r="E349" s="305"/>
      <c r="F349" s="306"/>
    </row>
    <row r="350" spans="1:6">
      <c r="A350" s="285"/>
      <c r="B350" s="356" t="s">
        <v>633</v>
      </c>
      <c r="C350" s="308"/>
      <c r="D350" s="300"/>
      <c r="E350" s="305"/>
      <c r="F350" s="306"/>
    </row>
    <row r="351" spans="1:6">
      <c r="A351" s="285"/>
      <c r="B351" s="307"/>
      <c r="C351" s="308"/>
      <c r="D351" s="300"/>
      <c r="E351" s="305"/>
      <c r="F351" s="306"/>
    </row>
    <row r="352" spans="1:6" ht="37.5">
      <c r="A352" s="285" t="s">
        <v>776</v>
      </c>
      <c r="B352" s="303" t="s">
        <v>587</v>
      </c>
      <c r="C352" s="304" t="s">
        <v>63</v>
      </c>
      <c r="D352" s="300">
        <v>3000</v>
      </c>
      <c r="E352" s="305"/>
      <c r="F352" s="306"/>
    </row>
    <row r="353" spans="1:6">
      <c r="A353" s="285"/>
      <c r="B353" s="303"/>
      <c r="C353" s="304"/>
      <c r="D353" s="300"/>
      <c r="E353" s="305"/>
      <c r="F353" s="306"/>
    </row>
    <row r="354" spans="1:6">
      <c r="A354" s="283"/>
      <c r="B354" s="303"/>
      <c r="C354" s="304"/>
      <c r="D354" s="300"/>
      <c r="E354" s="305"/>
      <c r="F354" s="306"/>
    </row>
    <row r="355" spans="1:6">
      <c r="A355" s="285"/>
      <c r="B355" s="307"/>
      <c r="C355" s="308"/>
      <c r="D355" s="300"/>
      <c r="E355" s="305"/>
      <c r="F355" s="306"/>
    </row>
    <row r="356" spans="1:6" s="399" customFormat="1" ht="22.5" customHeight="1">
      <c r="A356" s="394" t="s">
        <v>837</v>
      </c>
      <c r="B356" s="402"/>
      <c r="C356" s="403"/>
      <c r="D356" s="403"/>
      <c r="E356" s="404"/>
      <c r="F356" s="405"/>
    </row>
    <row r="357" spans="1:6">
      <c r="B357" s="357"/>
      <c r="C357" s="358"/>
      <c r="D357" s="358"/>
      <c r="E357" s="358"/>
      <c r="F357" s="359"/>
    </row>
    <row r="358" spans="1:6" ht="13">
      <c r="A358" s="277" t="s">
        <v>777</v>
      </c>
      <c r="B358" s="384"/>
      <c r="C358" s="274"/>
      <c r="D358" s="276"/>
      <c r="E358" s="275"/>
      <c r="F358" s="385"/>
    </row>
    <row r="359" spans="1:6" s="399" customFormat="1" ht="13">
      <c r="A359" s="315" t="s">
        <v>1</v>
      </c>
      <c r="B359" s="316" t="s">
        <v>2</v>
      </c>
      <c r="C359" s="316" t="s">
        <v>3</v>
      </c>
      <c r="D359" s="316" t="s">
        <v>4</v>
      </c>
      <c r="E359" s="400" t="s">
        <v>5</v>
      </c>
      <c r="F359" s="398" t="s">
        <v>6</v>
      </c>
    </row>
    <row r="360" spans="1:6" ht="13">
      <c r="A360" s="283"/>
      <c r="B360" s="330" t="s">
        <v>204</v>
      </c>
      <c r="C360" s="308"/>
      <c r="D360" s="308"/>
      <c r="E360" s="305"/>
      <c r="F360" s="306"/>
    </row>
    <row r="361" spans="1:6" ht="13">
      <c r="A361" s="283"/>
      <c r="B361" s="330"/>
      <c r="C361" s="308"/>
      <c r="D361" s="308"/>
      <c r="E361" s="305"/>
      <c r="F361" s="306"/>
    </row>
    <row r="362" spans="1:6" ht="13">
      <c r="A362" s="283"/>
      <c r="B362" s="330" t="s">
        <v>542</v>
      </c>
      <c r="C362" s="308"/>
      <c r="D362" s="308"/>
      <c r="E362" s="305"/>
      <c r="F362" s="306"/>
    </row>
    <row r="363" spans="1:6" ht="13">
      <c r="A363" s="283"/>
      <c r="B363" s="330"/>
      <c r="C363" s="308"/>
      <c r="D363" s="308"/>
      <c r="E363" s="305"/>
      <c r="F363" s="306"/>
    </row>
    <row r="364" spans="1:6" ht="25">
      <c r="A364" s="283"/>
      <c r="B364" s="303" t="s">
        <v>564</v>
      </c>
      <c r="C364" s="308"/>
      <c r="D364" s="308"/>
      <c r="E364" s="305"/>
      <c r="F364" s="306"/>
    </row>
    <row r="365" spans="1:6">
      <c r="A365" s="283"/>
      <c r="B365" s="303"/>
      <c r="C365" s="308"/>
      <c r="D365" s="308"/>
      <c r="E365" s="305"/>
      <c r="F365" s="306"/>
    </row>
    <row r="366" spans="1:6">
      <c r="A366" s="283"/>
      <c r="B366" s="303" t="s">
        <v>589</v>
      </c>
      <c r="C366" s="308"/>
      <c r="D366" s="308"/>
      <c r="E366" s="305"/>
      <c r="F366" s="306"/>
    </row>
    <row r="367" spans="1:6">
      <c r="A367" s="283"/>
      <c r="B367" s="303"/>
      <c r="C367" s="308"/>
      <c r="D367" s="308"/>
      <c r="E367" s="305"/>
      <c r="F367" s="306"/>
    </row>
    <row r="368" spans="1:6" ht="25">
      <c r="A368" s="283"/>
      <c r="B368" s="303" t="s">
        <v>556</v>
      </c>
      <c r="C368" s="308"/>
      <c r="D368" s="308"/>
      <c r="E368" s="305"/>
      <c r="F368" s="306"/>
    </row>
    <row r="369" spans="1:6">
      <c r="A369" s="283"/>
      <c r="B369" s="303"/>
      <c r="C369" s="308"/>
      <c r="D369" s="308"/>
      <c r="E369" s="305"/>
      <c r="F369" s="306"/>
    </row>
    <row r="370" spans="1:6" ht="13">
      <c r="A370" s="283"/>
      <c r="B370" s="330" t="s">
        <v>206</v>
      </c>
      <c r="C370" s="308"/>
      <c r="D370" s="308"/>
      <c r="E370" s="305"/>
      <c r="F370" s="306"/>
    </row>
    <row r="371" spans="1:6">
      <c r="A371" s="285"/>
      <c r="B371" s="307"/>
      <c r="C371" s="308"/>
      <c r="D371" s="308"/>
      <c r="E371" s="305"/>
      <c r="F371" s="306"/>
    </row>
    <row r="372" spans="1:6" ht="37.5">
      <c r="A372" s="283" t="s">
        <v>778</v>
      </c>
      <c r="B372" s="303" t="s">
        <v>838</v>
      </c>
      <c r="C372" s="304" t="s">
        <v>19</v>
      </c>
      <c r="D372" s="308">
        <v>3000</v>
      </c>
      <c r="E372" s="305"/>
      <c r="F372" s="306"/>
    </row>
    <row r="373" spans="1:6">
      <c r="A373" s="283"/>
      <c r="B373" s="303"/>
      <c r="C373" s="304"/>
      <c r="D373" s="308"/>
      <c r="E373" s="305"/>
      <c r="F373" s="306"/>
    </row>
    <row r="374" spans="1:6" ht="13">
      <c r="A374" s="283"/>
      <c r="B374" s="330" t="s">
        <v>209</v>
      </c>
      <c r="C374" s="308"/>
      <c r="D374" s="308"/>
      <c r="E374" s="305"/>
      <c r="F374" s="309"/>
    </row>
    <row r="375" spans="1:6">
      <c r="A375" s="285"/>
      <c r="B375" s="307"/>
      <c r="C375" s="308"/>
      <c r="D375" s="308"/>
      <c r="E375" s="305"/>
      <c r="F375" s="309"/>
    </row>
    <row r="376" spans="1:6">
      <c r="A376" s="285">
        <v>10.199999999999999</v>
      </c>
      <c r="B376" s="303" t="s">
        <v>635</v>
      </c>
      <c r="C376" s="304" t="s">
        <v>20</v>
      </c>
      <c r="D376" s="308">
        <v>100</v>
      </c>
      <c r="E376" s="305"/>
      <c r="F376" s="306"/>
    </row>
    <row r="377" spans="1:6">
      <c r="A377" s="285"/>
      <c r="B377" s="307"/>
      <c r="C377" s="308"/>
      <c r="D377" s="308"/>
      <c r="E377" s="305"/>
      <c r="F377" s="309"/>
    </row>
    <row r="378" spans="1:6">
      <c r="A378" s="283" t="s">
        <v>780</v>
      </c>
      <c r="B378" s="303" t="s">
        <v>482</v>
      </c>
      <c r="C378" s="304" t="s">
        <v>483</v>
      </c>
      <c r="D378" s="308">
        <v>250</v>
      </c>
      <c r="E378" s="305"/>
      <c r="F378" s="306"/>
    </row>
    <row r="379" spans="1:6">
      <c r="A379" s="285"/>
      <c r="B379" s="307"/>
      <c r="C379" s="308"/>
      <c r="D379" s="308"/>
      <c r="E379" s="305"/>
      <c r="F379" s="309"/>
    </row>
    <row r="380" spans="1:6">
      <c r="A380" s="283"/>
      <c r="B380" s="303"/>
      <c r="C380" s="304"/>
      <c r="D380" s="308"/>
      <c r="E380" s="305"/>
      <c r="F380" s="306"/>
    </row>
    <row r="381" spans="1:6" s="399" customFormat="1" ht="26.25" customHeight="1">
      <c r="A381" s="394" t="s">
        <v>837</v>
      </c>
      <c r="B381" s="402"/>
      <c r="C381" s="403"/>
      <c r="D381" s="403"/>
      <c r="E381" s="404"/>
      <c r="F381" s="405"/>
    </row>
    <row r="382" spans="1:6">
      <c r="B382" s="384"/>
      <c r="C382" s="274"/>
      <c r="D382" s="276"/>
      <c r="E382" s="275"/>
      <c r="F382" s="385"/>
    </row>
    <row r="383" spans="1:6">
      <c r="B383" s="384"/>
      <c r="C383" s="274"/>
      <c r="D383" s="276"/>
      <c r="E383" s="275"/>
      <c r="F383" s="385"/>
    </row>
    <row r="384" spans="1:6" ht="13">
      <c r="A384" s="277" t="s">
        <v>783</v>
      </c>
      <c r="B384" s="384"/>
      <c r="E384" s="275"/>
      <c r="F384" s="385"/>
    </row>
    <row r="385" spans="1:6" s="399" customFormat="1" ht="13">
      <c r="A385" s="315" t="s">
        <v>1</v>
      </c>
      <c r="B385" s="316" t="s">
        <v>2</v>
      </c>
      <c r="C385" s="316" t="s">
        <v>3</v>
      </c>
      <c r="D385" s="316" t="s">
        <v>4</v>
      </c>
      <c r="E385" s="400" t="s">
        <v>5</v>
      </c>
      <c r="F385" s="398" t="s">
        <v>6</v>
      </c>
    </row>
    <row r="386" spans="1:6" ht="13">
      <c r="A386" s="283"/>
      <c r="B386" s="330" t="s">
        <v>295</v>
      </c>
      <c r="C386" s="308"/>
      <c r="D386" s="308"/>
      <c r="E386" s="305"/>
      <c r="F386" s="306"/>
    </row>
    <row r="387" spans="1:6" ht="13">
      <c r="A387" s="283"/>
      <c r="B387" s="330"/>
      <c r="C387" s="308"/>
      <c r="D387" s="308"/>
      <c r="E387" s="305"/>
      <c r="F387" s="306"/>
    </row>
    <row r="388" spans="1:6" ht="13">
      <c r="A388" s="283"/>
      <c r="B388" s="330" t="s">
        <v>542</v>
      </c>
      <c r="C388" s="308"/>
      <c r="D388" s="308"/>
      <c r="E388" s="305"/>
      <c r="F388" s="306"/>
    </row>
    <row r="389" spans="1:6" ht="13">
      <c r="A389" s="283"/>
      <c r="B389" s="330"/>
      <c r="C389" s="308"/>
      <c r="D389" s="308"/>
      <c r="E389" s="305"/>
      <c r="F389" s="306"/>
    </row>
    <row r="390" spans="1:6">
      <c r="A390" s="283"/>
      <c r="B390" s="303" t="s">
        <v>636</v>
      </c>
      <c r="C390" s="308"/>
      <c r="D390" s="308"/>
      <c r="E390" s="305"/>
      <c r="F390" s="306"/>
    </row>
    <row r="391" spans="1:6">
      <c r="A391" s="283"/>
      <c r="B391" s="303"/>
      <c r="C391" s="308"/>
      <c r="D391" s="308"/>
      <c r="E391" s="305"/>
      <c r="F391" s="306"/>
    </row>
    <row r="392" spans="1:6">
      <c r="A392" s="283"/>
      <c r="B392" s="303" t="s">
        <v>782</v>
      </c>
      <c r="C392" s="308"/>
      <c r="D392" s="308"/>
      <c r="E392" s="305"/>
      <c r="F392" s="306"/>
    </row>
    <row r="393" spans="1:6" ht="13">
      <c r="A393" s="283"/>
      <c r="B393" s="330"/>
      <c r="C393" s="308"/>
      <c r="D393" s="308"/>
      <c r="E393" s="305"/>
      <c r="F393" s="306"/>
    </row>
    <row r="394" spans="1:6" ht="13">
      <c r="A394" s="283"/>
      <c r="B394" s="330" t="s">
        <v>300</v>
      </c>
      <c r="C394" s="308"/>
      <c r="D394" s="308"/>
      <c r="E394" s="305"/>
      <c r="F394" s="309"/>
    </row>
    <row r="395" spans="1:6">
      <c r="A395" s="285"/>
      <c r="B395" s="307"/>
      <c r="C395" s="308"/>
      <c r="D395" s="308"/>
      <c r="E395" s="305"/>
      <c r="F395" s="309"/>
    </row>
    <row r="396" spans="1:6">
      <c r="A396" s="283" t="s">
        <v>784</v>
      </c>
      <c r="B396" s="303" t="s">
        <v>302</v>
      </c>
      <c r="C396" s="304" t="s">
        <v>379</v>
      </c>
      <c r="D396" s="308">
        <v>1</v>
      </c>
      <c r="E396" s="305"/>
      <c r="F396" s="309"/>
    </row>
    <row r="397" spans="1:6">
      <c r="A397" s="285"/>
      <c r="B397" s="307"/>
      <c r="C397" s="308"/>
      <c r="D397" s="308"/>
      <c r="E397" s="305"/>
      <c r="F397" s="309"/>
    </row>
    <row r="398" spans="1:6">
      <c r="A398" s="283" t="s">
        <v>785</v>
      </c>
      <c r="B398" s="303" t="s">
        <v>304</v>
      </c>
      <c r="C398" s="304" t="s">
        <v>23</v>
      </c>
      <c r="D398" s="308">
        <v>10</v>
      </c>
      <c r="E398" s="305"/>
      <c r="F398" s="309"/>
    </row>
    <row r="399" spans="1:6" ht="13">
      <c r="A399" s="283"/>
      <c r="B399" s="330"/>
      <c r="C399" s="308"/>
      <c r="D399" s="308"/>
      <c r="E399" s="305"/>
      <c r="F399" s="306"/>
    </row>
    <row r="400" spans="1:6" ht="13">
      <c r="A400" s="283"/>
      <c r="B400" s="330" t="s">
        <v>565</v>
      </c>
      <c r="C400" s="308"/>
      <c r="D400" s="308"/>
      <c r="E400" s="305"/>
      <c r="F400" s="306"/>
    </row>
    <row r="401" spans="1:6" ht="13">
      <c r="A401" s="283"/>
      <c r="B401" s="330"/>
      <c r="C401" s="308"/>
      <c r="D401" s="308"/>
      <c r="E401" s="305"/>
      <c r="F401" s="306"/>
    </row>
    <row r="402" spans="1:6" ht="37.5">
      <c r="A402" s="283" t="s">
        <v>786</v>
      </c>
      <c r="B402" s="303" t="s">
        <v>637</v>
      </c>
      <c r="C402" s="308" t="s">
        <v>63</v>
      </c>
      <c r="D402" s="308">
        <v>200</v>
      </c>
      <c r="E402" s="305"/>
      <c r="F402" s="306"/>
    </row>
    <row r="403" spans="1:6">
      <c r="A403" s="283"/>
      <c r="B403" s="303"/>
      <c r="C403" s="308"/>
      <c r="D403" s="308"/>
      <c r="E403" s="305"/>
      <c r="F403" s="306"/>
    </row>
    <row r="404" spans="1:6" ht="13">
      <c r="A404" s="283"/>
      <c r="B404" s="330" t="s">
        <v>566</v>
      </c>
      <c r="C404" s="308"/>
      <c r="D404" s="308"/>
      <c r="E404" s="305"/>
      <c r="F404" s="306"/>
    </row>
    <row r="405" spans="1:6" ht="13">
      <c r="A405" s="283"/>
      <c r="B405" s="330"/>
      <c r="C405" s="308"/>
      <c r="D405" s="308"/>
      <c r="E405" s="305"/>
      <c r="F405" s="306"/>
    </row>
    <row r="406" spans="1:6" ht="37.5">
      <c r="A406" s="283" t="s">
        <v>787</v>
      </c>
      <c r="B406" s="349" t="s">
        <v>638</v>
      </c>
      <c r="C406" s="322" t="s">
        <v>21</v>
      </c>
      <c r="D406" s="322">
        <v>130</v>
      </c>
      <c r="E406" s="345"/>
      <c r="F406" s="350"/>
    </row>
    <row r="407" spans="1:6">
      <c r="A407" s="375"/>
      <c r="B407" s="378"/>
      <c r="C407" s="379"/>
      <c r="D407" s="379"/>
      <c r="E407" s="376"/>
      <c r="F407" s="377"/>
    </row>
    <row r="408" spans="1:6" ht="13">
      <c r="A408" s="283"/>
      <c r="B408" s="330" t="s">
        <v>306</v>
      </c>
      <c r="C408" s="308"/>
      <c r="D408" s="308"/>
      <c r="E408" s="305"/>
      <c r="F408" s="306"/>
    </row>
    <row r="409" spans="1:6">
      <c r="A409" s="285"/>
      <c r="B409" s="307"/>
      <c r="C409" s="308"/>
      <c r="D409" s="308"/>
      <c r="E409" s="305"/>
      <c r="F409" s="309"/>
    </row>
    <row r="410" spans="1:6">
      <c r="A410" s="283" t="s">
        <v>788</v>
      </c>
      <c r="B410" s="303" t="s">
        <v>588</v>
      </c>
      <c r="C410" s="304" t="s">
        <v>63</v>
      </c>
      <c r="D410" s="308">
        <v>200</v>
      </c>
      <c r="E410" s="305"/>
      <c r="F410" s="306"/>
    </row>
    <row r="411" spans="1:6">
      <c r="A411" s="285"/>
      <c r="B411" s="307"/>
      <c r="C411" s="308"/>
      <c r="D411" s="308"/>
      <c r="E411" s="305"/>
      <c r="F411" s="309"/>
    </row>
    <row r="412" spans="1:6" s="399" customFormat="1" ht="27" customHeight="1">
      <c r="A412" s="394" t="s">
        <v>51</v>
      </c>
      <c r="B412" s="402"/>
      <c r="C412" s="403"/>
      <c r="D412" s="403"/>
      <c r="E412" s="404"/>
      <c r="F412" s="405"/>
    </row>
    <row r="413" spans="1:6">
      <c r="B413" s="384"/>
      <c r="C413" s="274"/>
      <c r="D413" s="276"/>
      <c r="E413" s="275"/>
      <c r="F413" s="385"/>
    </row>
    <row r="414" spans="1:6">
      <c r="B414" s="384"/>
      <c r="C414" s="274"/>
      <c r="D414" s="276"/>
      <c r="E414" s="275"/>
      <c r="F414" s="385"/>
    </row>
    <row r="415" spans="1:6" ht="13">
      <c r="A415" s="277" t="s">
        <v>789</v>
      </c>
      <c r="B415" s="384"/>
      <c r="D415" s="276"/>
      <c r="E415" s="275"/>
      <c r="F415" s="385"/>
    </row>
    <row r="416" spans="1:6" s="399" customFormat="1" ht="13">
      <c r="A416" s="315" t="s">
        <v>1</v>
      </c>
      <c r="B416" s="316" t="s">
        <v>2</v>
      </c>
      <c r="C416" s="316" t="s">
        <v>3</v>
      </c>
      <c r="D416" s="315" t="s">
        <v>4</v>
      </c>
      <c r="E416" s="400" t="s">
        <v>5</v>
      </c>
      <c r="F416" s="398" t="s">
        <v>6</v>
      </c>
    </row>
    <row r="417" spans="1:6" ht="13">
      <c r="A417" s="283"/>
      <c r="B417" s="330" t="s">
        <v>504</v>
      </c>
      <c r="C417" s="308"/>
      <c r="D417" s="300"/>
      <c r="E417" s="305"/>
      <c r="F417" s="306"/>
    </row>
    <row r="418" spans="1:6" ht="13">
      <c r="A418" s="283"/>
      <c r="B418" s="330"/>
      <c r="C418" s="308"/>
      <c r="D418" s="300"/>
      <c r="E418" s="305"/>
      <c r="F418" s="306"/>
    </row>
    <row r="419" spans="1:6" ht="25">
      <c r="A419" s="283"/>
      <c r="B419" s="303" t="s">
        <v>639</v>
      </c>
      <c r="C419" s="308"/>
      <c r="D419" s="300"/>
      <c r="E419" s="305"/>
      <c r="F419" s="306"/>
    </row>
    <row r="420" spans="1:6">
      <c r="A420" s="283"/>
      <c r="B420" s="303"/>
      <c r="C420" s="308"/>
      <c r="D420" s="300"/>
      <c r="E420" s="305"/>
      <c r="F420" s="306"/>
    </row>
    <row r="421" spans="1:6" ht="25">
      <c r="A421" s="283"/>
      <c r="B421" s="303" t="s">
        <v>567</v>
      </c>
      <c r="C421" s="308"/>
      <c r="D421" s="300"/>
      <c r="E421" s="305"/>
      <c r="F421" s="306"/>
    </row>
    <row r="422" spans="1:6">
      <c r="A422" s="283"/>
      <c r="B422" s="303"/>
      <c r="C422" s="308"/>
      <c r="D422" s="300"/>
      <c r="E422" s="305"/>
      <c r="F422" s="306"/>
    </row>
    <row r="423" spans="1:6" ht="25">
      <c r="A423" s="283"/>
      <c r="B423" s="303" t="s">
        <v>640</v>
      </c>
      <c r="C423" s="308"/>
      <c r="D423" s="300"/>
      <c r="E423" s="305"/>
      <c r="F423" s="306"/>
    </row>
    <row r="424" spans="1:6">
      <c r="A424" s="283"/>
      <c r="B424" s="303"/>
      <c r="C424" s="308"/>
      <c r="D424" s="300"/>
      <c r="E424" s="305"/>
      <c r="F424" s="306"/>
    </row>
    <row r="425" spans="1:6" ht="25">
      <c r="A425" s="283"/>
      <c r="B425" s="303" t="s">
        <v>641</v>
      </c>
      <c r="C425" s="308"/>
      <c r="D425" s="300"/>
      <c r="E425" s="305"/>
      <c r="F425" s="306"/>
    </row>
    <row r="426" spans="1:6">
      <c r="A426" s="283"/>
      <c r="B426" s="303"/>
      <c r="C426" s="308"/>
      <c r="D426" s="300"/>
      <c r="E426" s="305"/>
      <c r="F426" s="306"/>
    </row>
    <row r="427" spans="1:6" ht="25">
      <c r="A427" s="283"/>
      <c r="B427" s="303" t="s">
        <v>568</v>
      </c>
      <c r="C427" s="308"/>
      <c r="D427" s="300"/>
      <c r="E427" s="305"/>
      <c r="F427" s="306"/>
    </row>
    <row r="428" spans="1:6" ht="13">
      <c r="A428" s="283"/>
      <c r="B428" s="330"/>
      <c r="C428" s="308"/>
      <c r="D428" s="300"/>
      <c r="E428" s="305"/>
      <c r="F428" s="306"/>
    </row>
    <row r="429" spans="1:6" ht="13">
      <c r="A429" s="283"/>
      <c r="B429" s="330" t="s">
        <v>569</v>
      </c>
      <c r="C429" s="308"/>
      <c r="D429" s="300"/>
      <c r="E429" s="305"/>
      <c r="F429" s="306"/>
    </row>
    <row r="430" spans="1:6" ht="13">
      <c r="A430" s="283"/>
      <c r="B430" s="330"/>
      <c r="C430" s="308"/>
      <c r="D430" s="300"/>
      <c r="E430" s="305"/>
      <c r="F430" s="306"/>
    </row>
    <row r="431" spans="1:6" s="386" customFormat="1" ht="37.5">
      <c r="A431" s="283" t="s">
        <v>790</v>
      </c>
      <c r="B431" s="298" t="s">
        <v>642</v>
      </c>
      <c r="C431" s="300" t="s">
        <v>32</v>
      </c>
      <c r="D431" s="300">
        <v>75</v>
      </c>
      <c r="E431" s="325"/>
      <c r="F431" s="326"/>
    </row>
    <row r="432" spans="1:6" s="386" customFormat="1">
      <c r="A432" s="283"/>
      <c r="B432" s="298"/>
      <c r="C432" s="300"/>
      <c r="D432" s="300"/>
      <c r="E432" s="325"/>
      <c r="F432" s="326"/>
    </row>
    <row r="433" spans="1:6" s="386" customFormat="1">
      <c r="A433" s="283" t="s">
        <v>791</v>
      </c>
      <c r="B433" s="298" t="s">
        <v>506</v>
      </c>
      <c r="C433" s="299" t="s">
        <v>63</v>
      </c>
      <c r="D433" s="300">
        <v>8000</v>
      </c>
      <c r="E433" s="325"/>
      <c r="F433" s="326"/>
    </row>
    <row r="434" spans="1:6" s="386" customFormat="1">
      <c r="A434" s="285"/>
      <c r="B434" s="343"/>
      <c r="C434" s="300"/>
      <c r="D434" s="300"/>
      <c r="E434" s="325"/>
      <c r="F434" s="344"/>
    </row>
    <row r="435" spans="1:6">
      <c r="A435" s="285"/>
      <c r="B435" s="307"/>
      <c r="C435" s="308"/>
      <c r="D435" s="300"/>
      <c r="E435" s="305"/>
      <c r="F435" s="309"/>
    </row>
    <row r="436" spans="1:6" s="399" customFormat="1" ht="30.75" customHeight="1">
      <c r="A436" s="394" t="s">
        <v>51</v>
      </c>
      <c r="B436" s="402"/>
      <c r="C436" s="403"/>
      <c r="D436" s="403"/>
      <c r="E436" s="404"/>
      <c r="F436" s="405"/>
    </row>
    <row r="437" spans="1:6">
      <c r="B437" s="384"/>
      <c r="C437" s="274"/>
      <c r="D437" s="276"/>
      <c r="E437" s="275"/>
      <c r="F437" s="385"/>
    </row>
    <row r="438" spans="1:6" ht="13">
      <c r="A438" s="277" t="s">
        <v>792</v>
      </c>
      <c r="B438" s="384"/>
      <c r="D438" s="276"/>
      <c r="E438" s="275"/>
      <c r="F438" s="385"/>
    </row>
    <row r="439" spans="1:6" s="399" customFormat="1" ht="13">
      <c r="A439" s="315" t="s">
        <v>1</v>
      </c>
      <c r="B439" s="316" t="s">
        <v>2</v>
      </c>
      <c r="C439" s="316" t="s">
        <v>3</v>
      </c>
      <c r="D439" s="315" t="s">
        <v>4</v>
      </c>
      <c r="E439" s="400" t="s">
        <v>5</v>
      </c>
      <c r="F439" s="398" t="s">
        <v>6</v>
      </c>
    </row>
    <row r="440" spans="1:6" ht="26">
      <c r="A440" s="283"/>
      <c r="B440" s="330" t="s">
        <v>157</v>
      </c>
      <c r="C440" s="308"/>
      <c r="D440" s="300"/>
      <c r="E440" s="305"/>
      <c r="F440" s="306"/>
    </row>
    <row r="441" spans="1:6" ht="13">
      <c r="A441" s="283"/>
      <c r="B441" s="330"/>
      <c r="C441" s="308"/>
      <c r="D441" s="300"/>
      <c r="E441" s="305"/>
      <c r="F441" s="306"/>
    </row>
    <row r="442" spans="1:6" ht="13">
      <c r="A442" s="283"/>
      <c r="B442" s="330" t="s">
        <v>542</v>
      </c>
      <c r="C442" s="308"/>
      <c r="D442" s="300"/>
      <c r="E442" s="305"/>
      <c r="F442" s="306"/>
    </row>
    <row r="443" spans="1:6" ht="13">
      <c r="A443" s="283"/>
      <c r="B443" s="330"/>
      <c r="C443" s="308"/>
      <c r="D443" s="300"/>
      <c r="E443" s="305"/>
      <c r="F443" s="306"/>
    </row>
    <row r="444" spans="1:6" ht="25">
      <c r="A444" s="283"/>
      <c r="B444" s="303" t="s">
        <v>643</v>
      </c>
      <c r="C444" s="308"/>
      <c r="D444" s="300"/>
      <c r="E444" s="305"/>
      <c r="F444" s="306"/>
    </row>
    <row r="445" spans="1:6">
      <c r="A445" s="283"/>
      <c r="B445" s="303"/>
      <c r="C445" s="308"/>
      <c r="D445" s="300"/>
      <c r="E445" s="305"/>
      <c r="F445" s="306"/>
    </row>
    <row r="446" spans="1:6" ht="25">
      <c r="A446" s="283"/>
      <c r="B446" s="303" t="s">
        <v>570</v>
      </c>
      <c r="C446" s="308"/>
      <c r="D446" s="300"/>
      <c r="E446" s="305"/>
      <c r="F446" s="306"/>
    </row>
    <row r="447" spans="1:6">
      <c r="A447" s="283"/>
      <c r="B447" s="303"/>
      <c r="C447" s="308"/>
      <c r="D447" s="300"/>
      <c r="E447" s="305"/>
      <c r="F447" s="306"/>
    </row>
    <row r="448" spans="1:6" ht="25">
      <c r="A448" s="283"/>
      <c r="B448" s="303" t="s">
        <v>571</v>
      </c>
      <c r="C448" s="308"/>
      <c r="D448" s="300"/>
      <c r="E448" s="305"/>
      <c r="F448" s="306"/>
    </row>
    <row r="449" spans="1:6" ht="13">
      <c r="A449" s="283"/>
      <c r="B449" s="330"/>
      <c r="C449" s="308"/>
      <c r="D449" s="300"/>
      <c r="E449" s="305"/>
      <c r="F449" s="306"/>
    </row>
    <row r="450" spans="1:6" ht="13">
      <c r="A450" s="283"/>
      <c r="B450" s="330" t="s">
        <v>572</v>
      </c>
      <c r="C450" s="308"/>
      <c r="D450" s="300"/>
      <c r="E450" s="305"/>
      <c r="F450" s="306"/>
    </row>
    <row r="451" spans="1:6" ht="13">
      <c r="A451" s="283"/>
      <c r="B451" s="330"/>
      <c r="C451" s="308"/>
      <c r="D451" s="300"/>
      <c r="E451" s="305"/>
      <c r="F451" s="306"/>
    </row>
    <row r="452" spans="1:6" s="386" customFormat="1" ht="62.5">
      <c r="A452" s="283" t="s">
        <v>793</v>
      </c>
      <c r="B452" s="298" t="s">
        <v>644</v>
      </c>
      <c r="C452" s="300" t="s">
        <v>379</v>
      </c>
      <c r="D452" s="300">
        <v>1</v>
      </c>
      <c r="E452" s="325"/>
      <c r="F452" s="326"/>
    </row>
    <row r="453" spans="1:6" s="386" customFormat="1">
      <c r="A453" s="283"/>
      <c r="B453" s="298"/>
      <c r="C453" s="300"/>
      <c r="D453" s="300"/>
      <c r="E453" s="325"/>
      <c r="F453" s="326"/>
    </row>
    <row r="454" spans="1:6" s="386" customFormat="1" ht="13">
      <c r="A454" s="283"/>
      <c r="B454" s="342" t="s">
        <v>573</v>
      </c>
      <c r="C454" s="300"/>
      <c r="D454" s="300"/>
      <c r="E454" s="325"/>
      <c r="F454" s="326"/>
    </row>
    <row r="455" spans="1:6" s="386" customFormat="1">
      <c r="A455" s="283"/>
      <c r="B455" s="298"/>
      <c r="C455" s="300"/>
      <c r="D455" s="300"/>
      <c r="E455" s="325"/>
      <c r="F455" s="326"/>
    </row>
    <row r="456" spans="1:6" s="386" customFormat="1" ht="50">
      <c r="A456" s="283" t="s">
        <v>794</v>
      </c>
      <c r="B456" s="298" t="s">
        <v>645</v>
      </c>
      <c r="C456" s="300" t="s">
        <v>32</v>
      </c>
      <c r="D456" s="300">
        <v>4</v>
      </c>
      <c r="E456" s="325"/>
      <c r="F456" s="326"/>
    </row>
    <row r="457" spans="1:6" s="386" customFormat="1">
      <c r="A457" s="283"/>
      <c r="B457" s="298"/>
      <c r="C457" s="300"/>
      <c r="D457" s="300"/>
      <c r="E457" s="325"/>
      <c r="F457" s="326"/>
    </row>
    <row r="458" spans="1:6" s="386" customFormat="1" ht="37.5">
      <c r="A458" s="283" t="s">
        <v>795</v>
      </c>
      <c r="B458" s="298" t="s">
        <v>646</v>
      </c>
      <c r="C458" s="300" t="s">
        <v>32</v>
      </c>
      <c r="D458" s="300">
        <v>4</v>
      </c>
      <c r="E458" s="325"/>
      <c r="F458" s="326"/>
    </row>
    <row r="459" spans="1:6" s="386" customFormat="1">
      <c r="A459" s="283"/>
      <c r="B459" s="298"/>
      <c r="C459" s="300"/>
      <c r="D459" s="300"/>
      <c r="E459" s="325"/>
      <c r="F459" s="326"/>
    </row>
    <row r="460" spans="1:6" s="386" customFormat="1" ht="50">
      <c r="A460" s="283" t="s">
        <v>796</v>
      </c>
      <c r="B460" s="298" t="s">
        <v>647</v>
      </c>
      <c r="C460" s="300" t="s">
        <v>32</v>
      </c>
      <c r="D460" s="300">
        <v>1</v>
      </c>
      <c r="E460" s="325"/>
      <c r="F460" s="326"/>
    </row>
    <row r="461" spans="1:6" s="386" customFormat="1">
      <c r="A461" s="283"/>
      <c r="B461" s="298"/>
      <c r="C461" s="300"/>
      <c r="D461" s="300"/>
      <c r="E461" s="325"/>
      <c r="F461" s="326"/>
    </row>
    <row r="462" spans="1:6" s="386" customFormat="1" ht="50">
      <c r="A462" s="283" t="s">
        <v>797</v>
      </c>
      <c r="B462" s="298" t="s">
        <v>648</v>
      </c>
      <c r="C462" s="300" t="s">
        <v>32</v>
      </c>
      <c r="D462" s="300">
        <v>2</v>
      </c>
      <c r="E462" s="325"/>
      <c r="F462" s="326"/>
    </row>
    <row r="463" spans="1:6" s="386" customFormat="1">
      <c r="A463" s="285"/>
      <c r="B463" s="343"/>
      <c r="C463" s="300"/>
      <c r="D463" s="300"/>
      <c r="E463" s="325"/>
      <c r="F463" s="326"/>
    </row>
    <row r="464" spans="1:6" s="399" customFormat="1" ht="21" customHeight="1">
      <c r="A464" s="394" t="s">
        <v>51</v>
      </c>
      <c r="B464" s="402"/>
      <c r="C464" s="403"/>
      <c r="D464" s="403"/>
      <c r="E464" s="404"/>
      <c r="F464" s="405"/>
    </row>
    <row r="465" spans="1:6">
      <c r="B465" s="384"/>
      <c r="C465" s="274"/>
      <c r="D465" s="276"/>
      <c r="E465" s="275"/>
      <c r="F465" s="385"/>
    </row>
    <row r="466" spans="1:6">
      <c r="B466" s="384"/>
      <c r="D466" s="276"/>
      <c r="E466" s="275"/>
      <c r="F466" s="385"/>
    </row>
    <row r="467" spans="1:6" ht="13">
      <c r="A467" s="277" t="s">
        <v>798</v>
      </c>
      <c r="B467" s="384"/>
      <c r="E467" s="275"/>
      <c r="F467" s="385"/>
    </row>
    <row r="468" spans="1:6" s="399" customFormat="1" ht="13">
      <c r="A468" s="315" t="s">
        <v>1</v>
      </c>
      <c r="B468" s="316" t="s">
        <v>2</v>
      </c>
      <c r="C468" s="316" t="s">
        <v>3</v>
      </c>
      <c r="D468" s="316" t="s">
        <v>4</v>
      </c>
      <c r="E468" s="400" t="s">
        <v>5</v>
      </c>
      <c r="F468" s="398" t="s">
        <v>6</v>
      </c>
    </row>
    <row r="469" spans="1:6" ht="13">
      <c r="A469" s="283"/>
      <c r="B469" s="330" t="s">
        <v>215</v>
      </c>
      <c r="C469" s="308"/>
      <c r="D469" s="308"/>
      <c r="E469" s="305"/>
      <c r="F469" s="306"/>
    </row>
    <row r="470" spans="1:6" ht="13">
      <c r="A470" s="283"/>
      <c r="B470" s="330"/>
      <c r="C470" s="308"/>
      <c r="D470" s="308"/>
      <c r="E470" s="305"/>
      <c r="F470" s="306"/>
    </row>
    <row r="471" spans="1:6" ht="13">
      <c r="A471" s="283"/>
      <c r="B471" s="330" t="s">
        <v>542</v>
      </c>
      <c r="C471" s="308"/>
      <c r="D471" s="308"/>
      <c r="E471" s="305"/>
      <c r="F471" s="306"/>
    </row>
    <row r="472" spans="1:6" ht="13">
      <c r="A472" s="283"/>
      <c r="B472" s="330"/>
      <c r="C472" s="308"/>
      <c r="D472" s="308"/>
      <c r="E472" s="305"/>
      <c r="F472" s="306"/>
    </row>
    <row r="473" spans="1:6">
      <c r="A473" s="283"/>
      <c r="B473" s="303" t="s">
        <v>799</v>
      </c>
      <c r="C473" s="308"/>
      <c r="D473" s="308"/>
      <c r="E473" s="305"/>
      <c r="F473" s="306"/>
    </row>
    <row r="474" spans="1:6">
      <c r="A474" s="283"/>
      <c r="B474" s="303"/>
      <c r="C474" s="308"/>
      <c r="D474" s="308"/>
      <c r="E474" s="305"/>
      <c r="F474" s="306"/>
    </row>
    <row r="475" spans="1:6" ht="25">
      <c r="A475" s="283"/>
      <c r="B475" s="303" t="s">
        <v>574</v>
      </c>
      <c r="C475" s="308"/>
      <c r="D475" s="308"/>
      <c r="E475" s="305"/>
      <c r="F475" s="306"/>
    </row>
    <row r="476" spans="1:6">
      <c r="A476" s="283"/>
      <c r="B476" s="303"/>
      <c r="C476" s="308"/>
      <c r="D476" s="308"/>
      <c r="E476" s="305"/>
      <c r="F476" s="306"/>
    </row>
    <row r="477" spans="1:6" ht="25">
      <c r="A477" s="283"/>
      <c r="B477" s="303" t="s">
        <v>575</v>
      </c>
      <c r="C477" s="308"/>
      <c r="D477" s="308"/>
      <c r="E477" s="305"/>
      <c r="F477" s="306"/>
    </row>
    <row r="478" spans="1:6">
      <c r="A478" s="283"/>
      <c r="B478" s="303"/>
      <c r="C478" s="308"/>
      <c r="D478" s="308"/>
      <c r="E478" s="305"/>
      <c r="F478" s="306"/>
    </row>
    <row r="479" spans="1:6" ht="25">
      <c r="A479" s="283"/>
      <c r="B479" s="303" t="s">
        <v>576</v>
      </c>
      <c r="C479" s="308"/>
      <c r="D479" s="308"/>
      <c r="E479" s="305"/>
      <c r="F479" s="306"/>
    </row>
    <row r="480" spans="1:6" ht="13">
      <c r="A480" s="283"/>
      <c r="B480" s="330"/>
      <c r="C480" s="308"/>
      <c r="D480" s="308"/>
      <c r="E480" s="305"/>
      <c r="F480" s="306"/>
    </row>
    <row r="481" spans="1:6" ht="13">
      <c r="A481" s="283"/>
      <c r="B481" s="330" t="s">
        <v>577</v>
      </c>
      <c r="C481" s="308"/>
      <c r="D481" s="308"/>
      <c r="E481" s="305"/>
      <c r="F481" s="306"/>
    </row>
    <row r="482" spans="1:6" ht="13">
      <c r="A482" s="283"/>
      <c r="B482" s="330"/>
      <c r="C482" s="308"/>
      <c r="D482" s="308"/>
      <c r="E482" s="305"/>
      <c r="F482" s="306"/>
    </row>
    <row r="483" spans="1:6" s="386" customFormat="1">
      <c r="A483" s="283" t="s">
        <v>800</v>
      </c>
      <c r="B483" s="298" t="s">
        <v>649</v>
      </c>
      <c r="C483" s="300" t="s">
        <v>32</v>
      </c>
      <c r="D483" s="300">
        <v>4</v>
      </c>
      <c r="E483" s="325"/>
      <c r="F483" s="326"/>
    </row>
    <row r="484" spans="1:6">
      <c r="A484" s="283"/>
      <c r="B484" s="303"/>
      <c r="C484" s="308"/>
      <c r="D484" s="308"/>
      <c r="E484" s="305"/>
      <c r="F484" s="306"/>
    </row>
    <row r="485" spans="1:6">
      <c r="A485" s="283" t="s">
        <v>801</v>
      </c>
      <c r="B485" s="303" t="s">
        <v>650</v>
      </c>
      <c r="C485" s="308" t="s">
        <v>32</v>
      </c>
      <c r="D485" s="308">
        <v>4</v>
      </c>
      <c r="E485" s="305"/>
      <c r="F485" s="306"/>
    </row>
    <row r="486" spans="1:6" ht="13">
      <c r="A486" s="283"/>
      <c r="B486" s="330"/>
      <c r="C486" s="308"/>
      <c r="D486" s="308"/>
      <c r="E486" s="305"/>
      <c r="F486" s="306"/>
    </row>
    <row r="487" spans="1:6">
      <c r="A487" s="283" t="s">
        <v>802</v>
      </c>
      <c r="B487" s="303" t="s">
        <v>651</v>
      </c>
      <c r="C487" s="308" t="s">
        <v>32</v>
      </c>
      <c r="D487" s="308">
        <v>4</v>
      </c>
      <c r="E487" s="305"/>
      <c r="F487" s="306"/>
    </row>
    <row r="488" spans="1:6" ht="13">
      <c r="A488" s="283"/>
      <c r="B488" s="330"/>
      <c r="C488" s="308"/>
      <c r="D488" s="308"/>
      <c r="E488" s="305"/>
      <c r="F488" s="306"/>
    </row>
    <row r="489" spans="1:6">
      <c r="A489" s="283" t="s">
        <v>803</v>
      </c>
      <c r="B489" s="303" t="s">
        <v>652</v>
      </c>
      <c r="C489" s="308" t="s">
        <v>32</v>
      </c>
      <c r="D489" s="308">
        <v>4</v>
      </c>
      <c r="E489" s="305"/>
      <c r="F489" s="306"/>
    </row>
    <row r="490" spans="1:6" ht="13">
      <c r="A490" s="283"/>
      <c r="B490" s="330"/>
      <c r="C490" s="308"/>
      <c r="D490" s="308"/>
      <c r="E490" s="305"/>
      <c r="F490" s="306"/>
    </row>
    <row r="491" spans="1:6" ht="13">
      <c r="A491" s="283"/>
      <c r="B491" s="330" t="s">
        <v>653</v>
      </c>
      <c r="C491" s="308"/>
      <c r="D491" s="308"/>
      <c r="E491" s="305"/>
      <c r="F491" s="306"/>
    </row>
    <row r="492" spans="1:6" ht="13">
      <c r="A492" s="283"/>
      <c r="B492" s="330"/>
      <c r="C492" s="308"/>
      <c r="D492" s="308"/>
      <c r="E492" s="305"/>
      <c r="F492" s="306"/>
    </row>
    <row r="493" spans="1:6">
      <c r="A493" s="283" t="s">
        <v>804</v>
      </c>
      <c r="B493" s="303" t="s">
        <v>578</v>
      </c>
      <c r="C493" s="308" t="s">
        <v>32</v>
      </c>
      <c r="D493" s="308">
        <v>3</v>
      </c>
      <c r="E493" s="305"/>
      <c r="F493" s="306"/>
    </row>
    <row r="494" spans="1:6" ht="13">
      <c r="A494" s="283"/>
      <c r="B494" s="330"/>
      <c r="C494" s="308"/>
      <c r="D494" s="308"/>
      <c r="E494" s="305"/>
      <c r="F494" s="306"/>
    </row>
    <row r="495" spans="1:6">
      <c r="A495" s="283" t="s">
        <v>805</v>
      </c>
      <c r="B495" s="303" t="s">
        <v>657</v>
      </c>
      <c r="C495" s="308" t="s">
        <v>32</v>
      </c>
      <c r="D495" s="308">
        <v>6</v>
      </c>
      <c r="E495" s="305"/>
      <c r="F495" s="306"/>
    </row>
    <row r="496" spans="1:6" ht="13">
      <c r="A496" s="283"/>
      <c r="B496" s="330"/>
      <c r="C496" s="308"/>
      <c r="D496" s="308"/>
      <c r="E496" s="305"/>
      <c r="F496" s="306"/>
    </row>
    <row r="497" spans="1:6">
      <c r="A497" s="283" t="s">
        <v>806</v>
      </c>
      <c r="B497" s="303" t="s">
        <v>658</v>
      </c>
      <c r="C497" s="308" t="s">
        <v>32</v>
      </c>
      <c r="D497" s="308">
        <v>3</v>
      </c>
      <c r="E497" s="305"/>
      <c r="F497" s="306"/>
    </row>
    <row r="498" spans="1:6" ht="13">
      <c r="A498" s="283"/>
      <c r="B498" s="330"/>
      <c r="C498" s="308"/>
      <c r="D498" s="308"/>
      <c r="E498" s="305"/>
      <c r="F498" s="306"/>
    </row>
    <row r="499" spans="1:6">
      <c r="A499" s="283" t="s">
        <v>807</v>
      </c>
      <c r="B499" s="303" t="s">
        <v>659</v>
      </c>
      <c r="C499" s="308" t="s">
        <v>32</v>
      </c>
      <c r="D499" s="308">
        <v>12</v>
      </c>
      <c r="E499" s="305"/>
      <c r="F499" s="306"/>
    </row>
    <row r="500" spans="1:6" ht="13">
      <c r="A500" s="283"/>
      <c r="B500" s="330"/>
      <c r="C500" s="308"/>
      <c r="D500" s="308"/>
      <c r="E500" s="305"/>
      <c r="F500" s="306"/>
    </row>
    <row r="501" spans="1:6">
      <c r="A501" s="283" t="s">
        <v>808</v>
      </c>
      <c r="B501" s="303" t="s">
        <v>654</v>
      </c>
      <c r="C501" s="308" t="s">
        <v>32</v>
      </c>
      <c r="D501" s="308">
        <v>6</v>
      </c>
      <c r="E501" s="305"/>
      <c r="F501" s="306"/>
    </row>
    <row r="502" spans="1:6">
      <c r="A502" s="283"/>
      <c r="B502" s="303"/>
      <c r="C502" s="308"/>
      <c r="D502" s="308"/>
      <c r="E502" s="305"/>
      <c r="F502" s="306"/>
    </row>
    <row r="503" spans="1:6">
      <c r="A503" s="283" t="s">
        <v>809</v>
      </c>
      <c r="B503" s="303" t="s">
        <v>655</v>
      </c>
      <c r="C503" s="308" t="s">
        <v>32</v>
      </c>
      <c r="D503" s="308">
        <v>3</v>
      </c>
      <c r="E503" s="305"/>
      <c r="F503" s="306"/>
    </row>
    <row r="504" spans="1:6">
      <c r="A504" s="283"/>
      <c r="B504" s="303"/>
      <c r="C504" s="308"/>
      <c r="D504" s="308"/>
      <c r="E504" s="305"/>
      <c r="F504" s="306"/>
    </row>
    <row r="505" spans="1:6">
      <c r="A505" s="283" t="s">
        <v>810</v>
      </c>
      <c r="B505" s="303" t="s">
        <v>656</v>
      </c>
      <c r="C505" s="308" t="s">
        <v>32</v>
      </c>
      <c r="D505" s="308">
        <v>12</v>
      </c>
      <c r="E505" s="305"/>
      <c r="F505" s="306"/>
    </row>
    <row r="506" spans="1:6">
      <c r="A506" s="283"/>
      <c r="B506" s="303"/>
      <c r="C506" s="308"/>
      <c r="D506" s="308"/>
      <c r="E506" s="305"/>
      <c r="F506" s="306"/>
    </row>
    <row r="507" spans="1:6">
      <c r="A507" s="283" t="s">
        <v>811</v>
      </c>
      <c r="B507" s="303" t="s">
        <v>660</v>
      </c>
      <c r="C507" s="308" t="s">
        <v>32</v>
      </c>
      <c r="D507" s="308">
        <v>3</v>
      </c>
      <c r="E507" s="305"/>
      <c r="F507" s="306"/>
    </row>
    <row r="508" spans="1:6">
      <c r="A508" s="283"/>
      <c r="B508" s="303"/>
      <c r="C508" s="308"/>
      <c r="D508" s="308"/>
      <c r="E508" s="305"/>
      <c r="F508" s="306"/>
    </row>
    <row r="509" spans="1:6">
      <c r="A509" s="283" t="s">
        <v>812</v>
      </c>
      <c r="B509" s="303" t="s">
        <v>661</v>
      </c>
      <c r="C509" s="308" t="s">
        <v>32</v>
      </c>
      <c r="D509" s="308">
        <v>6</v>
      </c>
      <c r="E509" s="305"/>
      <c r="F509" s="306"/>
    </row>
    <row r="510" spans="1:6">
      <c r="A510" s="283"/>
      <c r="B510" s="303"/>
      <c r="C510" s="308"/>
      <c r="D510" s="308"/>
      <c r="E510" s="305"/>
      <c r="F510" s="306"/>
    </row>
    <row r="511" spans="1:6">
      <c r="A511" s="283" t="s">
        <v>813</v>
      </c>
      <c r="B511" s="303" t="s">
        <v>662</v>
      </c>
      <c r="C511" s="308" t="s">
        <v>32</v>
      </c>
      <c r="D511" s="308">
        <v>3</v>
      </c>
      <c r="E511" s="305"/>
      <c r="F511" s="306"/>
    </row>
    <row r="512" spans="1:6" ht="13">
      <c r="A512" s="283"/>
      <c r="B512" s="330"/>
      <c r="C512" s="308"/>
      <c r="D512" s="308"/>
      <c r="E512" s="305"/>
      <c r="F512" s="306"/>
    </row>
    <row r="513" spans="1:6">
      <c r="A513" s="283" t="s">
        <v>814</v>
      </c>
      <c r="B513" s="303" t="s">
        <v>663</v>
      </c>
      <c r="C513" s="308" t="s">
        <v>32</v>
      </c>
      <c r="D513" s="308">
        <v>12</v>
      </c>
      <c r="E513" s="305"/>
      <c r="F513" s="306"/>
    </row>
    <row r="514" spans="1:6">
      <c r="A514" s="283"/>
      <c r="B514" s="303"/>
      <c r="C514" s="308"/>
      <c r="D514" s="308"/>
      <c r="E514" s="305"/>
      <c r="F514" s="306"/>
    </row>
    <row r="515" spans="1:6">
      <c r="A515" s="283" t="s">
        <v>815</v>
      </c>
      <c r="B515" s="303" t="s">
        <v>664</v>
      </c>
      <c r="C515" s="308" t="s">
        <v>32</v>
      </c>
      <c r="D515" s="308">
        <v>6</v>
      </c>
      <c r="E515" s="305"/>
      <c r="F515" s="306"/>
    </row>
    <row r="516" spans="1:6">
      <c r="A516" s="283"/>
      <c r="B516" s="303"/>
      <c r="C516" s="308"/>
      <c r="D516" s="308"/>
      <c r="E516" s="305"/>
      <c r="F516" s="306"/>
    </row>
    <row r="517" spans="1:6">
      <c r="A517" s="283" t="s">
        <v>816</v>
      </c>
      <c r="B517" s="303" t="s">
        <v>665</v>
      </c>
      <c r="C517" s="308" t="s">
        <v>32</v>
      </c>
      <c r="D517" s="308">
        <v>6</v>
      </c>
      <c r="E517" s="305"/>
      <c r="F517" s="306"/>
    </row>
    <row r="518" spans="1:6">
      <c r="A518" s="283"/>
      <c r="B518" s="303"/>
      <c r="C518" s="308"/>
      <c r="D518" s="308"/>
      <c r="E518" s="305"/>
      <c r="F518" s="306"/>
    </row>
    <row r="519" spans="1:6">
      <c r="A519" s="283" t="s">
        <v>817</v>
      </c>
      <c r="B519" s="303" t="s">
        <v>666</v>
      </c>
      <c r="C519" s="308" t="s">
        <v>32</v>
      </c>
      <c r="D519" s="308">
        <v>12</v>
      </c>
      <c r="E519" s="305"/>
      <c r="F519" s="306"/>
    </row>
    <row r="520" spans="1:6">
      <c r="A520" s="283"/>
      <c r="B520" s="303"/>
      <c r="C520" s="308"/>
      <c r="D520" s="308"/>
      <c r="E520" s="305"/>
      <c r="F520" s="306"/>
    </row>
    <row r="521" spans="1:6">
      <c r="A521" s="283" t="s">
        <v>818</v>
      </c>
      <c r="B521" s="303" t="s">
        <v>667</v>
      </c>
      <c r="C521" s="308" t="s">
        <v>32</v>
      </c>
      <c r="D521" s="308">
        <v>3</v>
      </c>
      <c r="E521" s="305"/>
      <c r="F521" s="306"/>
    </row>
    <row r="522" spans="1:6">
      <c r="A522" s="283"/>
      <c r="B522" s="303"/>
      <c r="C522" s="308"/>
      <c r="D522" s="308"/>
      <c r="E522" s="305"/>
      <c r="F522" s="306"/>
    </row>
    <row r="523" spans="1:6">
      <c r="A523" s="283" t="s">
        <v>819</v>
      </c>
      <c r="B523" s="303" t="s">
        <v>668</v>
      </c>
      <c r="C523" s="308" t="s">
        <v>32</v>
      </c>
      <c r="D523" s="308">
        <v>6</v>
      </c>
      <c r="E523" s="305"/>
      <c r="F523" s="306"/>
    </row>
    <row r="524" spans="1:6">
      <c r="A524" s="283"/>
      <c r="B524" s="303"/>
      <c r="C524" s="308"/>
      <c r="D524" s="308"/>
      <c r="E524" s="305"/>
      <c r="F524" s="306"/>
    </row>
    <row r="525" spans="1:6" ht="13">
      <c r="A525" s="283"/>
      <c r="B525" s="330" t="s">
        <v>669</v>
      </c>
      <c r="C525" s="308"/>
      <c r="D525" s="308"/>
      <c r="E525" s="305"/>
      <c r="F525" s="306"/>
    </row>
    <row r="526" spans="1:6">
      <c r="A526" s="283"/>
      <c r="B526" s="303"/>
      <c r="C526" s="308"/>
      <c r="D526" s="308"/>
      <c r="E526" s="305"/>
      <c r="F526" s="306"/>
    </row>
    <row r="527" spans="1:6">
      <c r="A527" s="283"/>
      <c r="B527" s="360" t="s">
        <v>670</v>
      </c>
      <c r="C527" s="308"/>
      <c r="D527" s="308"/>
      <c r="E527" s="305"/>
      <c r="F527" s="306"/>
    </row>
    <row r="528" spans="1:6">
      <c r="A528" s="283"/>
      <c r="B528" s="303"/>
      <c r="C528" s="308"/>
      <c r="D528" s="308"/>
      <c r="E528" s="305"/>
      <c r="F528" s="306"/>
    </row>
    <row r="529" spans="1:6">
      <c r="A529" s="283" t="s">
        <v>820</v>
      </c>
      <c r="B529" s="303" t="s">
        <v>671</v>
      </c>
      <c r="C529" s="308" t="s">
        <v>32</v>
      </c>
      <c r="D529" s="308">
        <v>10</v>
      </c>
      <c r="E529" s="305"/>
      <c r="F529" s="306"/>
    </row>
    <row r="530" spans="1:6">
      <c r="A530" s="283"/>
      <c r="B530" s="303"/>
      <c r="C530" s="308"/>
      <c r="D530" s="308"/>
      <c r="E530" s="305"/>
      <c r="F530" s="306"/>
    </row>
    <row r="531" spans="1:6">
      <c r="A531" s="283" t="s">
        <v>821</v>
      </c>
      <c r="B531" s="303" t="s">
        <v>672</v>
      </c>
      <c r="C531" s="308" t="s">
        <v>32</v>
      </c>
      <c r="D531" s="308">
        <v>3</v>
      </c>
      <c r="E531" s="305"/>
      <c r="F531" s="306"/>
    </row>
    <row r="532" spans="1:6">
      <c r="A532" s="283"/>
      <c r="B532" s="303"/>
      <c r="C532" s="308"/>
      <c r="D532" s="308"/>
      <c r="E532" s="305"/>
      <c r="F532" s="306"/>
    </row>
    <row r="533" spans="1:6">
      <c r="A533" s="283" t="s">
        <v>822</v>
      </c>
      <c r="B533" s="303" t="s">
        <v>673</v>
      </c>
      <c r="C533" s="308" t="s">
        <v>32</v>
      </c>
      <c r="D533" s="308">
        <v>3</v>
      </c>
      <c r="E533" s="305"/>
      <c r="F533" s="306"/>
    </row>
    <row r="534" spans="1:6">
      <c r="A534" s="283"/>
      <c r="B534" s="303"/>
      <c r="C534" s="308"/>
      <c r="D534" s="308"/>
      <c r="E534" s="305"/>
      <c r="F534" s="306"/>
    </row>
    <row r="535" spans="1:6">
      <c r="A535" s="283" t="s">
        <v>823</v>
      </c>
      <c r="B535" s="303" t="s">
        <v>674</v>
      </c>
      <c r="C535" s="308" t="s">
        <v>32</v>
      </c>
      <c r="D535" s="308">
        <v>10</v>
      </c>
      <c r="E535" s="305"/>
      <c r="F535" s="306"/>
    </row>
    <row r="536" spans="1:6">
      <c r="A536" s="283"/>
      <c r="B536" s="303"/>
      <c r="C536" s="308"/>
      <c r="D536" s="308"/>
      <c r="E536" s="305"/>
      <c r="F536" s="306"/>
    </row>
    <row r="537" spans="1:6">
      <c r="A537" s="283" t="s">
        <v>824</v>
      </c>
      <c r="B537" s="303" t="s">
        <v>675</v>
      </c>
      <c r="C537" s="308" t="s">
        <v>32</v>
      </c>
      <c r="D537" s="308">
        <v>10</v>
      </c>
      <c r="E537" s="305"/>
      <c r="F537" s="306"/>
    </row>
    <row r="538" spans="1:6">
      <c r="A538" s="283"/>
      <c r="B538" s="303"/>
      <c r="C538" s="308"/>
      <c r="D538" s="308"/>
      <c r="E538" s="305"/>
      <c r="F538" s="306"/>
    </row>
    <row r="539" spans="1:6" ht="13">
      <c r="A539" s="283"/>
      <c r="B539" s="330" t="s">
        <v>579</v>
      </c>
      <c r="C539" s="308"/>
      <c r="D539" s="308"/>
      <c r="E539" s="305"/>
      <c r="F539" s="306"/>
    </row>
    <row r="540" spans="1:6">
      <c r="A540" s="283"/>
      <c r="B540" s="303"/>
      <c r="C540" s="308"/>
      <c r="D540" s="308"/>
      <c r="E540" s="305"/>
      <c r="F540" s="306"/>
    </row>
    <row r="541" spans="1:6" ht="37.5">
      <c r="A541" s="283" t="s">
        <v>825</v>
      </c>
      <c r="B541" s="303" t="s">
        <v>676</v>
      </c>
      <c r="C541" s="308" t="s">
        <v>379</v>
      </c>
      <c r="D541" s="308">
        <v>1</v>
      </c>
      <c r="E541" s="305"/>
      <c r="F541" s="306"/>
    </row>
    <row r="542" spans="1:6">
      <c r="A542" s="283"/>
      <c r="B542" s="303"/>
      <c r="C542" s="308"/>
      <c r="D542" s="308"/>
      <c r="E542" s="305"/>
      <c r="F542" s="306"/>
    </row>
    <row r="543" spans="1:6" ht="13">
      <c r="A543" s="283"/>
      <c r="B543" s="330" t="s">
        <v>580</v>
      </c>
      <c r="C543" s="308"/>
      <c r="D543" s="308"/>
      <c r="E543" s="305"/>
      <c r="F543" s="306"/>
    </row>
    <row r="544" spans="1:6" ht="13">
      <c r="A544" s="283"/>
      <c r="B544" s="330"/>
      <c r="C544" s="308"/>
      <c r="D544" s="308"/>
      <c r="E544" s="305"/>
      <c r="F544" s="306"/>
    </row>
    <row r="545" spans="1:6" ht="25">
      <c r="A545" s="283" t="s">
        <v>826</v>
      </c>
      <c r="B545" s="303" t="s">
        <v>677</v>
      </c>
      <c r="C545" s="308" t="s">
        <v>379</v>
      </c>
      <c r="D545" s="308">
        <v>1</v>
      </c>
      <c r="E545" s="305"/>
      <c r="F545" s="306"/>
    </row>
    <row r="546" spans="1:6" ht="13">
      <c r="A546" s="283"/>
      <c r="B546" s="330"/>
      <c r="C546" s="308"/>
      <c r="D546" s="308"/>
      <c r="E546" s="305"/>
      <c r="F546" s="306"/>
    </row>
    <row r="547" spans="1:6">
      <c r="A547" s="285"/>
      <c r="B547" s="307"/>
      <c r="C547" s="308"/>
      <c r="D547" s="308"/>
      <c r="E547" s="305"/>
      <c r="F547" s="306"/>
    </row>
    <row r="548" spans="1:6" s="399" customFormat="1" ht="23.25" customHeight="1">
      <c r="A548" s="394" t="s">
        <v>51</v>
      </c>
      <c r="B548" s="402"/>
      <c r="C548" s="403"/>
      <c r="D548" s="403"/>
      <c r="E548" s="404"/>
      <c r="F548" s="405"/>
    </row>
    <row r="549" spans="1:6">
      <c r="B549" s="384"/>
      <c r="D549" s="276"/>
      <c r="E549" s="387"/>
      <c r="F549" s="388"/>
    </row>
    <row r="550" spans="1:6">
      <c r="B550" s="384"/>
      <c r="D550" s="276"/>
      <c r="E550" s="275"/>
      <c r="F550" s="385"/>
    </row>
    <row r="551" spans="1:6" ht="13">
      <c r="A551" s="277" t="s">
        <v>161</v>
      </c>
      <c r="B551" s="384"/>
      <c r="D551" s="276"/>
      <c r="E551" s="275"/>
      <c r="F551" s="385"/>
    </row>
    <row r="552" spans="1:6" ht="13">
      <c r="A552" s="318"/>
      <c r="B552" s="319" t="s">
        <v>2</v>
      </c>
      <c r="C552" s="361" t="s">
        <v>162</v>
      </c>
      <c r="D552" s="362" t="s">
        <v>162</v>
      </c>
      <c r="E552" s="361" t="s">
        <v>162</v>
      </c>
      <c r="F552" s="363" t="s">
        <v>6</v>
      </c>
    </row>
    <row r="553" spans="1:6" ht="13">
      <c r="A553" s="285"/>
      <c r="B553" s="327"/>
      <c r="C553" s="412"/>
      <c r="D553" s="292"/>
      <c r="E553" s="412"/>
      <c r="F553" s="413"/>
    </row>
    <row r="554" spans="1:6">
      <c r="A554" s="283"/>
      <c r="B554" s="349" t="s">
        <v>827</v>
      </c>
      <c r="C554" s="322" t="s">
        <v>379</v>
      </c>
      <c r="D554" s="285"/>
      <c r="E554" s="322"/>
      <c r="F554" s="414">
        <f>F110</f>
        <v>0</v>
      </c>
    </row>
    <row r="555" spans="1:6">
      <c r="A555" s="285"/>
      <c r="B555" s="365"/>
      <c r="C555" s="322"/>
      <c r="D555" s="285"/>
      <c r="E555" s="322"/>
      <c r="F555" s="414"/>
    </row>
    <row r="556" spans="1:6">
      <c r="A556" s="283"/>
      <c r="B556" s="349" t="s">
        <v>716</v>
      </c>
      <c r="C556" s="322" t="s">
        <v>379</v>
      </c>
      <c r="D556" s="285"/>
      <c r="E556" s="322"/>
      <c r="F556" s="415">
        <f>F140</f>
        <v>0</v>
      </c>
    </row>
    <row r="557" spans="1:6">
      <c r="A557" s="285"/>
      <c r="B557" s="365"/>
      <c r="C557" s="322"/>
      <c r="D557" s="285"/>
      <c r="E557" s="322"/>
      <c r="F557" s="414"/>
    </row>
    <row r="558" spans="1:6">
      <c r="A558" s="283"/>
      <c r="B558" s="349" t="s">
        <v>725</v>
      </c>
      <c r="C558" s="322" t="s">
        <v>379</v>
      </c>
      <c r="D558" s="285"/>
      <c r="E558" s="322"/>
      <c r="F558" s="414">
        <f>F169</f>
        <v>0</v>
      </c>
    </row>
    <row r="559" spans="1:6">
      <c r="A559" s="285"/>
      <c r="B559" s="365"/>
      <c r="C559" s="322"/>
      <c r="D559" s="285"/>
      <c r="E559" s="322"/>
      <c r="F559" s="414"/>
    </row>
    <row r="560" spans="1:6">
      <c r="A560" s="283"/>
      <c r="B560" s="349" t="s">
        <v>731</v>
      </c>
      <c r="C560" s="322" t="s">
        <v>379</v>
      </c>
      <c r="D560" s="285"/>
      <c r="E560" s="322"/>
      <c r="F560" s="414">
        <f>F200</f>
        <v>0</v>
      </c>
    </row>
    <row r="561" spans="1:6">
      <c r="A561" s="285"/>
      <c r="B561" s="365"/>
      <c r="C561" s="322"/>
      <c r="D561" s="285"/>
      <c r="E561" s="322"/>
      <c r="F561" s="414"/>
    </row>
    <row r="562" spans="1:6">
      <c r="A562" s="283"/>
      <c r="B562" s="349" t="s">
        <v>737</v>
      </c>
      <c r="C562" s="322" t="s">
        <v>379</v>
      </c>
      <c r="D562" s="285"/>
      <c r="E562" s="322"/>
      <c r="F562" s="414">
        <f>F235</f>
        <v>0</v>
      </c>
    </row>
    <row r="563" spans="1:6">
      <c r="A563" s="285"/>
      <c r="B563" s="365"/>
      <c r="C563" s="322"/>
      <c r="D563" s="285"/>
      <c r="E563" s="322"/>
      <c r="F563" s="414"/>
    </row>
    <row r="564" spans="1:6">
      <c r="A564" s="283"/>
      <c r="B564" s="349" t="s">
        <v>746</v>
      </c>
      <c r="C564" s="322" t="s">
        <v>379</v>
      </c>
      <c r="D564" s="285"/>
      <c r="E564" s="322"/>
      <c r="F564" s="414">
        <f>F259</f>
        <v>0</v>
      </c>
    </row>
    <row r="565" spans="1:6">
      <c r="A565" s="285"/>
      <c r="B565" s="365"/>
      <c r="C565" s="322"/>
      <c r="D565" s="285"/>
      <c r="E565" s="322"/>
      <c r="F565" s="414"/>
    </row>
    <row r="566" spans="1:6">
      <c r="A566" s="283"/>
      <c r="B566" s="349" t="s">
        <v>752</v>
      </c>
      <c r="C566" s="322" t="s">
        <v>379</v>
      </c>
      <c r="D566" s="285"/>
      <c r="E566" s="322"/>
      <c r="F566" s="414">
        <f>F301</f>
        <v>0</v>
      </c>
    </row>
    <row r="567" spans="1:6">
      <c r="A567" s="285"/>
      <c r="B567" s="365"/>
      <c r="C567" s="322"/>
      <c r="D567" s="285"/>
      <c r="E567" s="322"/>
      <c r="F567" s="414"/>
    </row>
    <row r="568" spans="1:6">
      <c r="A568" s="283"/>
      <c r="B568" s="349" t="s">
        <v>763</v>
      </c>
      <c r="C568" s="322" t="s">
        <v>379</v>
      </c>
      <c r="D568" s="285"/>
      <c r="E568" s="322"/>
      <c r="F568" s="414">
        <f>F313</f>
        <v>0</v>
      </c>
    </row>
    <row r="569" spans="1:6">
      <c r="A569" s="285"/>
      <c r="B569" s="365"/>
      <c r="C569" s="322"/>
      <c r="D569" s="285"/>
      <c r="E569" s="322"/>
      <c r="F569" s="414"/>
    </row>
    <row r="570" spans="1:6">
      <c r="A570" s="283"/>
      <c r="B570" s="349" t="s">
        <v>766</v>
      </c>
      <c r="C570" s="322" t="s">
        <v>379</v>
      </c>
      <c r="D570" s="285"/>
      <c r="E570" s="322"/>
      <c r="F570" s="414">
        <f>F356</f>
        <v>0</v>
      </c>
    </row>
    <row r="571" spans="1:6">
      <c r="A571" s="285"/>
      <c r="B571" s="365"/>
      <c r="C571" s="322"/>
      <c r="D571" s="285"/>
      <c r="E571" s="322"/>
      <c r="F571" s="414"/>
    </row>
    <row r="572" spans="1:6">
      <c r="A572" s="285"/>
      <c r="B572" s="324" t="s">
        <v>777</v>
      </c>
      <c r="C572" s="322" t="s">
        <v>379</v>
      </c>
      <c r="D572" s="285"/>
      <c r="E572" s="322"/>
      <c r="F572" s="414">
        <f>F381</f>
        <v>0</v>
      </c>
    </row>
    <row r="573" spans="1:6">
      <c r="A573" s="285"/>
      <c r="B573" s="365"/>
      <c r="C573" s="322"/>
      <c r="D573" s="285"/>
      <c r="E573" s="322"/>
      <c r="F573" s="414"/>
    </row>
    <row r="574" spans="1:6" ht="13">
      <c r="A574" s="283"/>
      <c r="B574" s="324" t="s">
        <v>783</v>
      </c>
      <c r="C574" s="322" t="s">
        <v>379</v>
      </c>
      <c r="D574" s="367"/>
      <c r="E574" s="367"/>
      <c r="F574" s="414">
        <f>F412</f>
        <v>0</v>
      </c>
    </row>
    <row r="575" spans="1:6">
      <c r="A575" s="285"/>
      <c r="B575" s="365"/>
      <c r="C575" s="322"/>
      <c r="D575" s="322"/>
      <c r="E575" s="322"/>
      <c r="F575" s="414"/>
    </row>
    <row r="576" spans="1:6">
      <c r="A576" s="283"/>
      <c r="B576" s="349" t="s">
        <v>789</v>
      </c>
      <c r="C576" s="322" t="s">
        <v>379</v>
      </c>
      <c r="D576" s="285"/>
      <c r="E576" s="322"/>
      <c r="F576" s="414">
        <f>F436</f>
        <v>0</v>
      </c>
    </row>
    <row r="577" spans="1:6">
      <c r="A577" s="285"/>
      <c r="B577" s="365"/>
      <c r="C577" s="322"/>
      <c r="D577" s="285"/>
      <c r="E577" s="322"/>
      <c r="F577" s="414"/>
    </row>
    <row r="578" spans="1:6" ht="25">
      <c r="A578" s="283"/>
      <c r="B578" s="401" t="s">
        <v>792</v>
      </c>
      <c r="C578" s="322" t="s">
        <v>379</v>
      </c>
      <c r="D578" s="285"/>
      <c r="E578" s="322"/>
      <c r="F578" s="414">
        <f>F464</f>
        <v>0</v>
      </c>
    </row>
    <row r="579" spans="1:6">
      <c r="A579" s="285"/>
      <c r="B579" s="365"/>
      <c r="C579" s="322"/>
      <c r="D579" s="285"/>
      <c r="E579" s="322"/>
      <c r="F579" s="414"/>
    </row>
    <row r="580" spans="1:6">
      <c r="A580" s="285"/>
      <c r="B580" s="401" t="s">
        <v>798</v>
      </c>
      <c r="C580" s="322" t="s">
        <v>379</v>
      </c>
      <c r="D580" s="285"/>
      <c r="E580" s="322"/>
      <c r="F580" s="414">
        <f>F548</f>
        <v>0</v>
      </c>
    </row>
    <row r="581" spans="1:6">
      <c r="A581" s="285"/>
      <c r="B581" s="365"/>
      <c r="C581" s="322"/>
      <c r="D581" s="285"/>
      <c r="E581" s="322"/>
      <c r="F581" s="350"/>
    </row>
    <row r="582" spans="1:6" ht="13">
      <c r="A582" s="334"/>
      <c r="B582" s="368" t="s">
        <v>163</v>
      </c>
      <c r="C582" s="369"/>
      <c r="D582" s="370"/>
      <c r="E582" s="369"/>
      <c r="F582" s="371">
        <f>SUM(F554:F581)</f>
        <v>0</v>
      </c>
    </row>
  </sheetData>
  <mergeCells count="2">
    <mergeCell ref="A1:F1"/>
    <mergeCell ref="G55:G57"/>
  </mergeCells>
  <pageMargins left="0.7" right="0.7" top="0.75" bottom="0.75" header="0.3" footer="0.3"/>
  <ignoredErrors>
    <ignoredError sqref="F554:F580 F582" unlockedFormula="1"/>
  </ignoredErrors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63236-1A71-4E42-B80E-095B8D49DC1B}">
  <sheetPr>
    <tabColor theme="5" tint="-0.249977111117893"/>
  </sheetPr>
  <dimension ref="A1:H582"/>
  <sheetViews>
    <sheetView zoomScaleNormal="100" workbookViewId="0">
      <pane ySplit="3" topLeftCell="A4" activePane="bottomLeft" state="frozen"/>
      <selection pane="bottomLeft" sqref="A1:F1"/>
    </sheetView>
  </sheetViews>
  <sheetFormatPr defaultColWidth="8.90625" defaultRowHeight="12.5"/>
  <cols>
    <col min="1" max="1" width="9.08984375" style="276" customWidth="1"/>
    <col min="2" max="2" width="56.6328125" style="372" customWidth="1"/>
    <col min="3" max="3" width="10.08984375" style="275" customWidth="1"/>
    <col min="4" max="4" width="14.36328125" style="275" customWidth="1"/>
    <col min="5" max="5" width="20" style="389" customWidth="1"/>
    <col min="6" max="6" width="22.6328125" style="390" customWidth="1"/>
    <col min="7" max="16384" width="8.90625" style="372"/>
  </cols>
  <sheetData>
    <row r="1" spans="1:6" ht="13">
      <c r="A1" s="416"/>
      <c r="B1" s="416"/>
      <c r="C1" s="416"/>
      <c r="D1" s="416"/>
      <c r="E1" s="416"/>
      <c r="F1" s="416"/>
    </row>
    <row r="2" spans="1:6" ht="13">
      <c r="A2" s="278" t="s">
        <v>827</v>
      </c>
      <c r="B2" s="278"/>
      <c r="C2" s="278"/>
      <c r="D2" s="278"/>
      <c r="E2" s="278"/>
      <c r="F2" s="279"/>
    </row>
    <row r="3" spans="1:6" ht="13">
      <c r="A3" s="280" t="s">
        <v>1</v>
      </c>
      <c r="B3" s="280" t="s">
        <v>2</v>
      </c>
      <c r="C3" s="280" t="s">
        <v>3</v>
      </c>
      <c r="D3" s="280" t="s">
        <v>4</v>
      </c>
      <c r="E3" s="281" t="s">
        <v>5</v>
      </c>
      <c r="F3" s="282" t="s">
        <v>6</v>
      </c>
    </row>
    <row r="4" spans="1:6" ht="27" customHeight="1">
      <c r="A4" s="283"/>
      <c r="B4" s="284" t="s">
        <v>54</v>
      </c>
      <c r="C4" s="285"/>
      <c r="D4" s="285"/>
      <c r="E4" s="286"/>
      <c r="F4" s="287"/>
    </row>
    <row r="5" spans="1:6">
      <c r="A5" s="285"/>
      <c r="B5" s="288"/>
      <c r="C5" s="285"/>
      <c r="D5" s="285"/>
      <c r="E5" s="286"/>
      <c r="F5" s="287"/>
    </row>
    <row r="6" spans="1:6" ht="13">
      <c r="A6" s="283"/>
      <c r="B6" s="284" t="s">
        <v>56</v>
      </c>
      <c r="C6" s="285"/>
      <c r="D6" s="285"/>
      <c r="E6" s="286"/>
      <c r="F6" s="287"/>
    </row>
    <row r="7" spans="1:6">
      <c r="A7" s="285"/>
      <c r="B7" s="288"/>
      <c r="C7" s="285"/>
      <c r="D7" s="285"/>
      <c r="E7" s="286"/>
      <c r="F7" s="287"/>
    </row>
    <row r="8" spans="1:6" ht="13">
      <c r="A8" s="283"/>
      <c r="B8" s="289" t="s">
        <v>353</v>
      </c>
      <c r="C8" s="285"/>
      <c r="D8" s="285"/>
      <c r="E8" s="286"/>
      <c r="F8" s="287"/>
    </row>
    <row r="9" spans="1:6">
      <c r="A9" s="285"/>
      <c r="B9" s="288"/>
      <c r="C9" s="285"/>
      <c r="D9" s="285"/>
      <c r="E9" s="286"/>
      <c r="F9" s="287"/>
    </row>
    <row r="10" spans="1:6" ht="13">
      <c r="A10" s="283"/>
      <c r="B10" s="290" t="s">
        <v>323</v>
      </c>
      <c r="C10" s="291"/>
      <c r="D10" s="292"/>
      <c r="E10" s="293"/>
      <c r="F10" s="294"/>
    </row>
    <row r="11" spans="1:6" ht="26">
      <c r="A11" s="283"/>
      <c r="B11" s="295" t="s">
        <v>371</v>
      </c>
      <c r="C11" s="291"/>
      <c r="D11" s="292"/>
      <c r="E11" s="293"/>
      <c r="F11" s="294"/>
    </row>
    <row r="12" spans="1:6" ht="13">
      <c r="A12" s="283"/>
      <c r="B12" s="284"/>
      <c r="C12" s="291"/>
      <c r="D12" s="292"/>
      <c r="E12" s="293"/>
      <c r="F12" s="294"/>
    </row>
    <row r="13" spans="1:6">
      <c r="A13" s="283" t="s">
        <v>678</v>
      </c>
      <c r="B13" s="296" t="s">
        <v>372</v>
      </c>
      <c r="C13" s="283" t="s">
        <v>380</v>
      </c>
      <c r="D13" s="285">
        <v>1</v>
      </c>
      <c r="E13" s="286"/>
      <c r="F13" s="287"/>
    </row>
    <row r="14" spans="1:6" ht="13">
      <c r="A14" s="283"/>
      <c r="B14" s="284"/>
      <c r="C14" s="291"/>
      <c r="D14" s="285"/>
      <c r="E14" s="293"/>
      <c r="F14" s="287"/>
    </row>
    <row r="15" spans="1:6" ht="25">
      <c r="A15" s="283" t="s">
        <v>679</v>
      </c>
      <c r="B15" s="296" t="s">
        <v>530</v>
      </c>
      <c r="C15" s="283" t="s">
        <v>380</v>
      </c>
      <c r="D15" s="285">
        <v>1</v>
      </c>
      <c r="E15" s="286"/>
      <c r="F15" s="287"/>
    </row>
    <row r="16" spans="1:6" ht="13">
      <c r="A16" s="283"/>
      <c r="B16" s="284"/>
      <c r="C16" s="291"/>
      <c r="D16" s="285"/>
      <c r="E16" s="293"/>
      <c r="F16" s="287"/>
    </row>
    <row r="17" spans="1:6">
      <c r="A17" s="283" t="s">
        <v>680</v>
      </c>
      <c r="B17" s="296" t="s">
        <v>373</v>
      </c>
      <c r="C17" s="283" t="s">
        <v>380</v>
      </c>
      <c r="D17" s="285">
        <v>1</v>
      </c>
      <c r="E17" s="286"/>
      <c r="F17" s="287"/>
    </row>
    <row r="18" spans="1:6" ht="13">
      <c r="A18" s="283"/>
      <c r="B18" s="284"/>
      <c r="C18" s="291"/>
      <c r="D18" s="292"/>
      <c r="E18" s="293"/>
      <c r="F18" s="287"/>
    </row>
    <row r="19" spans="1:6" ht="13">
      <c r="A19" s="283"/>
      <c r="B19" s="290" t="s">
        <v>25</v>
      </c>
      <c r="C19" s="285"/>
      <c r="D19" s="285"/>
      <c r="E19" s="286"/>
      <c r="F19" s="287"/>
    </row>
    <row r="20" spans="1:6" ht="13">
      <c r="A20" s="283"/>
      <c r="B20" s="284"/>
      <c r="C20" s="285"/>
      <c r="D20" s="285"/>
      <c r="E20" s="286"/>
      <c r="F20" s="287"/>
    </row>
    <row r="21" spans="1:6" ht="26">
      <c r="A21" s="283"/>
      <c r="B21" s="295" t="s">
        <v>354</v>
      </c>
      <c r="C21" s="285"/>
      <c r="D21" s="285"/>
      <c r="E21" s="286"/>
      <c r="F21" s="287"/>
    </row>
    <row r="22" spans="1:6" ht="13">
      <c r="A22" s="283"/>
      <c r="B22" s="284"/>
      <c r="C22" s="285"/>
      <c r="D22" s="285"/>
      <c r="E22" s="286"/>
      <c r="F22" s="287"/>
    </row>
    <row r="23" spans="1:6" ht="52">
      <c r="A23" s="283"/>
      <c r="B23" s="297" t="s">
        <v>356</v>
      </c>
      <c r="C23" s="285"/>
      <c r="D23" s="285"/>
      <c r="E23" s="286"/>
      <c r="F23" s="287"/>
    </row>
    <row r="24" spans="1:6">
      <c r="A24" s="285"/>
      <c r="B24" s="288"/>
      <c r="C24" s="285"/>
      <c r="D24" s="285"/>
      <c r="E24" s="286"/>
      <c r="F24" s="287"/>
    </row>
    <row r="25" spans="1:6">
      <c r="A25" s="283" t="s">
        <v>681</v>
      </c>
      <c r="B25" s="296" t="s">
        <v>355</v>
      </c>
      <c r="C25" s="283" t="s">
        <v>380</v>
      </c>
      <c r="D25" s="285">
        <v>1</v>
      </c>
      <c r="E25" s="286"/>
      <c r="F25" s="287"/>
    </row>
    <row r="26" spans="1:6">
      <c r="A26" s="283"/>
      <c r="B26" s="296"/>
      <c r="C26" s="283"/>
      <c r="D26" s="285"/>
      <c r="E26" s="286"/>
      <c r="F26" s="287"/>
    </row>
    <row r="27" spans="1:6">
      <c r="A27" s="283" t="s">
        <v>682</v>
      </c>
      <c r="B27" s="296" t="s">
        <v>357</v>
      </c>
      <c r="C27" s="283" t="s">
        <v>32</v>
      </c>
      <c r="D27" s="285">
        <v>30</v>
      </c>
      <c r="E27" s="286"/>
      <c r="F27" s="287"/>
    </row>
    <row r="28" spans="1:6">
      <c r="A28" s="283"/>
      <c r="B28" s="296"/>
      <c r="C28" s="283"/>
      <c r="D28" s="285"/>
      <c r="E28" s="286"/>
      <c r="F28" s="287"/>
    </row>
    <row r="29" spans="1:6">
      <c r="A29" s="283" t="s">
        <v>683</v>
      </c>
      <c r="B29" s="296" t="s">
        <v>358</v>
      </c>
      <c r="C29" s="283" t="s">
        <v>32</v>
      </c>
      <c r="D29" s="285">
        <v>30</v>
      </c>
      <c r="E29" s="286"/>
      <c r="F29" s="287"/>
    </row>
    <row r="30" spans="1:6">
      <c r="A30" s="283"/>
      <c r="B30" s="296"/>
      <c r="C30" s="283"/>
      <c r="D30" s="285"/>
      <c r="E30" s="286"/>
      <c r="F30" s="287"/>
    </row>
    <row r="31" spans="1:6" ht="37.5">
      <c r="A31" s="283" t="s">
        <v>684</v>
      </c>
      <c r="B31" s="296" t="s">
        <v>359</v>
      </c>
      <c r="C31" s="283" t="s">
        <v>32</v>
      </c>
      <c r="D31" s="285">
        <v>30</v>
      </c>
      <c r="E31" s="286"/>
      <c r="F31" s="287"/>
    </row>
    <row r="32" spans="1:6">
      <c r="A32" s="283"/>
      <c r="B32" s="296"/>
      <c r="C32" s="283"/>
      <c r="D32" s="285"/>
      <c r="E32" s="286"/>
      <c r="F32" s="287"/>
    </row>
    <row r="33" spans="1:6" ht="25">
      <c r="A33" s="283" t="s">
        <v>685</v>
      </c>
      <c r="B33" s="296" t="s">
        <v>360</v>
      </c>
      <c r="C33" s="283" t="s">
        <v>32</v>
      </c>
      <c r="D33" s="285">
        <v>30</v>
      </c>
      <c r="E33" s="286"/>
      <c r="F33" s="287"/>
    </row>
    <row r="34" spans="1:6">
      <c r="A34" s="283"/>
      <c r="B34" s="296"/>
      <c r="C34" s="283"/>
      <c r="D34" s="285"/>
      <c r="E34" s="286"/>
      <c r="F34" s="287"/>
    </row>
    <row r="35" spans="1:6" ht="32.25" customHeight="1">
      <c r="A35" s="283" t="s">
        <v>686</v>
      </c>
      <c r="B35" s="296" t="s">
        <v>370</v>
      </c>
      <c r="C35" s="283" t="s">
        <v>32</v>
      </c>
      <c r="D35" s="285">
        <v>30</v>
      </c>
      <c r="E35" s="286"/>
      <c r="F35" s="287"/>
    </row>
    <row r="36" spans="1:6">
      <c r="A36" s="283"/>
      <c r="B36" s="296"/>
      <c r="C36" s="283"/>
      <c r="D36" s="285"/>
      <c r="E36" s="286"/>
      <c r="F36" s="287"/>
    </row>
    <row r="37" spans="1:6" ht="37.5">
      <c r="A37" s="283" t="s">
        <v>687</v>
      </c>
      <c r="B37" s="296" t="s">
        <v>361</v>
      </c>
      <c r="C37" s="283" t="s">
        <v>32</v>
      </c>
      <c r="D37" s="285">
        <v>30</v>
      </c>
      <c r="E37" s="286"/>
      <c r="F37" s="287"/>
    </row>
    <row r="38" spans="1:6">
      <c r="A38" s="283"/>
      <c r="B38" s="296"/>
      <c r="C38" s="283"/>
      <c r="D38" s="285"/>
      <c r="E38" s="286"/>
      <c r="F38" s="287"/>
    </row>
    <row r="39" spans="1:6" ht="25">
      <c r="A39" s="283" t="s">
        <v>688</v>
      </c>
      <c r="B39" s="296" t="s">
        <v>362</v>
      </c>
      <c r="C39" s="283" t="s">
        <v>32</v>
      </c>
      <c r="D39" s="285">
        <v>30</v>
      </c>
      <c r="E39" s="286"/>
      <c r="F39" s="287"/>
    </row>
    <row r="40" spans="1:6">
      <c r="A40" s="283"/>
      <c r="B40" s="296"/>
      <c r="C40" s="283"/>
      <c r="D40" s="285"/>
      <c r="E40" s="286"/>
      <c r="F40" s="287"/>
    </row>
    <row r="41" spans="1:6" ht="25">
      <c r="A41" s="283" t="s">
        <v>689</v>
      </c>
      <c r="B41" s="296" t="s">
        <v>363</v>
      </c>
      <c r="C41" s="283" t="s">
        <v>32</v>
      </c>
      <c r="D41" s="285">
        <v>30</v>
      </c>
      <c r="E41" s="286"/>
      <c r="F41" s="287"/>
    </row>
    <row r="42" spans="1:6">
      <c r="A42" s="283"/>
      <c r="B42" s="296"/>
      <c r="C42" s="283"/>
      <c r="D42" s="285"/>
      <c r="E42" s="286"/>
      <c r="F42" s="287"/>
    </row>
    <row r="43" spans="1:6" ht="25">
      <c r="A43" s="283" t="s">
        <v>690</v>
      </c>
      <c r="B43" s="296" t="s">
        <v>364</v>
      </c>
      <c r="C43" s="283" t="s">
        <v>32</v>
      </c>
      <c r="D43" s="285">
        <v>30</v>
      </c>
      <c r="E43" s="286"/>
      <c r="F43" s="287"/>
    </row>
    <row r="44" spans="1:6">
      <c r="A44" s="283"/>
      <c r="B44" s="296"/>
      <c r="C44" s="283"/>
      <c r="D44" s="285"/>
      <c r="E44" s="286"/>
      <c r="F44" s="287"/>
    </row>
    <row r="45" spans="1:6" ht="25">
      <c r="A45" s="283" t="s">
        <v>691</v>
      </c>
      <c r="B45" s="296" t="s">
        <v>365</v>
      </c>
      <c r="C45" s="283" t="s">
        <v>32</v>
      </c>
      <c r="D45" s="285">
        <v>30</v>
      </c>
      <c r="E45" s="373"/>
      <c r="F45" s="287"/>
    </row>
    <row r="46" spans="1:6">
      <c r="A46" s="283"/>
      <c r="B46" s="296"/>
      <c r="C46" s="283"/>
      <c r="D46" s="285"/>
      <c r="E46" s="286"/>
      <c r="F46" s="287"/>
    </row>
    <row r="47" spans="1:6" ht="39" customHeight="1">
      <c r="A47" s="283" t="s">
        <v>692</v>
      </c>
      <c r="B47" s="296" t="s">
        <v>366</v>
      </c>
      <c r="C47" s="283" t="s">
        <v>32</v>
      </c>
      <c r="D47" s="285">
        <v>30</v>
      </c>
      <c r="E47" s="286"/>
      <c r="F47" s="287"/>
    </row>
    <row r="48" spans="1:6">
      <c r="A48" s="283"/>
      <c r="B48" s="296"/>
      <c r="C48" s="283"/>
      <c r="D48" s="285"/>
      <c r="E48" s="286"/>
      <c r="F48" s="287"/>
    </row>
    <row r="49" spans="1:7" ht="25">
      <c r="A49" s="283" t="s">
        <v>693</v>
      </c>
      <c r="B49" s="296" t="s">
        <v>367</v>
      </c>
      <c r="C49" s="283" t="s">
        <v>32</v>
      </c>
      <c r="D49" s="285">
        <v>30</v>
      </c>
      <c r="E49" s="286"/>
      <c r="F49" s="287"/>
    </row>
    <row r="50" spans="1:7">
      <c r="A50" s="283"/>
      <c r="B50" s="296"/>
      <c r="C50" s="283"/>
      <c r="D50" s="285"/>
      <c r="E50" s="286"/>
      <c r="F50" s="287"/>
    </row>
    <row r="51" spans="1:7" ht="25">
      <c r="A51" s="283" t="s">
        <v>694</v>
      </c>
      <c r="B51" s="296" t="s">
        <v>368</v>
      </c>
      <c r="C51" s="283" t="s">
        <v>32</v>
      </c>
      <c r="D51" s="285">
        <v>30</v>
      </c>
      <c r="E51" s="286"/>
      <c r="F51" s="287"/>
    </row>
    <row r="52" spans="1:7">
      <c r="A52" s="283"/>
      <c r="B52" s="296"/>
      <c r="C52" s="283"/>
      <c r="D52" s="285"/>
      <c r="E52" s="286"/>
      <c r="F52" s="287"/>
    </row>
    <row r="53" spans="1:7" ht="25">
      <c r="A53" s="283" t="s">
        <v>695</v>
      </c>
      <c r="B53" s="296" t="s">
        <v>369</v>
      </c>
      <c r="C53" s="283" t="s">
        <v>32</v>
      </c>
      <c r="D53" s="285">
        <v>30</v>
      </c>
      <c r="E53" s="286"/>
      <c r="F53" s="287"/>
    </row>
    <row r="54" spans="1:7" ht="15.75" customHeight="1">
      <c r="A54" s="283"/>
      <c r="B54" s="298"/>
      <c r="C54" s="299"/>
      <c r="D54" s="300"/>
      <c r="E54" s="301"/>
      <c r="F54" s="302"/>
    </row>
    <row r="55" spans="1:7">
      <c r="A55" s="283" t="s">
        <v>696</v>
      </c>
      <c r="B55" s="303" t="s">
        <v>415</v>
      </c>
      <c r="C55" s="304" t="s">
        <v>32</v>
      </c>
      <c r="D55" s="300">
        <v>5</v>
      </c>
      <c r="E55" s="305"/>
      <c r="F55" s="306"/>
      <c r="G55" s="417"/>
    </row>
    <row r="56" spans="1:7">
      <c r="A56" s="285"/>
      <c r="B56" s="307"/>
      <c r="C56" s="308"/>
      <c r="D56" s="300"/>
      <c r="E56" s="305"/>
      <c r="F56" s="309"/>
      <c r="G56" s="417"/>
    </row>
    <row r="57" spans="1:7">
      <c r="A57" s="283" t="s">
        <v>697</v>
      </c>
      <c r="B57" s="303" t="s">
        <v>417</v>
      </c>
      <c r="C57" s="304" t="s">
        <v>32</v>
      </c>
      <c r="D57" s="300">
        <v>5</v>
      </c>
      <c r="E57" s="305"/>
      <c r="F57" s="306"/>
      <c r="G57" s="417"/>
    </row>
    <row r="58" spans="1:7">
      <c r="A58" s="283"/>
      <c r="B58" s="296"/>
      <c r="C58" s="283"/>
      <c r="D58" s="285"/>
      <c r="E58" s="286"/>
      <c r="F58" s="287"/>
    </row>
    <row r="59" spans="1:7" ht="13">
      <c r="A59" s="285"/>
      <c r="B59" s="310" t="s">
        <v>540</v>
      </c>
      <c r="C59" s="285"/>
      <c r="D59" s="285"/>
      <c r="E59" s="286"/>
      <c r="F59" s="287"/>
    </row>
    <row r="60" spans="1:7">
      <c r="A60" s="285"/>
      <c r="B60" s="288"/>
      <c r="C60" s="285"/>
      <c r="D60" s="285"/>
      <c r="E60" s="286"/>
      <c r="F60" s="287"/>
    </row>
    <row r="61" spans="1:7" ht="43.5" customHeight="1">
      <c r="A61" s="285" t="s">
        <v>698</v>
      </c>
      <c r="B61" s="288" t="s">
        <v>533</v>
      </c>
      <c r="C61" s="283" t="s">
        <v>379</v>
      </c>
      <c r="D61" s="285">
        <v>1</v>
      </c>
      <c r="E61" s="286"/>
      <c r="F61" s="287"/>
    </row>
    <row r="62" spans="1:7">
      <c r="A62" s="285"/>
      <c r="B62" s="288"/>
      <c r="C62" s="285"/>
      <c r="D62" s="285"/>
      <c r="E62" s="286"/>
      <c r="F62" s="287"/>
    </row>
    <row r="63" spans="1:7" ht="37.5">
      <c r="A63" s="285" t="s">
        <v>699</v>
      </c>
      <c r="B63" s="288" t="s">
        <v>590</v>
      </c>
      <c r="C63" s="283" t="s">
        <v>379</v>
      </c>
      <c r="D63" s="285">
        <v>1</v>
      </c>
      <c r="E63" s="286"/>
      <c r="F63" s="287"/>
    </row>
    <row r="64" spans="1:7">
      <c r="A64" s="285"/>
      <c r="B64" s="288"/>
      <c r="C64" s="285"/>
      <c r="D64" s="285"/>
      <c r="E64" s="286"/>
      <c r="F64" s="287"/>
    </row>
    <row r="65" spans="1:8" ht="37.5">
      <c r="A65" s="285" t="s">
        <v>700</v>
      </c>
      <c r="B65" s="296" t="s">
        <v>534</v>
      </c>
      <c r="C65" s="283" t="s">
        <v>379</v>
      </c>
      <c r="D65" s="285">
        <v>1</v>
      </c>
      <c r="E65" s="286"/>
      <c r="F65" s="287"/>
    </row>
    <row r="66" spans="1:8">
      <c r="A66" s="285"/>
      <c r="B66" s="288"/>
      <c r="C66" s="285"/>
      <c r="D66" s="285"/>
      <c r="E66" s="286"/>
      <c r="F66" s="287"/>
    </row>
    <row r="67" spans="1:8" ht="37.5">
      <c r="A67" s="285" t="s">
        <v>701</v>
      </c>
      <c r="B67" s="288" t="s">
        <v>535</v>
      </c>
      <c r="C67" s="283" t="s">
        <v>379</v>
      </c>
      <c r="D67" s="285">
        <v>1</v>
      </c>
      <c r="E67" s="286"/>
      <c r="F67" s="287"/>
    </row>
    <row r="68" spans="1:8" ht="13">
      <c r="A68" s="285"/>
      <c r="B68" s="311"/>
      <c r="C68" s="283"/>
      <c r="D68" s="285"/>
      <c r="E68" s="286"/>
      <c r="F68" s="287"/>
    </row>
    <row r="69" spans="1:8" ht="13">
      <c r="A69" s="285"/>
      <c r="B69" s="310" t="s">
        <v>536</v>
      </c>
      <c r="C69" s="283"/>
      <c r="D69" s="285"/>
      <c r="E69" s="286"/>
      <c r="F69" s="287"/>
    </row>
    <row r="70" spans="1:8" ht="13">
      <c r="A70" s="285"/>
      <c r="B70" s="311"/>
      <c r="C70" s="283"/>
      <c r="D70" s="285"/>
      <c r="E70" s="286"/>
      <c r="F70" s="287"/>
    </row>
    <row r="71" spans="1:8" ht="25">
      <c r="A71" s="285" t="s">
        <v>702</v>
      </c>
      <c r="B71" s="288" t="s">
        <v>591</v>
      </c>
      <c r="C71" s="283" t="s">
        <v>379</v>
      </c>
      <c r="D71" s="285">
        <v>1</v>
      </c>
      <c r="E71" s="286"/>
      <c r="F71" s="287"/>
      <c r="H71" s="374"/>
    </row>
    <row r="72" spans="1:8" ht="13">
      <c r="A72" s="285"/>
      <c r="B72" s="311"/>
      <c r="C72" s="283"/>
      <c r="D72" s="285"/>
      <c r="E72" s="286"/>
      <c r="F72" s="287"/>
    </row>
    <row r="73" spans="1:8" ht="25">
      <c r="A73" s="285" t="s">
        <v>703</v>
      </c>
      <c r="B73" s="288" t="s">
        <v>537</v>
      </c>
      <c r="C73" s="283" t="s">
        <v>379</v>
      </c>
      <c r="D73" s="285">
        <v>1</v>
      </c>
      <c r="E73" s="286"/>
      <c r="F73" s="287"/>
    </row>
    <row r="74" spans="1:8" ht="13">
      <c r="A74" s="285"/>
      <c r="B74" s="311"/>
      <c r="C74" s="283"/>
      <c r="D74" s="285"/>
      <c r="E74" s="286"/>
      <c r="F74" s="287"/>
    </row>
    <row r="75" spans="1:8" ht="37.5">
      <c r="A75" s="285" t="s">
        <v>704</v>
      </c>
      <c r="B75" s="288" t="s">
        <v>538</v>
      </c>
      <c r="C75" s="283" t="s">
        <v>379</v>
      </c>
      <c r="D75" s="285">
        <v>1</v>
      </c>
      <c r="E75" s="286"/>
      <c r="F75" s="287"/>
    </row>
    <row r="76" spans="1:8" ht="13">
      <c r="A76" s="285"/>
      <c r="B76" s="311"/>
      <c r="C76" s="283"/>
      <c r="D76" s="285"/>
      <c r="E76" s="286"/>
      <c r="F76" s="287"/>
    </row>
    <row r="77" spans="1:8" ht="25">
      <c r="A77" s="285" t="s">
        <v>705</v>
      </c>
      <c r="B77" s="288" t="s">
        <v>592</v>
      </c>
      <c r="C77" s="283" t="s">
        <v>379</v>
      </c>
      <c r="D77" s="285">
        <v>1</v>
      </c>
      <c r="E77" s="286"/>
      <c r="F77" s="287"/>
    </row>
    <row r="78" spans="1:8" ht="13">
      <c r="A78" s="285"/>
      <c r="B78" s="311"/>
      <c r="C78" s="283"/>
      <c r="D78" s="285"/>
      <c r="E78" s="286"/>
      <c r="F78" s="287"/>
    </row>
    <row r="79" spans="1:8" ht="37.5">
      <c r="A79" s="285" t="s">
        <v>706</v>
      </c>
      <c r="B79" s="288" t="s">
        <v>593</v>
      </c>
      <c r="C79" s="283" t="s">
        <v>379</v>
      </c>
      <c r="D79" s="285">
        <v>1</v>
      </c>
      <c r="E79" s="286"/>
      <c r="F79" s="287"/>
    </row>
    <row r="80" spans="1:8" ht="13">
      <c r="A80" s="285"/>
      <c r="B80" s="311"/>
      <c r="C80" s="283"/>
      <c r="D80" s="285"/>
      <c r="E80" s="286"/>
      <c r="F80" s="287"/>
    </row>
    <row r="81" spans="1:6" ht="25">
      <c r="A81" s="285" t="s">
        <v>707</v>
      </c>
      <c r="B81" s="288" t="s">
        <v>594</v>
      </c>
      <c r="C81" s="283" t="s">
        <v>379</v>
      </c>
      <c r="D81" s="285">
        <v>1</v>
      </c>
      <c r="E81" s="286"/>
      <c r="F81" s="287"/>
    </row>
    <row r="82" spans="1:6">
      <c r="A82" s="285"/>
      <c r="B82" s="288"/>
      <c r="C82" s="285"/>
      <c r="D82" s="285"/>
      <c r="E82" s="286"/>
      <c r="F82" s="287"/>
    </row>
    <row r="83" spans="1:6">
      <c r="A83" s="285" t="s">
        <v>708</v>
      </c>
      <c r="B83" s="288" t="s">
        <v>374</v>
      </c>
      <c r="C83" s="285" t="s">
        <v>380</v>
      </c>
      <c r="D83" s="285">
        <v>1</v>
      </c>
      <c r="E83" s="312"/>
      <c r="F83" s="287"/>
    </row>
    <row r="84" spans="1:6">
      <c r="A84" s="285"/>
      <c r="B84" s="288"/>
      <c r="C84" s="285"/>
      <c r="D84" s="285"/>
      <c r="E84" s="286"/>
      <c r="F84" s="287"/>
    </row>
    <row r="85" spans="1:6">
      <c r="A85" s="285" t="s">
        <v>709</v>
      </c>
      <c r="B85" s="288" t="s">
        <v>375</v>
      </c>
      <c r="C85" s="285" t="s">
        <v>380</v>
      </c>
      <c r="D85" s="285">
        <v>1</v>
      </c>
      <c r="E85" s="286"/>
      <c r="F85" s="287"/>
    </row>
    <row r="86" spans="1:6">
      <c r="A86" s="285"/>
      <c r="B86" s="288"/>
      <c r="C86" s="285"/>
      <c r="D86" s="285"/>
      <c r="E86" s="286"/>
      <c r="F86" s="287"/>
    </row>
    <row r="87" spans="1:6">
      <c r="A87" s="285" t="s">
        <v>710</v>
      </c>
      <c r="B87" s="288" t="s">
        <v>376</v>
      </c>
      <c r="C87" s="285" t="s">
        <v>380</v>
      </c>
      <c r="D87" s="285">
        <v>1</v>
      </c>
      <c r="E87" s="286"/>
      <c r="F87" s="287"/>
    </row>
    <row r="88" spans="1:6">
      <c r="A88" s="285"/>
      <c r="B88" s="288"/>
      <c r="C88" s="285"/>
      <c r="D88" s="285"/>
      <c r="E88" s="286"/>
      <c r="F88" s="287"/>
    </row>
    <row r="89" spans="1:6" ht="13">
      <c r="A89" s="283"/>
      <c r="B89" s="313" t="s">
        <v>378</v>
      </c>
      <c r="C89" s="291"/>
      <c r="D89" s="292"/>
      <c r="E89" s="293"/>
      <c r="F89" s="294"/>
    </row>
    <row r="90" spans="1:6">
      <c r="A90" s="283"/>
      <c r="B90" s="296"/>
      <c r="C90" s="283"/>
      <c r="D90" s="285"/>
      <c r="E90" s="286"/>
      <c r="F90" s="287"/>
    </row>
    <row r="91" spans="1:6" ht="13">
      <c r="A91" s="283"/>
      <c r="B91" s="284" t="s">
        <v>10</v>
      </c>
      <c r="C91" s="285"/>
      <c r="D91" s="285"/>
      <c r="E91" s="286"/>
      <c r="F91" s="287"/>
    </row>
    <row r="92" spans="1:6">
      <c r="A92" s="285"/>
      <c r="B92" s="288"/>
      <c r="C92" s="285"/>
      <c r="D92" s="285"/>
      <c r="E92" s="286"/>
      <c r="F92" s="287"/>
    </row>
    <row r="93" spans="1:6">
      <c r="A93" s="283" t="s">
        <v>711</v>
      </c>
      <c r="B93" s="296" t="s">
        <v>11</v>
      </c>
      <c r="C93" s="283" t="s">
        <v>352</v>
      </c>
      <c r="D93" s="285">
        <v>12</v>
      </c>
      <c r="E93" s="286"/>
      <c r="F93" s="287"/>
    </row>
    <row r="94" spans="1:6">
      <c r="A94" s="285"/>
      <c r="B94" s="288"/>
      <c r="C94" s="285"/>
      <c r="D94" s="285"/>
      <c r="E94" s="286"/>
      <c r="F94" s="287"/>
    </row>
    <row r="95" spans="1:6">
      <c r="A95" s="285"/>
      <c r="B95" s="288"/>
      <c r="C95" s="285"/>
      <c r="D95" s="285"/>
      <c r="E95" s="286"/>
      <c r="F95" s="287"/>
    </row>
    <row r="96" spans="1:6" ht="25">
      <c r="A96" s="283"/>
      <c r="B96" s="314" t="s">
        <v>584</v>
      </c>
      <c r="C96" s="283"/>
      <c r="D96" s="285"/>
      <c r="E96" s="286"/>
      <c r="F96" s="287"/>
    </row>
    <row r="97" spans="1:6">
      <c r="A97" s="283"/>
      <c r="B97" s="296"/>
      <c r="C97" s="283"/>
      <c r="D97" s="285"/>
      <c r="E97" s="286"/>
      <c r="F97" s="287"/>
    </row>
    <row r="98" spans="1:6" ht="25">
      <c r="A98" s="283" t="s">
        <v>712</v>
      </c>
      <c r="B98" s="296" t="s">
        <v>531</v>
      </c>
      <c r="C98" s="283" t="s">
        <v>352</v>
      </c>
      <c r="D98" s="285">
        <v>12</v>
      </c>
      <c r="E98" s="286"/>
      <c r="F98" s="287"/>
    </row>
    <row r="99" spans="1:6">
      <c r="A99" s="283"/>
      <c r="B99" s="296"/>
      <c r="C99" s="283"/>
      <c r="D99" s="285"/>
      <c r="E99" s="286"/>
      <c r="F99" s="287"/>
    </row>
    <row r="100" spans="1:6">
      <c r="A100" s="283" t="s">
        <v>713</v>
      </c>
      <c r="B100" s="296" t="s">
        <v>373</v>
      </c>
      <c r="C100" s="283" t="s">
        <v>352</v>
      </c>
      <c r="D100" s="285">
        <v>12</v>
      </c>
      <c r="E100" s="286"/>
      <c r="F100" s="287"/>
    </row>
    <row r="101" spans="1:6">
      <c r="A101" s="283"/>
      <c r="B101" s="296"/>
      <c r="C101" s="283"/>
      <c r="D101" s="285"/>
      <c r="E101" s="286"/>
      <c r="F101" s="287"/>
    </row>
    <row r="102" spans="1:6" ht="37.5">
      <c r="A102" s="375" t="s">
        <v>714</v>
      </c>
      <c r="B102" s="288" t="s">
        <v>595</v>
      </c>
      <c r="C102" s="283" t="s">
        <v>352</v>
      </c>
      <c r="D102" s="285">
        <v>12</v>
      </c>
      <c r="E102" s="376"/>
      <c r="F102" s="377"/>
    </row>
    <row r="103" spans="1:6">
      <c r="A103" s="375"/>
      <c r="B103" s="378"/>
      <c r="C103" s="379"/>
      <c r="D103" s="379"/>
      <c r="E103" s="376"/>
      <c r="F103" s="377"/>
    </row>
    <row r="104" spans="1:6">
      <c r="A104" s="375" t="s">
        <v>715</v>
      </c>
      <c r="B104" s="288" t="s">
        <v>596</v>
      </c>
      <c r="C104" s="283" t="s">
        <v>352</v>
      </c>
      <c r="D104" s="379">
        <v>12</v>
      </c>
      <c r="E104" s="286"/>
      <c r="F104" s="377"/>
    </row>
    <row r="105" spans="1:6">
      <c r="A105" s="375"/>
      <c r="B105" s="378"/>
      <c r="C105" s="379"/>
      <c r="D105" s="379"/>
      <c r="E105" s="376"/>
      <c r="F105" s="377"/>
    </row>
    <row r="106" spans="1:6">
      <c r="A106" s="375" t="s">
        <v>828</v>
      </c>
      <c r="B106" s="288" t="s">
        <v>377</v>
      </c>
      <c r="C106" s="283" t="s">
        <v>352</v>
      </c>
      <c r="D106" s="379">
        <v>12</v>
      </c>
      <c r="E106" s="286"/>
      <c r="F106" s="377"/>
    </row>
    <row r="107" spans="1:6">
      <c r="A107" s="375"/>
      <c r="B107" s="378"/>
      <c r="C107" s="379"/>
      <c r="D107" s="379"/>
      <c r="E107" s="376"/>
      <c r="F107" s="377"/>
    </row>
    <row r="108" spans="1:6">
      <c r="A108" s="375" t="s">
        <v>836</v>
      </c>
      <c r="B108" s="288" t="s">
        <v>597</v>
      </c>
      <c r="C108" s="283" t="s">
        <v>352</v>
      </c>
      <c r="D108" s="379">
        <v>12</v>
      </c>
      <c r="E108" s="286"/>
      <c r="F108" s="377"/>
    </row>
    <row r="109" spans="1:6">
      <c r="A109" s="375"/>
      <c r="B109" s="378"/>
      <c r="C109" s="379"/>
      <c r="D109" s="379"/>
      <c r="E109" s="376"/>
      <c r="F109" s="377"/>
    </row>
    <row r="110" spans="1:6" s="399" customFormat="1" ht="26.25" customHeight="1">
      <c r="A110" s="406" t="s">
        <v>51</v>
      </c>
      <c r="B110" s="407"/>
      <c r="C110" s="408"/>
      <c r="D110" s="408"/>
      <c r="E110" s="409"/>
      <c r="F110" s="410"/>
    </row>
    <row r="113" spans="1:6" ht="13">
      <c r="A113" s="277" t="s">
        <v>716</v>
      </c>
      <c r="B113" s="384"/>
      <c r="D113" s="276"/>
      <c r="E113" s="275"/>
      <c r="F113" s="385"/>
    </row>
    <row r="114" spans="1:6" ht="13">
      <c r="A114" s="315" t="s">
        <v>1</v>
      </c>
      <c r="B114" s="316" t="s">
        <v>2</v>
      </c>
      <c r="C114" s="316" t="s">
        <v>3</v>
      </c>
      <c r="D114" s="315" t="s">
        <v>4</v>
      </c>
      <c r="E114" s="316" t="s">
        <v>5</v>
      </c>
      <c r="F114" s="317" t="s">
        <v>6</v>
      </c>
    </row>
    <row r="115" spans="1:6" ht="13">
      <c r="A115" s="318"/>
      <c r="B115" s="319" t="s">
        <v>541</v>
      </c>
      <c r="C115" s="320"/>
      <c r="D115" s="318"/>
      <c r="E115" s="320"/>
      <c r="F115" s="321"/>
    </row>
    <row r="116" spans="1:6">
      <c r="A116" s="285"/>
      <c r="B116" s="322"/>
      <c r="C116" s="322"/>
      <c r="D116" s="285"/>
      <c r="E116" s="322"/>
      <c r="F116" s="323"/>
    </row>
    <row r="117" spans="1:6" ht="25">
      <c r="A117" s="285" t="s">
        <v>717</v>
      </c>
      <c r="B117" s="288" t="s">
        <v>599</v>
      </c>
      <c r="C117" s="322" t="s">
        <v>379</v>
      </c>
      <c r="D117" s="285">
        <v>1</v>
      </c>
      <c r="E117" s="322"/>
      <c r="F117" s="323"/>
    </row>
    <row r="118" spans="1:6">
      <c r="A118" s="285"/>
      <c r="B118" s="322"/>
      <c r="C118" s="322"/>
      <c r="D118" s="285"/>
      <c r="E118" s="322"/>
      <c r="F118" s="323"/>
    </row>
    <row r="119" spans="1:6" ht="62.5">
      <c r="A119" s="285" t="s">
        <v>718</v>
      </c>
      <c r="B119" s="324" t="s">
        <v>598</v>
      </c>
      <c r="C119" s="322" t="s">
        <v>379</v>
      </c>
      <c r="D119" s="285">
        <v>1</v>
      </c>
      <c r="E119" s="322"/>
      <c r="F119" s="323"/>
    </row>
    <row r="120" spans="1:6">
      <c r="A120" s="285"/>
      <c r="B120" s="322"/>
      <c r="C120" s="322"/>
      <c r="D120" s="285"/>
      <c r="E120" s="322"/>
      <c r="F120" s="323"/>
    </row>
    <row r="121" spans="1:6">
      <c r="A121" s="285" t="s">
        <v>719</v>
      </c>
      <c r="B121" s="303" t="s">
        <v>75</v>
      </c>
      <c r="C121" s="304" t="s">
        <v>352</v>
      </c>
      <c r="D121" s="300">
        <v>12</v>
      </c>
      <c r="E121" s="305"/>
      <c r="F121" s="306"/>
    </row>
    <row r="122" spans="1:6">
      <c r="A122" s="285"/>
      <c r="B122" s="307"/>
      <c r="C122" s="308"/>
      <c r="D122" s="300"/>
      <c r="E122" s="305"/>
      <c r="F122" s="309"/>
    </row>
    <row r="123" spans="1:6">
      <c r="A123" s="285" t="s">
        <v>720</v>
      </c>
      <c r="B123" s="303" t="s">
        <v>78</v>
      </c>
      <c r="C123" s="304" t="s">
        <v>352</v>
      </c>
      <c r="D123" s="300">
        <v>12</v>
      </c>
      <c r="E123" s="305"/>
      <c r="F123" s="306"/>
    </row>
    <row r="124" spans="1:6">
      <c r="A124" s="285"/>
      <c r="B124" s="307"/>
      <c r="C124" s="308"/>
      <c r="D124" s="300"/>
      <c r="E124" s="305"/>
      <c r="F124" s="309"/>
    </row>
    <row r="125" spans="1:6">
      <c r="A125" s="285" t="s">
        <v>721</v>
      </c>
      <c r="B125" s="303" t="s">
        <v>82</v>
      </c>
      <c r="C125" s="304" t="s">
        <v>352</v>
      </c>
      <c r="D125" s="300">
        <v>12</v>
      </c>
      <c r="E125" s="325"/>
      <c r="F125" s="326"/>
    </row>
    <row r="126" spans="1:6">
      <c r="A126" s="285"/>
      <c r="B126" s="307"/>
      <c r="C126" s="308"/>
      <c r="D126" s="300"/>
      <c r="E126" s="305"/>
      <c r="F126" s="309"/>
    </row>
    <row r="127" spans="1:6">
      <c r="A127" s="285" t="s">
        <v>722</v>
      </c>
      <c r="B127" s="303" t="s">
        <v>85</v>
      </c>
      <c r="C127" s="304" t="s">
        <v>352</v>
      </c>
      <c r="D127" s="300">
        <v>12</v>
      </c>
      <c r="E127" s="305"/>
      <c r="F127" s="306"/>
    </row>
    <row r="128" spans="1:6">
      <c r="A128" s="285"/>
      <c r="B128" s="307"/>
      <c r="C128" s="308"/>
      <c r="D128" s="300"/>
      <c r="E128" s="305"/>
      <c r="F128" s="309"/>
    </row>
    <row r="129" spans="1:6" ht="26">
      <c r="A129" s="285"/>
      <c r="B129" s="330" t="s">
        <v>290</v>
      </c>
      <c r="C129" s="308"/>
      <c r="D129" s="300"/>
      <c r="E129" s="305"/>
      <c r="F129" s="306"/>
    </row>
    <row r="130" spans="1:6">
      <c r="A130" s="285"/>
      <c r="B130" s="307"/>
      <c r="C130" s="308"/>
      <c r="D130" s="300"/>
      <c r="E130" s="305"/>
      <c r="F130" s="306"/>
    </row>
    <row r="131" spans="1:6">
      <c r="A131" s="285" t="s">
        <v>723</v>
      </c>
      <c r="B131" s="303" t="s">
        <v>292</v>
      </c>
      <c r="C131" s="304" t="s">
        <v>379</v>
      </c>
      <c r="D131" s="300">
        <v>1</v>
      </c>
      <c r="E131" s="305"/>
      <c r="F131" s="306"/>
    </row>
    <row r="132" spans="1:6">
      <c r="A132" s="285"/>
      <c r="B132" s="307"/>
      <c r="C132" s="308"/>
      <c r="D132" s="300"/>
      <c r="E132" s="305"/>
      <c r="F132" s="306"/>
    </row>
    <row r="133" spans="1:6">
      <c r="A133" s="285" t="s">
        <v>724</v>
      </c>
      <c r="B133" s="303" t="s">
        <v>409</v>
      </c>
      <c r="C133" s="304" t="s">
        <v>352</v>
      </c>
      <c r="D133" s="300">
        <v>12</v>
      </c>
      <c r="E133" s="305"/>
      <c r="F133" s="306"/>
    </row>
    <row r="134" spans="1:6">
      <c r="A134" s="285"/>
      <c r="B134" s="307"/>
      <c r="C134" s="308"/>
      <c r="D134" s="300"/>
      <c r="E134" s="305"/>
      <c r="F134" s="306"/>
    </row>
    <row r="135" spans="1:6" ht="13">
      <c r="A135" s="285"/>
      <c r="B135" s="327" t="s">
        <v>581</v>
      </c>
      <c r="C135" s="322"/>
      <c r="D135" s="285"/>
      <c r="E135" s="322"/>
      <c r="F135" s="323"/>
    </row>
    <row r="136" spans="1:6">
      <c r="A136" s="285"/>
      <c r="B136" s="324"/>
      <c r="C136" s="322"/>
      <c r="D136" s="285"/>
      <c r="E136" s="322"/>
      <c r="F136" s="323"/>
    </row>
    <row r="137" spans="1:6" s="386" customFormat="1" ht="50">
      <c r="A137" s="285" t="s">
        <v>830</v>
      </c>
      <c r="B137" s="328" t="s">
        <v>582</v>
      </c>
      <c r="C137" s="285" t="s">
        <v>379</v>
      </c>
      <c r="D137" s="285">
        <v>1</v>
      </c>
      <c r="E137" s="285"/>
      <c r="F137" s="329"/>
    </row>
    <row r="138" spans="1:6">
      <c r="A138" s="285"/>
      <c r="B138" s="307"/>
      <c r="C138" s="308"/>
      <c r="D138" s="300"/>
      <c r="E138" s="305"/>
      <c r="F138" s="309"/>
    </row>
    <row r="139" spans="1:6">
      <c r="A139" s="331"/>
      <c r="B139" s="332"/>
      <c r="C139" s="333"/>
      <c r="D139" s="334"/>
      <c r="E139" s="335"/>
      <c r="F139" s="336"/>
    </row>
    <row r="140" spans="1:6" s="399" customFormat="1" ht="22.5" customHeight="1">
      <c r="A140" s="394" t="s">
        <v>51</v>
      </c>
      <c r="B140" s="402"/>
      <c r="C140" s="403"/>
      <c r="D140" s="403"/>
      <c r="E140" s="404"/>
      <c r="F140" s="405"/>
    </row>
    <row r="141" spans="1:6">
      <c r="B141" s="384"/>
      <c r="C141" s="274"/>
      <c r="D141" s="276"/>
      <c r="E141" s="275"/>
      <c r="F141" s="385"/>
    </row>
    <row r="142" spans="1:6">
      <c r="B142" s="384"/>
      <c r="D142" s="276"/>
      <c r="E142" s="275"/>
      <c r="F142" s="385"/>
    </row>
    <row r="143" spans="1:6" ht="13">
      <c r="A143" s="277" t="s">
        <v>725</v>
      </c>
      <c r="B143" s="384"/>
      <c r="D143" s="276"/>
      <c r="E143" s="275"/>
      <c r="F143" s="385"/>
    </row>
    <row r="144" spans="1:6" ht="13">
      <c r="A144" s="315" t="s">
        <v>1</v>
      </c>
      <c r="B144" s="316" t="s">
        <v>2</v>
      </c>
      <c r="C144" s="316" t="s">
        <v>3</v>
      </c>
      <c r="D144" s="315" t="s">
        <v>4</v>
      </c>
      <c r="E144" s="316" t="s">
        <v>5</v>
      </c>
      <c r="F144" s="317" t="s">
        <v>6</v>
      </c>
    </row>
    <row r="145" spans="1:6" s="386" customFormat="1" ht="13">
      <c r="A145" s="283"/>
      <c r="B145" s="342" t="s">
        <v>539</v>
      </c>
      <c r="C145" s="300"/>
      <c r="D145" s="300"/>
      <c r="E145" s="325"/>
      <c r="F145" s="326"/>
    </row>
    <row r="146" spans="1:6" s="386" customFormat="1" ht="13">
      <c r="A146" s="283"/>
      <c r="B146" s="342"/>
      <c r="C146" s="300"/>
      <c r="D146" s="300"/>
      <c r="E146" s="325"/>
      <c r="F146" s="326"/>
    </row>
    <row r="147" spans="1:6" s="386" customFormat="1" ht="13">
      <c r="A147" s="283"/>
      <c r="B147" s="342" t="s">
        <v>542</v>
      </c>
      <c r="C147" s="300"/>
      <c r="D147" s="300"/>
      <c r="E147" s="325"/>
      <c r="F147" s="326"/>
    </row>
    <row r="148" spans="1:6" s="386" customFormat="1" ht="13">
      <c r="A148" s="283"/>
      <c r="B148" s="342"/>
      <c r="C148" s="300"/>
      <c r="D148" s="300"/>
      <c r="E148" s="325"/>
      <c r="F148" s="326"/>
    </row>
    <row r="149" spans="1:6" s="386" customFormat="1" ht="25">
      <c r="A149" s="283"/>
      <c r="B149" s="298" t="s">
        <v>600</v>
      </c>
      <c r="C149" s="300"/>
      <c r="D149" s="300"/>
      <c r="E149" s="325"/>
      <c r="F149" s="326"/>
    </row>
    <row r="150" spans="1:6" s="386" customFormat="1">
      <c r="A150" s="283"/>
      <c r="B150" s="298"/>
      <c r="C150" s="300"/>
      <c r="D150" s="300"/>
      <c r="E150" s="325"/>
      <c r="F150" s="326"/>
    </row>
    <row r="151" spans="1:6" s="386" customFormat="1" ht="25">
      <c r="A151" s="283"/>
      <c r="B151" s="298" t="s">
        <v>557</v>
      </c>
      <c r="C151" s="300"/>
      <c r="D151" s="300"/>
      <c r="E151" s="325"/>
      <c r="F151" s="326"/>
    </row>
    <row r="152" spans="1:6" s="386" customFormat="1">
      <c r="A152" s="283"/>
      <c r="B152" s="298"/>
      <c r="C152" s="300"/>
      <c r="D152" s="300"/>
      <c r="E152" s="325"/>
      <c r="F152" s="326"/>
    </row>
    <row r="153" spans="1:6" s="386" customFormat="1" ht="13">
      <c r="A153" s="283"/>
      <c r="B153" s="342" t="s">
        <v>558</v>
      </c>
      <c r="C153" s="300"/>
      <c r="D153" s="300"/>
      <c r="E153" s="325"/>
      <c r="F153" s="326"/>
    </row>
    <row r="154" spans="1:6" s="386" customFormat="1" ht="13">
      <c r="A154" s="283"/>
      <c r="B154" s="342"/>
      <c r="C154" s="300"/>
      <c r="D154" s="300"/>
      <c r="E154" s="325"/>
      <c r="F154" s="326"/>
    </row>
    <row r="155" spans="1:6" s="386" customFormat="1" ht="25">
      <c r="A155" s="283" t="s">
        <v>726</v>
      </c>
      <c r="B155" s="298" t="s">
        <v>601</v>
      </c>
      <c r="C155" s="300" t="s">
        <v>829</v>
      </c>
      <c r="D155" s="300">
        <v>3000</v>
      </c>
      <c r="E155" s="325"/>
      <c r="F155" s="326"/>
    </row>
    <row r="156" spans="1:6" s="386" customFormat="1">
      <c r="A156" s="283"/>
      <c r="B156" s="298"/>
      <c r="C156" s="300"/>
      <c r="D156" s="300"/>
      <c r="E156" s="325"/>
      <c r="F156" s="326"/>
    </row>
    <row r="157" spans="1:6" s="386" customFormat="1" ht="14.5">
      <c r="A157" s="283" t="s">
        <v>727</v>
      </c>
      <c r="B157" s="298" t="s">
        <v>602</v>
      </c>
      <c r="C157" s="300" t="s">
        <v>829</v>
      </c>
      <c r="D157" s="300">
        <v>4000</v>
      </c>
      <c r="E157" s="325"/>
      <c r="F157" s="326"/>
    </row>
    <row r="158" spans="1:6" s="386" customFormat="1">
      <c r="A158" s="283"/>
      <c r="B158" s="298"/>
      <c r="C158" s="300"/>
      <c r="D158" s="300"/>
      <c r="E158" s="325"/>
      <c r="F158" s="326"/>
    </row>
    <row r="159" spans="1:6" s="386" customFormat="1" ht="14.5">
      <c r="A159" s="283" t="s">
        <v>728</v>
      </c>
      <c r="B159" s="298" t="s">
        <v>603</v>
      </c>
      <c r="C159" s="300" t="s">
        <v>829</v>
      </c>
      <c r="D159" s="300">
        <v>1000</v>
      </c>
      <c r="E159" s="325"/>
      <c r="F159" s="326"/>
    </row>
    <row r="160" spans="1:6" s="386" customFormat="1" ht="13">
      <c r="A160" s="283"/>
      <c r="B160" s="342"/>
      <c r="C160" s="300"/>
      <c r="D160" s="300"/>
      <c r="E160" s="325"/>
      <c r="F160" s="326"/>
    </row>
    <row r="161" spans="1:6" s="386" customFormat="1" ht="13">
      <c r="A161" s="283"/>
      <c r="B161" s="342" t="s">
        <v>189</v>
      </c>
      <c r="C161" s="300"/>
      <c r="D161" s="300"/>
      <c r="E161" s="325"/>
      <c r="F161" s="326"/>
    </row>
    <row r="162" spans="1:6" s="386" customFormat="1">
      <c r="A162" s="285"/>
      <c r="B162" s="343"/>
      <c r="C162" s="300"/>
      <c r="D162" s="300"/>
      <c r="E162" s="325"/>
      <c r="F162" s="344"/>
    </row>
    <row r="163" spans="1:6" s="386" customFormat="1" ht="25">
      <c r="A163" s="283" t="s">
        <v>729</v>
      </c>
      <c r="B163" s="298" t="s">
        <v>583</v>
      </c>
      <c r="C163" s="299" t="s">
        <v>32</v>
      </c>
      <c r="D163" s="300">
        <v>20</v>
      </c>
      <c r="E163" s="325"/>
      <c r="F163" s="326"/>
    </row>
    <row r="164" spans="1:6" s="386" customFormat="1">
      <c r="A164" s="285"/>
      <c r="B164" s="343"/>
      <c r="C164" s="300"/>
      <c r="D164" s="300"/>
      <c r="E164" s="325"/>
      <c r="F164" s="344"/>
    </row>
    <row r="165" spans="1:6" s="386" customFormat="1" ht="13">
      <c r="A165" s="283"/>
      <c r="B165" s="342" t="s">
        <v>91</v>
      </c>
      <c r="C165" s="300"/>
      <c r="D165" s="300"/>
      <c r="E165" s="325"/>
      <c r="F165" s="326"/>
    </row>
    <row r="166" spans="1:6" s="386" customFormat="1">
      <c r="A166" s="285"/>
      <c r="B166" s="343"/>
      <c r="C166" s="300"/>
      <c r="D166" s="300"/>
      <c r="E166" s="325"/>
      <c r="F166" s="344"/>
    </row>
    <row r="167" spans="1:6" s="386" customFormat="1">
      <c r="A167" s="283" t="s">
        <v>730</v>
      </c>
      <c r="B167" s="298" t="s">
        <v>93</v>
      </c>
      <c r="C167" s="299" t="s">
        <v>19</v>
      </c>
      <c r="D167" s="300">
        <v>500</v>
      </c>
      <c r="E167" s="325"/>
      <c r="F167" s="326"/>
    </row>
    <row r="168" spans="1:6" s="386" customFormat="1">
      <c r="A168" s="285"/>
      <c r="B168" s="343"/>
      <c r="C168" s="300"/>
      <c r="D168" s="300"/>
      <c r="E168" s="325"/>
      <c r="F168" s="326"/>
    </row>
    <row r="169" spans="1:6" s="399" customFormat="1" ht="21.75" customHeight="1">
      <c r="A169" s="394" t="s">
        <v>30</v>
      </c>
      <c r="B169" s="402"/>
      <c r="C169" s="403"/>
      <c r="D169" s="403"/>
      <c r="E169" s="404"/>
      <c r="F169" s="405"/>
    </row>
    <row r="170" spans="1:6">
      <c r="B170" s="384"/>
      <c r="C170" s="274"/>
      <c r="D170" s="276"/>
      <c r="E170" s="387"/>
      <c r="F170" s="388"/>
    </row>
    <row r="171" spans="1:6" ht="13">
      <c r="A171" s="277" t="s">
        <v>731</v>
      </c>
      <c r="B171" s="384"/>
      <c r="D171" s="276"/>
      <c r="E171" s="387"/>
      <c r="F171" s="388"/>
    </row>
    <row r="172" spans="1:6" s="399" customFormat="1" ht="13">
      <c r="A172" s="280" t="s">
        <v>1</v>
      </c>
      <c r="B172" s="396" t="s">
        <v>2</v>
      </c>
      <c r="C172" s="396" t="s">
        <v>3</v>
      </c>
      <c r="D172" s="280" t="s">
        <v>4</v>
      </c>
      <c r="E172" s="397" t="s">
        <v>5</v>
      </c>
      <c r="F172" s="398" t="s">
        <v>6</v>
      </c>
    </row>
    <row r="173" spans="1:6" ht="13">
      <c r="A173" s="285"/>
      <c r="B173" s="327" t="s">
        <v>542</v>
      </c>
      <c r="C173" s="322"/>
      <c r="D173" s="285"/>
      <c r="E173" s="345"/>
      <c r="F173" s="346"/>
    </row>
    <row r="174" spans="1:6" ht="37.5">
      <c r="A174" s="285"/>
      <c r="B174" s="324" t="s">
        <v>559</v>
      </c>
      <c r="C174" s="322"/>
      <c r="D174" s="285"/>
      <c r="E174" s="345"/>
      <c r="F174" s="346"/>
    </row>
    <row r="175" spans="1:6">
      <c r="A175" s="285"/>
      <c r="B175" s="322"/>
      <c r="C175" s="322"/>
      <c r="D175" s="285"/>
      <c r="E175" s="345"/>
      <c r="F175" s="346"/>
    </row>
    <row r="176" spans="1:6" ht="25">
      <c r="A176" s="285"/>
      <c r="B176" s="324" t="s">
        <v>831</v>
      </c>
      <c r="C176" s="322"/>
      <c r="D176" s="285"/>
      <c r="E176" s="345"/>
      <c r="F176" s="346"/>
    </row>
    <row r="177" spans="1:6">
      <c r="A177" s="285"/>
      <c r="B177" s="322"/>
      <c r="C177" s="322"/>
      <c r="D177" s="285"/>
      <c r="E177" s="345"/>
      <c r="F177" s="346"/>
    </row>
    <row r="178" spans="1:6" ht="25">
      <c r="A178" s="285"/>
      <c r="B178" s="324" t="s">
        <v>832</v>
      </c>
      <c r="C178" s="322"/>
      <c r="D178" s="285"/>
      <c r="E178" s="345"/>
      <c r="F178" s="346"/>
    </row>
    <row r="179" spans="1:6">
      <c r="A179" s="285"/>
      <c r="B179" s="322"/>
      <c r="C179" s="322"/>
      <c r="D179" s="285"/>
      <c r="E179" s="345"/>
      <c r="F179" s="346"/>
    </row>
    <row r="180" spans="1:6" ht="25">
      <c r="A180" s="285"/>
      <c r="B180" s="324" t="s">
        <v>543</v>
      </c>
      <c r="C180" s="322"/>
      <c r="D180" s="285"/>
      <c r="E180" s="345"/>
      <c r="F180" s="346"/>
    </row>
    <row r="181" spans="1:6">
      <c r="A181" s="285"/>
      <c r="B181" s="322"/>
      <c r="C181" s="322"/>
      <c r="D181" s="285"/>
      <c r="E181" s="345"/>
      <c r="F181" s="346"/>
    </row>
    <row r="182" spans="1:6" ht="13">
      <c r="A182" s="285"/>
      <c r="B182" s="327" t="s">
        <v>544</v>
      </c>
      <c r="C182" s="322"/>
      <c r="D182" s="285"/>
      <c r="E182" s="345"/>
      <c r="F182" s="346"/>
    </row>
    <row r="183" spans="1:6">
      <c r="A183" s="285"/>
      <c r="B183" s="322"/>
      <c r="C183" s="322"/>
      <c r="D183" s="285"/>
      <c r="E183" s="345"/>
      <c r="F183" s="346"/>
    </row>
    <row r="184" spans="1:6" ht="62.5">
      <c r="A184" s="285" t="s">
        <v>732</v>
      </c>
      <c r="B184" s="324" t="s">
        <v>604</v>
      </c>
      <c r="C184" s="299" t="s">
        <v>19</v>
      </c>
      <c r="D184" s="285">
        <v>2500</v>
      </c>
      <c r="E184" s="345"/>
      <c r="F184" s="346"/>
    </row>
    <row r="185" spans="1:6">
      <c r="A185" s="285"/>
      <c r="B185" s="322"/>
      <c r="C185" s="322"/>
      <c r="D185" s="285"/>
      <c r="E185" s="345"/>
      <c r="F185" s="346"/>
    </row>
    <row r="186" spans="1:6" ht="13">
      <c r="A186" s="285"/>
      <c r="B186" s="327" t="s">
        <v>545</v>
      </c>
      <c r="C186" s="322"/>
      <c r="D186" s="285"/>
      <c r="E186" s="345"/>
      <c r="F186" s="346"/>
    </row>
    <row r="187" spans="1:6">
      <c r="A187" s="285"/>
      <c r="B187" s="322"/>
      <c r="C187" s="322"/>
      <c r="D187" s="285"/>
      <c r="E187" s="345"/>
      <c r="F187" s="346"/>
    </row>
    <row r="188" spans="1:6" s="386" customFormat="1" ht="75">
      <c r="A188" s="285" t="s">
        <v>733</v>
      </c>
      <c r="B188" s="328" t="s">
        <v>548</v>
      </c>
      <c r="C188" s="285" t="s">
        <v>32</v>
      </c>
      <c r="D188" s="285">
        <v>10</v>
      </c>
      <c r="E188" s="347"/>
      <c r="F188" s="348"/>
    </row>
    <row r="189" spans="1:6">
      <c r="A189" s="285"/>
      <c r="B189" s="322"/>
      <c r="C189" s="322"/>
      <c r="D189" s="285"/>
      <c r="E189" s="345"/>
      <c r="F189" s="346"/>
    </row>
    <row r="190" spans="1:6" ht="13">
      <c r="A190" s="285"/>
      <c r="B190" s="327" t="s">
        <v>546</v>
      </c>
      <c r="C190" s="322"/>
      <c r="D190" s="285"/>
      <c r="E190" s="345"/>
      <c r="F190" s="346"/>
    </row>
    <row r="191" spans="1:6">
      <c r="A191" s="285"/>
      <c r="B191" s="322"/>
      <c r="C191" s="322"/>
      <c r="D191" s="285"/>
      <c r="E191" s="345"/>
      <c r="F191" s="346"/>
    </row>
    <row r="192" spans="1:6" s="386" customFormat="1" ht="50">
      <c r="A192" s="285" t="s">
        <v>734</v>
      </c>
      <c r="B192" s="328" t="s">
        <v>549</v>
      </c>
      <c r="C192" s="300" t="s">
        <v>829</v>
      </c>
      <c r="D192" s="285">
        <v>70</v>
      </c>
      <c r="E192" s="347"/>
      <c r="F192" s="348"/>
    </row>
    <row r="193" spans="1:6" s="386" customFormat="1">
      <c r="A193" s="285"/>
      <c r="B193" s="285"/>
      <c r="C193" s="285"/>
      <c r="D193" s="285"/>
      <c r="E193" s="347"/>
      <c r="F193" s="348"/>
    </row>
    <row r="194" spans="1:6" s="386" customFormat="1" ht="13">
      <c r="A194" s="285"/>
      <c r="B194" s="391" t="s">
        <v>547</v>
      </c>
      <c r="C194" s="285"/>
      <c r="D194" s="285"/>
      <c r="E194" s="347"/>
      <c r="F194" s="348"/>
    </row>
    <row r="195" spans="1:6" s="386" customFormat="1">
      <c r="A195" s="285"/>
      <c r="B195" s="285"/>
      <c r="C195" s="285"/>
      <c r="D195" s="285"/>
      <c r="E195" s="347"/>
      <c r="F195" s="348"/>
    </row>
    <row r="196" spans="1:6" s="386" customFormat="1" ht="37.5">
      <c r="A196" s="285" t="s">
        <v>735</v>
      </c>
      <c r="B196" s="328" t="s">
        <v>833</v>
      </c>
      <c r="C196" s="285" t="s">
        <v>379</v>
      </c>
      <c r="D196" s="285">
        <v>1</v>
      </c>
      <c r="E196" s="347"/>
      <c r="F196" s="348"/>
    </row>
    <row r="197" spans="1:6" s="386" customFormat="1">
      <c r="A197" s="285"/>
      <c r="B197" s="285"/>
      <c r="C197" s="285"/>
      <c r="D197" s="285"/>
      <c r="E197" s="347"/>
      <c r="F197" s="348"/>
    </row>
    <row r="198" spans="1:6" s="386" customFormat="1">
      <c r="A198" s="283" t="s">
        <v>736</v>
      </c>
      <c r="B198" s="296" t="s">
        <v>103</v>
      </c>
      <c r="C198" s="283" t="s">
        <v>89</v>
      </c>
      <c r="D198" s="285">
        <v>3</v>
      </c>
      <c r="E198" s="392"/>
      <c r="F198" s="393"/>
    </row>
    <row r="199" spans="1:6">
      <c r="A199" s="334"/>
      <c r="B199" s="351"/>
      <c r="C199" s="352"/>
      <c r="D199" s="334"/>
      <c r="E199" s="335"/>
      <c r="F199" s="336"/>
    </row>
    <row r="200" spans="1:6" s="399" customFormat="1" ht="30" customHeight="1">
      <c r="A200" s="394" t="s">
        <v>51</v>
      </c>
      <c r="B200" s="402"/>
      <c r="C200" s="403"/>
      <c r="D200" s="403"/>
      <c r="E200" s="403"/>
      <c r="F200" s="411"/>
    </row>
    <row r="201" spans="1:6">
      <c r="B201" s="384"/>
      <c r="C201" s="274"/>
      <c r="D201" s="276"/>
      <c r="E201" s="275"/>
      <c r="F201" s="385"/>
    </row>
    <row r="202" spans="1:6" ht="13">
      <c r="A202" s="277" t="s">
        <v>737</v>
      </c>
      <c r="B202" s="384"/>
      <c r="D202" s="276"/>
      <c r="E202" s="275"/>
      <c r="F202" s="385"/>
    </row>
    <row r="203" spans="1:6" s="399" customFormat="1" ht="13">
      <c r="A203" s="315" t="s">
        <v>1</v>
      </c>
      <c r="B203" s="316" t="s">
        <v>2</v>
      </c>
      <c r="C203" s="316" t="s">
        <v>3</v>
      </c>
      <c r="D203" s="315" t="s">
        <v>4</v>
      </c>
      <c r="E203" s="316" t="s">
        <v>5</v>
      </c>
      <c r="F203" s="317" t="s">
        <v>6</v>
      </c>
    </row>
    <row r="204" spans="1:6" ht="13">
      <c r="A204" s="283"/>
      <c r="B204" s="330" t="s">
        <v>106</v>
      </c>
      <c r="C204" s="308"/>
      <c r="D204" s="300"/>
      <c r="E204" s="305"/>
      <c r="F204" s="306"/>
    </row>
    <row r="205" spans="1:6" ht="13">
      <c r="A205" s="283"/>
      <c r="B205" s="330" t="s">
        <v>542</v>
      </c>
      <c r="C205" s="308"/>
      <c r="D205" s="300"/>
      <c r="E205" s="305"/>
      <c r="F205" s="306"/>
    </row>
    <row r="206" spans="1:6" ht="25">
      <c r="A206" s="283"/>
      <c r="B206" s="303" t="s">
        <v>551</v>
      </c>
      <c r="C206" s="308"/>
      <c r="D206" s="300"/>
      <c r="E206" s="305"/>
      <c r="F206" s="306"/>
    </row>
    <row r="207" spans="1:6">
      <c r="A207" s="283"/>
      <c r="B207" s="303"/>
      <c r="C207" s="308"/>
      <c r="D207" s="300"/>
      <c r="E207" s="305"/>
      <c r="F207" s="306"/>
    </row>
    <row r="208" spans="1:6">
      <c r="A208" s="283"/>
      <c r="B208" s="303" t="s">
        <v>605</v>
      </c>
      <c r="C208" s="308"/>
      <c r="D208" s="300"/>
      <c r="E208" s="305"/>
      <c r="F208" s="306"/>
    </row>
    <row r="209" spans="1:6">
      <c r="A209" s="283"/>
      <c r="B209" s="303"/>
      <c r="C209" s="308"/>
      <c r="D209" s="300"/>
      <c r="E209" s="305"/>
      <c r="F209" s="306"/>
    </row>
    <row r="210" spans="1:6">
      <c r="A210" s="283"/>
      <c r="B210" s="303" t="s">
        <v>608</v>
      </c>
      <c r="C210" s="308"/>
      <c r="D210" s="300"/>
      <c r="E210" s="305"/>
      <c r="F210" s="306"/>
    </row>
    <row r="211" spans="1:6">
      <c r="A211" s="283"/>
      <c r="B211" s="303"/>
      <c r="C211" s="308"/>
      <c r="D211" s="300"/>
      <c r="E211" s="305"/>
      <c r="F211" s="306"/>
    </row>
    <row r="212" spans="1:6" ht="25">
      <c r="A212" s="283"/>
      <c r="B212" s="303" t="s">
        <v>623</v>
      </c>
      <c r="C212" s="308"/>
      <c r="D212" s="300"/>
      <c r="E212" s="305"/>
      <c r="F212" s="306"/>
    </row>
    <row r="213" spans="1:6">
      <c r="A213" s="283"/>
      <c r="B213" s="303"/>
      <c r="C213" s="308"/>
      <c r="D213" s="300"/>
      <c r="E213" s="305"/>
      <c r="F213" s="306"/>
    </row>
    <row r="214" spans="1:6">
      <c r="A214" s="283"/>
      <c r="B214" s="303" t="s">
        <v>552</v>
      </c>
      <c r="C214" s="308"/>
      <c r="D214" s="300"/>
      <c r="E214" s="305"/>
      <c r="F214" s="306"/>
    </row>
    <row r="215" spans="1:6" ht="13">
      <c r="A215" s="283"/>
      <c r="B215" s="330"/>
      <c r="C215" s="308"/>
      <c r="D215" s="300"/>
      <c r="E215" s="305"/>
      <c r="F215" s="306"/>
    </row>
    <row r="216" spans="1:6" ht="37.5">
      <c r="A216" s="283" t="s">
        <v>738</v>
      </c>
      <c r="B216" s="303" t="s">
        <v>586</v>
      </c>
      <c r="C216" s="304" t="s">
        <v>19</v>
      </c>
      <c r="D216" s="300">
        <v>70</v>
      </c>
      <c r="E216" s="305"/>
      <c r="F216" s="306"/>
    </row>
    <row r="217" spans="1:6" ht="13">
      <c r="A217" s="283"/>
      <c r="B217" s="330"/>
      <c r="C217" s="308"/>
      <c r="D217" s="300"/>
      <c r="E217" s="305"/>
      <c r="F217" s="306"/>
    </row>
    <row r="218" spans="1:6" s="386" customFormat="1" ht="37.5">
      <c r="A218" s="285" t="s">
        <v>739</v>
      </c>
      <c r="B218" s="298" t="s">
        <v>607</v>
      </c>
      <c r="C218" s="299" t="s">
        <v>19</v>
      </c>
      <c r="D218" s="300">
        <v>25</v>
      </c>
      <c r="E218" s="325"/>
      <c r="F218" s="326"/>
    </row>
    <row r="219" spans="1:6">
      <c r="A219" s="285"/>
      <c r="B219" s="307"/>
      <c r="C219" s="308"/>
      <c r="D219" s="300"/>
      <c r="E219" s="305"/>
      <c r="F219" s="309"/>
    </row>
    <row r="220" spans="1:6" ht="13">
      <c r="A220" s="283"/>
      <c r="B220" s="330" t="s">
        <v>116</v>
      </c>
      <c r="C220" s="308"/>
      <c r="D220" s="300"/>
      <c r="E220" s="305"/>
      <c r="F220" s="306"/>
    </row>
    <row r="221" spans="1:6" ht="13">
      <c r="A221" s="283"/>
      <c r="B221" s="330"/>
      <c r="C221" s="308"/>
      <c r="D221" s="300"/>
      <c r="E221" s="305"/>
      <c r="F221" s="306"/>
    </row>
    <row r="222" spans="1:6" ht="50">
      <c r="A222" s="283" t="s">
        <v>740</v>
      </c>
      <c r="B222" s="303" t="s">
        <v>606</v>
      </c>
      <c r="C222" s="308" t="s">
        <v>21</v>
      </c>
      <c r="D222" s="300">
        <v>200</v>
      </c>
      <c r="E222" s="305"/>
      <c r="F222" s="306"/>
    </row>
    <row r="223" spans="1:6">
      <c r="A223" s="283"/>
      <c r="B223" s="303"/>
      <c r="C223" s="308"/>
      <c r="D223" s="300"/>
      <c r="E223" s="305"/>
      <c r="F223" s="306"/>
    </row>
    <row r="224" spans="1:6" ht="25">
      <c r="A224" s="283" t="s">
        <v>741</v>
      </c>
      <c r="B224" s="303" t="s">
        <v>609</v>
      </c>
      <c r="C224" s="308" t="s">
        <v>21</v>
      </c>
      <c r="D224" s="300">
        <v>200</v>
      </c>
      <c r="E224" s="305"/>
      <c r="F224" s="306"/>
    </row>
    <row r="225" spans="1:6" ht="13">
      <c r="A225" s="283"/>
      <c r="B225" s="330"/>
      <c r="C225" s="308"/>
      <c r="D225" s="300"/>
      <c r="E225" s="305"/>
      <c r="F225" s="306"/>
    </row>
    <row r="226" spans="1:6" ht="25">
      <c r="A226" s="283" t="s">
        <v>742</v>
      </c>
      <c r="B226" s="303" t="s">
        <v>610</v>
      </c>
      <c r="C226" s="308" t="s">
        <v>32</v>
      </c>
      <c r="D226" s="300">
        <v>20</v>
      </c>
      <c r="E226" s="305"/>
      <c r="F226" s="306"/>
    </row>
    <row r="227" spans="1:6" ht="13">
      <c r="A227" s="283"/>
      <c r="B227" s="330"/>
      <c r="C227" s="308"/>
      <c r="D227" s="300"/>
      <c r="E227" s="305"/>
      <c r="F227" s="306"/>
    </row>
    <row r="228" spans="1:6" ht="25">
      <c r="A228" s="283" t="s">
        <v>743</v>
      </c>
      <c r="B228" s="303" t="s">
        <v>611</v>
      </c>
      <c r="C228" s="300" t="s">
        <v>829</v>
      </c>
      <c r="D228" s="300">
        <v>70</v>
      </c>
      <c r="E228" s="305"/>
      <c r="F228" s="306"/>
    </row>
    <row r="229" spans="1:6" ht="13">
      <c r="A229" s="283"/>
      <c r="B229" s="330"/>
      <c r="C229" s="308"/>
      <c r="D229" s="300"/>
      <c r="E229" s="305"/>
      <c r="F229" s="306"/>
    </row>
    <row r="230" spans="1:6" ht="14.5">
      <c r="A230" s="285" t="s">
        <v>744</v>
      </c>
      <c r="B230" s="354" t="s">
        <v>834</v>
      </c>
      <c r="C230" s="300" t="s">
        <v>829</v>
      </c>
      <c r="D230" s="300">
        <v>70</v>
      </c>
      <c r="E230" s="305"/>
      <c r="F230" s="306"/>
    </row>
    <row r="231" spans="1:6">
      <c r="A231" s="285"/>
      <c r="B231" s="307"/>
      <c r="C231" s="308"/>
      <c r="D231" s="300"/>
      <c r="E231" s="305"/>
      <c r="F231" s="306"/>
    </row>
    <row r="232" spans="1:6" ht="25">
      <c r="A232" s="285" t="s">
        <v>745</v>
      </c>
      <c r="B232" s="307" t="s">
        <v>585</v>
      </c>
      <c r="C232" s="308" t="s">
        <v>19</v>
      </c>
      <c r="D232" s="300">
        <v>70</v>
      </c>
      <c r="E232" s="305"/>
      <c r="F232" s="306"/>
    </row>
    <row r="233" spans="1:6">
      <c r="A233" s="285"/>
      <c r="B233" s="307"/>
      <c r="C233" s="308"/>
      <c r="D233" s="300"/>
      <c r="E233" s="305"/>
      <c r="F233" s="306"/>
    </row>
    <row r="234" spans="1:6">
      <c r="A234" s="285"/>
      <c r="B234" s="307"/>
      <c r="C234" s="308"/>
      <c r="D234" s="300"/>
      <c r="E234" s="305"/>
      <c r="F234" s="306"/>
    </row>
    <row r="235" spans="1:6" s="399" customFormat="1" ht="24.75" customHeight="1">
      <c r="A235" s="394" t="s">
        <v>837</v>
      </c>
      <c r="B235" s="402"/>
      <c r="C235" s="403"/>
      <c r="D235" s="403"/>
      <c r="E235" s="404"/>
      <c r="F235" s="405"/>
    </row>
    <row r="236" spans="1:6">
      <c r="B236" s="384"/>
      <c r="C236" s="274"/>
      <c r="D236" s="276"/>
      <c r="E236" s="275"/>
      <c r="F236" s="385"/>
    </row>
    <row r="237" spans="1:6" ht="13">
      <c r="A237" s="277" t="s">
        <v>746</v>
      </c>
      <c r="B237" s="384"/>
      <c r="D237" s="276"/>
      <c r="E237" s="275"/>
      <c r="F237" s="385"/>
    </row>
    <row r="238" spans="1:6" s="399" customFormat="1" ht="13">
      <c r="A238" s="315" t="s">
        <v>1</v>
      </c>
      <c r="B238" s="316" t="s">
        <v>2</v>
      </c>
      <c r="C238" s="316" t="s">
        <v>3</v>
      </c>
      <c r="D238" s="315" t="s">
        <v>4</v>
      </c>
      <c r="E238" s="316" t="s">
        <v>5</v>
      </c>
      <c r="F238" s="317" t="s">
        <v>6</v>
      </c>
    </row>
    <row r="239" spans="1:6" ht="13">
      <c r="A239" s="283"/>
      <c r="B239" s="330" t="s">
        <v>624</v>
      </c>
      <c r="C239" s="308"/>
      <c r="D239" s="300"/>
      <c r="E239" s="305"/>
      <c r="F239" s="306"/>
    </row>
    <row r="240" spans="1:6">
      <c r="A240" s="285"/>
      <c r="B240" s="307"/>
      <c r="C240" s="308"/>
      <c r="D240" s="300"/>
      <c r="E240" s="305"/>
      <c r="F240" s="306"/>
    </row>
    <row r="241" spans="1:6" ht="26">
      <c r="A241" s="283"/>
      <c r="B241" s="330" t="s">
        <v>625</v>
      </c>
      <c r="C241" s="308"/>
      <c r="D241" s="300"/>
      <c r="E241" s="305"/>
      <c r="F241" s="306"/>
    </row>
    <row r="242" spans="1:6">
      <c r="A242" s="285"/>
      <c r="B242" s="307"/>
      <c r="C242" s="308"/>
      <c r="D242" s="300"/>
      <c r="E242" s="305"/>
      <c r="F242" s="306"/>
    </row>
    <row r="243" spans="1:6">
      <c r="A243" s="283" t="s">
        <v>747</v>
      </c>
      <c r="B243" s="303" t="s">
        <v>442</v>
      </c>
      <c r="C243" s="304" t="s">
        <v>19</v>
      </c>
      <c r="D243" s="300">
        <v>10000</v>
      </c>
      <c r="E243" s="305"/>
      <c r="F243" s="306"/>
    </row>
    <row r="244" spans="1:6">
      <c r="A244" s="285"/>
      <c r="B244" s="307"/>
      <c r="C244" s="308"/>
      <c r="D244" s="300"/>
      <c r="E244" s="305"/>
      <c r="F244" s="309"/>
    </row>
    <row r="245" spans="1:6">
      <c r="A245" s="283" t="s">
        <v>748</v>
      </c>
      <c r="B245" s="303" t="s">
        <v>444</v>
      </c>
      <c r="C245" s="304" t="s">
        <v>19</v>
      </c>
      <c r="D245" s="300">
        <v>1000</v>
      </c>
      <c r="E245" s="305"/>
      <c r="F245" s="306"/>
    </row>
    <row r="246" spans="1:6">
      <c r="A246" s="283"/>
      <c r="B246" s="303"/>
      <c r="C246" s="304"/>
      <c r="D246" s="300"/>
      <c r="E246" s="305"/>
      <c r="F246" s="306"/>
    </row>
    <row r="247" spans="1:6">
      <c r="A247" s="283" t="s">
        <v>749</v>
      </c>
      <c r="B247" s="303" t="s">
        <v>477</v>
      </c>
      <c r="C247" s="304" t="s">
        <v>19</v>
      </c>
      <c r="D247" s="300">
        <v>1500</v>
      </c>
      <c r="E247" s="305"/>
      <c r="F247" s="306"/>
    </row>
    <row r="248" spans="1:6">
      <c r="A248" s="285"/>
      <c r="B248" s="307"/>
      <c r="C248" s="308"/>
      <c r="D248" s="300"/>
      <c r="E248" s="305"/>
      <c r="F248" s="309"/>
    </row>
    <row r="249" spans="1:6" ht="26">
      <c r="A249" s="283"/>
      <c r="B249" s="330" t="s">
        <v>446</v>
      </c>
      <c r="C249" s="308"/>
      <c r="D249" s="300"/>
      <c r="E249" s="305"/>
      <c r="F249" s="306"/>
    </row>
    <row r="250" spans="1:6">
      <c r="A250" s="285"/>
      <c r="B250" s="307"/>
      <c r="C250" s="308"/>
      <c r="D250" s="300"/>
      <c r="E250" s="305"/>
      <c r="F250" s="309"/>
    </row>
    <row r="251" spans="1:6">
      <c r="A251" s="283" t="s">
        <v>750</v>
      </c>
      <c r="B251" s="303" t="s">
        <v>442</v>
      </c>
      <c r="C251" s="304" t="s">
        <v>19</v>
      </c>
      <c r="D251" s="300">
        <v>500</v>
      </c>
      <c r="E251" s="305"/>
      <c r="F251" s="306"/>
    </row>
    <row r="252" spans="1:6">
      <c r="A252" s="285"/>
      <c r="B252" s="307"/>
      <c r="C252" s="308"/>
      <c r="D252" s="300"/>
      <c r="E252" s="305"/>
      <c r="F252" s="309"/>
    </row>
    <row r="253" spans="1:6" ht="13">
      <c r="A253" s="283"/>
      <c r="B253" s="330" t="s">
        <v>449</v>
      </c>
      <c r="C253" s="308"/>
      <c r="D253" s="300"/>
      <c r="E253" s="305"/>
      <c r="F253" s="306"/>
    </row>
    <row r="254" spans="1:6">
      <c r="A254" s="285"/>
      <c r="B254" s="307"/>
      <c r="C254" s="308"/>
      <c r="D254" s="300"/>
      <c r="E254" s="305"/>
      <c r="F254" s="309"/>
    </row>
    <row r="255" spans="1:6">
      <c r="A255" s="283" t="s">
        <v>751</v>
      </c>
      <c r="B255" s="303" t="s">
        <v>451</v>
      </c>
      <c r="C255" s="304" t="s">
        <v>19</v>
      </c>
      <c r="D255" s="300">
        <f>SUM(D274:D280)</f>
        <v>10000</v>
      </c>
      <c r="E255" s="305"/>
      <c r="F255" s="306"/>
    </row>
    <row r="256" spans="1:6">
      <c r="A256" s="285"/>
      <c r="B256" s="307"/>
      <c r="C256" s="308"/>
      <c r="D256" s="300"/>
      <c r="E256" s="305"/>
      <c r="F256" s="309"/>
    </row>
    <row r="257" spans="1:6">
      <c r="A257" s="283"/>
      <c r="B257" s="303"/>
      <c r="C257" s="304"/>
      <c r="D257" s="300"/>
      <c r="E257" s="305"/>
      <c r="F257" s="306"/>
    </row>
    <row r="258" spans="1:6">
      <c r="A258" s="285"/>
      <c r="B258" s="307"/>
      <c r="C258" s="308"/>
      <c r="D258" s="300"/>
      <c r="E258" s="305"/>
      <c r="F258" s="309"/>
    </row>
    <row r="259" spans="1:6" s="399" customFormat="1" ht="21.75" customHeight="1">
      <c r="A259" s="394" t="s">
        <v>51</v>
      </c>
      <c r="B259" s="402"/>
      <c r="C259" s="403"/>
      <c r="D259" s="403"/>
      <c r="E259" s="404"/>
      <c r="F259" s="405"/>
    </row>
    <row r="260" spans="1:6">
      <c r="B260" s="384"/>
      <c r="C260" s="274"/>
      <c r="D260" s="276"/>
      <c r="E260" s="275"/>
      <c r="F260" s="385"/>
    </row>
    <row r="261" spans="1:6">
      <c r="B261" s="384"/>
      <c r="D261" s="276"/>
      <c r="E261" s="275"/>
      <c r="F261" s="385"/>
    </row>
    <row r="262" spans="1:6" ht="13">
      <c r="A262" s="355" t="s">
        <v>752</v>
      </c>
      <c r="B262" s="384"/>
      <c r="D262" s="276"/>
      <c r="E262" s="275"/>
      <c r="F262" s="385"/>
    </row>
    <row r="263" spans="1:6" s="399" customFormat="1" ht="13">
      <c r="A263" s="315" t="s">
        <v>1</v>
      </c>
      <c r="B263" s="316" t="s">
        <v>2</v>
      </c>
      <c r="C263" s="316" t="s">
        <v>3</v>
      </c>
      <c r="D263" s="315" t="s">
        <v>4</v>
      </c>
      <c r="E263" s="400" t="s">
        <v>5</v>
      </c>
      <c r="F263" s="398" t="s">
        <v>6</v>
      </c>
    </row>
    <row r="264" spans="1:6" ht="13">
      <c r="A264" s="283"/>
      <c r="B264" s="330" t="s">
        <v>542</v>
      </c>
      <c r="C264" s="308"/>
      <c r="D264" s="300"/>
      <c r="E264" s="305"/>
      <c r="F264" s="306"/>
    </row>
    <row r="265" spans="1:6" ht="13">
      <c r="A265" s="283"/>
      <c r="B265" s="330"/>
      <c r="C265" s="308"/>
      <c r="D265" s="300"/>
      <c r="E265" s="305"/>
      <c r="F265" s="306"/>
    </row>
    <row r="266" spans="1:6">
      <c r="A266" s="283"/>
      <c r="B266" s="303" t="s">
        <v>612</v>
      </c>
      <c r="C266" s="308"/>
      <c r="D266" s="300"/>
      <c r="E266" s="305"/>
      <c r="F266" s="306"/>
    </row>
    <row r="267" spans="1:6" ht="13">
      <c r="A267" s="283"/>
      <c r="B267" s="330"/>
      <c r="C267" s="308"/>
      <c r="D267" s="300"/>
      <c r="E267" s="305"/>
      <c r="F267" s="306"/>
    </row>
    <row r="268" spans="1:6" ht="25">
      <c r="A268" s="283"/>
      <c r="B268" s="303" t="s">
        <v>553</v>
      </c>
      <c r="C268" s="308"/>
      <c r="D268" s="300"/>
      <c r="E268" s="305"/>
      <c r="F268" s="306"/>
    </row>
    <row r="269" spans="1:6">
      <c r="A269" s="283"/>
      <c r="B269" s="303"/>
      <c r="C269" s="308"/>
      <c r="D269" s="300"/>
      <c r="E269" s="305"/>
      <c r="F269" s="306"/>
    </row>
    <row r="270" spans="1:6" ht="25">
      <c r="A270" s="283"/>
      <c r="B270" s="303" t="s">
        <v>613</v>
      </c>
      <c r="C270" s="308"/>
      <c r="D270" s="300"/>
      <c r="E270" s="305"/>
      <c r="F270" s="306"/>
    </row>
    <row r="271" spans="1:6">
      <c r="A271" s="283"/>
      <c r="B271" s="303"/>
      <c r="C271" s="308"/>
      <c r="D271" s="300"/>
      <c r="E271" s="305"/>
      <c r="F271" s="306"/>
    </row>
    <row r="272" spans="1:6" ht="13">
      <c r="A272" s="283"/>
      <c r="B272" s="330" t="s">
        <v>616</v>
      </c>
      <c r="C272" s="308"/>
      <c r="D272" s="300"/>
      <c r="E272" s="305"/>
      <c r="F272" s="306"/>
    </row>
    <row r="273" spans="1:6">
      <c r="A273" s="283"/>
      <c r="B273" s="303"/>
      <c r="C273" s="308"/>
      <c r="D273" s="300"/>
      <c r="E273" s="305"/>
      <c r="F273" s="306"/>
    </row>
    <row r="274" spans="1:6">
      <c r="A274" s="283" t="s">
        <v>753</v>
      </c>
      <c r="B274" s="303" t="s">
        <v>614</v>
      </c>
      <c r="C274" s="308" t="s">
        <v>19</v>
      </c>
      <c r="D274" s="300">
        <v>3000</v>
      </c>
      <c r="E274" s="305"/>
      <c r="F274" s="306"/>
    </row>
    <row r="275" spans="1:6">
      <c r="A275" s="283"/>
      <c r="B275" s="303"/>
      <c r="C275" s="308"/>
      <c r="D275" s="300"/>
      <c r="E275" s="305"/>
      <c r="F275" s="306"/>
    </row>
    <row r="276" spans="1:6">
      <c r="A276" s="283" t="s">
        <v>754</v>
      </c>
      <c r="B276" s="303" t="s">
        <v>615</v>
      </c>
      <c r="C276" s="308" t="s">
        <v>19</v>
      </c>
      <c r="D276" s="300">
        <v>1000</v>
      </c>
      <c r="E276" s="305"/>
      <c r="F276" s="306"/>
    </row>
    <row r="277" spans="1:6">
      <c r="A277" s="283"/>
      <c r="B277" s="303"/>
      <c r="C277" s="308"/>
      <c r="D277" s="300"/>
      <c r="E277" s="305"/>
      <c r="F277" s="306"/>
    </row>
    <row r="278" spans="1:6">
      <c r="A278" s="283" t="s">
        <v>755</v>
      </c>
      <c r="B278" s="303" t="s">
        <v>560</v>
      </c>
      <c r="C278" s="308" t="s">
        <v>19</v>
      </c>
      <c r="D278" s="300">
        <v>3000</v>
      </c>
      <c r="E278" s="305"/>
      <c r="F278" s="306"/>
    </row>
    <row r="279" spans="1:6">
      <c r="A279" s="283"/>
      <c r="B279" s="303"/>
      <c r="C279" s="308"/>
      <c r="D279" s="300"/>
      <c r="E279" s="305"/>
      <c r="F279" s="306"/>
    </row>
    <row r="280" spans="1:6">
      <c r="A280" s="283" t="s">
        <v>756</v>
      </c>
      <c r="B280" s="303" t="s">
        <v>561</v>
      </c>
      <c r="C280" s="308" t="s">
        <v>19</v>
      </c>
      <c r="D280" s="300">
        <v>3000</v>
      </c>
      <c r="E280" s="305"/>
      <c r="F280" s="306"/>
    </row>
    <row r="281" spans="1:6">
      <c r="A281" s="283"/>
      <c r="B281" s="303"/>
      <c r="C281" s="308"/>
      <c r="D281" s="300"/>
      <c r="E281" s="305"/>
      <c r="F281" s="306"/>
    </row>
    <row r="282" spans="1:6" ht="13">
      <c r="A282" s="283"/>
      <c r="B282" s="330" t="s">
        <v>562</v>
      </c>
      <c r="C282" s="308"/>
      <c r="D282" s="300"/>
      <c r="E282" s="305"/>
      <c r="F282" s="306"/>
    </row>
    <row r="283" spans="1:6">
      <c r="A283" s="283"/>
      <c r="B283" s="303"/>
      <c r="C283" s="308"/>
      <c r="D283" s="300"/>
      <c r="E283" s="305"/>
      <c r="F283" s="306"/>
    </row>
    <row r="284" spans="1:6" ht="25">
      <c r="A284" s="283" t="s">
        <v>757</v>
      </c>
      <c r="B284" s="303" t="s">
        <v>617</v>
      </c>
      <c r="C284" s="308" t="s">
        <v>20</v>
      </c>
      <c r="D284" s="300">
        <v>100</v>
      </c>
      <c r="E284" s="305"/>
      <c r="F284" s="306"/>
    </row>
    <row r="285" spans="1:6" ht="13">
      <c r="A285" s="283"/>
      <c r="B285" s="330"/>
      <c r="C285" s="308"/>
      <c r="D285" s="300"/>
      <c r="E285" s="305"/>
      <c r="F285" s="306"/>
    </row>
    <row r="286" spans="1:6" ht="13">
      <c r="A286" s="283"/>
      <c r="B286" s="330" t="s">
        <v>563</v>
      </c>
      <c r="C286" s="308"/>
      <c r="D286" s="300"/>
      <c r="E286" s="305"/>
      <c r="F286" s="306"/>
    </row>
    <row r="287" spans="1:6" ht="13">
      <c r="A287" s="283"/>
      <c r="B287" s="330"/>
      <c r="C287" s="308"/>
      <c r="D287" s="300"/>
      <c r="E287" s="305"/>
      <c r="F287" s="306"/>
    </row>
    <row r="288" spans="1:6" ht="25">
      <c r="A288" s="283" t="s">
        <v>758</v>
      </c>
      <c r="B288" s="303" t="s">
        <v>618</v>
      </c>
      <c r="C288" s="308" t="s">
        <v>20</v>
      </c>
      <c r="D288" s="300">
        <v>2.5</v>
      </c>
      <c r="E288" s="305"/>
      <c r="F288" s="306"/>
    </row>
    <row r="289" spans="1:6" ht="13">
      <c r="A289" s="283"/>
      <c r="B289" s="330"/>
      <c r="C289" s="308"/>
      <c r="D289" s="300"/>
      <c r="E289" s="305"/>
      <c r="F289" s="306"/>
    </row>
    <row r="290" spans="1:6" ht="13">
      <c r="A290" s="283"/>
      <c r="B290" s="330" t="s">
        <v>554</v>
      </c>
      <c r="C290" s="308"/>
      <c r="D290" s="300"/>
      <c r="E290" s="305"/>
      <c r="F290" s="306"/>
    </row>
    <row r="291" spans="1:6" ht="13">
      <c r="A291" s="283"/>
      <c r="B291" s="330"/>
      <c r="C291" s="308"/>
      <c r="D291" s="300"/>
      <c r="E291" s="305"/>
      <c r="F291" s="306"/>
    </row>
    <row r="292" spans="1:6" ht="25">
      <c r="A292" s="283" t="s">
        <v>759</v>
      </c>
      <c r="B292" s="303" t="s">
        <v>619</v>
      </c>
      <c r="C292" s="308" t="s">
        <v>19</v>
      </c>
      <c r="D292" s="300">
        <v>30</v>
      </c>
      <c r="E292" s="305"/>
      <c r="F292" s="306"/>
    </row>
    <row r="293" spans="1:6">
      <c r="A293" s="283"/>
      <c r="B293" s="303"/>
      <c r="C293" s="308"/>
      <c r="D293" s="300"/>
      <c r="E293" s="305"/>
      <c r="F293" s="306"/>
    </row>
    <row r="294" spans="1:6" ht="37.5">
      <c r="A294" s="283" t="s">
        <v>760</v>
      </c>
      <c r="B294" s="303" t="s">
        <v>620</v>
      </c>
      <c r="C294" s="308" t="s">
        <v>550</v>
      </c>
      <c r="D294" s="300">
        <v>1000</v>
      </c>
      <c r="E294" s="305"/>
      <c r="F294" s="306"/>
    </row>
    <row r="295" spans="1:6">
      <c r="A295" s="283"/>
      <c r="B295" s="303"/>
      <c r="C295" s="308"/>
      <c r="D295" s="300"/>
      <c r="E295" s="305"/>
      <c r="F295" s="306"/>
    </row>
    <row r="296" spans="1:6" ht="25">
      <c r="A296" s="283" t="s">
        <v>761</v>
      </c>
      <c r="B296" s="303" t="s">
        <v>621</v>
      </c>
      <c r="C296" s="308" t="s">
        <v>21</v>
      </c>
      <c r="D296" s="300">
        <v>130</v>
      </c>
      <c r="E296" s="305"/>
      <c r="F296" s="306"/>
    </row>
    <row r="297" spans="1:6">
      <c r="A297" s="283"/>
      <c r="B297" s="303"/>
      <c r="C297" s="308"/>
      <c r="D297" s="300"/>
      <c r="E297" s="305"/>
      <c r="F297" s="306"/>
    </row>
    <row r="298" spans="1:6" ht="25">
      <c r="A298" s="283" t="s">
        <v>762</v>
      </c>
      <c r="B298" s="303" t="s">
        <v>622</v>
      </c>
      <c r="C298" s="308" t="s">
        <v>19</v>
      </c>
      <c r="D298" s="300">
        <v>5</v>
      </c>
      <c r="E298" s="305"/>
      <c r="F298" s="306"/>
    </row>
    <row r="299" spans="1:6" ht="13">
      <c r="A299" s="283"/>
      <c r="B299" s="330"/>
      <c r="C299" s="308"/>
      <c r="D299" s="300"/>
      <c r="E299" s="305"/>
      <c r="F299" s="306"/>
    </row>
    <row r="300" spans="1:6">
      <c r="A300" s="285"/>
      <c r="B300" s="307"/>
      <c r="C300" s="308"/>
      <c r="D300" s="300"/>
      <c r="E300" s="305"/>
      <c r="F300" s="309"/>
    </row>
    <row r="301" spans="1:6" s="399" customFormat="1" ht="24" customHeight="1">
      <c r="A301" s="394" t="s">
        <v>51</v>
      </c>
      <c r="B301" s="402"/>
      <c r="C301" s="403"/>
      <c r="D301" s="403"/>
      <c r="E301" s="404"/>
      <c r="F301" s="405"/>
    </row>
    <row r="302" spans="1:6">
      <c r="B302" s="384"/>
      <c r="C302" s="274"/>
      <c r="D302" s="276"/>
      <c r="E302" s="275"/>
      <c r="F302" s="385"/>
    </row>
    <row r="303" spans="1:6" ht="13">
      <c r="A303" s="277" t="s">
        <v>763</v>
      </c>
      <c r="B303" s="384"/>
      <c r="D303" s="276"/>
      <c r="E303" s="275"/>
      <c r="F303" s="385"/>
    </row>
    <row r="304" spans="1:6" s="399" customFormat="1" ht="13">
      <c r="A304" s="315" t="s">
        <v>1</v>
      </c>
      <c r="B304" s="316" t="s">
        <v>2</v>
      </c>
      <c r="C304" s="316" t="s">
        <v>3</v>
      </c>
      <c r="D304" s="315" t="s">
        <v>4</v>
      </c>
      <c r="E304" s="400" t="s">
        <v>5</v>
      </c>
      <c r="F304" s="398" t="s">
        <v>6</v>
      </c>
    </row>
    <row r="305" spans="1:6" ht="13">
      <c r="A305" s="283"/>
      <c r="B305" s="330" t="s">
        <v>627</v>
      </c>
      <c r="C305" s="308"/>
      <c r="D305" s="300"/>
      <c r="E305" s="305"/>
      <c r="F305" s="306"/>
    </row>
    <row r="306" spans="1:6" ht="13">
      <c r="A306" s="283"/>
      <c r="B306" s="330" t="s">
        <v>542</v>
      </c>
      <c r="C306" s="308"/>
      <c r="D306" s="300"/>
      <c r="E306" s="305"/>
      <c r="F306" s="306"/>
    </row>
    <row r="307" spans="1:6">
      <c r="A307" s="283"/>
      <c r="B307" s="303"/>
      <c r="C307" s="308"/>
      <c r="D307" s="300"/>
      <c r="E307" s="305"/>
      <c r="F307" s="306"/>
    </row>
    <row r="308" spans="1:6">
      <c r="A308" s="285"/>
      <c r="B308" s="307"/>
      <c r="C308" s="308"/>
      <c r="D308" s="300"/>
      <c r="E308" s="305"/>
      <c r="F308" s="309"/>
    </row>
    <row r="309" spans="1:6" ht="25">
      <c r="A309" s="283" t="s">
        <v>764</v>
      </c>
      <c r="B309" s="303" t="s">
        <v>626</v>
      </c>
      <c r="C309" s="304" t="s">
        <v>19</v>
      </c>
      <c r="D309" s="300">
        <v>3000</v>
      </c>
      <c r="E309" s="305"/>
      <c r="F309" s="306"/>
    </row>
    <row r="310" spans="1:6">
      <c r="A310" s="285"/>
      <c r="B310" s="307"/>
      <c r="C310" s="308"/>
      <c r="D310" s="300"/>
      <c r="E310" s="305"/>
      <c r="F310" s="306"/>
    </row>
    <row r="311" spans="1:6">
      <c r="A311" s="283" t="s">
        <v>765</v>
      </c>
      <c r="B311" s="303" t="s">
        <v>470</v>
      </c>
      <c r="C311" s="304" t="s">
        <v>19</v>
      </c>
      <c r="D311" s="300">
        <v>1500</v>
      </c>
      <c r="E311" s="305"/>
      <c r="F311" s="306"/>
    </row>
    <row r="312" spans="1:6">
      <c r="A312" s="285"/>
      <c r="B312" s="307"/>
      <c r="C312" s="308"/>
      <c r="D312" s="300"/>
      <c r="E312" s="305"/>
      <c r="F312" s="309"/>
    </row>
    <row r="313" spans="1:6" s="399" customFormat="1" ht="26.25" customHeight="1">
      <c r="A313" s="394" t="s">
        <v>51</v>
      </c>
      <c r="B313" s="402"/>
      <c r="C313" s="403"/>
      <c r="D313" s="403"/>
      <c r="E313" s="404"/>
      <c r="F313" s="405"/>
    </row>
    <row r="314" spans="1:6">
      <c r="B314" s="384"/>
      <c r="C314" s="274"/>
      <c r="D314" s="276"/>
      <c r="E314" s="275"/>
      <c r="F314" s="385"/>
    </row>
    <row r="315" spans="1:6" ht="13">
      <c r="A315" s="277" t="s">
        <v>766</v>
      </c>
      <c r="B315" s="384"/>
      <c r="D315" s="276"/>
      <c r="E315" s="275"/>
      <c r="F315" s="385"/>
    </row>
    <row r="316" spans="1:6" s="399" customFormat="1" ht="13">
      <c r="A316" s="315" t="s">
        <v>1</v>
      </c>
      <c r="B316" s="316" t="s">
        <v>2</v>
      </c>
      <c r="C316" s="316" t="s">
        <v>3</v>
      </c>
      <c r="D316" s="315" t="s">
        <v>4</v>
      </c>
      <c r="E316" s="400" t="s">
        <v>5</v>
      </c>
      <c r="F316" s="398" t="s">
        <v>6</v>
      </c>
    </row>
    <row r="317" spans="1:6" ht="13">
      <c r="A317" s="283"/>
      <c r="B317" s="330" t="s">
        <v>150</v>
      </c>
      <c r="C317" s="308"/>
      <c r="D317" s="300"/>
      <c r="E317" s="305"/>
      <c r="F317" s="306"/>
    </row>
    <row r="318" spans="1:6" ht="13">
      <c r="A318" s="283"/>
      <c r="B318" s="330"/>
      <c r="C318" s="308"/>
      <c r="D318" s="300"/>
      <c r="E318" s="305"/>
      <c r="F318" s="306"/>
    </row>
    <row r="319" spans="1:6" ht="13">
      <c r="A319" s="283"/>
      <c r="B319" s="330" t="s">
        <v>542</v>
      </c>
      <c r="C319" s="308"/>
      <c r="D319" s="300"/>
      <c r="E319" s="305"/>
      <c r="F319" s="306"/>
    </row>
    <row r="320" spans="1:6" ht="25">
      <c r="A320" s="283"/>
      <c r="B320" s="303" t="s">
        <v>628</v>
      </c>
      <c r="C320" s="308"/>
      <c r="D320" s="300"/>
      <c r="E320" s="305"/>
      <c r="F320" s="306"/>
    </row>
    <row r="321" spans="1:6">
      <c r="A321" s="283"/>
      <c r="B321" s="303"/>
      <c r="C321" s="308"/>
      <c r="D321" s="300"/>
      <c r="E321" s="305"/>
      <c r="F321" s="306"/>
    </row>
    <row r="322" spans="1:6" ht="25">
      <c r="A322" s="283"/>
      <c r="B322" s="303" t="s">
        <v>555</v>
      </c>
      <c r="C322" s="308"/>
      <c r="D322" s="300"/>
      <c r="E322" s="305"/>
      <c r="F322" s="306"/>
    </row>
    <row r="323" spans="1:6" ht="13">
      <c r="A323" s="283"/>
      <c r="B323" s="330"/>
      <c r="C323" s="308"/>
      <c r="D323" s="300"/>
      <c r="E323" s="305"/>
      <c r="F323" s="306"/>
    </row>
    <row r="324" spans="1:6" s="386" customFormat="1" ht="25">
      <c r="A324" s="283" t="s">
        <v>767</v>
      </c>
      <c r="B324" s="298" t="s">
        <v>152</v>
      </c>
      <c r="C324" s="299" t="s">
        <v>32</v>
      </c>
      <c r="D324" s="300">
        <v>3</v>
      </c>
      <c r="E324" s="325"/>
      <c r="F324" s="326"/>
    </row>
    <row r="325" spans="1:6">
      <c r="A325" s="285"/>
      <c r="B325" s="307"/>
      <c r="C325" s="308"/>
      <c r="D325" s="300"/>
      <c r="E325" s="305"/>
      <c r="F325" s="306"/>
    </row>
    <row r="326" spans="1:6" ht="13">
      <c r="A326" s="283"/>
      <c r="B326" s="330" t="s">
        <v>153</v>
      </c>
      <c r="C326" s="308"/>
      <c r="D326" s="300"/>
      <c r="E326" s="305"/>
      <c r="F326" s="306"/>
    </row>
    <row r="327" spans="1:6">
      <c r="A327" s="285"/>
      <c r="B327" s="307"/>
      <c r="C327" s="308"/>
      <c r="D327" s="300"/>
      <c r="E327" s="305"/>
      <c r="F327" s="306"/>
    </row>
    <row r="328" spans="1:6">
      <c r="A328" s="285"/>
      <c r="B328" s="356" t="s">
        <v>239</v>
      </c>
      <c r="C328" s="308"/>
      <c r="D328" s="300"/>
      <c r="E328" s="305"/>
      <c r="F328" s="306"/>
    </row>
    <row r="329" spans="1:6">
      <c r="A329" s="285"/>
      <c r="B329" s="307"/>
      <c r="C329" s="308"/>
      <c r="D329" s="300"/>
      <c r="E329" s="305"/>
      <c r="F329" s="306"/>
    </row>
    <row r="330" spans="1:6" ht="25">
      <c r="A330" s="285" t="s">
        <v>768</v>
      </c>
      <c r="B330" s="307" t="s">
        <v>629</v>
      </c>
      <c r="C330" s="308" t="s">
        <v>19</v>
      </c>
      <c r="D330" s="300">
        <v>2000</v>
      </c>
      <c r="E330" s="305"/>
      <c r="F330" s="306"/>
    </row>
    <row r="331" spans="1:6">
      <c r="A331" s="285"/>
      <c r="B331" s="307"/>
      <c r="C331" s="308"/>
      <c r="D331" s="300"/>
      <c r="E331" s="305"/>
      <c r="F331" s="306"/>
    </row>
    <row r="332" spans="1:6" ht="25">
      <c r="A332" s="285" t="s">
        <v>769</v>
      </c>
      <c r="B332" s="307" t="s">
        <v>631</v>
      </c>
      <c r="C332" s="308" t="s">
        <v>19</v>
      </c>
      <c r="D332" s="300">
        <v>2000</v>
      </c>
      <c r="E332" s="305"/>
      <c r="F332" s="306"/>
    </row>
    <row r="333" spans="1:6">
      <c r="A333" s="285"/>
      <c r="B333" s="307"/>
      <c r="C333" s="308"/>
      <c r="D333" s="300"/>
      <c r="E333" s="305"/>
      <c r="F333" s="306"/>
    </row>
    <row r="334" spans="1:6" ht="25">
      <c r="A334" s="285" t="s">
        <v>770</v>
      </c>
      <c r="B334" s="307" t="s">
        <v>630</v>
      </c>
      <c r="C334" s="308" t="s">
        <v>19</v>
      </c>
      <c r="D334" s="300">
        <v>2000</v>
      </c>
      <c r="E334" s="305"/>
      <c r="F334" s="306"/>
    </row>
    <row r="335" spans="1:6">
      <c r="A335" s="285"/>
      <c r="B335" s="307"/>
      <c r="C335" s="308"/>
      <c r="D335" s="300"/>
      <c r="E335" s="305"/>
      <c r="F335" s="306"/>
    </row>
    <row r="336" spans="1:6">
      <c r="A336" s="285"/>
      <c r="B336" s="356" t="s">
        <v>243</v>
      </c>
      <c r="C336" s="308"/>
      <c r="D336" s="300"/>
      <c r="E336" s="305"/>
      <c r="F336" s="306"/>
    </row>
    <row r="337" spans="1:6">
      <c r="A337" s="285"/>
      <c r="B337" s="307"/>
      <c r="C337" s="308"/>
      <c r="D337" s="300"/>
      <c r="E337" s="305"/>
      <c r="F337" s="306"/>
    </row>
    <row r="338" spans="1:6" ht="25">
      <c r="A338" s="285" t="s">
        <v>771</v>
      </c>
      <c r="B338" s="307" t="s">
        <v>629</v>
      </c>
      <c r="C338" s="308" t="s">
        <v>19</v>
      </c>
      <c r="D338" s="300">
        <v>1100</v>
      </c>
      <c r="E338" s="305"/>
      <c r="F338" s="306"/>
    </row>
    <row r="339" spans="1:6">
      <c r="A339" s="285"/>
      <c r="B339" s="307"/>
      <c r="C339" s="308"/>
      <c r="D339" s="300"/>
      <c r="E339" s="305"/>
      <c r="F339" s="306"/>
    </row>
    <row r="340" spans="1:6" ht="25">
      <c r="A340" s="285" t="s">
        <v>772</v>
      </c>
      <c r="B340" s="307" t="s">
        <v>632</v>
      </c>
      <c r="C340" s="308" t="s">
        <v>19</v>
      </c>
      <c r="D340" s="300">
        <v>1100</v>
      </c>
      <c r="E340" s="305"/>
      <c r="F340" s="306"/>
    </row>
    <row r="341" spans="1:6">
      <c r="A341" s="285"/>
      <c r="B341" s="307"/>
      <c r="C341" s="308"/>
      <c r="D341" s="300"/>
      <c r="E341" s="305"/>
      <c r="F341" s="306"/>
    </row>
    <row r="342" spans="1:6" ht="25">
      <c r="A342" s="285" t="s">
        <v>773</v>
      </c>
      <c r="B342" s="307" t="s">
        <v>631</v>
      </c>
      <c r="C342" s="308" t="s">
        <v>19</v>
      </c>
      <c r="D342" s="300">
        <v>1100</v>
      </c>
      <c r="E342" s="305"/>
      <c r="F342" s="306"/>
    </row>
    <row r="343" spans="1:6">
      <c r="A343" s="285"/>
      <c r="B343" s="307"/>
      <c r="C343" s="308"/>
      <c r="D343" s="300"/>
      <c r="E343" s="305"/>
      <c r="F343" s="306"/>
    </row>
    <row r="344" spans="1:6" ht="25">
      <c r="A344" s="285" t="s">
        <v>774</v>
      </c>
      <c r="B344" s="307" t="s">
        <v>630</v>
      </c>
      <c r="C344" s="308" t="s">
        <v>19</v>
      </c>
      <c r="D344" s="300">
        <v>1100</v>
      </c>
      <c r="E344" s="305"/>
      <c r="F344" s="306"/>
    </row>
    <row r="345" spans="1:6">
      <c r="A345" s="285"/>
      <c r="B345" s="307"/>
      <c r="C345" s="308"/>
      <c r="D345" s="300"/>
      <c r="E345" s="305"/>
      <c r="F345" s="306"/>
    </row>
    <row r="346" spans="1:6">
      <c r="A346" s="285"/>
      <c r="B346" s="356" t="s">
        <v>245</v>
      </c>
      <c r="C346" s="308"/>
      <c r="D346" s="300"/>
      <c r="E346" s="305"/>
      <c r="F346" s="306"/>
    </row>
    <row r="347" spans="1:6">
      <c r="A347" s="285"/>
      <c r="B347" s="307"/>
      <c r="C347" s="308"/>
      <c r="D347" s="300"/>
      <c r="E347" s="305"/>
      <c r="F347" s="306"/>
    </row>
    <row r="348" spans="1:6" ht="25">
      <c r="A348" s="285" t="s">
        <v>775</v>
      </c>
      <c r="B348" s="307" t="s">
        <v>835</v>
      </c>
      <c r="C348" s="308" t="s">
        <v>19</v>
      </c>
      <c r="D348" s="300">
        <v>200</v>
      </c>
      <c r="E348" s="305"/>
      <c r="F348" s="306"/>
    </row>
    <row r="349" spans="1:6">
      <c r="A349" s="285"/>
      <c r="B349" s="307"/>
      <c r="C349" s="308"/>
      <c r="D349" s="300"/>
      <c r="E349" s="305"/>
      <c r="F349" s="306"/>
    </row>
    <row r="350" spans="1:6">
      <c r="A350" s="285"/>
      <c r="B350" s="356" t="s">
        <v>633</v>
      </c>
      <c r="C350" s="308"/>
      <c r="D350" s="300"/>
      <c r="E350" s="305"/>
      <c r="F350" s="306"/>
    </row>
    <row r="351" spans="1:6">
      <c r="A351" s="285"/>
      <c r="B351" s="307"/>
      <c r="C351" s="308"/>
      <c r="D351" s="300"/>
      <c r="E351" s="305"/>
      <c r="F351" s="306"/>
    </row>
    <row r="352" spans="1:6" ht="37.5">
      <c r="A352" s="285" t="s">
        <v>776</v>
      </c>
      <c r="B352" s="303" t="s">
        <v>587</v>
      </c>
      <c r="C352" s="304" t="s">
        <v>63</v>
      </c>
      <c r="D352" s="300">
        <v>3000</v>
      </c>
      <c r="E352" s="305"/>
      <c r="F352" s="306"/>
    </row>
    <row r="353" spans="1:6">
      <c r="A353" s="285"/>
      <c r="B353" s="303"/>
      <c r="C353" s="304"/>
      <c r="D353" s="300"/>
      <c r="E353" s="305"/>
      <c r="F353" s="306"/>
    </row>
    <row r="354" spans="1:6">
      <c r="A354" s="283"/>
      <c r="B354" s="303"/>
      <c r="C354" s="304"/>
      <c r="D354" s="300"/>
      <c r="E354" s="305"/>
      <c r="F354" s="306"/>
    </row>
    <row r="355" spans="1:6">
      <c r="A355" s="285"/>
      <c r="B355" s="307"/>
      <c r="C355" s="308"/>
      <c r="D355" s="300"/>
      <c r="E355" s="305"/>
      <c r="F355" s="306"/>
    </row>
    <row r="356" spans="1:6" s="399" customFormat="1" ht="22.5" customHeight="1">
      <c r="A356" s="394" t="s">
        <v>837</v>
      </c>
      <c r="B356" s="402"/>
      <c r="C356" s="403"/>
      <c r="D356" s="403"/>
      <c r="E356" s="404"/>
      <c r="F356" s="405"/>
    </row>
    <row r="357" spans="1:6">
      <c r="B357" s="357"/>
      <c r="C357" s="358"/>
      <c r="D357" s="358"/>
      <c r="E357" s="358"/>
      <c r="F357" s="359"/>
    </row>
    <row r="358" spans="1:6" ht="13">
      <c r="A358" s="277" t="s">
        <v>777</v>
      </c>
      <c r="B358" s="384"/>
      <c r="C358" s="274"/>
      <c r="D358" s="276"/>
      <c r="E358" s="275"/>
      <c r="F358" s="385"/>
    </row>
    <row r="359" spans="1:6" s="399" customFormat="1" ht="13">
      <c r="A359" s="315" t="s">
        <v>1</v>
      </c>
      <c r="B359" s="316" t="s">
        <v>2</v>
      </c>
      <c r="C359" s="316" t="s">
        <v>3</v>
      </c>
      <c r="D359" s="316" t="s">
        <v>4</v>
      </c>
      <c r="E359" s="400" t="s">
        <v>5</v>
      </c>
      <c r="F359" s="398" t="s">
        <v>6</v>
      </c>
    </row>
    <row r="360" spans="1:6" ht="13">
      <c r="A360" s="283"/>
      <c r="B360" s="330" t="s">
        <v>204</v>
      </c>
      <c r="C360" s="308"/>
      <c r="D360" s="308"/>
      <c r="E360" s="305"/>
      <c r="F360" s="306"/>
    </row>
    <row r="361" spans="1:6" ht="13">
      <c r="A361" s="283"/>
      <c r="B361" s="330"/>
      <c r="C361" s="308"/>
      <c r="D361" s="308"/>
      <c r="E361" s="305"/>
      <c r="F361" s="306"/>
    </row>
    <row r="362" spans="1:6" ht="13">
      <c r="A362" s="283"/>
      <c r="B362" s="330" t="s">
        <v>542</v>
      </c>
      <c r="C362" s="308"/>
      <c r="D362" s="308"/>
      <c r="E362" s="305"/>
      <c r="F362" s="306"/>
    </row>
    <row r="363" spans="1:6" ht="13">
      <c r="A363" s="283"/>
      <c r="B363" s="330"/>
      <c r="C363" s="308"/>
      <c r="D363" s="308"/>
      <c r="E363" s="305"/>
      <c r="F363" s="306"/>
    </row>
    <row r="364" spans="1:6" ht="25">
      <c r="A364" s="283"/>
      <c r="B364" s="303" t="s">
        <v>564</v>
      </c>
      <c r="C364" s="308"/>
      <c r="D364" s="308"/>
      <c r="E364" s="305"/>
      <c r="F364" s="306"/>
    </row>
    <row r="365" spans="1:6">
      <c r="A365" s="283"/>
      <c r="B365" s="303"/>
      <c r="C365" s="308"/>
      <c r="D365" s="308"/>
      <c r="E365" s="305"/>
      <c r="F365" s="306"/>
    </row>
    <row r="366" spans="1:6">
      <c r="A366" s="283"/>
      <c r="B366" s="303" t="s">
        <v>589</v>
      </c>
      <c r="C366" s="308"/>
      <c r="D366" s="308"/>
      <c r="E366" s="305"/>
      <c r="F366" s="306"/>
    </row>
    <row r="367" spans="1:6">
      <c r="A367" s="283"/>
      <c r="B367" s="303"/>
      <c r="C367" s="308"/>
      <c r="D367" s="308"/>
      <c r="E367" s="305"/>
      <c r="F367" s="306"/>
    </row>
    <row r="368" spans="1:6" ht="25">
      <c r="A368" s="283"/>
      <c r="B368" s="303" t="s">
        <v>556</v>
      </c>
      <c r="C368" s="308"/>
      <c r="D368" s="308"/>
      <c r="E368" s="305"/>
      <c r="F368" s="306"/>
    </row>
    <row r="369" spans="1:6">
      <c r="A369" s="283"/>
      <c r="B369" s="303"/>
      <c r="C369" s="308"/>
      <c r="D369" s="308"/>
      <c r="E369" s="305"/>
      <c r="F369" s="306"/>
    </row>
    <row r="370" spans="1:6" ht="13">
      <c r="A370" s="283"/>
      <c r="B370" s="330" t="s">
        <v>206</v>
      </c>
      <c r="C370" s="308"/>
      <c r="D370" s="308"/>
      <c r="E370" s="305"/>
      <c r="F370" s="306"/>
    </row>
    <row r="371" spans="1:6">
      <c r="A371" s="285"/>
      <c r="B371" s="307"/>
      <c r="C371" s="308"/>
      <c r="D371" s="308"/>
      <c r="E371" s="305"/>
      <c r="F371" s="306"/>
    </row>
    <row r="372" spans="1:6" ht="37.5">
      <c r="A372" s="283" t="s">
        <v>778</v>
      </c>
      <c r="B372" s="303" t="s">
        <v>838</v>
      </c>
      <c r="C372" s="304" t="s">
        <v>19</v>
      </c>
      <c r="D372" s="308">
        <v>3000</v>
      </c>
      <c r="E372" s="305"/>
      <c r="F372" s="306"/>
    </row>
    <row r="373" spans="1:6">
      <c r="A373" s="285"/>
      <c r="B373" s="307"/>
      <c r="C373" s="308"/>
      <c r="D373" s="308"/>
      <c r="E373" s="305"/>
      <c r="F373" s="309"/>
    </row>
    <row r="374" spans="1:6" ht="13">
      <c r="A374" s="283"/>
      <c r="B374" s="330" t="s">
        <v>209</v>
      </c>
      <c r="C374" s="308"/>
      <c r="D374" s="308"/>
      <c r="E374" s="305"/>
      <c r="F374" s="309"/>
    </row>
    <row r="375" spans="1:6">
      <c r="A375" s="285"/>
      <c r="B375" s="307"/>
      <c r="C375" s="308"/>
      <c r="D375" s="308"/>
      <c r="E375" s="305"/>
      <c r="F375" s="309"/>
    </row>
    <row r="376" spans="1:6">
      <c r="A376" s="285">
        <v>10.199999999999999</v>
      </c>
      <c r="B376" s="303" t="s">
        <v>635</v>
      </c>
      <c r="C376" s="304" t="s">
        <v>20</v>
      </c>
      <c r="D376" s="308">
        <v>100</v>
      </c>
      <c r="E376" s="305"/>
      <c r="F376" s="306"/>
    </row>
    <row r="377" spans="1:6">
      <c r="A377" s="285"/>
      <c r="B377" s="307"/>
      <c r="C377" s="308"/>
      <c r="D377" s="308"/>
      <c r="E377" s="305"/>
      <c r="F377" s="309"/>
    </row>
    <row r="378" spans="1:6">
      <c r="A378" s="283" t="s">
        <v>780</v>
      </c>
      <c r="B378" s="303" t="s">
        <v>482</v>
      </c>
      <c r="C378" s="304" t="s">
        <v>483</v>
      </c>
      <c r="D378" s="308">
        <v>250</v>
      </c>
      <c r="E378" s="305"/>
      <c r="F378" s="306"/>
    </row>
    <row r="379" spans="1:6">
      <c r="A379" s="285"/>
      <c r="B379" s="307"/>
      <c r="C379" s="308"/>
      <c r="D379" s="308"/>
      <c r="E379" s="305"/>
      <c r="F379" s="309"/>
    </row>
    <row r="380" spans="1:6">
      <c r="A380" s="283"/>
      <c r="B380" s="303"/>
      <c r="C380" s="304"/>
      <c r="D380" s="308"/>
      <c r="E380" s="305"/>
      <c r="F380" s="306"/>
    </row>
    <row r="381" spans="1:6" s="399" customFormat="1" ht="26.25" customHeight="1">
      <c r="A381" s="394" t="s">
        <v>837</v>
      </c>
      <c r="B381" s="402"/>
      <c r="C381" s="403"/>
      <c r="D381" s="403"/>
      <c r="E381" s="404"/>
      <c r="F381" s="405"/>
    </row>
    <row r="382" spans="1:6">
      <c r="B382" s="384"/>
      <c r="C382" s="274"/>
      <c r="D382" s="276"/>
      <c r="E382" s="275"/>
      <c r="F382" s="385"/>
    </row>
    <row r="383" spans="1:6">
      <c r="B383" s="384"/>
      <c r="C383" s="274"/>
      <c r="D383" s="276"/>
      <c r="E383" s="275"/>
      <c r="F383" s="385"/>
    </row>
    <row r="384" spans="1:6" ht="13">
      <c r="A384" s="277" t="s">
        <v>783</v>
      </c>
      <c r="B384" s="384"/>
      <c r="E384" s="275"/>
      <c r="F384" s="385"/>
    </row>
    <row r="385" spans="1:6" s="399" customFormat="1" ht="13">
      <c r="A385" s="315" t="s">
        <v>1</v>
      </c>
      <c r="B385" s="316" t="s">
        <v>2</v>
      </c>
      <c r="C385" s="316" t="s">
        <v>3</v>
      </c>
      <c r="D385" s="316" t="s">
        <v>4</v>
      </c>
      <c r="E385" s="400" t="s">
        <v>5</v>
      </c>
      <c r="F385" s="398" t="s">
        <v>6</v>
      </c>
    </row>
    <row r="386" spans="1:6" ht="13">
      <c r="A386" s="283"/>
      <c r="B386" s="330" t="s">
        <v>295</v>
      </c>
      <c r="C386" s="308"/>
      <c r="D386" s="308"/>
      <c r="E386" s="305"/>
      <c r="F386" s="306"/>
    </row>
    <row r="387" spans="1:6" ht="13">
      <c r="A387" s="283"/>
      <c r="B387" s="330"/>
      <c r="C387" s="308"/>
      <c r="D387" s="308"/>
      <c r="E387" s="305"/>
      <c r="F387" s="306"/>
    </row>
    <row r="388" spans="1:6" ht="13">
      <c r="A388" s="283"/>
      <c r="B388" s="330" t="s">
        <v>542</v>
      </c>
      <c r="C388" s="308"/>
      <c r="D388" s="308"/>
      <c r="E388" s="305"/>
      <c r="F388" s="306"/>
    </row>
    <row r="389" spans="1:6" ht="13">
      <c r="A389" s="283"/>
      <c r="B389" s="330"/>
      <c r="C389" s="308"/>
      <c r="D389" s="308"/>
      <c r="E389" s="305"/>
      <c r="F389" s="306"/>
    </row>
    <row r="390" spans="1:6">
      <c r="A390" s="283"/>
      <c r="B390" s="303" t="s">
        <v>636</v>
      </c>
      <c r="C390" s="308"/>
      <c r="D390" s="308"/>
      <c r="E390" s="305"/>
      <c r="F390" s="306"/>
    </row>
    <row r="391" spans="1:6">
      <c r="A391" s="283"/>
      <c r="B391" s="303"/>
      <c r="C391" s="308"/>
      <c r="D391" s="308"/>
      <c r="E391" s="305"/>
      <c r="F391" s="306"/>
    </row>
    <row r="392" spans="1:6">
      <c r="A392" s="283"/>
      <c r="B392" s="303" t="s">
        <v>782</v>
      </c>
      <c r="C392" s="308"/>
      <c r="D392" s="308"/>
      <c r="E392" s="305"/>
      <c r="F392" s="306"/>
    </row>
    <row r="393" spans="1:6" ht="13">
      <c r="A393" s="283"/>
      <c r="B393" s="330"/>
      <c r="C393" s="308"/>
      <c r="D393" s="308"/>
      <c r="E393" s="305"/>
      <c r="F393" s="306"/>
    </row>
    <row r="394" spans="1:6" ht="26">
      <c r="A394" s="283"/>
      <c r="B394" s="330" t="s">
        <v>300</v>
      </c>
      <c r="C394" s="308"/>
      <c r="D394" s="308"/>
      <c r="E394" s="305"/>
      <c r="F394" s="309"/>
    </row>
    <row r="395" spans="1:6">
      <c r="A395" s="285"/>
      <c r="B395" s="307"/>
      <c r="C395" s="308"/>
      <c r="D395" s="308"/>
      <c r="E395" s="305"/>
      <c r="F395" s="309"/>
    </row>
    <row r="396" spans="1:6">
      <c r="A396" s="283" t="s">
        <v>784</v>
      </c>
      <c r="B396" s="303" t="s">
        <v>302</v>
      </c>
      <c r="C396" s="304" t="s">
        <v>379</v>
      </c>
      <c r="D396" s="308">
        <v>1</v>
      </c>
      <c r="E396" s="305"/>
      <c r="F396" s="309"/>
    </row>
    <row r="397" spans="1:6">
      <c r="A397" s="285"/>
      <c r="B397" s="307"/>
      <c r="C397" s="308"/>
      <c r="D397" s="308"/>
      <c r="E397" s="305"/>
      <c r="F397" s="309"/>
    </row>
    <row r="398" spans="1:6">
      <c r="A398" s="283" t="s">
        <v>785</v>
      </c>
      <c r="B398" s="303" t="s">
        <v>304</v>
      </c>
      <c r="C398" s="304" t="s">
        <v>23</v>
      </c>
      <c r="D398" s="308">
        <v>10</v>
      </c>
      <c r="E398" s="305"/>
      <c r="F398" s="309"/>
    </row>
    <row r="399" spans="1:6" ht="13">
      <c r="A399" s="283"/>
      <c r="B399" s="330"/>
      <c r="C399" s="308"/>
      <c r="D399" s="308"/>
      <c r="E399" s="305"/>
      <c r="F399" s="306"/>
    </row>
    <row r="400" spans="1:6" ht="13">
      <c r="A400" s="283"/>
      <c r="B400" s="330" t="s">
        <v>565</v>
      </c>
      <c r="C400" s="308"/>
      <c r="D400" s="308"/>
      <c r="E400" s="305"/>
      <c r="F400" s="306"/>
    </row>
    <row r="401" spans="1:6" ht="13">
      <c r="A401" s="283"/>
      <c r="B401" s="330"/>
      <c r="C401" s="308"/>
      <c r="D401" s="308"/>
      <c r="E401" s="305"/>
      <c r="F401" s="306"/>
    </row>
    <row r="402" spans="1:6" ht="37.5">
      <c r="A402" s="283" t="s">
        <v>786</v>
      </c>
      <c r="B402" s="303" t="s">
        <v>637</v>
      </c>
      <c r="C402" s="308" t="s">
        <v>63</v>
      </c>
      <c r="D402" s="308">
        <v>200</v>
      </c>
      <c r="E402" s="305"/>
      <c r="F402" s="306"/>
    </row>
    <row r="403" spans="1:6">
      <c r="A403" s="283"/>
      <c r="B403" s="303"/>
      <c r="C403" s="308"/>
      <c r="D403" s="308"/>
      <c r="E403" s="305"/>
      <c r="F403" s="306"/>
    </row>
    <row r="404" spans="1:6" ht="13">
      <c r="A404" s="283"/>
      <c r="B404" s="330" t="s">
        <v>566</v>
      </c>
      <c r="C404" s="308"/>
      <c r="D404" s="308"/>
      <c r="E404" s="305"/>
      <c r="F404" s="306"/>
    </row>
    <row r="405" spans="1:6" ht="13">
      <c r="A405" s="283"/>
      <c r="B405" s="330"/>
      <c r="C405" s="308"/>
      <c r="D405" s="308"/>
      <c r="E405" s="305"/>
      <c r="F405" s="306"/>
    </row>
    <row r="406" spans="1:6" ht="37.5">
      <c r="A406" s="283" t="s">
        <v>787</v>
      </c>
      <c r="B406" s="349" t="s">
        <v>638</v>
      </c>
      <c r="C406" s="322" t="s">
        <v>21</v>
      </c>
      <c r="D406" s="322">
        <v>130</v>
      </c>
      <c r="E406" s="345"/>
      <c r="F406" s="350"/>
    </row>
    <row r="407" spans="1:6">
      <c r="A407" s="375"/>
      <c r="B407" s="378"/>
      <c r="C407" s="379"/>
      <c r="D407" s="379"/>
      <c r="E407" s="376"/>
      <c r="F407" s="377"/>
    </row>
    <row r="408" spans="1:6" ht="13">
      <c r="A408" s="283"/>
      <c r="B408" s="330" t="s">
        <v>306</v>
      </c>
      <c r="C408" s="308"/>
      <c r="D408" s="308"/>
      <c r="E408" s="305"/>
      <c r="F408" s="306"/>
    </row>
    <row r="409" spans="1:6">
      <c r="A409" s="285"/>
      <c r="B409" s="307"/>
      <c r="C409" s="308"/>
      <c r="D409" s="308"/>
      <c r="E409" s="305"/>
      <c r="F409" s="309"/>
    </row>
    <row r="410" spans="1:6">
      <c r="A410" s="283" t="s">
        <v>788</v>
      </c>
      <c r="B410" s="303" t="s">
        <v>588</v>
      </c>
      <c r="C410" s="304" t="s">
        <v>63</v>
      </c>
      <c r="D410" s="308">
        <v>200</v>
      </c>
      <c r="E410" s="305"/>
      <c r="F410" s="306"/>
    </row>
    <row r="411" spans="1:6">
      <c r="A411" s="285"/>
      <c r="B411" s="307"/>
      <c r="C411" s="308"/>
      <c r="D411" s="308"/>
      <c r="E411" s="305"/>
      <c r="F411" s="309"/>
    </row>
    <row r="412" spans="1:6" s="399" customFormat="1" ht="27" customHeight="1">
      <c r="A412" s="394" t="s">
        <v>51</v>
      </c>
      <c r="B412" s="402"/>
      <c r="C412" s="403"/>
      <c r="D412" s="403"/>
      <c r="E412" s="404"/>
      <c r="F412" s="405"/>
    </row>
    <row r="413" spans="1:6">
      <c r="B413" s="384"/>
      <c r="C413" s="274"/>
      <c r="D413" s="276"/>
      <c r="E413" s="275"/>
      <c r="F413" s="385"/>
    </row>
    <row r="414" spans="1:6">
      <c r="B414" s="384"/>
      <c r="C414" s="274"/>
      <c r="D414" s="276"/>
      <c r="E414" s="275"/>
      <c r="F414" s="385"/>
    </row>
    <row r="415" spans="1:6" ht="13">
      <c r="A415" s="277" t="s">
        <v>789</v>
      </c>
      <c r="B415" s="384"/>
      <c r="D415" s="276"/>
      <c r="E415" s="275"/>
      <c r="F415" s="385"/>
    </row>
    <row r="416" spans="1:6" s="399" customFormat="1" ht="13">
      <c r="A416" s="315" t="s">
        <v>1</v>
      </c>
      <c r="B416" s="316" t="s">
        <v>2</v>
      </c>
      <c r="C416" s="316" t="s">
        <v>3</v>
      </c>
      <c r="D416" s="315" t="s">
        <v>4</v>
      </c>
      <c r="E416" s="400" t="s">
        <v>5</v>
      </c>
      <c r="F416" s="398" t="s">
        <v>6</v>
      </c>
    </row>
    <row r="417" spans="1:6" ht="13">
      <c r="A417" s="283"/>
      <c r="B417" s="330" t="s">
        <v>504</v>
      </c>
      <c r="C417" s="308"/>
      <c r="D417" s="300"/>
      <c r="E417" s="305"/>
      <c r="F417" s="306"/>
    </row>
    <row r="418" spans="1:6" ht="13">
      <c r="A418" s="283"/>
      <c r="B418" s="330"/>
      <c r="C418" s="308"/>
      <c r="D418" s="300"/>
      <c r="E418" s="305"/>
      <c r="F418" s="306"/>
    </row>
    <row r="419" spans="1:6" ht="25">
      <c r="A419" s="283"/>
      <c r="B419" s="303" t="s">
        <v>639</v>
      </c>
      <c r="C419" s="308"/>
      <c r="D419" s="300"/>
      <c r="E419" s="305"/>
      <c r="F419" s="306"/>
    </row>
    <row r="420" spans="1:6">
      <c r="A420" s="283"/>
      <c r="B420" s="303"/>
      <c r="C420" s="308"/>
      <c r="D420" s="300"/>
      <c r="E420" s="305"/>
      <c r="F420" s="306"/>
    </row>
    <row r="421" spans="1:6" ht="25">
      <c r="A421" s="283"/>
      <c r="B421" s="303" t="s">
        <v>567</v>
      </c>
      <c r="C421" s="308"/>
      <c r="D421" s="300"/>
      <c r="E421" s="305"/>
      <c r="F421" s="306"/>
    </row>
    <row r="422" spans="1:6">
      <c r="A422" s="283"/>
      <c r="B422" s="303"/>
      <c r="C422" s="308"/>
      <c r="D422" s="300"/>
      <c r="E422" s="305"/>
      <c r="F422" s="306"/>
    </row>
    <row r="423" spans="1:6" ht="25">
      <c r="A423" s="283"/>
      <c r="B423" s="303" t="s">
        <v>640</v>
      </c>
      <c r="C423" s="308"/>
      <c r="D423" s="300"/>
      <c r="E423" s="305"/>
      <c r="F423" s="306"/>
    </row>
    <row r="424" spans="1:6">
      <c r="A424" s="283"/>
      <c r="B424" s="303"/>
      <c r="C424" s="308"/>
      <c r="D424" s="300"/>
      <c r="E424" s="305"/>
      <c r="F424" s="306"/>
    </row>
    <row r="425" spans="1:6" ht="25">
      <c r="A425" s="283"/>
      <c r="B425" s="303" t="s">
        <v>641</v>
      </c>
      <c r="C425" s="308"/>
      <c r="D425" s="300"/>
      <c r="E425" s="305"/>
      <c r="F425" s="306"/>
    </row>
    <row r="426" spans="1:6">
      <c r="A426" s="283"/>
      <c r="B426" s="303"/>
      <c r="C426" s="308"/>
      <c r="D426" s="300"/>
      <c r="E426" s="305"/>
      <c r="F426" s="306"/>
    </row>
    <row r="427" spans="1:6" ht="25">
      <c r="A427" s="283"/>
      <c r="B427" s="303" t="s">
        <v>568</v>
      </c>
      <c r="C427" s="308"/>
      <c r="D427" s="300"/>
      <c r="E427" s="305"/>
      <c r="F427" s="306"/>
    </row>
    <row r="428" spans="1:6" ht="13">
      <c r="A428" s="283"/>
      <c r="B428" s="330"/>
      <c r="C428" s="308"/>
      <c r="D428" s="300"/>
      <c r="E428" s="305"/>
      <c r="F428" s="306"/>
    </row>
    <row r="429" spans="1:6" ht="13">
      <c r="A429" s="283"/>
      <c r="B429" s="330" t="s">
        <v>569</v>
      </c>
      <c r="C429" s="308"/>
      <c r="D429" s="300"/>
      <c r="E429" s="305"/>
      <c r="F429" s="306"/>
    </row>
    <row r="430" spans="1:6" ht="13">
      <c r="A430" s="283"/>
      <c r="B430" s="330"/>
      <c r="C430" s="308"/>
      <c r="D430" s="300"/>
      <c r="E430" s="305"/>
      <c r="F430" s="306"/>
    </row>
    <row r="431" spans="1:6" s="386" customFormat="1" ht="37.5">
      <c r="A431" s="283" t="s">
        <v>790</v>
      </c>
      <c r="B431" s="298" t="s">
        <v>642</v>
      </c>
      <c r="C431" s="300" t="s">
        <v>32</v>
      </c>
      <c r="D431" s="300">
        <v>75</v>
      </c>
      <c r="E431" s="325"/>
      <c r="F431" s="326"/>
    </row>
    <row r="432" spans="1:6" s="386" customFormat="1">
      <c r="A432" s="283"/>
      <c r="B432" s="298"/>
      <c r="C432" s="300"/>
      <c r="D432" s="300"/>
      <c r="E432" s="325"/>
      <c r="F432" s="326"/>
    </row>
    <row r="433" spans="1:6" s="386" customFormat="1">
      <c r="A433" s="283" t="s">
        <v>791</v>
      </c>
      <c r="B433" s="298" t="s">
        <v>506</v>
      </c>
      <c r="C433" s="299" t="s">
        <v>63</v>
      </c>
      <c r="D433" s="300">
        <v>8000</v>
      </c>
      <c r="E433" s="325"/>
      <c r="F433" s="326"/>
    </row>
    <row r="434" spans="1:6" s="386" customFormat="1">
      <c r="A434" s="285"/>
      <c r="B434" s="343"/>
      <c r="C434" s="300"/>
      <c r="D434" s="300"/>
      <c r="E434" s="325"/>
      <c r="F434" s="344"/>
    </row>
    <row r="435" spans="1:6">
      <c r="A435" s="285"/>
      <c r="B435" s="307"/>
      <c r="C435" s="308"/>
      <c r="D435" s="300"/>
      <c r="E435" s="305"/>
      <c r="F435" s="309"/>
    </row>
    <row r="436" spans="1:6" s="399" customFormat="1" ht="30.75" customHeight="1">
      <c r="A436" s="394" t="s">
        <v>51</v>
      </c>
      <c r="B436" s="402"/>
      <c r="C436" s="403"/>
      <c r="D436" s="403"/>
      <c r="E436" s="404"/>
      <c r="F436" s="405"/>
    </row>
    <row r="437" spans="1:6">
      <c r="B437" s="384"/>
      <c r="C437" s="274"/>
      <c r="D437" s="276"/>
      <c r="E437" s="275"/>
      <c r="F437" s="385"/>
    </row>
    <row r="438" spans="1:6" ht="13">
      <c r="A438" s="277" t="s">
        <v>792</v>
      </c>
      <c r="B438" s="384"/>
      <c r="D438" s="276"/>
      <c r="E438" s="275"/>
      <c r="F438" s="385"/>
    </row>
    <row r="439" spans="1:6" s="399" customFormat="1" ht="13">
      <c r="A439" s="315" t="s">
        <v>1</v>
      </c>
      <c r="B439" s="316" t="s">
        <v>2</v>
      </c>
      <c r="C439" s="316" t="s">
        <v>3</v>
      </c>
      <c r="D439" s="315" t="s">
        <v>4</v>
      </c>
      <c r="E439" s="400" t="s">
        <v>5</v>
      </c>
      <c r="F439" s="398" t="s">
        <v>6</v>
      </c>
    </row>
    <row r="440" spans="1:6" ht="26">
      <c r="A440" s="283"/>
      <c r="B440" s="330" t="s">
        <v>157</v>
      </c>
      <c r="C440" s="308"/>
      <c r="D440" s="300"/>
      <c r="E440" s="305"/>
      <c r="F440" s="306"/>
    </row>
    <row r="441" spans="1:6" ht="13">
      <c r="A441" s="283"/>
      <c r="B441" s="330"/>
      <c r="C441" s="308"/>
      <c r="D441" s="300"/>
      <c r="E441" s="305"/>
      <c r="F441" s="306"/>
    </row>
    <row r="442" spans="1:6" ht="13">
      <c r="A442" s="283"/>
      <c r="B442" s="330" t="s">
        <v>542</v>
      </c>
      <c r="C442" s="308"/>
      <c r="D442" s="300"/>
      <c r="E442" s="305"/>
      <c r="F442" s="306"/>
    </row>
    <row r="443" spans="1:6" ht="13">
      <c r="A443" s="283"/>
      <c r="B443" s="330"/>
      <c r="C443" s="308"/>
      <c r="D443" s="300"/>
      <c r="E443" s="305"/>
      <c r="F443" s="306"/>
    </row>
    <row r="444" spans="1:6" ht="25">
      <c r="A444" s="283"/>
      <c r="B444" s="303" t="s">
        <v>643</v>
      </c>
      <c r="C444" s="308"/>
      <c r="D444" s="300"/>
      <c r="E444" s="305"/>
      <c r="F444" s="306"/>
    </row>
    <row r="445" spans="1:6">
      <c r="A445" s="283"/>
      <c r="B445" s="303"/>
      <c r="C445" s="308"/>
      <c r="D445" s="300"/>
      <c r="E445" s="305"/>
      <c r="F445" s="306"/>
    </row>
    <row r="446" spans="1:6" ht="25">
      <c r="A446" s="283"/>
      <c r="B446" s="303" t="s">
        <v>570</v>
      </c>
      <c r="C446" s="308"/>
      <c r="D446" s="300"/>
      <c r="E446" s="305"/>
      <c r="F446" s="306"/>
    </row>
    <row r="447" spans="1:6">
      <c r="A447" s="283"/>
      <c r="B447" s="303"/>
      <c r="C447" s="308"/>
      <c r="D447" s="300"/>
      <c r="E447" s="305"/>
      <c r="F447" s="306"/>
    </row>
    <row r="448" spans="1:6" ht="25">
      <c r="A448" s="283"/>
      <c r="B448" s="303" t="s">
        <v>571</v>
      </c>
      <c r="C448" s="308"/>
      <c r="D448" s="300"/>
      <c r="E448" s="305"/>
      <c r="F448" s="306"/>
    </row>
    <row r="449" spans="1:6" ht="13">
      <c r="A449" s="283"/>
      <c r="B449" s="330"/>
      <c r="C449" s="308"/>
      <c r="D449" s="300"/>
      <c r="E449" s="305"/>
      <c r="F449" s="306"/>
    </row>
    <row r="450" spans="1:6" ht="13">
      <c r="A450" s="283"/>
      <c r="B450" s="330" t="s">
        <v>572</v>
      </c>
      <c r="C450" s="308"/>
      <c r="D450" s="300"/>
      <c r="E450" s="305"/>
      <c r="F450" s="306"/>
    </row>
    <row r="451" spans="1:6" ht="13">
      <c r="A451" s="283"/>
      <c r="B451" s="330"/>
      <c r="C451" s="308"/>
      <c r="D451" s="300"/>
      <c r="E451" s="305"/>
      <c r="F451" s="306"/>
    </row>
    <row r="452" spans="1:6" s="386" customFormat="1" ht="62.5">
      <c r="A452" s="283" t="s">
        <v>793</v>
      </c>
      <c r="B452" s="298" t="s">
        <v>644</v>
      </c>
      <c r="C452" s="300" t="s">
        <v>379</v>
      </c>
      <c r="D452" s="300">
        <v>1</v>
      </c>
      <c r="E452" s="325"/>
      <c r="F452" s="326"/>
    </row>
    <row r="453" spans="1:6" s="386" customFormat="1">
      <c r="A453" s="283"/>
      <c r="B453" s="298"/>
      <c r="C453" s="300"/>
      <c r="D453" s="300"/>
      <c r="E453" s="325"/>
      <c r="F453" s="326"/>
    </row>
    <row r="454" spans="1:6" s="386" customFormat="1" ht="13">
      <c r="A454" s="283"/>
      <c r="B454" s="342" t="s">
        <v>573</v>
      </c>
      <c r="C454" s="300"/>
      <c r="D454" s="300"/>
      <c r="E454" s="325"/>
      <c r="F454" s="326"/>
    </row>
    <row r="455" spans="1:6" s="386" customFormat="1">
      <c r="A455" s="283"/>
      <c r="B455" s="298"/>
      <c r="C455" s="300"/>
      <c r="D455" s="300"/>
      <c r="E455" s="325"/>
      <c r="F455" s="326"/>
    </row>
    <row r="456" spans="1:6" s="386" customFormat="1" ht="50">
      <c r="A456" s="283" t="s">
        <v>794</v>
      </c>
      <c r="B456" s="298" t="s">
        <v>645</v>
      </c>
      <c r="C456" s="300" t="s">
        <v>32</v>
      </c>
      <c r="D456" s="300">
        <v>4</v>
      </c>
      <c r="E456" s="325"/>
      <c r="F456" s="326"/>
    </row>
    <row r="457" spans="1:6" s="386" customFormat="1">
      <c r="A457" s="283"/>
      <c r="B457" s="298"/>
      <c r="C457" s="300"/>
      <c r="D457" s="300"/>
      <c r="E457" s="325"/>
      <c r="F457" s="326"/>
    </row>
    <row r="458" spans="1:6" s="386" customFormat="1" ht="37.5">
      <c r="A458" s="283" t="s">
        <v>795</v>
      </c>
      <c r="B458" s="298" t="s">
        <v>646</v>
      </c>
      <c r="C458" s="300" t="s">
        <v>32</v>
      </c>
      <c r="D458" s="300">
        <v>4</v>
      </c>
      <c r="E458" s="325"/>
      <c r="F458" s="326"/>
    </row>
    <row r="459" spans="1:6" s="386" customFormat="1">
      <c r="A459" s="283"/>
      <c r="B459" s="298"/>
      <c r="C459" s="300"/>
      <c r="D459" s="300"/>
      <c r="E459" s="325"/>
      <c r="F459" s="326"/>
    </row>
    <row r="460" spans="1:6" s="386" customFormat="1" ht="50">
      <c r="A460" s="283" t="s">
        <v>796</v>
      </c>
      <c r="B460" s="298" t="s">
        <v>647</v>
      </c>
      <c r="C460" s="300" t="s">
        <v>32</v>
      </c>
      <c r="D460" s="300">
        <v>1</v>
      </c>
      <c r="E460" s="325"/>
      <c r="F460" s="326"/>
    </row>
    <row r="461" spans="1:6" s="386" customFormat="1">
      <c r="A461" s="283"/>
      <c r="B461" s="298"/>
      <c r="C461" s="300"/>
      <c r="D461" s="300"/>
      <c r="E461" s="325"/>
      <c r="F461" s="326"/>
    </row>
    <row r="462" spans="1:6" s="386" customFormat="1" ht="50">
      <c r="A462" s="283" t="s">
        <v>797</v>
      </c>
      <c r="B462" s="298" t="s">
        <v>648</v>
      </c>
      <c r="C462" s="300" t="s">
        <v>32</v>
      </c>
      <c r="D462" s="300">
        <v>2</v>
      </c>
      <c r="E462" s="325"/>
      <c r="F462" s="326"/>
    </row>
    <row r="463" spans="1:6" s="386" customFormat="1">
      <c r="A463" s="285"/>
      <c r="B463" s="343"/>
      <c r="C463" s="300"/>
      <c r="D463" s="300"/>
      <c r="E463" s="325"/>
      <c r="F463" s="326"/>
    </row>
    <row r="464" spans="1:6" s="399" customFormat="1" ht="21" customHeight="1">
      <c r="A464" s="394" t="s">
        <v>51</v>
      </c>
      <c r="B464" s="402"/>
      <c r="C464" s="403"/>
      <c r="D464" s="403"/>
      <c r="E464" s="404"/>
      <c r="F464" s="405"/>
    </row>
    <row r="465" spans="1:6">
      <c r="B465" s="384"/>
      <c r="C465" s="274"/>
      <c r="D465" s="276"/>
      <c r="E465" s="275"/>
      <c r="F465" s="385"/>
    </row>
    <row r="466" spans="1:6">
      <c r="B466" s="384"/>
      <c r="D466" s="276"/>
      <c r="E466" s="275"/>
      <c r="F466" s="385"/>
    </row>
    <row r="467" spans="1:6" ht="13">
      <c r="A467" s="277" t="s">
        <v>798</v>
      </c>
      <c r="B467" s="384"/>
      <c r="E467" s="275"/>
      <c r="F467" s="385"/>
    </row>
    <row r="468" spans="1:6" s="399" customFormat="1" ht="13">
      <c r="A468" s="315" t="s">
        <v>1</v>
      </c>
      <c r="B468" s="316" t="s">
        <v>2</v>
      </c>
      <c r="C468" s="316" t="s">
        <v>3</v>
      </c>
      <c r="D468" s="316" t="s">
        <v>4</v>
      </c>
      <c r="E468" s="400" t="s">
        <v>5</v>
      </c>
      <c r="F468" s="398" t="s">
        <v>6</v>
      </c>
    </row>
    <row r="469" spans="1:6" ht="13">
      <c r="A469" s="283"/>
      <c r="B469" s="330" t="s">
        <v>215</v>
      </c>
      <c r="C469" s="308"/>
      <c r="D469" s="308"/>
      <c r="E469" s="305"/>
      <c r="F469" s="306"/>
    </row>
    <row r="470" spans="1:6" ht="13">
      <c r="A470" s="283"/>
      <c r="B470" s="330"/>
      <c r="C470" s="308"/>
      <c r="D470" s="308"/>
      <c r="E470" s="305"/>
      <c r="F470" s="306"/>
    </row>
    <row r="471" spans="1:6" ht="13">
      <c r="A471" s="283"/>
      <c r="B471" s="330" t="s">
        <v>542</v>
      </c>
      <c r="C471" s="308"/>
      <c r="D471" s="308"/>
      <c r="E471" s="305"/>
      <c r="F471" s="306"/>
    </row>
    <row r="472" spans="1:6" ht="13">
      <c r="A472" s="283"/>
      <c r="B472" s="330"/>
      <c r="C472" s="308"/>
      <c r="D472" s="308"/>
      <c r="E472" s="305"/>
      <c r="F472" s="306"/>
    </row>
    <row r="473" spans="1:6">
      <c r="A473" s="283"/>
      <c r="B473" s="303" t="s">
        <v>799</v>
      </c>
      <c r="C473" s="308"/>
      <c r="D473" s="308"/>
      <c r="E473" s="305"/>
      <c r="F473" s="306"/>
    </row>
    <row r="474" spans="1:6">
      <c r="A474" s="283"/>
      <c r="B474" s="303"/>
      <c r="C474" s="308"/>
      <c r="D474" s="308"/>
      <c r="E474" s="305"/>
      <c r="F474" s="306"/>
    </row>
    <row r="475" spans="1:6" ht="25">
      <c r="A475" s="283"/>
      <c r="B475" s="303" t="s">
        <v>574</v>
      </c>
      <c r="C475" s="308"/>
      <c r="D475" s="308"/>
      <c r="E475" s="305"/>
      <c r="F475" s="306"/>
    </row>
    <row r="476" spans="1:6">
      <c r="A476" s="283"/>
      <c r="B476" s="303"/>
      <c r="C476" s="308"/>
      <c r="D476" s="308"/>
      <c r="E476" s="305"/>
      <c r="F476" s="306"/>
    </row>
    <row r="477" spans="1:6" ht="25">
      <c r="A477" s="283"/>
      <c r="B477" s="303" t="s">
        <v>575</v>
      </c>
      <c r="C477" s="308"/>
      <c r="D477" s="308"/>
      <c r="E477" s="305"/>
      <c r="F477" s="306"/>
    </row>
    <row r="478" spans="1:6">
      <c r="A478" s="283"/>
      <c r="B478" s="303"/>
      <c r="C478" s="308"/>
      <c r="D478" s="308"/>
      <c r="E478" s="305"/>
      <c r="F478" s="306"/>
    </row>
    <row r="479" spans="1:6" ht="25">
      <c r="A479" s="283"/>
      <c r="B479" s="303" t="s">
        <v>576</v>
      </c>
      <c r="C479" s="308"/>
      <c r="D479" s="308"/>
      <c r="E479" s="305"/>
      <c r="F479" s="306"/>
    </row>
    <row r="480" spans="1:6" ht="13">
      <c r="A480" s="283"/>
      <c r="B480" s="330"/>
      <c r="C480" s="308"/>
      <c r="D480" s="308"/>
      <c r="E480" s="305"/>
      <c r="F480" s="306"/>
    </row>
    <row r="481" spans="1:6" ht="13">
      <c r="A481" s="283"/>
      <c r="B481" s="330" t="s">
        <v>577</v>
      </c>
      <c r="C481" s="308"/>
      <c r="D481" s="308"/>
      <c r="E481" s="305"/>
      <c r="F481" s="306"/>
    </row>
    <row r="482" spans="1:6" ht="13">
      <c r="A482" s="283"/>
      <c r="B482" s="330"/>
      <c r="C482" s="308"/>
      <c r="D482" s="308"/>
      <c r="E482" s="305"/>
      <c r="F482" s="306"/>
    </row>
    <row r="483" spans="1:6" s="386" customFormat="1" ht="25">
      <c r="A483" s="283" t="s">
        <v>800</v>
      </c>
      <c r="B483" s="298" t="s">
        <v>649</v>
      </c>
      <c r="C483" s="300" t="s">
        <v>32</v>
      </c>
      <c r="D483" s="300">
        <v>4</v>
      </c>
      <c r="E483" s="325"/>
      <c r="F483" s="326"/>
    </row>
    <row r="484" spans="1:6">
      <c r="A484" s="283"/>
      <c r="B484" s="303"/>
      <c r="C484" s="308"/>
      <c r="D484" s="308"/>
      <c r="E484" s="305"/>
      <c r="F484" s="306"/>
    </row>
    <row r="485" spans="1:6">
      <c r="A485" s="283" t="s">
        <v>801</v>
      </c>
      <c r="B485" s="303" t="s">
        <v>650</v>
      </c>
      <c r="C485" s="308" t="s">
        <v>32</v>
      </c>
      <c r="D485" s="308">
        <v>4</v>
      </c>
      <c r="E485" s="305"/>
      <c r="F485" s="306"/>
    </row>
    <row r="486" spans="1:6" ht="13">
      <c r="A486" s="283"/>
      <c r="B486" s="330"/>
      <c r="C486" s="308"/>
      <c r="D486" s="308"/>
      <c r="E486" s="305"/>
      <c r="F486" s="306"/>
    </row>
    <row r="487" spans="1:6">
      <c r="A487" s="283" t="s">
        <v>802</v>
      </c>
      <c r="B487" s="303" t="s">
        <v>651</v>
      </c>
      <c r="C487" s="308" t="s">
        <v>32</v>
      </c>
      <c r="D487" s="308">
        <v>4</v>
      </c>
      <c r="E487" s="305"/>
      <c r="F487" s="306"/>
    </row>
    <row r="488" spans="1:6" ht="13">
      <c r="A488" s="283"/>
      <c r="B488" s="330"/>
      <c r="C488" s="308"/>
      <c r="D488" s="308"/>
      <c r="E488" s="305"/>
      <c r="F488" s="306"/>
    </row>
    <row r="489" spans="1:6">
      <c r="A489" s="283" t="s">
        <v>803</v>
      </c>
      <c r="B489" s="303" t="s">
        <v>652</v>
      </c>
      <c r="C489" s="308" t="s">
        <v>32</v>
      </c>
      <c r="D489" s="308">
        <v>4</v>
      </c>
      <c r="E489" s="305"/>
      <c r="F489" s="306"/>
    </row>
    <row r="490" spans="1:6" ht="13">
      <c r="A490" s="283"/>
      <c r="B490" s="330"/>
      <c r="C490" s="308"/>
      <c r="D490" s="308"/>
      <c r="E490" s="305"/>
      <c r="F490" s="306"/>
    </row>
    <row r="491" spans="1:6" ht="13">
      <c r="A491" s="283"/>
      <c r="B491" s="330" t="s">
        <v>653</v>
      </c>
      <c r="C491" s="308"/>
      <c r="D491" s="308"/>
      <c r="E491" s="305"/>
      <c r="F491" s="306"/>
    </row>
    <row r="492" spans="1:6" ht="13">
      <c r="A492" s="283"/>
      <c r="B492" s="330"/>
      <c r="C492" s="308"/>
      <c r="D492" s="308"/>
      <c r="E492" s="305"/>
      <c r="F492" s="306"/>
    </row>
    <row r="493" spans="1:6">
      <c r="A493" s="283" t="s">
        <v>804</v>
      </c>
      <c r="B493" s="303" t="s">
        <v>578</v>
      </c>
      <c r="C493" s="308" t="s">
        <v>32</v>
      </c>
      <c r="D493" s="308">
        <v>3</v>
      </c>
      <c r="E493" s="305"/>
      <c r="F493" s="306"/>
    </row>
    <row r="494" spans="1:6" ht="13">
      <c r="A494" s="283"/>
      <c r="B494" s="330"/>
      <c r="C494" s="308"/>
      <c r="D494" s="308"/>
      <c r="E494" s="305"/>
      <c r="F494" s="306"/>
    </row>
    <row r="495" spans="1:6">
      <c r="A495" s="283" t="s">
        <v>805</v>
      </c>
      <c r="B495" s="303" t="s">
        <v>657</v>
      </c>
      <c r="C495" s="308" t="s">
        <v>32</v>
      </c>
      <c r="D495" s="308">
        <v>6</v>
      </c>
      <c r="E495" s="305"/>
      <c r="F495" s="306"/>
    </row>
    <row r="496" spans="1:6" ht="13">
      <c r="A496" s="283"/>
      <c r="B496" s="330"/>
      <c r="C496" s="308"/>
      <c r="D496" s="308"/>
      <c r="E496" s="305"/>
      <c r="F496" s="306"/>
    </row>
    <row r="497" spans="1:6">
      <c r="A497" s="283" t="s">
        <v>806</v>
      </c>
      <c r="B497" s="303" t="s">
        <v>658</v>
      </c>
      <c r="C497" s="308" t="s">
        <v>32</v>
      </c>
      <c r="D497" s="308">
        <v>3</v>
      </c>
      <c r="E497" s="305"/>
      <c r="F497" s="306"/>
    </row>
    <row r="498" spans="1:6" ht="13">
      <c r="A498" s="283"/>
      <c r="B498" s="330"/>
      <c r="C498" s="308"/>
      <c r="D498" s="308"/>
      <c r="E498" s="305"/>
      <c r="F498" s="306"/>
    </row>
    <row r="499" spans="1:6">
      <c r="A499" s="283" t="s">
        <v>807</v>
      </c>
      <c r="B499" s="303" t="s">
        <v>659</v>
      </c>
      <c r="C499" s="308" t="s">
        <v>32</v>
      </c>
      <c r="D499" s="308">
        <v>12</v>
      </c>
      <c r="E499" s="305"/>
      <c r="F499" s="306"/>
    </row>
    <row r="500" spans="1:6" ht="13">
      <c r="A500" s="283"/>
      <c r="B500" s="330"/>
      <c r="C500" s="308"/>
      <c r="D500" s="308"/>
      <c r="E500" s="305"/>
      <c r="F500" s="306"/>
    </row>
    <row r="501" spans="1:6">
      <c r="A501" s="283" t="s">
        <v>808</v>
      </c>
      <c r="B501" s="303" t="s">
        <v>654</v>
      </c>
      <c r="C501" s="308" t="s">
        <v>32</v>
      </c>
      <c r="D501" s="308">
        <v>6</v>
      </c>
      <c r="E501" s="305"/>
      <c r="F501" s="306"/>
    </row>
    <row r="502" spans="1:6">
      <c r="A502" s="283"/>
      <c r="B502" s="303"/>
      <c r="C502" s="308"/>
      <c r="D502" s="308"/>
      <c r="E502" s="305"/>
      <c r="F502" s="306"/>
    </row>
    <row r="503" spans="1:6">
      <c r="A503" s="283" t="s">
        <v>809</v>
      </c>
      <c r="B503" s="303" t="s">
        <v>655</v>
      </c>
      <c r="C503" s="308" t="s">
        <v>32</v>
      </c>
      <c r="D503" s="308">
        <v>3</v>
      </c>
      <c r="E503" s="305"/>
      <c r="F503" s="306"/>
    </row>
    <row r="504" spans="1:6">
      <c r="A504" s="283"/>
      <c r="B504" s="303"/>
      <c r="C504" s="308"/>
      <c r="D504" s="308"/>
      <c r="E504" s="305"/>
      <c r="F504" s="306"/>
    </row>
    <row r="505" spans="1:6">
      <c r="A505" s="283" t="s">
        <v>810</v>
      </c>
      <c r="B505" s="303" t="s">
        <v>656</v>
      </c>
      <c r="C505" s="308" t="s">
        <v>32</v>
      </c>
      <c r="D505" s="308">
        <v>12</v>
      </c>
      <c r="E505" s="305"/>
      <c r="F505" s="306"/>
    </row>
    <row r="506" spans="1:6">
      <c r="A506" s="283"/>
      <c r="B506" s="303"/>
      <c r="C506" s="308"/>
      <c r="D506" s="308"/>
      <c r="E506" s="305"/>
      <c r="F506" s="306"/>
    </row>
    <row r="507" spans="1:6">
      <c r="A507" s="283" t="s">
        <v>811</v>
      </c>
      <c r="B507" s="303" t="s">
        <v>660</v>
      </c>
      <c r="C507" s="308" t="s">
        <v>32</v>
      </c>
      <c r="D507" s="308">
        <v>3</v>
      </c>
      <c r="E507" s="305"/>
      <c r="F507" s="306"/>
    </row>
    <row r="508" spans="1:6">
      <c r="A508" s="283"/>
      <c r="B508" s="303"/>
      <c r="C508" s="308"/>
      <c r="D508" s="308"/>
      <c r="E508" s="305"/>
      <c r="F508" s="306"/>
    </row>
    <row r="509" spans="1:6">
      <c r="A509" s="283" t="s">
        <v>812</v>
      </c>
      <c r="B509" s="303" t="s">
        <v>661</v>
      </c>
      <c r="C509" s="308" t="s">
        <v>32</v>
      </c>
      <c r="D509" s="308">
        <v>6</v>
      </c>
      <c r="E509" s="305"/>
      <c r="F509" s="306"/>
    </row>
    <row r="510" spans="1:6">
      <c r="A510" s="283"/>
      <c r="B510" s="303"/>
      <c r="C510" s="308"/>
      <c r="D510" s="308"/>
      <c r="E510" s="305"/>
      <c r="F510" s="306"/>
    </row>
    <row r="511" spans="1:6">
      <c r="A511" s="283" t="s">
        <v>813</v>
      </c>
      <c r="B511" s="303" t="s">
        <v>662</v>
      </c>
      <c r="C511" s="308" t="s">
        <v>32</v>
      </c>
      <c r="D511" s="308">
        <v>3</v>
      </c>
      <c r="E511" s="305"/>
      <c r="F511" s="306"/>
    </row>
    <row r="512" spans="1:6" ht="13">
      <c r="A512" s="283"/>
      <c r="B512" s="330"/>
      <c r="C512" s="308"/>
      <c r="D512" s="308"/>
      <c r="E512" s="305"/>
      <c r="F512" s="306"/>
    </row>
    <row r="513" spans="1:6">
      <c r="A513" s="283" t="s">
        <v>814</v>
      </c>
      <c r="B513" s="303" t="s">
        <v>663</v>
      </c>
      <c r="C513" s="308" t="s">
        <v>32</v>
      </c>
      <c r="D513" s="308">
        <v>12</v>
      </c>
      <c r="E513" s="305"/>
      <c r="F513" s="306"/>
    </row>
    <row r="514" spans="1:6">
      <c r="A514" s="283"/>
      <c r="B514" s="303"/>
      <c r="C514" s="308"/>
      <c r="D514" s="308"/>
      <c r="E514" s="305"/>
      <c r="F514" s="306"/>
    </row>
    <row r="515" spans="1:6">
      <c r="A515" s="283" t="s">
        <v>815</v>
      </c>
      <c r="B515" s="303" t="s">
        <v>664</v>
      </c>
      <c r="C515" s="308" t="s">
        <v>32</v>
      </c>
      <c r="D515" s="308">
        <v>6</v>
      </c>
      <c r="E515" s="305"/>
      <c r="F515" s="306"/>
    </row>
    <row r="516" spans="1:6">
      <c r="A516" s="283"/>
      <c r="B516" s="303"/>
      <c r="C516" s="308"/>
      <c r="D516" s="308"/>
      <c r="E516" s="305"/>
      <c r="F516" s="306"/>
    </row>
    <row r="517" spans="1:6">
      <c r="A517" s="283" t="s">
        <v>816</v>
      </c>
      <c r="B517" s="303" t="s">
        <v>665</v>
      </c>
      <c r="C517" s="308" t="s">
        <v>32</v>
      </c>
      <c r="D517" s="308">
        <v>6</v>
      </c>
      <c r="E517" s="305"/>
      <c r="F517" s="306"/>
    </row>
    <row r="518" spans="1:6">
      <c r="A518" s="283"/>
      <c r="B518" s="303"/>
      <c r="C518" s="308"/>
      <c r="D518" s="308"/>
      <c r="E518" s="305"/>
      <c r="F518" s="306"/>
    </row>
    <row r="519" spans="1:6">
      <c r="A519" s="283" t="s">
        <v>817</v>
      </c>
      <c r="B519" s="303" t="s">
        <v>666</v>
      </c>
      <c r="C519" s="308" t="s">
        <v>32</v>
      </c>
      <c r="D519" s="308">
        <v>12</v>
      </c>
      <c r="E519" s="305"/>
      <c r="F519" s="306"/>
    </row>
    <row r="520" spans="1:6">
      <c r="A520" s="283"/>
      <c r="B520" s="303"/>
      <c r="C520" s="308"/>
      <c r="D520" s="308"/>
      <c r="E520" s="305"/>
      <c r="F520" s="306"/>
    </row>
    <row r="521" spans="1:6">
      <c r="A521" s="283" t="s">
        <v>818</v>
      </c>
      <c r="B521" s="303" t="s">
        <v>667</v>
      </c>
      <c r="C521" s="308" t="s">
        <v>32</v>
      </c>
      <c r="D521" s="308">
        <v>3</v>
      </c>
      <c r="E521" s="305"/>
      <c r="F521" s="306"/>
    </row>
    <row r="522" spans="1:6">
      <c r="A522" s="283"/>
      <c r="B522" s="303"/>
      <c r="C522" s="308"/>
      <c r="D522" s="308"/>
      <c r="E522" s="305"/>
      <c r="F522" s="306"/>
    </row>
    <row r="523" spans="1:6">
      <c r="A523" s="283" t="s">
        <v>819</v>
      </c>
      <c r="B523" s="303" t="s">
        <v>668</v>
      </c>
      <c r="C523" s="308" t="s">
        <v>32</v>
      </c>
      <c r="D523" s="308">
        <v>6</v>
      </c>
      <c r="E523" s="305"/>
      <c r="F523" s="306"/>
    </row>
    <row r="524" spans="1:6">
      <c r="A524" s="283"/>
      <c r="B524" s="303"/>
      <c r="C524" s="308"/>
      <c r="D524" s="308"/>
      <c r="E524" s="305"/>
      <c r="F524" s="306"/>
    </row>
    <row r="525" spans="1:6" ht="13">
      <c r="A525" s="283"/>
      <c r="B525" s="330" t="s">
        <v>669</v>
      </c>
      <c r="C525" s="308"/>
      <c r="D525" s="308"/>
      <c r="E525" s="305"/>
      <c r="F525" s="306"/>
    </row>
    <row r="526" spans="1:6">
      <c r="A526" s="283"/>
      <c r="B526" s="303"/>
      <c r="C526" s="308"/>
      <c r="D526" s="308"/>
      <c r="E526" s="305"/>
      <c r="F526" s="306"/>
    </row>
    <row r="527" spans="1:6">
      <c r="A527" s="283"/>
      <c r="B527" s="360" t="s">
        <v>670</v>
      </c>
      <c r="C527" s="308"/>
      <c r="D527" s="308"/>
      <c r="E527" s="305"/>
      <c r="F527" s="306"/>
    </row>
    <row r="528" spans="1:6">
      <c r="A528" s="283"/>
      <c r="B528" s="303"/>
      <c r="C528" s="308"/>
      <c r="D528" s="308"/>
      <c r="E528" s="305"/>
      <c r="F528" s="306"/>
    </row>
    <row r="529" spans="1:6">
      <c r="A529" s="283" t="s">
        <v>820</v>
      </c>
      <c r="B529" s="303" t="s">
        <v>671</v>
      </c>
      <c r="C529" s="308" t="s">
        <v>32</v>
      </c>
      <c r="D529" s="308">
        <v>10</v>
      </c>
      <c r="E529" s="305"/>
      <c r="F529" s="306"/>
    </row>
    <row r="530" spans="1:6">
      <c r="A530" s="283"/>
      <c r="B530" s="303"/>
      <c r="C530" s="308"/>
      <c r="D530" s="308"/>
      <c r="E530" s="305"/>
      <c r="F530" s="306"/>
    </row>
    <row r="531" spans="1:6">
      <c r="A531" s="283" t="s">
        <v>821</v>
      </c>
      <c r="B531" s="303" t="s">
        <v>672</v>
      </c>
      <c r="C531" s="308" t="s">
        <v>32</v>
      </c>
      <c r="D531" s="308">
        <v>3</v>
      </c>
      <c r="E531" s="305"/>
      <c r="F531" s="306"/>
    </row>
    <row r="532" spans="1:6">
      <c r="A532" s="283"/>
      <c r="B532" s="303"/>
      <c r="C532" s="308"/>
      <c r="D532" s="308"/>
      <c r="E532" s="305"/>
      <c r="F532" s="306"/>
    </row>
    <row r="533" spans="1:6">
      <c r="A533" s="283" t="s">
        <v>822</v>
      </c>
      <c r="B533" s="303" t="s">
        <v>673</v>
      </c>
      <c r="C533" s="308" t="s">
        <v>32</v>
      </c>
      <c r="D533" s="308">
        <v>3</v>
      </c>
      <c r="E533" s="305"/>
      <c r="F533" s="306"/>
    </row>
    <row r="534" spans="1:6">
      <c r="A534" s="283"/>
      <c r="B534" s="303"/>
      <c r="C534" s="308"/>
      <c r="D534" s="308"/>
      <c r="E534" s="305"/>
      <c r="F534" s="306"/>
    </row>
    <row r="535" spans="1:6">
      <c r="A535" s="283" t="s">
        <v>823</v>
      </c>
      <c r="B535" s="303" t="s">
        <v>674</v>
      </c>
      <c r="C535" s="308" t="s">
        <v>32</v>
      </c>
      <c r="D535" s="308">
        <v>10</v>
      </c>
      <c r="E535" s="305"/>
      <c r="F535" s="306"/>
    </row>
    <row r="536" spans="1:6">
      <c r="A536" s="283"/>
      <c r="B536" s="303"/>
      <c r="C536" s="308"/>
      <c r="D536" s="308"/>
      <c r="E536" s="305"/>
      <c r="F536" s="306"/>
    </row>
    <row r="537" spans="1:6">
      <c r="A537" s="283" t="s">
        <v>824</v>
      </c>
      <c r="B537" s="303" t="s">
        <v>675</v>
      </c>
      <c r="C537" s="308" t="s">
        <v>32</v>
      </c>
      <c r="D537" s="308">
        <v>10</v>
      </c>
      <c r="E537" s="305"/>
      <c r="F537" s="306"/>
    </row>
    <row r="538" spans="1:6">
      <c r="A538" s="283"/>
      <c r="B538" s="303"/>
      <c r="C538" s="308"/>
      <c r="D538" s="308"/>
      <c r="E538" s="305"/>
      <c r="F538" s="306"/>
    </row>
    <row r="539" spans="1:6" ht="13">
      <c r="A539" s="283"/>
      <c r="B539" s="330" t="s">
        <v>579</v>
      </c>
      <c r="C539" s="308"/>
      <c r="D539" s="308"/>
      <c r="E539" s="305"/>
      <c r="F539" s="306"/>
    </row>
    <row r="540" spans="1:6">
      <c r="A540" s="283"/>
      <c r="B540" s="303"/>
      <c r="C540" s="308"/>
      <c r="D540" s="308"/>
      <c r="E540" s="305"/>
      <c r="F540" s="306"/>
    </row>
    <row r="541" spans="1:6" ht="37.5">
      <c r="A541" s="283" t="s">
        <v>825</v>
      </c>
      <c r="B541" s="303" t="s">
        <v>676</v>
      </c>
      <c r="C541" s="308" t="s">
        <v>379</v>
      </c>
      <c r="D541" s="308">
        <v>1</v>
      </c>
      <c r="E541" s="305"/>
      <c r="F541" s="306"/>
    </row>
    <row r="542" spans="1:6">
      <c r="A542" s="283"/>
      <c r="B542" s="303"/>
      <c r="C542" s="308"/>
      <c r="D542" s="308"/>
      <c r="E542" s="305"/>
      <c r="F542" s="306"/>
    </row>
    <row r="543" spans="1:6" ht="13">
      <c r="A543" s="283"/>
      <c r="B543" s="330" t="s">
        <v>580</v>
      </c>
      <c r="C543" s="308"/>
      <c r="D543" s="308"/>
      <c r="E543" s="305"/>
      <c r="F543" s="306"/>
    </row>
    <row r="544" spans="1:6" ht="13">
      <c r="A544" s="283"/>
      <c r="B544" s="330"/>
      <c r="C544" s="308"/>
      <c r="D544" s="308"/>
      <c r="E544" s="305"/>
      <c r="F544" s="306"/>
    </row>
    <row r="545" spans="1:6" ht="25">
      <c r="A545" s="283" t="s">
        <v>826</v>
      </c>
      <c r="B545" s="303" t="s">
        <v>677</v>
      </c>
      <c r="C545" s="308" t="s">
        <v>379</v>
      </c>
      <c r="D545" s="308">
        <v>1</v>
      </c>
      <c r="E545" s="305"/>
      <c r="F545" s="306"/>
    </row>
    <row r="546" spans="1:6" ht="13">
      <c r="A546" s="283"/>
      <c r="B546" s="330"/>
      <c r="C546" s="308"/>
      <c r="D546" s="308"/>
      <c r="E546" s="305"/>
      <c r="F546" s="306"/>
    </row>
    <row r="547" spans="1:6">
      <c r="A547" s="285"/>
      <c r="B547" s="307"/>
      <c r="C547" s="308"/>
      <c r="D547" s="308"/>
      <c r="E547" s="305"/>
      <c r="F547" s="306"/>
    </row>
    <row r="548" spans="1:6" s="399" customFormat="1" ht="23.25" customHeight="1">
      <c r="A548" s="394" t="s">
        <v>51</v>
      </c>
      <c r="B548" s="402"/>
      <c r="C548" s="403"/>
      <c r="D548" s="403"/>
      <c r="E548" s="404"/>
      <c r="F548" s="405"/>
    </row>
    <row r="549" spans="1:6">
      <c r="B549" s="384"/>
      <c r="D549" s="276"/>
      <c r="E549" s="387"/>
      <c r="F549" s="388"/>
    </row>
    <row r="550" spans="1:6">
      <c r="B550" s="384"/>
      <c r="D550" s="276"/>
      <c r="E550" s="275"/>
      <c r="F550" s="385"/>
    </row>
    <row r="551" spans="1:6" ht="13">
      <c r="A551" s="277" t="s">
        <v>161</v>
      </c>
      <c r="B551" s="384"/>
      <c r="D551" s="276"/>
      <c r="E551" s="275"/>
      <c r="F551" s="385"/>
    </row>
    <row r="552" spans="1:6" ht="13">
      <c r="A552" s="318"/>
      <c r="B552" s="319" t="s">
        <v>2</v>
      </c>
      <c r="C552" s="361" t="s">
        <v>162</v>
      </c>
      <c r="D552" s="362" t="s">
        <v>162</v>
      </c>
      <c r="E552" s="361" t="s">
        <v>162</v>
      </c>
      <c r="F552" s="363" t="s">
        <v>6</v>
      </c>
    </row>
    <row r="553" spans="1:6" ht="13">
      <c r="A553" s="285"/>
      <c r="B553" s="327"/>
      <c r="C553" s="412"/>
      <c r="D553" s="292"/>
      <c r="E553" s="412"/>
      <c r="F553" s="413"/>
    </row>
    <row r="554" spans="1:6">
      <c r="A554" s="283"/>
      <c r="B554" s="349" t="s">
        <v>827</v>
      </c>
      <c r="C554" s="322" t="s">
        <v>379</v>
      </c>
      <c r="D554" s="285"/>
      <c r="E554" s="322"/>
      <c r="F554" s="414">
        <f>F110</f>
        <v>0</v>
      </c>
    </row>
    <row r="555" spans="1:6">
      <c r="A555" s="285"/>
      <c r="B555" s="365"/>
      <c r="C555" s="322"/>
      <c r="D555" s="285"/>
      <c r="E555" s="322"/>
      <c r="F555" s="414"/>
    </row>
    <row r="556" spans="1:6">
      <c r="A556" s="283"/>
      <c r="B556" s="349" t="s">
        <v>716</v>
      </c>
      <c r="C556" s="322" t="s">
        <v>379</v>
      </c>
      <c r="D556" s="285"/>
      <c r="E556" s="322"/>
      <c r="F556" s="415">
        <f>F140</f>
        <v>0</v>
      </c>
    </row>
    <row r="557" spans="1:6">
      <c r="A557" s="285"/>
      <c r="B557" s="365"/>
      <c r="C557" s="322"/>
      <c r="D557" s="285"/>
      <c r="E557" s="322"/>
      <c r="F557" s="414"/>
    </row>
    <row r="558" spans="1:6">
      <c r="A558" s="283"/>
      <c r="B558" s="349" t="s">
        <v>725</v>
      </c>
      <c r="C558" s="322" t="s">
        <v>379</v>
      </c>
      <c r="D558" s="285"/>
      <c r="E558" s="322"/>
      <c r="F558" s="414">
        <f>F169</f>
        <v>0</v>
      </c>
    </row>
    <row r="559" spans="1:6">
      <c r="A559" s="285"/>
      <c r="B559" s="365"/>
      <c r="C559" s="322"/>
      <c r="D559" s="285"/>
      <c r="E559" s="322"/>
      <c r="F559" s="414"/>
    </row>
    <row r="560" spans="1:6">
      <c r="A560" s="283"/>
      <c r="B560" s="349" t="s">
        <v>731</v>
      </c>
      <c r="C560" s="322" t="s">
        <v>379</v>
      </c>
      <c r="D560" s="285"/>
      <c r="E560" s="322"/>
      <c r="F560" s="414">
        <f>F200</f>
        <v>0</v>
      </c>
    </row>
    <row r="561" spans="1:6">
      <c r="A561" s="285"/>
      <c r="B561" s="365"/>
      <c r="C561" s="322"/>
      <c r="D561" s="285"/>
      <c r="E561" s="322"/>
      <c r="F561" s="414"/>
    </row>
    <row r="562" spans="1:6">
      <c r="A562" s="283"/>
      <c r="B562" s="349" t="s">
        <v>737</v>
      </c>
      <c r="C562" s="322" t="s">
        <v>379</v>
      </c>
      <c r="D562" s="285"/>
      <c r="E562" s="322"/>
      <c r="F562" s="414">
        <f>F235</f>
        <v>0</v>
      </c>
    </row>
    <row r="563" spans="1:6">
      <c r="A563" s="285"/>
      <c r="B563" s="365"/>
      <c r="C563" s="322"/>
      <c r="D563" s="285"/>
      <c r="E563" s="322"/>
      <c r="F563" s="414"/>
    </row>
    <row r="564" spans="1:6">
      <c r="A564" s="283"/>
      <c r="B564" s="349" t="s">
        <v>746</v>
      </c>
      <c r="C564" s="322" t="s">
        <v>379</v>
      </c>
      <c r="D564" s="285"/>
      <c r="E564" s="322"/>
      <c r="F564" s="414">
        <f>F259</f>
        <v>0</v>
      </c>
    </row>
    <row r="565" spans="1:6">
      <c r="A565" s="285"/>
      <c r="B565" s="365"/>
      <c r="C565" s="322"/>
      <c r="D565" s="285"/>
      <c r="E565" s="322"/>
      <c r="F565" s="414"/>
    </row>
    <row r="566" spans="1:6">
      <c r="A566" s="283"/>
      <c r="B566" s="349" t="s">
        <v>752</v>
      </c>
      <c r="C566" s="322" t="s">
        <v>379</v>
      </c>
      <c r="D566" s="285"/>
      <c r="E566" s="322"/>
      <c r="F566" s="414">
        <f>F301</f>
        <v>0</v>
      </c>
    </row>
    <row r="567" spans="1:6">
      <c r="A567" s="285"/>
      <c r="B567" s="365"/>
      <c r="C567" s="322"/>
      <c r="D567" s="285"/>
      <c r="E567" s="322"/>
      <c r="F567" s="414"/>
    </row>
    <row r="568" spans="1:6">
      <c r="A568" s="283"/>
      <c r="B568" s="349" t="s">
        <v>763</v>
      </c>
      <c r="C568" s="322" t="s">
        <v>379</v>
      </c>
      <c r="D568" s="285"/>
      <c r="E568" s="322"/>
      <c r="F568" s="414">
        <f>F313</f>
        <v>0</v>
      </c>
    </row>
    <row r="569" spans="1:6">
      <c r="A569" s="285"/>
      <c r="B569" s="365"/>
      <c r="C569" s="322"/>
      <c r="D569" s="285"/>
      <c r="E569" s="322"/>
      <c r="F569" s="414"/>
    </row>
    <row r="570" spans="1:6">
      <c r="A570" s="283"/>
      <c r="B570" s="349" t="s">
        <v>766</v>
      </c>
      <c r="C570" s="322" t="s">
        <v>379</v>
      </c>
      <c r="D570" s="285"/>
      <c r="E570" s="322"/>
      <c r="F570" s="414">
        <f>F356</f>
        <v>0</v>
      </c>
    </row>
    <row r="571" spans="1:6">
      <c r="A571" s="285"/>
      <c r="B571" s="365"/>
      <c r="C571" s="322"/>
      <c r="D571" s="285"/>
      <c r="E571" s="322"/>
      <c r="F571" s="414"/>
    </row>
    <row r="572" spans="1:6">
      <c r="A572" s="285"/>
      <c r="B572" s="324" t="s">
        <v>777</v>
      </c>
      <c r="C572" s="322" t="s">
        <v>379</v>
      </c>
      <c r="D572" s="285"/>
      <c r="E572" s="322"/>
      <c r="F572" s="414">
        <f>F381</f>
        <v>0</v>
      </c>
    </row>
    <row r="573" spans="1:6">
      <c r="A573" s="285"/>
      <c r="B573" s="365"/>
      <c r="C573" s="322"/>
      <c r="D573" s="285"/>
      <c r="E573" s="322"/>
      <c r="F573" s="414"/>
    </row>
    <row r="574" spans="1:6" ht="13">
      <c r="A574" s="283"/>
      <c r="B574" s="324" t="s">
        <v>783</v>
      </c>
      <c r="C574" s="322" t="s">
        <v>379</v>
      </c>
      <c r="D574" s="367"/>
      <c r="E574" s="367"/>
      <c r="F574" s="414">
        <f>F412</f>
        <v>0</v>
      </c>
    </row>
    <row r="575" spans="1:6">
      <c r="A575" s="285"/>
      <c r="B575" s="365"/>
      <c r="C575" s="322"/>
      <c r="D575" s="322"/>
      <c r="E575" s="322"/>
      <c r="F575" s="414"/>
    </row>
    <row r="576" spans="1:6">
      <c r="A576" s="283"/>
      <c r="B576" s="349" t="s">
        <v>789</v>
      </c>
      <c r="C576" s="322" t="s">
        <v>379</v>
      </c>
      <c r="D576" s="285"/>
      <c r="E576" s="322"/>
      <c r="F576" s="414">
        <f>F436</f>
        <v>0</v>
      </c>
    </row>
    <row r="577" spans="1:6">
      <c r="A577" s="285"/>
      <c r="B577" s="365"/>
      <c r="C577" s="322"/>
      <c r="D577" s="285"/>
      <c r="E577" s="322"/>
      <c r="F577" s="414"/>
    </row>
    <row r="578" spans="1:6" ht="25">
      <c r="A578" s="283"/>
      <c r="B578" s="401" t="s">
        <v>792</v>
      </c>
      <c r="C578" s="322" t="s">
        <v>379</v>
      </c>
      <c r="D578" s="285"/>
      <c r="E578" s="322"/>
      <c r="F578" s="414">
        <f>F464</f>
        <v>0</v>
      </c>
    </row>
    <row r="579" spans="1:6">
      <c r="A579" s="285"/>
      <c r="B579" s="365"/>
      <c r="C579" s="322"/>
      <c r="D579" s="285"/>
      <c r="E579" s="322"/>
      <c r="F579" s="414"/>
    </row>
    <row r="580" spans="1:6" ht="25">
      <c r="A580" s="285"/>
      <c r="B580" s="401" t="s">
        <v>798</v>
      </c>
      <c r="C580" s="322" t="s">
        <v>379</v>
      </c>
      <c r="D580" s="285"/>
      <c r="E580" s="322"/>
      <c r="F580" s="414">
        <f>F548</f>
        <v>0</v>
      </c>
    </row>
    <row r="581" spans="1:6">
      <c r="A581" s="285"/>
      <c r="B581" s="365"/>
      <c r="C581" s="322"/>
      <c r="D581" s="285"/>
      <c r="E581" s="322"/>
      <c r="F581" s="350"/>
    </row>
    <row r="582" spans="1:6" ht="13">
      <c r="A582" s="334"/>
      <c r="B582" s="368" t="s">
        <v>163</v>
      </c>
      <c r="C582" s="369"/>
      <c r="D582" s="370"/>
      <c r="E582" s="369"/>
      <c r="F582" s="371">
        <f>SUM(F554:F581)</f>
        <v>0</v>
      </c>
    </row>
  </sheetData>
  <mergeCells count="2">
    <mergeCell ref="A1:F1"/>
    <mergeCell ref="G55:G57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6:G627"/>
  <sheetViews>
    <sheetView showGridLines="0" view="pageBreakPreview" topLeftCell="B481" zoomScale="110" zoomScaleNormal="100" zoomScaleSheetLayoutView="110" workbookViewId="0">
      <selection activeCell="C546" sqref="C542:C546"/>
    </sheetView>
  </sheetViews>
  <sheetFormatPr defaultColWidth="9.08984375" defaultRowHeight="14.5"/>
  <cols>
    <col min="1" max="1" width="5.453125" style="46" hidden="1" customWidth="1"/>
    <col min="2" max="2" width="15.08984375" style="46" customWidth="1"/>
    <col min="3" max="3" width="48.08984375" style="47" customWidth="1"/>
    <col min="4" max="4" width="9.90625" style="13" bestFit="1" customWidth="1"/>
    <col min="5" max="5" width="9.6328125" style="13" customWidth="1"/>
    <col min="6" max="6" width="15.6328125" style="48" customWidth="1"/>
    <col min="7" max="7" width="15.6328125" style="49" customWidth="1"/>
    <col min="8" max="10" width="9.08984375" style="46"/>
    <col min="11" max="11" width="11.453125" style="46" bestFit="1" customWidth="1"/>
    <col min="12" max="16384" width="9.08984375" style="46"/>
  </cols>
  <sheetData>
    <row r="16" spans="2:7" ht="54" customHeight="1">
      <c r="B16" s="418" t="s">
        <v>227</v>
      </c>
      <c r="C16" s="419"/>
      <c r="D16" s="419"/>
      <c r="E16" s="419"/>
      <c r="F16" s="419"/>
      <c r="G16" s="419"/>
    </row>
    <row r="18" ht="14.4" customHeight="1"/>
    <row r="35" spans="1:7">
      <c r="B35" s="424" t="s">
        <v>317</v>
      </c>
      <c r="C35" s="424"/>
      <c r="D35" s="424"/>
      <c r="E35" s="424"/>
      <c r="F35" s="424"/>
      <c r="G35" s="424"/>
    </row>
    <row r="36" spans="1:7">
      <c r="B36" s="424"/>
      <c r="C36" s="424"/>
      <c r="D36" s="424"/>
      <c r="E36" s="424"/>
      <c r="F36" s="424"/>
      <c r="G36" s="424"/>
    </row>
    <row r="37" spans="1:7">
      <c r="B37" s="424"/>
      <c r="C37" s="424"/>
      <c r="D37" s="424"/>
      <c r="E37" s="424"/>
      <c r="F37" s="424"/>
      <c r="G37" s="424"/>
    </row>
    <row r="42" spans="1:7" s="50" customFormat="1" ht="26.4" customHeight="1">
      <c r="C42" s="51"/>
      <c r="D42" s="7"/>
      <c r="F42" s="52"/>
      <c r="G42" s="53"/>
    </row>
    <row r="43" spans="1:7" s="50" customFormat="1" ht="15" customHeight="1">
      <c r="B43" s="54"/>
      <c r="C43" s="51"/>
      <c r="D43" s="7"/>
      <c r="E43" s="7"/>
      <c r="F43" s="52"/>
      <c r="G43" s="53"/>
    </row>
    <row r="44" spans="1:7" s="55" customFormat="1" ht="15" customHeight="1">
      <c r="B44" s="423" t="s">
        <v>0</v>
      </c>
      <c r="C44" s="423"/>
      <c r="D44" s="423"/>
      <c r="E44" s="423"/>
      <c r="F44" s="423"/>
      <c r="G44" s="423"/>
    </row>
    <row r="45" spans="1:7" s="1" customFormat="1" ht="15.5" customHeight="1">
      <c r="B45" s="5" t="s">
        <v>1</v>
      </c>
      <c r="C45" s="5" t="s">
        <v>2</v>
      </c>
      <c r="D45" s="5" t="s">
        <v>3</v>
      </c>
      <c r="E45" s="5" t="s">
        <v>4</v>
      </c>
      <c r="F45" s="56" t="s">
        <v>5</v>
      </c>
      <c r="G45" s="57" t="s">
        <v>6</v>
      </c>
    </row>
    <row r="46" spans="1:7" s="1" customFormat="1" ht="18.649999999999999" customHeight="1">
      <c r="A46" s="1">
        <v>159</v>
      </c>
      <c r="B46" s="14" t="s">
        <v>7</v>
      </c>
      <c r="C46" s="15" t="s">
        <v>8</v>
      </c>
      <c r="D46" s="9"/>
      <c r="E46" s="9"/>
      <c r="F46" s="41"/>
      <c r="G46" s="42"/>
    </row>
    <row r="47" spans="1:7" s="1" customFormat="1" ht="12" customHeight="1">
      <c r="B47" s="58"/>
      <c r="C47" s="59"/>
      <c r="D47" s="10"/>
      <c r="E47" s="10"/>
      <c r="F47" s="60"/>
      <c r="G47" s="61"/>
    </row>
    <row r="48" spans="1:7" s="1" customFormat="1" ht="12" customHeight="1">
      <c r="A48" s="1">
        <v>2811</v>
      </c>
      <c r="B48" s="14" t="s">
        <v>9</v>
      </c>
      <c r="C48" s="15" t="s">
        <v>10</v>
      </c>
      <c r="D48" s="9"/>
      <c r="E48" s="9"/>
      <c r="F48" s="41"/>
      <c r="G48" s="42"/>
    </row>
    <row r="49" spans="1:7" s="1" customFormat="1" ht="12" customHeight="1">
      <c r="B49" s="58"/>
      <c r="C49" s="59"/>
      <c r="D49" s="10"/>
      <c r="E49" s="10"/>
      <c r="F49" s="60"/>
      <c r="G49" s="61"/>
    </row>
    <row r="50" spans="1:7" s="1" customFormat="1" ht="16.25" customHeight="1">
      <c r="A50" s="1">
        <v>2812</v>
      </c>
      <c r="B50" s="62" t="s">
        <v>277</v>
      </c>
      <c r="C50" s="32" t="s">
        <v>11</v>
      </c>
      <c r="D50" s="16" t="s">
        <v>12</v>
      </c>
      <c r="E50" s="9">
        <v>3</v>
      </c>
      <c r="F50" s="41">
        <v>5000</v>
      </c>
      <c r="G50" s="42">
        <f>E50*F50</f>
        <v>15000</v>
      </c>
    </row>
    <row r="51" spans="1:7" s="1" customFormat="1" ht="12" customHeight="1">
      <c r="B51" s="58"/>
      <c r="C51" s="59"/>
      <c r="D51" s="10"/>
      <c r="E51" s="10"/>
      <c r="F51" s="60"/>
      <c r="G51" s="61"/>
    </row>
    <row r="52" spans="1:7" s="1" customFormat="1" ht="12" customHeight="1">
      <c r="A52" s="1">
        <v>2814</v>
      </c>
      <c r="B52" s="14" t="s">
        <v>13</v>
      </c>
      <c r="C52" s="15" t="s">
        <v>14</v>
      </c>
      <c r="D52" s="9"/>
      <c r="E52" s="9"/>
      <c r="F52" s="41"/>
      <c r="G52" s="42"/>
    </row>
    <row r="53" spans="1:7" s="1" customFormat="1" ht="12" customHeight="1">
      <c r="B53" s="58"/>
      <c r="C53" s="59"/>
      <c r="D53" s="10"/>
      <c r="E53" s="10"/>
      <c r="F53" s="60"/>
      <c r="G53" s="61"/>
    </row>
    <row r="54" spans="1:7" s="1" customFormat="1" ht="24" customHeight="1">
      <c r="A54" s="1">
        <v>2820</v>
      </c>
      <c r="B54" s="62" t="s">
        <v>278</v>
      </c>
      <c r="C54" s="32" t="s">
        <v>16</v>
      </c>
      <c r="D54" s="16" t="s">
        <v>12</v>
      </c>
      <c r="E54" s="9">
        <v>3</v>
      </c>
      <c r="F54" s="41">
        <v>5000</v>
      </c>
      <c r="G54" s="42">
        <f>E54*F54</f>
        <v>15000</v>
      </c>
    </row>
    <row r="55" spans="1:7" s="1" customFormat="1" ht="12" customHeight="1">
      <c r="B55" s="58"/>
      <c r="C55" s="59"/>
      <c r="D55" s="10"/>
      <c r="E55" s="10"/>
      <c r="F55" s="60"/>
      <c r="G55" s="61"/>
    </row>
    <row r="56" spans="1:7" s="1" customFormat="1" ht="12" customHeight="1">
      <c r="A56" s="1">
        <v>2835</v>
      </c>
      <c r="B56" s="14" t="s">
        <v>24</v>
      </c>
      <c r="C56" s="15" t="s">
        <v>25</v>
      </c>
      <c r="D56" s="9"/>
      <c r="E56" s="9"/>
      <c r="F56" s="41"/>
      <c r="G56" s="42"/>
    </row>
    <row r="57" spans="1:7" s="1" customFormat="1" ht="12" customHeight="1">
      <c r="B57" s="58"/>
      <c r="C57" s="59"/>
      <c r="D57" s="10"/>
      <c r="E57" s="10"/>
      <c r="F57" s="60"/>
      <c r="G57" s="61"/>
    </row>
    <row r="58" spans="1:7" s="1" customFormat="1" ht="12" customHeight="1">
      <c r="A58" s="1">
        <v>2836</v>
      </c>
      <c r="B58" s="62" t="s">
        <v>26</v>
      </c>
      <c r="C58" s="32" t="s">
        <v>27</v>
      </c>
      <c r="D58" s="16" t="s">
        <v>15</v>
      </c>
      <c r="E58" s="9">
        <v>1</v>
      </c>
      <c r="F58" s="41">
        <v>10000</v>
      </c>
      <c r="G58" s="42">
        <f>E58*F58</f>
        <v>10000</v>
      </c>
    </row>
    <row r="59" spans="1:7" s="1" customFormat="1" ht="12" customHeight="1">
      <c r="B59" s="58"/>
      <c r="C59" s="59"/>
      <c r="D59" s="10"/>
      <c r="E59" s="10"/>
      <c r="F59" s="60"/>
      <c r="G59" s="61"/>
    </row>
    <row r="60" spans="1:7" s="1" customFormat="1" ht="12" customHeight="1">
      <c r="A60" s="1">
        <v>2837</v>
      </c>
      <c r="B60" s="62" t="s">
        <v>28</v>
      </c>
      <c r="C60" s="32" t="s">
        <v>29</v>
      </c>
      <c r="D60" s="16" t="s">
        <v>12</v>
      </c>
      <c r="E60" s="9">
        <v>3</v>
      </c>
      <c r="F60" s="41">
        <v>5000</v>
      </c>
      <c r="G60" s="42">
        <f>E60*F60</f>
        <v>15000</v>
      </c>
    </row>
    <row r="61" spans="1:7" s="1" customFormat="1" ht="12" customHeight="1">
      <c r="B61" s="58"/>
      <c r="C61" s="59"/>
      <c r="D61" s="10"/>
      <c r="E61" s="10"/>
      <c r="F61" s="60"/>
      <c r="G61" s="61"/>
    </row>
    <row r="62" spans="1:7" s="1" customFormat="1" ht="12" customHeight="1">
      <c r="A62" s="1">
        <v>2843</v>
      </c>
      <c r="B62" s="14" t="s">
        <v>33</v>
      </c>
      <c r="C62" s="15" t="s">
        <v>34</v>
      </c>
      <c r="D62" s="9"/>
      <c r="E62" s="9"/>
      <c r="F62" s="41"/>
      <c r="G62" s="42"/>
    </row>
    <row r="63" spans="1:7" s="1" customFormat="1" ht="12" customHeight="1">
      <c r="B63" s="58"/>
      <c r="C63" s="59"/>
      <c r="D63" s="10"/>
      <c r="E63" s="10"/>
      <c r="F63" s="60"/>
      <c r="G63" s="61"/>
    </row>
    <row r="64" spans="1:7" s="1" customFormat="1" ht="12" customHeight="1">
      <c r="A64" s="1">
        <v>2844</v>
      </c>
      <c r="B64" s="62" t="s">
        <v>35</v>
      </c>
      <c r="C64" s="32" t="s">
        <v>36</v>
      </c>
      <c r="D64" s="9"/>
      <c r="E64" s="9"/>
      <c r="F64" s="41"/>
      <c r="G64" s="42"/>
    </row>
    <row r="65" spans="1:7" s="1" customFormat="1" ht="12" customHeight="1">
      <c r="B65" s="58"/>
      <c r="C65" s="59"/>
      <c r="D65" s="10"/>
      <c r="E65" s="10"/>
      <c r="F65" s="60"/>
      <c r="G65" s="61"/>
    </row>
    <row r="66" spans="1:7" s="1" customFormat="1" ht="12" customHeight="1">
      <c r="A66" s="1">
        <v>2845</v>
      </c>
      <c r="B66" s="45"/>
      <c r="C66" s="32" t="s">
        <v>37</v>
      </c>
      <c r="D66" s="16" t="s">
        <v>182</v>
      </c>
      <c r="E66" s="9"/>
      <c r="F66" s="41">
        <v>40</v>
      </c>
      <c r="G66" s="42">
        <f>E66*F66</f>
        <v>0</v>
      </c>
    </row>
    <row r="67" spans="1:7" s="1" customFormat="1" ht="12" customHeight="1">
      <c r="B67" s="58"/>
      <c r="C67" s="59"/>
      <c r="D67" s="10"/>
      <c r="E67" s="10"/>
      <c r="F67" s="60"/>
      <c r="G67" s="61"/>
    </row>
    <row r="68" spans="1:7" s="1" customFormat="1" ht="12" customHeight="1">
      <c r="A68" s="1">
        <v>2846</v>
      </c>
      <c r="B68" s="45"/>
      <c r="C68" s="32" t="s">
        <v>38</v>
      </c>
      <c r="D68" s="16" t="s">
        <v>182</v>
      </c>
      <c r="E68" s="9"/>
      <c r="F68" s="41">
        <v>45</v>
      </c>
      <c r="G68" s="42">
        <f>E68*F68</f>
        <v>0</v>
      </c>
    </row>
    <row r="69" spans="1:7" s="1" customFormat="1" ht="12" customHeight="1">
      <c r="B69" s="58"/>
      <c r="C69" s="59"/>
      <c r="D69" s="10"/>
      <c r="E69" s="10"/>
      <c r="F69" s="60"/>
      <c r="G69" s="61"/>
    </row>
    <row r="70" spans="1:7" s="1" customFormat="1" ht="12" customHeight="1">
      <c r="A70" s="1">
        <v>2847</v>
      </c>
      <c r="B70" s="45"/>
      <c r="C70" s="32" t="s">
        <v>39</v>
      </c>
      <c r="D70" s="16" t="s">
        <v>182</v>
      </c>
      <c r="E70" s="9"/>
      <c r="F70" s="41">
        <v>50</v>
      </c>
      <c r="G70" s="42">
        <f>E70*F70</f>
        <v>0</v>
      </c>
    </row>
    <row r="71" spans="1:7" s="1" customFormat="1" ht="12" customHeight="1">
      <c r="B71" s="58"/>
      <c r="C71" s="59"/>
      <c r="D71" s="10"/>
      <c r="E71" s="10"/>
      <c r="F71" s="60"/>
      <c r="G71" s="61"/>
    </row>
    <row r="72" spans="1:7" s="1" customFormat="1" ht="12" customHeight="1">
      <c r="A72" s="1">
        <v>2848</v>
      </c>
      <c r="B72" s="45"/>
      <c r="C72" s="32" t="s">
        <v>40</v>
      </c>
      <c r="D72" s="16" t="s">
        <v>182</v>
      </c>
      <c r="E72" s="9"/>
      <c r="F72" s="41">
        <v>60</v>
      </c>
      <c r="G72" s="42">
        <f>E72*F72</f>
        <v>0</v>
      </c>
    </row>
    <row r="73" spans="1:7" s="1" customFormat="1" ht="12" customHeight="1">
      <c r="B73" s="58"/>
      <c r="C73" s="59"/>
      <c r="D73" s="10"/>
      <c r="E73" s="10"/>
      <c r="F73" s="60"/>
      <c r="G73" s="61"/>
    </row>
    <row r="74" spans="1:7" s="1" customFormat="1" ht="12" customHeight="1">
      <c r="A74" s="1">
        <v>2849</v>
      </c>
      <c r="B74" s="45"/>
      <c r="C74" s="32" t="s">
        <v>41</v>
      </c>
      <c r="D74" s="16" t="s">
        <v>182</v>
      </c>
      <c r="E74" s="9"/>
      <c r="F74" s="41">
        <v>95</v>
      </c>
      <c r="G74" s="42">
        <f>E74*F74</f>
        <v>0</v>
      </c>
    </row>
    <row r="75" spans="1:7" s="1" customFormat="1" ht="12" customHeight="1">
      <c r="B75" s="58"/>
      <c r="C75" s="59"/>
      <c r="D75" s="10"/>
      <c r="E75" s="10"/>
      <c r="F75" s="60"/>
      <c r="G75" s="61"/>
    </row>
    <row r="76" spans="1:7" s="1" customFormat="1" ht="12" customHeight="1">
      <c r="B76" s="45"/>
      <c r="C76" s="31" t="s">
        <v>276</v>
      </c>
      <c r="D76" s="16" t="s">
        <v>182</v>
      </c>
      <c r="E76" s="9"/>
      <c r="F76" s="41">
        <v>55</v>
      </c>
      <c r="G76" s="42">
        <f>E76*F76</f>
        <v>0</v>
      </c>
    </row>
    <row r="77" spans="1:7" s="1" customFormat="1" ht="12" customHeight="1">
      <c r="B77" s="58"/>
      <c r="C77" s="59"/>
      <c r="D77" s="10"/>
      <c r="E77" s="10"/>
      <c r="F77" s="60"/>
      <c r="G77" s="61"/>
    </row>
    <row r="78" spans="1:7" s="1" customFormat="1" ht="12" customHeight="1">
      <c r="B78" s="45"/>
      <c r="C78" s="32" t="s">
        <v>165</v>
      </c>
      <c r="D78" s="16" t="s">
        <v>182</v>
      </c>
      <c r="E78" s="9"/>
      <c r="F78" s="41">
        <v>70</v>
      </c>
      <c r="G78" s="42">
        <f>E78*F78</f>
        <v>0</v>
      </c>
    </row>
    <row r="79" spans="1:7" s="1" customFormat="1" ht="12" customHeight="1">
      <c r="B79" s="58"/>
      <c r="C79" s="59"/>
      <c r="D79" s="10"/>
      <c r="E79" s="10"/>
      <c r="F79" s="60"/>
      <c r="G79" s="61"/>
    </row>
    <row r="80" spans="1:7" s="1" customFormat="1" ht="12" customHeight="1">
      <c r="B80" s="2" t="s">
        <v>51</v>
      </c>
      <c r="C80" s="3"/>
      <c r="D80" s="11"/>
      <c r="E80" s="11"/>
      <c r="F80" s="33"/>
      <c r="G80" s="34">
        <f>SUM(G46:G79)</f>
        <v>55000</v>
      </c>
    </row>
    <row r="81" spans="1:7" s="1" customFormat="1" ht="12" customHeight="1">
      <c r="B81" s="4"/>
      <c r="D81" s="6"/>
      <c r="E81" s="6"/>
      <c r="F81" s="35"/>
      <c r="G81" s="36"/>
    </row>
    <row r="82" spans="1:7" s="1" customFormat="1" ht="12" customHeight="1">
      <c r="B82" s="4"/>
      <c r="D82" s="6"/>
      <c r="E82" s="6"/>
      <c r="F82" s="35"/>
      <c r="G82" s="36"/>
    </row>
    <row r="83" spans="1:7" s="1" customFormat="1" ht="12" customHeight="1">
      <c r="D83" s="6"/>
      <c r="F83" s="35"/>
      <c r="G83" s="63"/>
    </row>
    <row r="84" spans="1:7" s="1" customFormat="1" ht="12" customHeight="1">
      <c r="B84" s="425" t="s">
        <v>0</v>
      </c>
      <c r="C84" s="425"/>
      <c r="D84" s="425"/>
      <c r="E84" s="425"/>
      <c r="F84" s="425"/>
      <c r="G84" s="425"/>
    </row>
    <row r="85" spans="1:7" s="1" customFormat="1" ht="16.25" customHeight="1">
      <c r="B85" s="5" t="s">
        <v>1</v>
      </c>
      <c r="C85" s="5" t="s">
        <v>2</v>
      </c>
      <c r="D85" s="5" t="s">
        <v>3</v>
      </c>
      <c r="E85" s="5" t="s">
        <v>4</v>
      </c>
      <c r="F85" s="56" t="s">
        <v>5</v>
      </c>
      <c r="G85" s="57" t="s">
        <v>6</v>
      </c>
    </row>
    <row r="86" spans="1:7" s="1" customFormat="1" ht="12" customHeight="1">
      <c r="B86" s="2" t="s">
        <v>31</v>
      </c>
      <c r="C86" s="24"/>
      <c r="D86" s="23"/>
      <c r="E86" s="23"/>
      <c r="F86" s="37"/>
      <c r="G86" s="57">
        <f>G80</f>
        <v>55000</v>
      </c>
    </row>
    <row r="87" spans="1:7" s="1" customFormat="1" ht="11.5">
      <c r="A87" s="1">
        <v>2851</v>
      </c>
      <c r="B87" s="14" t="s">
        <v>42</v>
      </c>
      <c r="C87" s="15" t="s">
        <v>172</v>
      </c>
      <c r="D87" s="9"/>
      <c r="E87" s="9"/>
      <c r="F87" s="41"/>
      <c r="G87" s="42"/>
    </row>
    <row r="88" spans="1:7" s="1" customFormat="1" ht="12" customHeight="1">
      <c r="B88" s="58"/>
      <c r="C88" s="59"/>
      <c r="D88" s="10"/>
      <c r="E88" s="10"/>
      <c r="F88" s="60"/>
      <c r="G88" s="61"/>
    </row>
    <row r="89" spans="1:7" s="1" customFormat="1" ht="12" customHeight="1">
      <c r="A89" s="1">
        <v>2852</v>
      </c>
      <c r="B89" s="45"/>
      <c r="C89" s="32" t="s">
        <v>166</v>
      </c>
      <c r="D89" s="16" t="s">
        <v>182</v>
      </c>
      <c r="E89" s="9">
        <v>40</v>
      </c>
      <c r="F89" s="41">
        <v>1100</v>
      </c>
      <c r="G89" s="42">
        <f>E89*F89</f>
        <v>44000</v>
      </c>
    </row>
    <row r="90" spans="1:7" s="1" customFormat="1" ht="12" customHeight="1">
      <c r="B90" s="58"/>
      <c r="C90" s="59"/>
      <c r="D90" s="10"/>
      <c r="E90" s="10"/>
      <c r="F90" s="60"/>
      <c r="G90" s="61"/>
    </row>
    <row r="91" spans="1:7" s="1" customFormat="1" ht="12" customHeight="1">
      <c r="A91" s="1">
        <v>2853</v>
      </c>
      <c r="B91" s="45"/>
      <c r="C91" s="32" t="s">
        <v>167</v>
      </c>
      <c r="D91" s="16" t="s">
        <v>182</v>
      </c>
      <c r="E91" s="9">
        <v>30</v>
      </c>
      <c r="F91" s="41">
        <v>570</v>
      </c>
      <c r="G91" s="42">
        <f>E91*F91</f>
        <v>17100</v>
      </c>
    </row>
    <row r="92" spans="1:7" s="1" customFormat="1" ht="12" customHeight="1">
      <c r="B92" s="58"/>
      <c r="C92" s="59"/>
      <c r="D92" s="10"/>
      <c r="E92" s="10"/>
      <c r="F92" s="60"/>
      <c r="G92" s="61"/>
    </row>
    <row r="93" spans="1:7" s="1" customFormat="1" ht="23">
      <c r="A93" s="1">
        <v>2854</v>
      </c>
      <c r="B93" s="45"/>
      <c r="C93" s="32" t="s">
        <v>168</v>
      </c>
      <c r="D93" s="16" t="s">
        <v>182</v>
      </c>
      <c r="E93" s="9">
        <v>30</v>
      </c>
      <c r="F93" s="41">
        <v>410</v>
      </c>
      <c r="G93" s="42">
        <f>E93*F93</f>
        <v>12300</v>
      </c>
    </row>
    <row r="94" spans="1:7" s="1" customFormat="1" ht="12" customHeight="1">
      <c r="B94" s="58"/>
      <c r="C94" s="59"/>
      <c r="D94" s="10"/>
      <c r="E94" s="10"/>
      <c r="F94" s="60"/>
      <c r="G94" s="61"/>
    </row>
    <row r="95" spans="1:7" s="1" customFormat="1" ht="12" customHeight="1">
      <c r="A95" s="1">
        <v>2855</v>
      </c>
      <c r="B95" s="45"/>
      <c r="C95" s="32" t="s">
        <v>169</v>
      </c>
      <c r="D95" s="16" t="s">
        <v>182</v>
      </c>
      <c r="E95" s="9">
        <v>60</v>
      </c>
      <c r="F95" s="41">
        <v>700</v>
      </c>
      <c r="G95" s="42">
        <f>E95*F95</f>
        <v>42000</v>
      </c>
    </row>
    <row r="96" spans="1:7" s="1" customFormat="1" ht="12" customHeight="1">
      <c r="B96" s="58"/>
      <c r="C96" s="59"/>
      <c r="D96" s="10"/>
      <c r="E96" s="10"/>
      <c r="F96" s="60"/>
      <c r="G96" s="61"/>
    </row>
    <row r="97" spans="1:7" s="1" customFormat="1" ht="12" customHeight="1">
      <c r="A97" s="1">
        <v>2856</v>
      </c>
      <c r="B97" s="45"/>
      <c r="C97" s="32" t="s">
        <v>170</v>
      </c>
      <c r="D97" s="16" t="s">
        <v>182</v>
      </c>
      <c r="E97" s="9">
        <v>30</v>
      </c>
      <c r="F97" s="41">
        <v>490</v>
      </c>
      <c r="G97" s="42">
        <f>E97*F97</f>
        <v>14700</v>
      </c>
    </row>
    <row r="98" spans="1:7" s="1" customFormat="1" ht="12" customHeight="1">
      <c r="B98" s="58"/>
      <c r="C98" s="59"/>
      <c r="D98" s="10"/>
      <c r="E98" s="10"/>
      <c r="F98" s="60"/>
      <c r="G98" s="61"/>
    </row>
    <row r="99" spans="1:7" s="1" customFormat="1" ht="12" customHeight="1">
      <c r="A99" s="1">
        <v>2857</v>
      </c>
      <c r="B99" s="45"/>
      <c r="C99" s="32" t="s">
        <v>171</v>
      </c>
      <c r="D99" s="16" t="s">
        <v>182</v>
      </c>
      <c r="E99" s="9">
        <v>40</v>
      </c>
      <c r="F99" s="41">
        <v>820</v>
      </c>
      <c r="G99" s="42">
        <f>E99*F99</f>
        <v>32800</v>
      </c>
    </row>
    <row r="100" spans="1:7" s="1" customFormat="1" ht="12" customHeight="1">
      <c r="B100" s="58"/>
      <c r="C100" s="59"/>
      <c r="D100" s="10"/>
      <c r="E100" s="10"/>
      <c r="F100" s="60"/>
      <c r="G100" s="61"/>
    </row>
    <row r="101" spans="1:7" s="1" customFormat="1" ht="12" customHeight="1">
      <c r="B101" s="45"/>
      <c r="C101" s="31" t="s">
        <v>173</v>
      </c>
      <c r="D101" s="16" t="s">
        <v>182</v>
      </c>
      <c r="E101" s="9">
        <v>40</v>
      </c>
      <c r="F101" s="41">
        <v>190</v>
      </c>
      <c r="G101" s="42">
        <f>E101*F101</f>
        <v>7600</v>
      </c>
    </row>
    <row r="102" spans="1:7" s="1" customFormat="1" ht="12" customHeight="1">
      <c r="B102" s="58"/>
      <c r="C102" s="59"/>
      <c r="D102" s="10"/>
      <c r="E102" s="10"/>
      <c r="F102" s="60"/>
      <c r="G102" s="61"/>
    </row>
    <row r="103" spans="1:7" s="1" customFormat="1" ht="12" customHeight="1">
      <c r="B103" s="45"/>
      <c r="C103" s="31" t="s">
        <v>174</v>
      </c>
      <c r="D103" s="16" t="s">
        <v>182</v>
      </c>
      <c r="E103" s="9">
        <v>40</v>
      </c>
      <c r="F103" s="41">
        <v>450</v>
      </c>
      <c r="G103" s="42">
        <f>E103*F103</f>
        <v>18000</v>
      </c>
    </row>
    <row r="104" spans="1:7" s="1" customFormat="1" ht="12" customHeight="1">
      <c r="B104" s="58"/>
      <c r="C104" s="59"/>
      <c r="D104" s="10"/>
      <c r="E104" s="10"/>
      <c r="F104" s="60"/>
      <c r="G104" s="61"/>
    </row>
    <row r="105" spans="1:7" s="1" customFormat="1" ht="12" customHeight="1">
      <c r="A105" s="1">
        <v>2860</v>
      </c>
      <c r="B105" s="14" t="s">
        <v>43</v>
      </c>
      <c r="C105" s="15" t="s">
        <v>176</v>
      </c>
      <c r="D105" s="9"/>
      <c r="E105" s="9"/>
      <c r="F105" s="41"/>
      <c r="G105" s="42"/>
    </row>
    <row r="106" spans="1:7" s="1" customFormat="1" ht="11.5">
      <c r="B106" s="58"/>
      <c r="C106" s="59"/>
      <c r="D106" s="10"/>
      <c r="E106" s="10"/>
      <c r="F106" s="60"/>
      <c r="G106" s="61"/>
    </row>
    <row r="107" spans="1:7" s="1" customFormat="1" ht="12" customHeight="1">
      <c r="A107" s="1">
        <v>2861</v>
      </c>
      <c r="B107" s="45"/>
      <c r="C107" s="32" t="s">
        <v>44</v>
      </c>
      <c r="D107" s="16" t="s">
        <v>183</v>
      </c>
      <c r="E107" s="9">
        <v>3000</v>
      </c>
      <c r="F107" s="41">
        <v>5</v>
      </c>
      <c r="G107" s="42">
        <f>E107*F107</f>
        <v>15000</v>
      </c>
    </row>
    <row r="108" spans="1:7" s="1" customFormat="1" ht="12" customHeight="1">
      <c r="B108" s="58"/>
      <c r="C108" s="59"/>
      <c r="D108" s="10"/>
      <c r="E108" s="10"/>
      <c r="F108" s="60"/>
      <c r="G108" s="61"/>
    </row>
    <row r="109" spans="1:7" s="1" customFormat="1" ht="12" customHeight="1">
      <c r="A109" s="1">
        <v>2862</v>
      </c>
      <c r="B109" s="45"/>
      <c r="C109" s="32" t="s">
        <v>45</v>
      </c>
      <c r="D109" s="16" t="s">
        <v>183</v>
      </c>
      <c r="E109" s="9">
        <v>1000</v>
      </c>
      <c r="F109" s="41">
        <v>8</v>
      </c>
      <c r="G109" s="42">
        <f>E109*F109</f>
        <v>8000</v>
      </c>
    </row>
    <row r="110" spans="1:7" s="1" customFormat="1" ht="12" customHeight="1">
      <c r="B110" s="58"/>
      <c r="C110" s="59"/>
      <c r="D110" s="10"/>
      <c r="E110" s="10"/>
      <c r="F110" s="60"/>
      <c r="G110" s="61"/>
    </row>
    <row r="111" spans="1:7" s="1" customFormat="1" ht="12" customHeight="1">
      <c r="A111" s="1">
        <v>5172</v>
      </c>
      <c r="B111" s="45"/>
      <c r="C111" s="32" t="s">
        <v>46</v>
      </c>
      <c r="D111" s="16" t="s">
        <v>183</v>
      </c>
      <c r="E111" s="9">
        <v>2500</v>
      </c>
      <c r="F111" s="41">
        <v>12</v>
      </c>
      <c r="G111" s="42">
        <f>E111*F111</f>
        <v>30000</v>
      </c>
    </row>
    <row r="112" spans="1:7" s="1" customFormat="1" ht="12" customHeight="1">
      <c r="B112" s="58"/>
      <c r="C112" s="59"/>
      <c r="D112" s="10"/>
      <c r="E112" s="10"/>
      <c r="F112" s="60"/>
      <c r="G112" s="61"/>
    </row>
    <row r="113" spans="1:7" s="1" customFormat="1" ht="12" customHeight="1">
      <c r="A113" s="1">
        <v>5174</v>
      </c>
      <c r="B113" s="14" t="s">
        <v>47</v>
      </c>
      <c r="C113" s="15" t="s">
        <v>48</v>
      </c>
      <c r="D113" s="9"/>
      <c r="E113" s="9"/>
      <c r="F113" s="41"/>
      <c r="G113" s="42"/>
    </row>
    <row r="114" spans="1:7" s="1" customFormat="1" ht="12" customHeight="1">
      <c r="B114" s="58"/>
      <c r="C114" s="59"/>
      <c r="D114" s="10"/>
      <c r="E114" s="10"/>
      <c r="F114" s="60"/>
      <c r="G114" s="61"/>
    </row>
    <row r="115" spans="1:7" s="1" customFormat="1" ht="12" customHeight="1">
      <c r="A115" s="1">
        <v>5175</v>
      </c>
      <c r="B115" s="45"/>
      <c r="C115" s="32" t="s">
        <v>49</v>
      </c>
      <c r="D115" s="16" t="s">
        <v>22</v>
      </c>
      <c r="E115" s="9">
        <v>1</v>
      </c>
      <c r="F115" s="41">
        <v>30000</v>
      </c>
      <c r="G115" s="42">
        <f>E115*F115</f>
        <v>30000</v>
      </c>
    </row>
    <row r="116" spans="1:7" s="1" customFormat="1" ht="12" customHeight="1">
      <c r="B116" s="58"/>
      <c r="C116" s="59"/>
      <c r="D116" s="10"/>
      <c r="E116" s="10"/>
      <c r="F116" s="60"/>
      <c r="G116" s="61"/>
    </row>
    <row r="117" spans="1:7" s="1" customFormat="1" ht="24" customHeight="1">
      <c r="A117" s="1">
        <v>5176</v>
      </c>
      <c r="B117" s="45"/>
      <c r="C117" s="32" t="s">
        <v>50</v>
      </c>
      <c r="D117" s="16" t="s">
        <v>23</v>
      </c>
      <c r="E117" s="9">
        <f>F115</f>
        <v>30000</v>
      </c>
      <c r="F117" s="41">
        <v>0.08</v>
      </c>
      <c r="G117" s="42">
        <f>E117*F117</f>
        <v>2400</v>
      </c>
    </row>
    <row r="118" spans="1:7" s="1" customFormat="1" ht="12" customHeight="1">
      <c r="B118" s="58"/>
      <c r="C118" s="59"/>
      <c r="D118" s="10"/>
      <c r="E118" s="10"/>
      <c r="F118" s="60"/>
      <c r="G118" s="61"/>
    </row>
    <row r="119" spans="1:7" s="1" customFormat="1" ht="20.149999999999999" customHeight="1">
      <c r="B119" s="2" t="s">
        <v>51</v>
      </c>
      <c r="C119" s="3"/>
      <c r="D119" s="11"/>
      <c r="E119" s="11"/>
      <c r="F119" s="33"/>
      <c r="G119" s="34">
        <f>SUM(G86:G118)</f>
        <v>328900</v>
      </c>
    </row>
    <row r="120" spans="1:7" s="55" customFormat="1" ht="12" customHeight="1">
      <c r="C120" s="65"/>
      <c r="D120" s="66"/>
      <c r="E120" s="8"/>
      <c r="F120" s="67"/>
      <c r="G120" s="68"/>
    </row>
    <row r="121" spans="1:7" s="55" customFormat="1" ht="12" customHeight="1">
      <c r="C121" s="65"/>
      <c r="D121" s="66"/>
      <c r="E121" s="8"/>
      <c r="F121" s="67"/>
      <c r="G121" s="68"/>
    </row>
    <row r="122" spans="1:7" s="55" customFormat="1" ht="15" customHeight="1">
      <c r="B122" s="423" t="s">
        <v>52</v>
      </c>
      <c r="C122" s="423"/>
      <c r="D122" s="423"/>
      <c r="E122" s="423"/>
      <c r="F122" s="423"/>
      <c r="G122" s="423"/>
    </row>
    <row r="123" spans="1:7" s="1" customFormat="1" ht="15.5" customHeight="1">
      <c r="B123" s="5" t="s">
        <v>1</v>
      </c>
      <c r="C123" s="5" t="s">
        <v>2</v>
      </c>
      <c r="D123" s="5" t="s">
        <v>3</v>
      </c>
      <c r="E123" s="5" t="s">
        <v>4</v>
      </c>
      <c r="F123" s="56" t="s">
        <v>5</v>
      </c>
      <c r="G123" s="57" t="s">
        <v>6</v>
      </c>
    </row>
    <row r="124" spans="1:7" s="1" customFormat="1" ht="24" customHeight="1">
      <c r="A124" s="1">
        <v>198</v>
      </c>
      <c r="B124" s="14" t="s">
        <v>53</v>
      </c>
      <c r="C124" s="15" t="s">
        <v>54</v>
      </c>
      <c r="D124" s="9"/>
      <c r="E124" s="9"/>
      <c r="F124" s="41"/>
      <c r="G124" s="42"/>
    </row>
    <row r="125" spans="1:7" s="1" customFormat="1" ht="12" customHeight="1">
      <c r="B125" s="58"/>
      <c r="C125" s="59"/>
      <c r="D125" s="10"/>
      <c r="E125" s="10"/>
      <c r="F125" s="60"/>
      <c r="G125" s="61"/>
    </row>
    <row r="126" spans="1:7" s="1" customFormat="1" ht="12" customHeight="1">
      <c r="A126" s="1">
        <v>2868</v>
      </c>
      <c r="B126" s="14" t="s">
        <v>55</v>
      </c>
      <c r="C126" s="15" t="s">
        <v>56</v>
      </c>
      <c r="D126" s="9"/>
      <c r="E126" s="9"/>
      <c r="F126" s="41"/>
      <c r="G126" s="42"/>
    </row>
    <row r="127" spans="1:7" s="1" customFormat="1" ht="12" customHeight="1">
      <c r="B127" s="58"/>
      <c r="C127" s="59"/>
      <c r="D127" s="10"/>
      <c r="E127" s="10"/>
      <c r="F127" s="60"/>
      <c r="G127" s="61"/>
    </row>
    <row r="128" spans="1:7" s="1" customFormat="1" ht="12" customHeight="1">
      <c r="A128" s="1">
        <v>2869</v>
      </c>
      <c r="B128" s="62" t="s">
        <v>57</v>
      </c>
      <c r="C128" s="32" t="s">
        <v>58</v>
      </c>
      <c r="D128" s="16" t="s">
        <v>15</v>
      </c>
      <c r="E128" s="9">
        <v>1</v>
      </c>
      <c r="F128" s="41">
        <v>2500000</v>
      </c>
      <c r="G128" s="42">
        <f>E128*F128</f>
        <v>2500000</v>
      </c>
    </row>
    <row r="129" spans="1:7" s="1" customFormat="1" ht="12" customHeight="1">
      <c r="B129" s="58"/>
      <c r="C129" s="59"/>
      <c r="D129" s="10"/>
      <c r="E129" s="10"/>
      <c r="F129" s="60"/>
      <c r="G129" s="61"/>
    </row>
    <row r="130" spans="1:7" s="1" customFormat="1" ht="12" customHeight="1">
      <c r="A130" s="1">
        <v>2870</v>
      </c>
      <c r="B130" s="62" t="s">
        <v>59</v>
      </c>
      <c r="C130" s="32" t="s">
        <v>60</v>
      </c>
      <c r="D130" s="16" t="s">
        <v>15</v>
      </c>
      <c r="E130" s="9">
        <v>1</v>
      </c>
      <c r="F130" s="41">
        <v>1000000</v>
      </c>
      <c r="G130" s="42">
        <f>E130*F130</f>
        <v>1000000</v>
      </c>
    </row>
    <row r="131" spans="1:7" s="1" customFormat="1" ht="12" customHeight="1">
      <c r="B131" s="58"/>
      <c r="C131" s="59"/>
      <c r="D131" s="10"/>
      <c r="E131" s="10"/>
      <c r="F131" s="60"/>
      <c r="G131" s="61"/>
    </row>
    <row r="132" spans="1:7" s="1" customFormat="1" ht="12" customHeight="1">
      <c r="A132" s="1">
        <v>2871</v>
      </c>
      <c r="B132" s="62" t="s">
        <v>61</v>
      </c>
      <c r="C132" s="32" t="s">
        <v>62</v>
      </c>
      <c r="D132" s="16" t="s">
        <v>12</v>
      </c>
      <c r="E132" s="9">
        <v>3</v>
      </c>
      <c r="F132" s="41">
        <v>2300000</v>
      </c>
      <c r="G132" s="42">
        <f>E132*F132</f>
        <v>6900000</v>
      </c>
    </row>
    <row r="133" spans="1:7" s="1" customFormat="1" ht="12" customHeight="1">
      <c r="B133" s="58"/>
      <c r="C133" s="59"/>
      <c r="D133" s="10"/>
      <c r="E133" s="10"/>
      <c r="F133" s="60"/>
      <c r="G133" s="61"/>
    </row>
    <row r="134" spans="1:7" s="1" customFormat="1" ht="23">
      <c r="B134" s="69" t="s">
        <v>287</v>
      </c>
      <c r="C134" s="70" t="s">
        <v>285</v>
      </c>
      <c r="D134" s="16" t="s">
        <v>279</v>
      </c>
      <c r="E134" s="9">
        <v>1</v>
      </c>
      <c r="F134" s="41">
        <v>350000</v>
      </c>
      <c r="G134" s="42">
        <f>E134*F134</f>
        <v>350000</v>
      </c>
    </row>
    <row r="135" spans="1:7" s="1" customFormat="1" ht="12" customHeight="1">
      <c r="B135" s="58"/>
      <c r="C135" s="59"/>
      <c r="D135" s="10"/>
      <c r="E135" s="10"/>
      <c r="F135" s="60"/>
      <c r="G135" s="61"/>
    </row>
    <row r="136" spans="1:7" s="1" customFormat="1" ht="23">
      <c r="B136" s="69" t="s">
        <v>175</v>
      </c>
      <c r="C136" s="15" t="s">
        <v>286</v>
      </c>
      <c r="D136" s="16" t="s">
        <v>279</v>
      </c>
      <c r="E136" s="9">
        <v>1</v>
      </c>
      <c r="F136" s="41">
        <v>250000</v>
      </c>
      <c r="G136" s="42">
        <f>E136*F136</f>
        <v>250000</v>
      </c>
    </row>
    <row r="137" spans="1:7" s="1" customFormat="1" ht="12" customHeight="1">
      <c r="B137" s="58"/>
      <c r="C137" s="59"/>
      <c r="D137" s="10"/>
      <c r="E137" s="10"/>
      <c r="F137" s="60"/>
      <c r="G137" s="61"/>
    </row>
    <row r="138" spans="1:7" s="1" customFormat="1" ht="11.5">
      <c r="B138" s="69" t="s">
        <v>270</v>
      </c>
      <c r="C138" s="70" t="s">
        <v>284</v>
      </c>
      <c r="D138" s="16" t="s">
        <v>279</v>
      </c>
      <c r="E138" s="9">
        <v>1</v>
      </c>
      <c r="F138" s="41">
        <v>200000</v>
      </c>
      <c r="G138" s="42">
        <f>E138*F138</f>
        <v>200000</v>
      </c>
    </row>
    <row r="139" spans="1:7" s="1" customFormat="1" ht="12" customHeight="1">
      <c r="B139" s="58"/>
      <c r="C139" s="59"/>
      <c r="D139" s="10"/>
      <c r="E139" s="10"/>
      <c r="F139" s="60"/>
      <c r="G139" s="61"/>
    </row>
    <row r="140" spans="1:7" s="1" customFormat="1" ht="16.25" customHeight="1">
      <c r="B140" s="69" t="s">
        <v>318</v>
      </c>
      <c r="C140" s="70" t="s">
        <v>319</v>
      </c>
      <c r="D140" s="16" t="s">
        <v>320</v>
      </c>
      <c r="E140" s="9">
        <v>3</v>
      </c>
      <c r="F140" s="41">
        <v>75000</v>
      </c>
      <c r="G140" s="42">
        <f>E140*F140</f>
        <v>225000</v>
      </c>
    </row>
    <row r="141" spans="1:7" s="1" customFormat="1" ht="12" customHeight="1">
      <c r="B141" s="58"/>
      <c r="C141" s="59"/>
      <c r="D141" s="10"/>
      <c r="E141" s="10"/>
      <c r="F141" s="60"/>
      <c r="G141" s="61"/>
    </row>
    <row r="142" spans="1:7" s="1" customFormat="1" ht="12" customHeight="1">
      <c r="B142" s="45"/>
      <c r="C142" s="31"/>
      <c r="D142" s="9"/>
      <c r="E142" s="9"/>
      <c r="F142" s="41"/>
      <c r="G142" s="42"/>
    </row>
    <row r="143" spans="1:7" s="1" customFormat="1" ht="12" customHeight="1">
      <c r="B143" s="58"/>
      <c r="C143" s="59"/>
      <c r="D143" s="10"/>
      <c r="E143" s="10"/>
      <c r="F143" s="60"/>
      <c r="G143" s="61"/>
    </row>
    <row r="144" spans="1:7" s="1" customFormat="1" ht="11.5">
      <c r="B144" s="69"/>
      <c r="C144" s="15"/>
      <c r="D144" s="16"/>
      <c r="E144" s="9"/>
      <c r="F144" s="41"/>
      <c r="G144" s="42"/>
    </row>
    <row r="145" spans="2:7" s="1" customFormat="1" ht="12" customHeight="1">
      <c r="B145" s="58"/>
      <c r="C145" s="59"/>
      <c r="D145" s="10"/>
      <c r="E145" s="10"/>
      <c r="F145" s="60"/>
      <c r="G145" s="61"/>
    </row>
    <row r="146" spans="2:7" s="1" customFormat="1" ht="11.5">
      <c r="B146" s="69"/>
      <c r="C146" s="70"/>
      <c r="D146" s="16"/>
      <c r="E146" s="9"/>
      <c r="F146" s="41"/>
      <c r="G146" s="42"/>
    </row>
    <row r="147" spans="2:7" s="1" customFormat="1" ht="12" customHeight="1">
      <c r="B147" s="58"/>
      <c r="C147" s="59"/>
      <c r="D147" s="10"/>
      <c r="E147" s="10"/>
      <c r="F147" s="60"/>
      <c r="G147" s="61"/>
    </row>
    <row r="148" spans="2:7" s="1" customFormat="1" ht="12" customHeight="1">
      <c r="B148" s="69"/>
      <c r="C148" s="70"/>
      <c r="D148" s="16"/>
      <c r="E148" s="9"/>
      <c r="F148" s="41"/>
      <c r="G148" s="42"/>
    </row>
    <row r="149" spans="2:7" s="1" customFormat="1" ht="12" customHeight="1">
      <c r="B149" s="58"/>
      <c r="C149" s="59"/>
      <c r="D149" s="10"/>
      <c r="E149" s="10"/>
      <c r="F149" s="60"/>
      <c r="G149" s="61"/>
    </row>
    <row r="150" spans="2:7" s="1" customFormat="1" ht="12" customHeight="1">
      <c r="B150" s="45"/>
      <c r="C150" s="31"/>
      <c r="D150" s="9"/>
      <c r="E150" s="9"/>
      <c r="F150" s="41"/>
      <c r="G150" s="42"/>
    </row>
    <row r="151" spans="2:7" s="1" customFormat="1" ht="12" customHeight="1">
      <c r="B151" s="58"/>
      <c r="C151" s="59"/>
      <c r="D151" s="10"/>
      <c r="E151" s="10"/>
      <c r="F151" s="60"/>
      <c r="G151" s="61"/>
    </row>
    <row r="152" spans="2:7" s="1" customFormat="1" ht="12" customHeight="1">
      <c r="B152" s="45"/>
      <c r="C152" s="31"/>
      <c r="D152" s="9"/>
      <c r="E152" s="9"/>
      <c r="F152" s="41"/>
      <c r="G152" s="42"/>
    </row>
    <row r="153" spans="2:7" s="1" customFormat="1" ht="12" customHeight="1">
      <c r="B153" s="58"/>
      <c r="C153" s="59"/>
      <c r="D153" s="10"/>
      <c r="E153" s="10"/>
      <c r="F153" s="60"/>
      <c r="G153" s="61"/>
    </row>
    <row r="154" spans="2:7" s="1" customFormat="1" ht="12" customHeight="1">
      <c r="B154" s="45"/>
      <c r="C154" s="31"/>
      <c r="D154" s="9"/>
      <c r="E154" s="9"/>
      <c r="F154" s="41"/>
      <c r="G154" s="42"/>
    </row>
    <row r="155" spans="2:7" s="1" customFormat="1" ht="12" customHeight="1">
      <c r="B155" s="58"/>
      <c r="C155" s="59"/>
      <c r="D155" s="10"/>
      <c r="E155" s="10"/>
      <c r="F155" s="60"/>
      <c r="G155" s="61"/>
    </row>
    <row r="156" spans="2:7" s="1" customFormat="1" ht="12" customHeight="1">
      <c r="B156" s="45"/>
      <c r="C156" s="31"/>
      <c r="D156" s="9"/>
      <c r="E156" s="9"/>
      <c r="F156" s="41"/>
      <c r="G156" s="42"/>
    </row>
    <row r="157" spans="2:7" s="1" customFormat="1" ht="20.149999999999999" customHeight="1">
      <c r="B157" s="2" t="s">
        <v>51</v>
      </c>
      <c r="C157" s="3"/>
      <c r="D157" s="11"/>
      <c r="E157" s="11"/>
      <c r="F157" s="33"/>
      <c r="G157" s="34">
        <f>SUM(G124:G156)</f>
        <v>11425000</v>
      </c>
    </row>
    <row r="158" spans="2:7" s="55" customFormat="1" ht="12" customHeight="1">
      <c r="C158" s="65"/>
      <c r="D158" s="66"/>
      <c r="E158" s="8"/>
      <c r="F158" s="67"/>
      <c r="G158" s="68"/>
    </row>
    <row r="159" spans="2:7" s="50" customFormat="1" ht="15" customHeight="1">
      <c r="B159" s="54"/>
      <c r="C159" s="51"/>
      <c r="D159" s="7"/>
      <c r="E159" s="7"/>
      <c r="F159" s="52"/>
      <c r="G159" s="53"/>
    </row>
    <row r="160" spans="2:7" s="55" customFormat="1" ht="15" customHeight="1">
      <c r="B160" s="64" t="s">
        <v>64</v>
      </c>
      <c r="C160" s="65"/>
      <c r="D160" s="8"/>
      <c r="E160" s="8"/>
      <c r="F160" s="67"/>
      <c r="G160" s="68"/>
    </row>
    <row r="161" spans="1:7" s="1" customFormat="1" ht="15.5" customHeight="1">
      <c r="B161" s="5" t="s">
        <v>1</v>
      </c>
      <c r="C161" s="5" t="s">
        <v>2</v>
      </c>
      <c r="D161" s="5" t="s">
        <v>3</v>
      </c>
      <c r="E161" s="5" t="s">
        <v>4</v>
      </c>
      <c r="F161" s="56" t="s">
        <v>5</v>
      </c>
      <c r="G161" s="57" t="s">
        <v>6</v>
      </c>
    </row>
    <row r="162" spans="1:7" s="1" customFormat="1" ht="12" customHeight="1">
      <c r="A162" s="1">
        <v>200</v>
      </c>
      <c r="B162" s="14" t="s">
        <v>65</v>
      </c>
      <c r="C162" s="15" t="s">
        <v>66</v>
      </c>
      <c r="D162" s="9"/>
      <c r="E162" s="9"/>
      <c r="F162" s="41"/>
      <c r="G162" s="42"/>
    </row>
    <row r="163" spans="1:7" s="1" customFormat="1" ht="12" customHeight="1">
      <c r="B163" s="58"/>
      <c r="C163" s="59"/>
      <c r="D163" s="10"/>
      <c r="E163" s="10"/>
      <c r="F163" s="60"/>
      <c r="G163" s="61"/>
    </row>
    <row r="164" spans="1:7" s="1" customFormat="1" ht="12" customHeight="1">
      <c r="A164" s="1">
        <v>6196</v>
      </c>
      <c r="B164" s="14" t="s">
        <v>288</v>
      </c>
      <c r="C164" s="15" t="s">
        <v>67</v>
      </c>
      <c r="D164" s="16" t="s">
        <v>12</v>
      </c>
      <c r="E164" s="9">
        <v>3</v>
      </c>
      <c r="F164" s="41">
        <v>15000</v>
      </c>
      <c r="G164" s="42">
        <f>E164*F164</f>
        <v>45000</v>
      </c>
    </row>
    <row r="165" spans="1:7" s="1" customFormat="1" ht="12" customHeight="1">
      <c r="B165" s="58"/>
      <c r="C165" s="59"/>
      <c r="D165" s="10"/>
      <c r="E165" s="10"/>
      <c r="F165" s="60"/>
      <c r="G165" s="61"/>
    </row>
    <row r="166" spans="1:7" s="1" customFormat="1" ht="12" customHeight="1">
      <c r="A166" s="1">
        <v>2963</v>
      </c>
      <c r="B166" s="14" t="s">
        <v>68</v>
      </c>
      <c r="C166" s="15" t="s">
        <v>69</v>
      </c>
      <c r="D166" s="9"/>
      <c r="E166" s="9"/>
      <c r="F166" s="41"/>
      <c r="G166" s="42"/>
    </row>
    <row r="167" spans="1:7" s="1" customFormat="1" ht="12" customHeight="1">
      <c r="B167" s="58"/>
      <c r="C167" s="59"/>
      <c r="D167" s="10"/>
      <c r="E167" s="10"/>
      <c r="F167" s="60"/>
      <c r="G167" s="61"/>
    </row>
    <row r="168" spans="1:7" s="1" customFormat="1" ht="12" customHeight="1">
      <c r="A168" s="1">
        <v>2964</v>
      </c>
      <c r="B168" s="62" t="s">
        <v>70</v>
      </c>
      <c r="C168" s="32" t="s">
        <v>71</v>
      </c>
      <c r="D168" s="9"/>
      <c r="E168" s="9"/>
      <c r="F168" s="41"/>
      <c r="G168" s="42"/>
    </row>
    <row r="169" spans="1:7" s="1" customFormat="1" ht="12" customHeight="1">
      <c r="B169" s="58"/>
      <c r="C169" s="59"/>
      <c r="D169" s="10"/>
      <c r="E169" s="10"/>
      <c r="F169" s="60"/>
      <c r="G169" s="61"/>
    </row>
    <row r="170" spans="1:7" s="1" customFormat="1" ht="12" customHeight="1">
      <c r="A170" s="1">
        <v>2966</v>
      </c>
      <c r="B170" s="45"/>
      <c r="C170" s="32" t="s">
        <v>177</v>
      </c>
      <c r="D170" s="16" t="s">
        <v>32</v>
      </c>
      <c r="E170" s="9">
        <v>20</v>
      </c>
      <c r="F170" s="41">
        <v>150</v>
      </c>
      <c r="G170" s="42">
        <f>E170*F170</f>
        <v>3000</v>
      </c>
    </row>
    <row r="171" spans="1:7" s="1" customFormat="1" ht="12" customHeight="1">
      <c r="B171" s="58"/>
      <c r="C171" s="59"/>
      <c r="D171" s="10"/>
      <c r="E171" s="10"/>
      <c r="F171" s="60"/>
      <c r="G171" s="61"/>
    </row>
    <row r="172" spans="1:7" s="1" customFormat="1" ht="12" customHeight="1">
      <c r="A172" s="1">
        <v>2967</v>
      </c>
      <c r="B172" s="14" t="s">
        <v>72</v>
      </c>
      <c r="C172" s="15" t="s">
        <v>73</v>
      </c>
      <c r="D172" s="16" t="s">
        <v>32</v>
      </c>
      <c r="E172" s="9">
        <v>30</v>
      </c>
      <c r="F172" s="41">
        <v>200</v>
      </c>
      <c r="G172" s="42">
        <f>E172*F172</f>
        <v>6000</v>
      </c>
    </row>
    <row r="173" spans="1:7" s="1" customFormat="1" ht="12" customHeight="1">
      <c r="B173" s="58"/>
      <c r="C173" s="59"/>
      <c r="D173" s="10"/>
      <c r="E173" s="10"/>
      <c r="F173" s="60"/>
      <c r="G173" s="61"/>
    </row>
    <row r="174" spans="1:7" s="1" customFormat="1" ht="12" customHeight="1">
      <c r="A174" s="1">
        <v>2968</v>
      </c>
      <c r="B174" s="14" t="s">
        <v>74</v>
      </c>
      <c r="C174" s="15" t="s">
        <v>75</v>
      </c>
      <c r="D174" s="16" t="s">
        <v>76</v>
      </c>
      <c r="E174" s="9">
        <v>150</v>
      </c>
      <c r="F174" s="41">
        <v>750</v>
      </c>
      <c r="G174" s="42">
        <f>E174*F174</f>
        <v>112500</v>
      </c>
    </row>
    <row r="175" spans="1:7" s="1" customFormat="1" ht="12" customHeight="1">
      <c r="B175" s="58"/>
      <c r="C175" s="59"/>
      <c r="D175" s="10"/>
      <c r="E175" s="10"/>
      <c r="F175" s="60"/>
      <c r="G175" s="61"/>
    </row>
    <row r="176" spans="1:7" s="1" customFormat="1" ht="12" customHeight="1">
      <c r="A176" s="1">
        <v>2969</v>
      </c>
      <c r="B176" s="14" t="s">
        <v>77</v>
      </c>
      <c r="C176" s="15" t="s">
        <v>78</v>
      </c>
      <c r="D176" s="16" t="s">
        <v>76</v>
      </c>
      <c r="E176" s="9">
        <v>150</v>
      </c>
      <c r="F176" s="41">
        <v>750</v>
      </c>
      <c r="G176" s="42">
        <f>E176*F176</f>
        <v>112500</v>
      </c>
    </row>
    <row r="177" spans="1:7" s="1" customFormat="1" ht="12" customHeight="1">
      <c r="B177" s="58"/>
      <c r="C177" s="59"/>
      <c r="D177" s="10"/>
      <c r="E177" s="10"/>
      <c r="F177" s="60"/>
      <c r="G177" s="61"/>
    </row>
    <row r="178" spans="1:7" s="1" customFormat="1" ht="12" customHeight="1">
      <c r="A178" s="1">
        <v>2988</v>
      </c>
      <c r="B178" s="62" t="s">
        <v>79</v>
      </c>
      <c r="C178" s="32" t="s">
        <v>80</v>
      </c>
      <c r="D178" s="16" t="s">
        <v>12</v>
      </c>
      <c r="E178" s="9">
        <v>3</v>
      </c>
      <c r="F178" s="41">
        <v>5000</v>
      </c>
      <c r="G178" s="42">
        <f>E178*F178</f>
        <v>15000</v>
      </c>
    </row>
    <row r="179" spans="1:7" s="1" customFormat="1" ht="12" customHeight="1">
      <c r="B179" s="58"/>
      <c r="C179" s="59"/>
      <c r="D179" s="10"/>
      <c r="E179" s="10"/>
      <c r="F179" s="60"/>
      <c r="G179" s="61"/>
    </row>
    <row r="180" spans="1:7" s="1" customFormat="1" ht="11.5">
      <c r="A180" s="1">
        <v>5201</v>
      </c>
      <c r="B180" s="14" t="s">
        <v>81</v>
      </c>
      <c r="C180" s="15" t="s">
        <v>82</v>
      </c>
      <c r="D180" s="16" t="s">
        <v>83</v>
      </c>
      <c r="E180" s="9">
        <v>7</v>
      </c>
      <c r="F180" s="41">
        <v>10000</v>
      </c>
      <c r="G180" s="42">
        <f>E180*F180</f>
        <v>70000</v>
      </c>
    </row>
    <row r="181" spans="1:7" s="1" customFormat="1" ht="12" customHeight="1">
      <c r="B181" s="71"/>
      <c r="C181" s="72"/>
      <c r="D181" s="10"/>
      <c r="E181" s="10"/>
      <c r="F181" s="60"/>
      <c r="G181" s="61"/>
    </row>
    <row r="182" spans="1:7" s="1" customFormat="1" ht="12" customHeight="1">
      <c r="A182" s="1">
        <v>5202</v>
      </c>
      <c r="B182" s="14" t="s">
        <v>84</v>
      </c>
      <c r="C182" s="15" t="s">
        <v>85</v>
      </c>
      <c r="D182" s="16" t="s">
        <v>12</v>
      </c>
      <c r="E182" s="9">
        <v>3</v>
      </c>
      <c r="F182" s="41">
        <v>2500</v>
      </c>
      <c r="G182" s="42">
        <f>E182*F182</f>
        <v>7500</v>
      </c>
    </row>
    <row r="183" spans="1:7" s="1" customFormat="1" ht="12" customHeight="1">
      <c r="B183" s="58"/>
      <c r="C183" s="59"/>
      <c r="D183" s="10"/>
      <c r="E183" s="10"/>
      <c r="F183" s="60"/>
      <c r="G183" s="61"/>
    </row>
    <row r="184" spans="1:7" s="1" customFormat="1" ht="23">
      <c r="B184" s="73" t="s">
        <v>289</v>
      </c>
      <c r="C184" s="15" t="s">
        <v>290</v>
      </c>
      <c r="D184" s="9"/>
      <c r="E184" s="9"/>
      <c r="F184" s="41"/>
      <c r="G184" s="42"/>
    </row>
    <row r="185" spans="1:7" s="1" customFormat="1" ht="12" customHeight="1">
      <c r="B185" s="58"/>
      <c r="C185" s="59"/>
      <c r="D185" s="10"/>
      <c r="E185" s="10"/>
      <c r="F185" s="60"/>
      <c r="G185" s="61"/>
    </row>
    <row r="186" spans="1:7" s="1" customFormat="1" ht="12" customHeight="1">
      <c r="B186" s="74" t="s">
        <v>291</v>
      </c>
      <c r="C186" s="32" t="s">
        <v>292</v>
      </c>
      <c r="D186" s="16" t="s">
        <v>279</v>
      </c>
      <c r="E186" s="9">
        <v>1</v>
      </c>
      <c r="F186" s="41"/>
      <c r="G186" s="42">
        <f>E186*F186</f>
        <v>0</v>
      </c>
    </row>
    <row r="187" spans="1:7" s="1" customFormat="1" ht="12" customHeight="1">
      <c r="B187" s="58"/>
      <c r="C187" s="59"/>
      <c r="D187" s="10"/>
      <c r="E187" s="10"/>
      <c r="F187" s="60"/>
      <c r="G187" s="61"/>
    </row>
    <row r="188" spans="1:7" s="1" customFormat="1" ht="12" customHeight="1">
      <c r="B188" s="62"/>
      <c r="C188" s="32"/>
      <c r="D188" s="16"/>
      <c r="E188" s="9"/>
      <c r="F188" s="41"/>
      <c r="G188" s="42"/>
    </row>
    <row r="189" spans="1:7" s="1" customFormat="1" ht="12" customHeight="1">
      <c r="B189" s="58"/>
      <c r="C189" s="59"/>
      <c r="D189" s="10"/>
      <c r="E189" s="10"/>
      <c r="F189" s="60"/>
      <c r="G189" s="61"/>
    </row>
    <row r="190" spans="1:7" s="1" customFormat="1" ht="24" customHeight="1">
      <c r="B190" s="14"/>
      <c r="C190" s="15"/>
      <c r="D190" s="9"/>
      <c r="E190" s="9"/>
      <c r="F190" s="41"/>
      <c r="G190" s="42"/>
    </row>
    <row r="191" spans="1:7" s="1" customFormat="1" ht="12" customHeight="1">
      <c r="B191" s="58"/>
      <c r="C191" s="59"/>
      <c r="D191" s="10"/>
      <c r="E191" s="10"/>
      <c r="F191" s="60"/>
      <c r="G191" s="61"/>
    </row>
    <row r="192" spans="1:7" s="1" customFormat="1" ht="12" customHeight="1">
      <c r="B192" s="62"/>
      <c r="C192" s="32"/>
      <c r="D192" s="16"/>
      <c r="E192" s="9"/>
      <c r="F192" s="41"/>
      <c r="G192" s="42"/>
    </row>
    <row r="193" spans="1:7" s="1" customFormat="1" ht="12" customHeight="1">
      <c r="B193" s="58"/>
      <c r="C193" s="59"/>
      <c r="D193" s="10"/>
      <c r="E193" s="10"/>
      <c r="F193" s="60"/>
      <c r="G193" s="61"/>
    </row>
    <row r="194" spans="1:7" s="1" customFormat="1" ht="24" customHeight="1">
      <c r="B194" s="62"/>
      <c r="C194" s="32"/>
      <c r="D194" s="16"/>
      <c r="E194" s="9"/>
      <c r="F194" s="41"/>
      <c r="G194" s="42"/>
    </row>
    <row r="195" spans="1:7" s="1" customFormat="1" ht="12" customHeight="1">
      <c r="B195" s="58"/>
      <c r="C195" s="59"/>
      <c r="D195" s="10"/>
      <c r="E195" s="10"/>
      <c r="F195" s="60"/>
      <c r="G195" s="61"/>
    </row>
    <row r="196" spans="1:7" s="1" customFormat="1" ht="12" customHeight="1">
      <c r="B196" s="45"/>
      <c r="C196" s="31"/>
      <c r="D196" s="9"/>
      <c r="E196" s="9"/>
      <c r="F196" s="41"/>
      <c r="G196" s="42"/>
    </row>
    <row r="197" spans="1:7" s="1" customFormat="1" ht="12" customHeight="1">
      <c r="B197" s="58"/>
      <c r="C197" s="59"/>
      <c r="D197" s="10"/>
      <c r="E197" s="10"/>
      <c r="F197" s="60"/>
      <c r="G197" s="61"/>
    </row>
    <row r="198" spans="1:7" s="1" customFormat="1" ht="12" customHeight="1">
      <c r="B198" s="45"/>
      <c r="C198" s="31"/>
      <c r="D198" s="9"/>
      <c r="E198" s="9"/>
      <c r="F198" s="41"/>
      <c r="G198" s="42"/>
    </row>
    <row r="199" spans="1:7" s="1" customFormat="1" ht="12" customHeight="1">
      <c r="B199" s="58"/>
      <c r="C199" s="59"/>
      <c r="D199" s="10"/>
      <c r="E199" s="10"/>
      <c r="F199" s="60"/>
      <c r="G199" s="61"/>
    </row>
    <row r="200" spans="1:7" s="1" customFormat="1" ht="12" customHeight="1">
      <c r="B200" s="45"/>
      <c r="C200" s="31"/>
      <c r="D200" s="9"/>
      <c r="E200" s="9"/>
      <c r="F200" s="41"/>
      <c r="G200" s="42"/>
    </row>
    <row r="201" spans="1:7" s="1" customFormat="1" ht="20.149999999999999" customHeight="1">
      <c r="B201" s="2" t="s">
        <v>51</v>
      </c>
      <c r="C201" s="3"/>
      <c r="D201" s="11"/>
      <c r="E201" s="11"/>
      <c r="F201" s="33"/>
      <c r="G201" s="34">
        <f>SUM(G162:G200)</f>
        <v>371500</v>
      </c>
    </row>
    <row r="202" spans="1:7" s="55" customFormat="1" ht="12" customHeight="1">
      <c r="C202" s="65"/>
      <c r="D202" s="66"/>
      <c r="E202" s="8"/>
      <c r="F202" s="67"/>
      <c r="G202" s="68"/>
    </row>
    <row r="203" spans="1:7" s="50" customFormat="1" ht="15" customHeight="1">
      <c r="B203" s="54"/>
      <c r="C203" s="51"/>
      <c r="D203" s="7"/>
      <c r="E203" s="7"/>
      <c r="F203" s="52"/>
      <c r="G203" s="53"/>
    </row>
    <row r="204" spans="1:7" s="55" customFormat="1" ht="15" customHeight="1">
      <c r="B204" s="64" t="s">
        <v>86</v>
      </c>
      <c r="C204" s="65"/>
      <c r="D204" s="8"/>
      <c r="E204" s="8"/>
      <c r="F204" s="67"/>
      <c r="G204" s="68"/>
    </row>
    <row r="205" spans="1:7" s="1" customFormat="1" ht="15.5" customHeight="1">
      <c r="B205" s="5" t="s">
        <v>1</v>
      </c>
      <c r="C205" s="5" t="s">
        <v>2</v>
      </c>
      <c r="D205" s="5" t="s">
        <v>3</v>
      </c>
      <c r="E205" s="5" t="s">
        <v>4</v>
      </c>
      <c r="F205" s="56" t="s">
        <v>5</v>
      </c>
      <c r="G205" s="57" t="s">
        <v>6</v>
      </c>
    </row>
    <row r="206" spans="1:7" s="1" customFormat="1" ht="12" customHeight="1">
      <c r="A206" s="1">
        <v>201</v>
      </c>
      <c r="B206" s="14" t="s">
        <v>87</v>
      </c>
      <c r="C206" s="15" t="s">
        <v>88</v>
      </c>
      <c r="D206" s="9"/>
      <c r="E206" s="9"/>
      <c r="F206" s="41"/>
      <c r="G206" s="42"/>
    </row>
    <row r="207" spans="1:7" s="1" customFormat="1" ht="12" customHeight="1">
      <c r="B207" s="58"/>
      <c r="C207" s="59"/>
      <c r="D207" s="10"/>
      <c r="E207" s="10"/>
      <c r="F207" s="60"/>
      <c r="G207" s="61"/>
    </row>
    <row r="208" spans="1:7" s="1" customFormat="1" ht="12" customHeight="1">
      <c r="B208" s="14" t="s">
        <v>280</v>
      </c>
      <c r="C208" s="15" t="s">
        <v>281</v>
      </c>
      <c r="D208" s="9"/>
      <c r="E208" s="9"/>
      <c r="F208" s="41"/>
      <c r="G208" s="42"/>
    </row>
    <row r="209" spans="2:7" s="1" customFormat="1" ht="12" customHeight="1">
      <c r="B209" s="58"/>
      <c r="C209" s="59"/>
      <c r="D209" s="10"/>
      <c r="E209" s="10"/>
      <c r="F209" s="60"/>
      <c r="G209" s="61"/>
    </row>
    <row r="210" spans="2:7" s="1" customFormat="1" ht="11.5">
      <c r="B210" s="62" t="s">
        <v>186</v>
      </c>
      <c r="C210" s="32" t="s">
        <v>187</v>
      </c>
      <c r="D210" s="16" t="s">
        <v>17</v>
      </c>
      <c r="E210" s="9">
        <v>2</v>
      </c>
      <c r="F210" s="41">
        <v>18000</v>
      </c>
      <c r="G210" s="42">
        <f>E210*F210</f>
        <v>36000</v>
      </c>
    </row>
    <row r="211" spans="2:7" s="1" customFormat="1" ht="12" customHeight="1">
      <c r="B211" s="58"/>
      <c r="C211" s="59"/>
      <c r="D211" s="10"/>
      <c r="E211" s="10"/>
      <c r="F211" s="60"/>
      <c r="G211" s="61"/>
    </row>
    <row r="212" spans="2:7" s="1" customFormat="1" ht="12" customHeight="1">
      <c r="B212" s="14" t="s">
        <v>188</v>
      </c>
      <c r="C212" s="15" t="s">
        <v>189</v>
      </c>
      <c r="D212" s="9"/>
      <c r="E212" s="9"/>
      <c r="F212" s="41"/>
      <c r="G212" s="42"/>
    </row>
    <row r="213" spans="2:7" s="1" customFormat="1" ht="12" customHeight="1">
      <c r="B213" s="58"/>
      <c r="C213" s="59"/>
      <c r="D213" s="10"/>
      <c r="E213" s="10"/>
      <c r="F213" s="60"/>
      <c r="G213" s="61"/>
    </row>
    <row r="214" spans="2:7" s="1" customFormat="1" ht="11.5">
      <c r="B214" s="62" t="s">
        <v>190</v>
      </c>
      <c r="C214" s="32" t="s">
        <v>191</v>
      </c>
      <c r="D214" s="16" t="s">
        <v>32</v>
      </c>
      <c r="E214" s="9">
        <v>15</v>
      </c>
      <c r="F214" s="41">
        <v>1350</v>
      </c>
      <c r="G214" s="42">
        <f>E214*F214</f>
        <v>20250</v>
      </c>
    </row>
    <row r="215" spans="2:7" s="1" customFormat="1" ht="12" customHeight="1">
      <c r="B215" s="58"/>
      <c r="C215" s="59"/>
      <c r="D215" s="10"/>
      <c r="E215" s="10"/>
      <c r="F215" s="60"/>
      <c r="G215" s="61"/>
    </row>
    <row r="216" spans="2:7" s="1" customFormat="1" ht="26" customHeight="1">
      <c r="B216" s="62" t="s">
        <v>228</v>
      </c>
      <c r="C216" s="32" t="s">
        <v>229</v>
      </c>
      <c r="D216" s="16" t="s">
        <v>32</v>
      </c>
      <c r="E216" s="9">
        <v>23</v>
      </c>
      <c r="F216" s="41">
        <v>1550</v>
      </c>
      <c r="G216" s="42">
        <f>E216*F216</f>
        <v>35650</v>
      </c>
    </row>
    <row r="217" spans="2:7" s="1" customFormat="1" ht="12" customHeight="1">
      <c r="B217" s="58"/>
      <c r="C217" s="59"/>
      <c r="D217" s="10"/>
      <c r="E217" s="10"/>
      <c r="F217" s="60"/>
      <c r="G217" s="61"/>
    </row>
    <row r="218" spans="2:7" s="1" customFormat="1" ht="11.5">
      <c r="B218" s="14" t="s">
        <v>90</v>
      </c>
      <c r="C218" s="15" t="s">
        <v>91</v>
      </c>
      <c r="D218" s="9"/>
      <c r="E218" s="9"/>
      <c r="F218" s="41"/>
      <c r="G218" s="42"/>
    </row>
    <row r="219" spans="2:7" s="1" customFormat="1" ht="12" customHeight="1">
      <c r="B219" s="58"/>
      <c r="C219" s="59"/>
      <c r="D219" s="10"/>
      <c r="E219" s="10"/>
      <c r="F219" s="60"/>
      <c r="G219" s="61"/>
    </row>
    <row r="220" spans="2:7" s="1" customFormat="1" ht="14.4" customHeight="1">
      <c r="B220" s="62" t="s">
        <v>92</v>
      </c>
      <c r="C220" s="32" t="s">
        <v>93</v>
      </c>
      <c r="D220" s="16" t="s">
        <v>19</v>
      </c>
      <c r="E220" s="9">
        <v>300</v>
      </c>
      <c r="F220" s="41">
        <v>750</v>
      </c>
      <c r="G220" s="42">
        <f>E220*F220</f>
        <v>225000</v>
      </c>
    </row>
    <row r="221" spans="2:7" s="1" customFormat="1" ht="12" customHeight="1">
      <c r="B221" s="58"/>
      <c r="C221" s="59"/>
      <c r="D221" s="10"/>
      <c r="E221" s="10"/>
      <c r="F221" s="60"/>
      <c r="G221" s="61"/>
    </row>
    <row r="222" spans="2:7" s="1" customFormat="1" ht="15.65" customHeight="1">
      <c r="B222" s="62"/>
      <c r="C222" s="32"/>
      <c r="D222" s="16"/>
      <c r="E222" s="9"/>
      <c r="F222" s="41"/>
      <c r="G222" s="42"/>
    </row>
    <row r="223" spans="2:7" s="1" customFormat="1" ht="12" customHeight="1">
      <c r="B223" s="58"/>
      <c r="C223" s="59"/>
      <c r="D223" s="10"/>
      <c r="E223" s="10"/>
      <c r="F223" s="60"/>
      <c r="G223" s="61"/>
    </row>
    <row r="224" spans="2:7" s="1" customFormat="1" ht="17" customHeight="1">
      <c r="B224" s="62"/>
      <c r="C224" s="32"/>
      <c r="D224" s="16"/>
      <c r="E224" s="9"/>
      <c r="F224" s="41"/>
      <c r="G224" s="42"/>
    </row>
    <row r="225" spans="1:7" s="1" customFormat="1" ht="12" customHeight="1">
      <c r="B225" s="58"/>
      <c r="C225" s="59"/>
      <c r="D225" s="10"/>
      <c r="E225" s="10"/>
      <c r="F225" s="60"/>
      <c r="G225" s="61"/>
    </row>
    <row r="226" spans="1:7" s="1" customFormat="1" ht="12" customHeight="1">
      <c r="B226" s="14"/>
      <c r="C226" s="15"/>
      <c r="D226" s="9"/>
      <c r="E226" s="9"/>
      <c r="F226" s="41"/>
      <c r="G226" s="42"/>
    </row>
    <row r="227" spans="1:7" s="1" customFormat="1" ht="12" customHeight="1">
      <c r="B227" s="58"/>
      <c r="C227" s="59"/>
      <c r="D227" s="10"/>
      <c r="E227" s="10"/>
      <c r="F227" s="60"/>
      <c r="G227" s="61"/>
    </row>
    <row r="228" spans="1:7" s="1" customFormat="1" ht="12" customHeight="1">
      <c r="B228" s="62"/>
      <c r="C228" s="32"/>
      <c r="D228" s="16"/>
      <c r="E228" s="9"/>
      <c r="F228" s="41"/>
      <c r="G228" s="42"/>
    </row>
    <row r="229" spans="1:7" s="1" customFormat="1" ht="12" customHeight="1">
      <c r="B229" s="58"/>
      <c r="C229" s="59"/>
      <c r="D229" s="10"/>
      <c r="E229" s="10"/>
      <c r="F229" s="60"/>
      <c r="G229" s="61"/>
    </row>
    <row r="230" spans="1:7" s="1" customFormat="1" ht="12" customHeight="1">
      <c r="B230" s="62"/>
      <c r="C230" s="32"/>
      <c r="D230" s="16"/>
      <c r="E230" s="9"/>
      <c r="F230" s="41"/>
      <c r="G230" s="42"/>
    </row>
    <row r="231" spans="1:7" s="1" customFormat="1" ht="12" customHeight="1">
      <c r="B231" s="58"/>
      <c r="C231" s="59"/>
      <c r="D231" s="10"/>
      <c r="E231" s="10"/>
      <c r="F231" s="60"/>
      <c r="G231" s="61"/>
    </row>
    <row r="232" spans="1:7" s="1" customFormat="1" ht="20.149999999999999" customHeight="1">
      <c r="B232" s="2" t="s">
        <v>30</v>
      </c>
      <c r="C232" s="3"/>
      <c r="D232" s="11"/>
      <c r="E232" s="11"/>
      <c r="F232" s="33"/>
      <c r="G232" s="34">
        <f>SUM(G206:G231)</f>
        <v>316900</v>
      </c>
    </row>
    <row r="233" spans="1:7" s="55" customFormat="1" ht="12" customHeight="1">
      <c r="C233" s="65"/>
      <c r="D233" s="66"/>
      <c r="E233" s="8"/>
      <c r="F233" s="67"/>
      <c r="G233" s="68"/>
    </row>
    <row r="234" spans="1:7" s="55" customFormat="1" ht="15" customHeight="1">
      <c r="B234" s="64" t="s">
        <v>94</v>
      </c>
      <c r="C234" s="65"/>
      <c r="D234" s="8"/>
      <c r="E234" s="8"/>
      <c r="F234" s="67"/>
      <c r="G234" s="68"/>
    </row>
    <row r="235" spans="1:7" s="1" customFormat="1" ht="15.5" customHeight="1">
      <c r="B235" s="5" t="s">
        <v>1</v>
      </c>
      <c r="C235" s="5" t="s">
        <v>2</v>
      </c>
      <c r="D235" s="5" t="s">
        <v>3</v>
      </c>
      <c r="E235" s="5" t="s">
        <v>4</v>
      </c>
      <c r="F235" s="56" t="s">
        <v>5</v>
      </c>
      <c r="G235" s="57" t="s">
        <v>6</v>
      </c>
    </row>
    <row r="236" spans="1:7" s="1" customFormat="1" ht="12" customHeight="1">
      <c r="A236" s="1">
        <v>237</v>
      </c>
      <c r="B236" s="14" t="s">
        <v>95</v>
      </c>
      <c r="C236" s="15" t="s">
        <v>96</v>
      </c>
      <c r="D236" s="9"/>
      <c r="E236" s="9"/>
      <c r="F236" s="41"/>
      <c r="G236" s="42"/>
    </row>
    <row r="237" spans="1:7" s="1" customFormat="1" ht="12" customHeight="1">
      <c r="B237" s="58"/>
      <c r="C237" s="59"/>
      <c r="D237" s="10"/>
      <c r="E237" s="10"/>
      <c r="F237" s="60"/>
      <c r="G237" s="61"/>
    </row>
    <row r="238" spans="1:7" s="1" customFormat="1" ht="12" customHeight="1">
      <c r="A238" s="1">
        <v>6199</v>
      </c>
      <c r="B238" s="14" t="s">
        <v>97</v>
      </c>
      <c r="C238" s="15" t="s">
        <v>98</v>
      </c>
      <c r="D238" s="9"/>
      <c r="E238" s="9"/>
      <c r="F238" s="41"/>
      <c r="G238" s="42"/>
    </row>
    <row r="239" spans="1:7" s="1" customFormat="1" ht="12" customHeight="1">
      <c r="B239" s="58"/>
      <c r="C239" s="59"/>
      <c r="D239" s="10"/>
      <c r="E239" s="10"/>
      <c r="F239" s="60"/>
      <c r="G239" s="61"/>
    </row>
    <row r="240" spans="1:7" s="1" customFormat="1" ht="25.25" customHeight="1">
      <c r="A240" s="1">
        <v>6200</v>
      </c>
      <c r="B240" s="62" t="s">
        <v>99</v>
      </c>
      <c r="C240" s="32" t="s">
        <v>100</v>
      </c>
      <c r="D240" s="9"/>
      <c r="E240" s="9"/>
      <c r="F240" s="41"/>
      <c r="G240" s="42"/>
    </row>
    <row r="241" spans="1:7" s="1" customFormat="1" ht="12" customHeight="1">
      <c r="B241" s="58"/>
      <c r="C241" s="59"/>
      <c r="D241" s="10"/>
      <c r="E241" s="10"/>
      <c r="F241" s="60"/>
      <c r="G241" s="61"/>
    </row>
    <row r="242" spans="1:7" s="1" customFormat="1" ht="27" customHeight="1">
      <c r="A242" s="1">
        <v>6201</v>
      </c>
      <c r="B242" s="45"/>
      <c r="C242" s="32" t="s">
        <v>221</v>
      </c>
      <c r="D242" s="16" t="s">
        <v>19</v>
      </c>
      <c r="E242" s="9">
        <v>2500</v>
      </c>
      <c r="F242" s="41">
        <v>120</v>
      </c>
      <c r="G242" s="42">
        <f>E242*F242</f>
        <v>300000</v>
      </c>
    </row>
    <row r="243" spans="1:7" s="1" customFormat="1" ht="12" customHeight="1">
      <c r="B243" s="58"/>
      <c r="C243" s="59"/>
      <c r="D243" s="10"/>
      <c r="E243" s="10"/>
      <c r="F243" s="60"/>
      <c r="G243" s="61"/>
    </row>
    <row r="244" spans="1:7" s="1" customFormat="1" ht="12" customHeight="1">
      <c r="A244" s="1">
        <v>5315</v>
      </c>
      <c r="B244" s="62" t="s">
        <v>102</v>
      </c>
      <c r="C244" s="32" t="s">
        <v>103</v>
      </c>
      <c r="D244" s="16" t="s">
        <v>89</v>
      </c>
      <c r="E244" s="9">
        <v>5</v>
      </c>
      <c r="F244" s="41">
        <v>6</v>
      </c>
      <c r="G244" s="42">
        <f>E244*F244</f>
        <v>30</v>
      </c>
    </row>
    <row r="245" spans="1:7" s="1" customFormat="1" ht="12" customHeight="1">
      <c r="B245" s="58"/>
      <c r="C245" s="59"/>
      <c r="D245" s="10"/>
      <c r="E245" s="10"/>
      <c r="F245" s="60"/>
      <c r="G245" s="61"/>
    </row>
    <row r="246" spans="1:7" s="1" customFormat="1" ht="12" customHeight="1">
      <c r="A246" s="1">
        <v>5322</v>
      </c>
      <c r="B246" s="62"/>
      <c r="C246" s="32"/>
      <c r="D246" s="16"/>
      <c r="E246" s="9"/>
      <c r="F246" s="41"/>
      <c r="G246" s="42"/>
    </row>
    <row r="247" spans="1:7" s="1" customFormat="1" ht="12" customHeight="1">
      <c r="B247" s="58"/>
      <c r="C247" s="59"/>
      <c r="D247" s="10"/>
      <c r="E247" s="10"/>
      <c r="F247" s="60"/>
      <c r="G247" s="61"/>
    </row>
    <row r="248" spans="1:7" s="1" customFormat="1" ht="12" customHeight="1">
      <c r="B248" s="45"/>
      <c r="C248" s="31"/>
      <c r="D248" s="9"/>
      <c r="E248" s="9"/>
      <c r="F248" s="41"/>
      <c r="G248" s="42"/>
    </row>
    <row r="249" spans="1:7" s="1" customFormat="1" ht="12" customHeight="1">
      <c r="B249" s="58"/>
      <c r="C249" s="59"/>
      <c r="D249" s="10"/>
      <c r="E249" s="10"/>
      <c r="F249" s="60"/>
      <c r="G249" s="61"/>
    </row>
    <row r="250" spans="1:7" s="1" customFormat="1" ht="12" customHeight="1">
      <c r="B250" s="45"/>
      <c r="C250" s="31"/>
      <c r="D250" s="9"/>
      <c r="E250" s="9"/>
      <c r="F250" s="41"/>
      <c r="G250" s="42"/>
    </row>
    <row r="251" spans="1:7" s="1" customFormat="1" ht="12" customHeight="1">
      <c r="B251" s="58"/>
      <c r="C251" s="59"/>
      <c r="D251" s="10"/>
      <c r="E251" s="10"/>
      <c r="F251" s="60"/>
      <c r="G251" s="61"/>
    </row>
    <row r="252" spans="1:7" s="1" customFormat="1" ht="20.149999999999999" customHeight="1">
      <c r="B252" s="2" t="s">
        <v>51</v>
      </c>
      <c r="C252" s="3"/>
      <c r="D252" s="11"/>
      <c r="E252" s="11"/>
      <c r="F252" s="33"/>
      <c r="G252" s="34">
        <f>SUM(G236:G251)</f>
        <v>300030</v>
      </c>
    </row>
    <row r="253" spans="1:7" s="55" customFormat="1" ht="12" customHeight="1">
      <c r="C253" s="65"/>
      <c r="D253" s="66"/>
      <c r="E253" s="8"/>
      <c r="F253" s="67"/>
      <c r="G253" s="68"/>
    </row>
    <row r="254" spans="1:7" s="55" customFormat="1" ht="15" customHeight="1">
      <c r="B254" s="64" t="s">
        <v>104</v>
      </c>
      <c r="C254" s="65"/>
      <c r="D254" s="8"/>
      <c r="E254" s="8"/>
      <c r="F254" s="67"/>
      <c r="G254" s="68"/>
    </row>
    <row r="255" spans="1:7" s="1" customFormat="1" ht="15.5" customHeight="1">
      <c r="B255" s="5" t="s">
        <v>1</v>
      </c>
      <c r="C255" s="5" t="s">
        <v>2</v>
      </c>
      <c r="D255" s="5" t="s">
        <v>3</v>
      </c>
      <c r="E255" s="5" t="s">
        <v>4</v>
      </c>
      <c r="F255" s="56" t="s">
        <v>5</v>
      </c>
      <c r="G255" s="57" t="s">
        <v>6</v>
      </c>
    </row>
    <row r="256" spans="1:7" s="1" customFormat="1" ht="12" customHeight="1">
      <c r="A256" s="1">
        <v>238</v>
      </c>
      <c r="B256" s="14" t="s">
        <v>105</v>
      </c>
      <c r="C256" s="15" t="s">
        <v>106</v>
      </c>
      <c r="D256" s="9"/>
      <c r="E256" s="9"/>
      <c r="F256" s="41"/>
      <c r="G256" s="42"/>
    </row>
    <row r="257" spans="1:7" s="1" customFormat="1" ht="12" customHeight="1">
      <c r="B257" s="58"/>
      <c r="C257" s="59"/>
      <c r="D257" s="10"/>
      <c r="E257" s="10"/>
      <c r="F257" s="60"/>
      <c r="G257" s="61"/>
    </row>
    <row r="258" spans="1:7" s="1" customFormat="1" ht="12" customHeight="1">
      <c r="A258" s="1">
        <v>6211</v>
      </c>
      <c r="B258" s="14" t="s">
        <v>107</v>
      </c>
      <c r="C258" s="15" t="s">
        <v>108</v>
      </c>
      <c r="D258" s="9"/>
      <c r="E258" s="9"/>
      <c r="F258" s="41"/>
      <c r="G258" s="42"/>
    </row>
    <row r="259" spans="1:7" s="1" customFormat="1" ht="12" customHeight="1">
      <c r="B259" s="58"/>
      <c r="C259" s="59"/>
      <c r="D259" s="10"/>
      <c r="E259" s="10"/>
      <c r="F259" s="60"/>
      <c r="G259" s="61"/>
    </row>
    <row r="260" spans="1:7" s="1" customFormat="1" ht="24" customHeight="1">
      <c r="A260" s="1">
        <v>6212</v>
      </c>
      <c r="B260" s="62" t="s">
        <v>109</v>
      </c>
      <c r="C260" s="32" t="s">
        <v>110</v>
      </c>
      <c r="D260" s="9"/>
      <c r="E260" s="9"/>
      <c r="F260" s="41"/>
      <c r="G260" s="42"/>
    </row>
    <row r="261" spans="1:7" s="1" customFormat="1" ht="12" customHeight="1">
      <c r="B261" s="58"/>
      <c r="C261" s="59"/>
      <c r="D261" s="10"/>
      <c r="E261" s="10"/>
      <c r="F261" s="60"/>
      <c r="G261" s="61"/>
    </row>
    <row r="262" spans="1:7" s="1" customFormat="1" ht="12" customHeight="1">
      <c r="A262" s="1">
        <v>6213</v>
      </c>
      <c r="B262" s="45"/>
      <c r="C262" s="32" t="s">
        <v>101</v>
      </c>
      <c r="D262" s="16" t="s">
        <v>19</v>
      </c>
      <c r="E262" s="9">
        <v>40</v>
      </c>
      <c r="F262" s="41">
        <v>150</v>
      </c>
      <c r="G262" s="42">
        <f>E262*F262</f>
        <v>6000</v>
      </c>
    </row>
    <row r="263" spans="1:7" s="1" customFormat="1" ht="12" customHeight="1">
      <c r="B263" s="58"/>
      <c r="C263" s="59"/>
      <c r="D263" s="10"/>
      <c r="E263" s="10"/>
      <c r="F263" s="60"/>
      <c r="G263" s="61"/>
    </row>
    <row r="264" spans="1:7" s="1" customFormat="1" ht="12" customHeight="1">
      <c r="A264" s="1">
        <v>3434</v>
      </c>
      <c r="B264" s="62" t="s">
        <v>111</v>
      </c>
      <c r="C264" s="32" t="s">
        <v>112</v>
      </c>
      <c r="D264" s="16" t="s">
        <v>19</v>
      </c>
      <c r="E264" s="9">
        <v>25</v>
      </c>
      <c r="F264" s="41">
        <v>150</v>
      </c>
      <c r="G264" s="42">
        <f>E264*F264</f>
        <v>3750</v>
      </c>
    </row>
    <row r="265" spans="1:7" s="1" customFormat="1" ht="12" customHeight="1">
      <c r="B265" s="58"/>
      <c r="C265" s="59"/>
      <c r="D265" s="10"/>
      <c r="E265" s="10"/>
      <c r="F265" s="60"/>
      <c r="G265" s="61"/>
    </row>
    <row r="266" spans="1:7" s="1" customFormat="1" ht="12" customHeight="1">
      <c r="A266" s="1">
        <v>3435</v>
      </c>
      <c r="B266" s="62" t="s">
        <v>113</v>
      </c>
      <c r="C266" s="32" t="s">
        <v>114</v>
      </c>
      <c r="D266" s="9"/>
      <c r="E266" s="9"/>
      <c r="F266" s="41"/>
      <c r="G266" s="42"/>
    </row>
    <row r="267" spans="1:7" s="1" customFormat="1" ht="12" customHeight="1">
      <c r="B267" s="58"/>
      <c r="C267" s="59"/>
      <c r="D267" s="10"/>
      <c r="E267" s="10"/>
      <c r="F267" s="60"/>
      <c r="G267" s="61"/>
    </row>
    <row r="268" spans="1:7" s="1" customFormat="1" ht="12" customHeight="1">
      <c r="A268" s="1">
        <v>3436</v>
      </c>
      <c r="B268" s="45"/>
      <c r="C268" s="32" t="s">
        <v>115</v>
      </c>
      <c r="D268" s="16" t="s">
        <v>19</v>
      </c>
      <c r="E268" s="9">
        <v>10</v>
      </c>
      <c r="F268" s="41">
        <v>600</v>
      </c>
      <c r="G268" s="42">
        <f>E268*F268</f>
        <v>6000</v>
      </c>
    </row>
    <row r="269" spans="1:7" s="1" customFormat="1" ht="12" customHeight="1">
      <c r="B269" s="58"/>
      <c r="C269" s="59"/>
      <c r="D269" s="10"/>
      <c r="E269" s="10"/>
      <c r="F269" s="60"/>
      <c r="G269" s="61"/>
    </row>
    <row r="270" spans="1:7" s="1" customFormat="1" ht="12" customHeight="1">
      <c r="A270" s="1">
        <v>3443</v>
      </c>
      <c r="B270" s="14" t="s">
        <v>223</v>
      </c>
      <c r="C270" s="15" t="s">
        <v>116</v>
      </c>
      <c r="D270" s="9"/>
      <c r="E270" s="9"/>
      <c r="F270" s="41"/>
      <c r="G270" s="42"/>
    </row>
    <row r="271" spans="1:7" s="1" customFormat="1" ht="12" customHeight="1">
      <c r="B271" s="58"/>
      <c r="C271" s="59"/>
      <c r="D271" s="10"/>
      <c r="E271" s="10"/>
      <c r="F271" s="60"/>
      <c r="G271" s="61"/>
    </row>
    <row r="272" spans="1:7" s="1" customFormat="1" ht="12" customHeight="1">
      <c r="A272" s="1">
        <v>3445</v>
      </c>
      <c r="B272" s="62" t="s">
        <v>117</v>
      </c>
      <c r="C272" s="32" t="s">
        <v>118</v>
      </c>
      <c r="D272" s="16" t="s">
        <v>21</v>
      </c>
      <c r="E272" s="9">
        <v>50</v>
      </c>
      <c r="F272" s="41">
        <v>1250</v>
      </c>
      <c r="G272" s="42">
        <f>E272*F272</f>
        <v>62500</v>
      </c>
    </row>
    <row r="273" spans="1:7" s="1" customFormat="1" ht="12" customHeight="1">
      <c r="B273" s="58"/>
      <c r="C273" s="59"/>
      <c r="D273" s="10"/>
      <c r="E273" s="10"/>
      <c r="F273" s="60"/>
      <c r="G273" s="61"/>
    </row>
    <row r="274" spans="1:7" s="1" customFormat="1" ht="46">
      <c r="A274" s="1">
        <v>3446</v>
      </c>
      <c r="B274" s="45"/>
      <c r="C274" s="74" t="s">
        <v>224</v>
      </c>
      <c r="D274" s="9" t="s">
        <v>32</v>
      </c>
      <c r="E274" s="9">
        <v>10</v>
      </c>
      <c r="F274" s="41">
        <v>2500</v>
      </c>
      <c r="G274" s="42">
        <f>E274*F274</f>
        <v>25000</v>
      </c>
    </row>
    <row r="275" spans="1:7" s="1" customFormat="1" ht="11.5">
      <c r="B275" s="58"/>
      <c r="C275" s="59"/>
      <c r="D275" s="10"/>
      <c r="E275" s="10"/>
      <c r="F275" s="60"/>
      <c r="G275" s="61"/>
    </row>
    <row r="276" spans="1:7" s="1" customFormat="1" ht="23">
      <c r="B276" s="45"/>
      <c r="C276" s="74" t="s">
        <v>225</v>
      </c>
      <c r="D276" s="9" t="s">
        <v>222</v>
      </c>
      <c r="E276" s="9">
        <v>70</v>
      </c>
      <c r="F276" s="41">
        <v>450</v>
      </c>
      <c r="G276" s="42">
        <f>E276*F276</f>
        <v>31500</v>
      </c>
    </row>
    <row r="277" spans="1:7" s="1" customFormat="1" ht="11.5">
      <c r="B277" s="58"/>
      <c r="C277" s="59"/>
      <c r="D277" s="10"/>
      <c r="E277" s="10"/>
      <c r="F277" s="60"/>
      <c r="G277" s="61"/>
    </row>
    <row r="278" spans="1:7" s="1" customFormat="1" ht="13.5">
      <c r="B278" s="45"/>
      <c r="C278" s="74" t="s">
        <v>226</v>
      </c>
      <c r="D278" s="9" t="s">
        <v>222</v>
      </c>
      <c r="E278" s="9">
        <v>70</v>
      </c>
      <c r="F278" s="41">
        <v>25</v>
      </c>
      <c r="G278" s="42">
        <f>E278*F278</f>
        <v>1750</v>
      </c>
    </row>
    <row r="279" spans="1:7" s="21" customFormat="1" ht="12" customHeight="1">
      <c r="B279" s="58"/>
      <c r="C279" s="59"/>
      <c r="D279" s="10"/>
      <c r="E279" s="10"/>
      <c r="F279" s="60"/>
      <c r="G279" s="61"/>
    </row>
    <row r="280" spans="1:7" s="21" customFormat="1" ht="12" customHeight="1">
      <c r="B280" s="14" t="s">
        <v>275</v>
      </c>
      <c r="C280" s="15" t="s">
        <v>272</v>
      </c>
      <c r="D280" s="20"/>
      <c r="E280" s="20"/>
      <c r="F280" s="75"/>
      <c r="G280" s="76"/>
    </row>
    <row r="281" spans="1:7" s="21" customFormat="1" ht="12" customHeight="1">
      <c r="B281" s="58"/>
      <c r="C281" s="59"/>
      <c r="D281" s="10"/>
      <c r="E281" s="10"/>
      <c r="F281" s="60"/>
      <c r="G281" s="61"/>
    </row>
    <row r="282" spans="1:7" s="21" customFormat="1" ht="11.5">
      <c r="B282" s="62" t="s">
        <v>273</v>
      </c>
      <c r="C282" s="32" t="s">
        <v>274</v>
      </c>
      <c r="D282" s="16" t="s">
        <v>63</v>
      </c>
      <c r="E282" s="9"/>
      <c r="F282" s="41"/>
      <c r="G282" s="42">
        <f>E282*F282</f>
        <v>0</v>
      </c>
    </row>
    <row r="283" spans="1:7" s="21" customFormat="1" ht="12" customHeight="1">
      <c r="B283" s="58"/>
      <c r="C283" s="59"/>
      <c r="D283" s="10"/>
      <c r="E283" s="10"/>
      <c r="F283" s="60"/>
      <c r="G283" s="61"/>
    </row>
    <row r="284" spans="1:7" s="21" customFormat="1" ht="12" customHeight="1">
      <c r="B284" s="77"/>
      <c r="C284" s="78"/>
      <c r="D284" s="20"/>
      <c r="E284" s="20"/>
      <c r="F284" s="75"/>
      <c r="G284" s="76"/>
    </row>
    <row r="285" spans="1:7" s="21" customFormat="1" ht="12" customHeight="1">
      <c r="B285" s="58"/>
      <c r="C285" s="59"/>
      <c r="D285" s="10"/>
      <c r="E285" s="10"/>
      <c r="F285" s="60"/>
      <c r="G285" s="61"/>
    </row>
    <row r="286" spans="1:7" s="21" customFormat="1" ht="12" customHeight="1">
      <c r="B286" s="77"/>
      <c r="C286" s="78"/>
      <c r="D286" s="20"/>
      <c r="E286" s="20"/>
      <c r="F286" s="75"/>
      <c r="G286" s="76"/>
    </row>
    <row r="287" spans="1:7" s="21" customFormat="1" ht="12" customHeight="1">
      <c r="B287" s="58"/>
      <c r="C287" s="59"/>
      <c r="D287" s="10"/>
      <c r="E287" s="10"/>
      <c r="F287" s="60"/>
      <c r="G287" s="61"/>
    </row>
    <row r="288" spans="1:7" s="21" customFormat="1" ht="20.149999999999999" customHeight="1">
      <c r="B288" s="77"/>
      <c r="C288" s="78"/>
      <c r="D288" s="20"/>
      <c r="E288" s="20"/>
      <c r="F288" s="75"/>
      <c r="G288" s="76"/>
    </row>
    <row r="289" spans="1:7" s="55" customFormat="1" ht="12" customHeight="1">
      <c r="B289" s="2" t="s">
        <v>30</v>
      </c>
      <c r="C289" s="3"/>
      <c r="D289" s="11"/>
      <c r="E289" s="11"/>
      <c r="F289" s="33"/>
      <c r="G289" s="34">
        <f>SUM(G256:G288)</f>
        <v>136500</v>
      </c>
    </row>
    <row r="290" spans="1:7" s="55" customFormat="1" ht="15" customHeight="1">
      <c r="B290" s="54"/>
      <c r="C290" s="51"/>
      <c r="D290" s="7"/>
      <c r="E290" s="7"/>
      <c r="F290" s="52"/>
      <c r="G290" s="53"/>
    </row>
    <row r="291" spans="1:7" s="1" customFormat="1" ht="15.5" customHeight="1">
      <c r="B291" s="64" t="s">
        <v>119</v>
      </c>
      <c r="C291" s="65"/>
      <c r="D291" s="8"/>
      <c r="E291" s="8"/>
      <c r="F291" s="67"/>
      <c r="G291" s="68"/>
    </row>
    <row r="292" spans="1:7" s="1" customFormat="1" ht="12" customHeight="1">
      <c r="A292" s="1">
        <v>243</v>
      </c>
      <c r="B292" s="5" t="s">
        <v>1</v>
      </c>
      <c r="C292" s="5" t="s">
        <v>2</v>
      </c>
      <c r="D292" s="5" t="s">
        <v>3</v>
      </c>
      <c r="E292" s="5" t="s">
        <v>4</v>
      </c>
      <c r="F292" s="56" t="s">
        <v>5</v>
      </c>
      <c r="G292" s="57" t="s">
        <v>6</v>
      </c>
    </row>
    <row r="293" spans="1:7" s="1" customFormat="1" ht="12" customHeight="1">
      <c r="B293" s="14" t="s">
        <v>120</v>
      </c>
      <c r="C293" s="15" t="s">
        <v>121</v>
      </c>
      <c r="D293" s="9"/>
      <c r="E293" s="9"/>
      <c r="F293" s="41"/>
      <c r="G293" s="42"/>
    </row>
    <row r="294" spans="1:7" s="1" customFormat="1" ht="12" customHeight="1">
      <c r="B294" s="58"/>
      <c r="C294" s="59"/>
      <c r="D294" s="10"/>
      <c r="E294" s="10"/>
      <c r="F294" s="60"/>
      <c r="G294" s="61"/>
    </row>
    <row r="295" spans="1:7" s="1" customFormat="1" ht="23">
      <c r="B295" s="14" t="s">
        <v>123</v>
      </c>
      <c r="C295" s="15" t="s">
        <v>124</v>
      </c>
      <c r="D295" s="9"/>
      <c r="E295" s="9"/>
      <c r="F295" s="41"/>
      <c r="G295" s="42"/>
    </row>
    <row r="296" spans="1:7" s="1" customFormat="1" ht="12" customHeight="1">
      <c r="B296" s="58"/>
      <c r="C296" s="59"/>
      <c r="D296" s="10"/>
      <c r="E296" s="10"/>
      <c r="F296" s="60"/>
      <c r="G296" s="61"/>
    </row>
    <row r="297" spans="1:7" s="1" customFormat="1" ht="12" customHeight="1">
      <c r="B297" s="62" t="s">
        <v>230</v>
      </c>
      <c r="C297" s="32" t="s">
        <v>122</v>
      </c>
      <c r="D297" s="9"/>
      <c r="E297" s="9"/>
      <c r="F297" s="41"/>
      <c r="G297" s="42"/>
    </row>
    <row r="298" spans="1:7" s="1" customFormat="1" ht="12" customHeight="1">
      <c r="B298" s="58"/>
      <c r="C298" s="59"/>
      <c r="D298" s="10"/>
      <c r="E298" s="10"/>
      <c r="F298" s="60"/>
      <c r="G298" s="61"/>
    </row>
    <row r="299" spans="1:7" s="1" customFormat="1" ht="12" customHeight="1">
      <c r="B299" s="45"/>
      <c r="C299" s="32" t="s">
        <v>231</v>
      </c>
      <c r="D299" s="16" t="s">
        <v>19</v>
      </c>
      <c r="E299" s="9">
        <v>2750</v>
      </c>
      <c r="F299" s="41">
        <v>350</v>
      </c>
      <c r="G299" s="42">
        <f>E299*F299</f>
        <v>962500</v>
      </c>
    </row>
    <row r="300" spans="1:7" s="1" customFormat="1" ht="12" customHeight="1">
      <c r="B300" s="58"/>
      <c r="C300" s="59"/>
      <c r="D300" s="10"/>
      <c r="E300" s="10"/>
      <c r="F300" s="60"/>
      <c r="G300" s="61"/>
    </row>
    <row r="301" spans="1:7" s="1" customFormat="1" ht="12" customHeight="1">
      <c r="B301" s="45"/>
      <c r="C301" s="32" t="s">
        <v>232</v>
      </c>
      <c r="D301" s="16" t="s">
        <v>19</v>
      </c>
      <c r="E301" s="9">
        <v>1450</v>
      </c>
      <c r="F301" s="41">
        <v>305</v>
      </c>
      <c r="G301" s="42">
        <f>E301*F301</f>
        <v>442250</v>
      </c>
    </row>
    <row r="302" spans="1:7" s="1" customFormat="1" ht="12" customHeight="1">
      <c r="B302" s="58"/>
      <c r="C302" s="59"/>
      <c r="D302" s="10"/>
      <c r="E302" s="10"/>
      <c r="F302" s="60"/>
      <c r="G302" s="61"/>
    </row>
    <row r="303" spans="1:7" s="1" customFormat="1" ht="12" customHeight="1">
      <c r="B303" s="45"/>
      <c r="C303" s="32" t="s">
        <v>233</v>
      </c>
      <c r="D303" s="16" t="s">
        <v>19</v>
      </c>
      <c r="E303" s="9">
        <v>2550</v>
      </c>
      <c r="F303" s="41">
        <v>300</v>
      </c>
      <c r="G303" s="42">
        <f>E303*F303</f>
        <v>765000</v>
      </c>
    </row>
    <row r="304" spans="1:7" s="1" customFormat="1" ht="12" customHeight="1">
      <c r="B304" s="58"/>
      <c r="C304" s="59"/>
      <c r="D304" s="10"/>
      <c r="E304" s="10"/>
      <c r="F304" s="60"/>
      <c r="G304" s="61"/>
    </row>
    <row r="305" spans="1:7" s="1" customFormat="1" ht="23">
      <c r="B305" s="45"/>
      <c r="C305" s="32" t="s">
        <v>234</v>
      </c>
      <c r="D305" s="16" t="s">
        <v>19</v>
      </c>
      <c r="E305" s="9">
        <v>2550</v>
      </c>
      <c r="F305" s="41">
        <v>350</v>
      </c>
      <c r="G305" s="42">
        <f>E305*F305</f>
        <v>892500</v>
      </c>
    </row>
    <row r="306" spans="1:7" s="1" customFormat="1" ht="12" customHeight="1">
      <c r="B306" s="58"/>
      <c r="C306" s="59"/>
      <c r="D306" s="10"/>
      <c r="E306" s="10"/>
      <c r="F306" s="60"/>
      <c r="G306" s="61"/>
    </row>
    <row r="307" spans="1:7" s="1" customFormat="1" ht="12" customHeight="1">
      <c r="B307" s="14" t="s">
        <v>192</v>
      </c>
      <c r="C307" s="15" t="s">
        <v>193</v>
      </c>
      <c r="D307" s="9"/>
      <c r="E307" s="9"/>
      <c r="F307" s="41"/>
      <c r="G307" s="42"/>
    </row>
    <row r="308" spans="1:7" s="1" customFormat="1" ht="12" customHeight="1">
      <c r="B308" s="58"/>
      <c r="C308" s="59"/>
      <c r="D308" s="10"/>
      <c r="E308" s="10"/>
      <c r="F308" s="60"/>
      <c r="G308" s="61"/>
    </row>
    <row r="309" spans="1:7" s="1" customFormat="1" ht="12" customHeight="1">
      <c r="B309" s="62" t="s">
        <v>194</v>
      </c>
      <c r="C309" s="32" t="s">
        <v>195</v>
      </c>
      <c r="D309" s="16" t="s">
        <v>196</v>
      </c>
      <c r="E309" s="9">
        <v>90</v>
      </c>
      <c r="F309" s="41">
        <v>1900</v>
      </c>
      <c r="G309" s="42">
        <f>E309*F309</f>
        <v>171000</v>
      </c>
    </row>
    <row r="310" spans="1:7" s="1" customFormat="1" ht="12" customHeight="1">
      <c r="B310" s="58"/>
      <c r="C310" s="59"/>
      <c r="D310" s="10"/>
      <c r="E310" s="10"/>
      <c r="F310" s="60"/>
      <c r="G310" s="61"/>
    </row>
    <row r="311" spans="1:7" s="1" customFormat="1" ht="12" customHeight="1">
      <c r="B311" s="14" t="s">
        <v>235</v>
      </c>
      <c r="C311" s="15" t="s">
        <v>236</v>
      </c>
      <c r="D311" s="9"/>
      <c r="E311" s="9"/>
      <c r="F311" s="41"/>
      <c r="G311" s="42"/>
    </row>
    <row r="312" spans="1:7" s="1" customFormat="1" ht="12" customHeight="1">
      <c r="B312" s="58"/>
      <c r="C312" s="59"/>
      <c r="D312" s="10"/>
      <c r="E312" s="10"/>
      <c r="F312" s="60"/>
      <c r="G312" s="61"/>
    </row>
    <row r="313" spans="1:7" s="1" customFormat="1" ht="12" customHeight="1">
      <c r="B313" s="62" t="s">
        <v>237</v>
      </c>
      <c r="C313" s="32" t="s">
        <v>238</v>
      </c>
      <c r="D313" s="16" t="s">
        <v>20</v>
      </c>
      <c r="E313" s="9">
        <v>2.5</v>
      </c>
      <c r="F313" s="41">
        <v>1600</v>
      </c>
      <c r="G313" s="42">
        <f>E313*F313</f>
        <v>4000</v>
      </c>
    </row>
    <row r="314" spans="1:7" s="1" customFormat="1" ht="12" customHeight="1">
      <c r="B314" s="58"/>
      <c r="C314" s="59"/>
      <c r="D314" s="10"/>
      <c r="E314" s="10"/>
      <c r="F314" s="60"/>
      <c r="G314" s="61"/>
    </row>
    <row r="315" spans="1:7" s="1" customFormat="1" ht="24" customHeight="1">
      <c r="A315" s="1">
        <v>3733</v>
      </c>
      <c r="B315" s="14" t="s">
        <v>197</v>
      </c>
      <c r="C315" s="15" t="s">
        <v>198</v>
      </c>
      <c r="D315" s="9"/>
      <c r="E315" s="9"/>
      <c r="F315" s="41"/>
      <c r="G315" s="42"/>
    </row>
    <row r="316" spans="1:7" s="1" customFormat="1" ht="11.5">
      <c r="B316" s="58"/>
      <c r="C316" s="59"/>
      <c r="D316" s="10"/>
      <c r="E316" s="10"/>
      <c r="F316" s="60"/>
      <c r="G316" s="61"/>
    </row>
    <row r="317" spans="1:7" s="1" customFormat="1" ht="12" customHeight="1">
      <c r="A317" s="1">
        <v>3734</v>
      </c>
      <c r="B317" s="62" t="s">
        <v>199</v>
      </c>
      <c r="C317" s="32" t="s">
        <v>200</v>
      </c>
      <c r="D317" s="16" t="s">
        <v>22</v>
      </c>
      <c r="E317" s="9">
        <v>1</v>
      </c>
      <c r="F317" s="41">
        <v>50000</v>
      </c>
      <c r="G317" s="42">
        <f>E317*F317</f>
        <v>50000</v>
      </c>
    </row>
    <row r="318" spans="1:7" s="1" customFormat="1" ht="12" customHeight="1">
      <c r="B318" s="58"/>
      <c r="C318" s="59"/>
      <c r="D318" s="10"/>
      <c r="E318" s="10"/>
      <c r="F318" s="60"/>
      <c r="G318" s="61"/>
    </row>
    <row r="319" spans="1:7" s="1" customFormat="1" ht="12" customHeight="1">
      <c r="B319" s="62" t="s">
        <v>201</v>
      </c>
      <c r="C319" s="32" t="s">
        <v>202</v>
      </c>
      <c r="D319" s="16" t="s">
        <v>23</v>
      </c>
      <c r="E319" s="9">
        <f>F317</f>
        <v>50000</v>
      </c>
      <c r="F319" s="41">
        <v>0.08</v>
      </c>
      <c r="G319" s="42">
        <f>E319*F319</f>
        <v>4000</v>
      </c>
    </row>
    <row r="320" spans="1:7" s="1" customFormat="1" ht="12" customHeight="1">
      <c r="B320" s="58"/>
      <c r="C320" s="59"/>
      <c r="D320" s="10"/>
      <c r="E320" s="10"/>
      <c r="F320" s="60"/>
      <c r="G320" s="61"/>
    </row>
    <row r="321" spans="1:7" s="1" customFormat="1" ht="11.5">
      <c r="B321" s="45"/>
      <c r="C321" s="31"/>
      <c r="D321" s="9"/>
      <c r="E321" s="9"/>
      <c r="F321" s="41"/>
      <c r="G321" s="42"/>
    </row>
    <row r="322" spans="1:7" s="55" customFormat="1" ht="12" customHeight="1">
      <c r="B322" s="2" t="s">
        <v>51</v>
      </c>
      <c r="C322" s="3"/>
      <c r="D322" s="11"/>
      <c r="E322" s="11"/>
      <c r="F322" s="33"/>
      <c r="G322" s="34">
        <f>SUM(G293:G321)</f>
        <v>3291250</v>
      </c>
    </row>
    <row r="323" spans="1:7" s="55" customFormat="1" ht="15" customHeight="1">
      <c r="C323" s="65"/>
      <c r="D323" s="66"/>
      <c r="E323" s="8"/>
      <c r="F323" s="67"/>
      <c r="G323" s="68"/>
    </row>
    <row r="324" spans="1:7" s="1" customFormat="1" ht="15.5" customHeight="1">
      <c r="B324" s="64" t="s">
        <v>125</v>
      </c>
      <c r="C324" s="65"/>
      <c r="D324" s="8"/>
      <c r="E324" s="8"/>
      <c r="F324" s="67"/>
      <c r="G324" s="68"/>
    </row>
    <row r="325" spans="1:7" s="1" customFormat="1" ht="12" customHeight="1">
      <c r="A325" s="1">
        <v>245</v>
      </c>
      <c r="B325" s="5" t="s">
        <v>1</v>
      </c>
      <c r="C325" s="5" t="s">
        <v>2</v>
      </c>
      <c r="D325" s="5" t="s">
        <v>3</v>
      </c>
      <c r="E325" s="5" t="s">
        <v>4</v>
      </c>
      <c r="F325" s="56" t="s">
        <v>5</v>
      </c>
      <c r="G325" s="57" t="s">
        <v>6</v>
      </c>
    </row>
    <row r="326" spans="1:7" s="1" customFormat="1" ht="12" customHeight="1">
      <c r="B326" s="14" t="s">
        <v>126</v>
      </c>
      <c r="C326" s="15" t="s">
        <v>127</v>
      </c>
      <c r="D326" s="9"/>
      <c r="E326" s="9"/>
      <c r="F326" s="41"/>
      <c r="G326" s="42"/>
    </row>
    <row r="327" spans="1:7" s="1" customFormat="1" ht="12" customHeight="1">
      <c r="A327" s="1">
        <v>3777</v>
      </c>
      <c r="B327" s="71"/>
      <c r="C327" s="72"/>
      <c r="D327" s="10"/>
      <c r="E327" s="10"/>
      <c r="F327" s="60"/>
      <c r="G327" s="61"/>
    </row>
    <row r="328" spans="1:7" s="1" customFormat="1" ht="12" customHeight="1">
      <c r="B328" s="14" t="s">
        <v>178</v>
      </c>
      <c r="C328" s="15" t="s">
        <v>128</v>
      </c>
      <c r="D328" s="9"/>
      <c r="E328" s="9"/>
      <c r="F328" s="41"/>
      <c r="G328" s="42"/>
    </row>
    <row r="329" spans="1:7" s="1" customFormat="1" ht="12" customHeight="1">
      <c r="A329" s="1">
        <v>3779</v>
      </c>
      <c r="B329" s="58"/>
      <c r="C329" s="59"/>
      <c r="D329" s="10"/>
      <c r="E329" s="10"/>
      <c r="F329" s="60"/>
      <c r="G329" s="61"/>
    </row>
    <row r="330" spans="1:7" s="1" customFormat="1" ht="15" customHeight="1">
      <c r="B330" s="62" t="s">
        <v>179</v>
      </c>
      <c r="C330" s="32" t="s">
        <v>282</v>
      </c>
      <c r="D330" s="16" t="s">
        <v>19</v>
      </c>
      <c r="E330" s="9">
        <v>8300</v>
      </c>
      <c r="F330" s="41">
        <v>25</v>
      </c>
      <c r="G330" s="42">
        <f>E330*F330</f>
        <v>207500</v>
      </c>
    </row>
    <row r="331" spans="1:7" s="1" customFormat="1" ht="11.5">
      <c r="A331" s="1">
        <v>3793</v>
      </c>
      <c r="B331" s="58"/>
      <c r="C331" s="59"/>
      <c r="D331" s="10"/>
      <c r="E331" s="10"/>
      <c r="F331" s="60"/>
      <c r="G331" s="61"/>
    </row>
    <row r="332" spans="1:7" s="1" customFormat="1" ht="23">
      <c r="B332" s="14" t="s">
        <v>133</v>
      </c>
      <c r="C332" s="15" t="s">
        <v>134</v>
      </c>
      <c r="D332" s="9"/>
      <c r="E332" s="9"/>
      <c r="F332" s="41"/>
      <c r="G332" s="42"/>
    </row>
    <row r="333" spans="1:7" s="1" customFormat="1" ht="11.5">
      <c r="A333" s="1">
        <v>3794</v>
      </c>
      <c r="B333" s="58"/>
      <c r="C333" s="59"/>
      <c r="D333" s="10"/>
      <c r="E333" s="10"/>
      <c r="F333" s="60"/>
      <c r="G333" s="61"/>
    </row>
    <row r="334" spans="1:7" s="1" customFormat="1" ht="23">
      <c r="B334" s="62" t="s">
        <v>135</v>
      </c>
      <c r="C334" s="32" t="s">
        <v>129</v>
      </c>
      <c r="D334" s="9"/>
      <c r="E334" s="9"/>
      <c r="F334" s="41"/>
      <c r="G334" s="42"/>
    </row>
    <row r="335" spans="1:7" s="1" customFormat="1" ht="12" customHeight="1">
      <c r="A335" s="1">
        <v>3795</v>
      </c>
      <c r="B335" s="58"/>
      <c r="C335" s="59"/>
      <c r="D335" s="10"/>
      <c r="E335" s="10"/>
      <c r="F335" s="60"/>
      <c r="G335" s="61"/>
    </row>
    <row r="336" spans="1:7" s="1" customFormat="1" ht="12" customHeight="1">
      <c r="B336" s="45"/>
      <c r="C336" s="32" t="s">
        <v>130</v>
      </c>
      <c r="D336" s="16" t="s">
        <v>19</v>
      </c>
      <c r="E336" s="9">
        <v>30000</v>
      </c>
      <c r="F336" s="41">
        <v>50</v>
      </c>
      <c r="G336" s="42">
        <f>E336*F336</f>
        <v>1500000</v>
      </c>
    </row>
    <row r="337" spans="1:7" s="1" customFormat="1" ht="12" customHeight="1">
      <c r="A337" s="1">
        <v>3796</v>
      </c>
      <c r="B337" s="58"/>
      <c r="C337" s="59"/>
      <c r="D337" s="10"/>
      <c r="E337" s="10"/>
      <c r="F337" s="60"/>
      <c r="G337" s="61"/>
    </row>
    <row r="338" spans="1:7" s="1" customFormat="1" ht="12" customHeight="1">
      <c r="B338" s="45"/>
      <c r="C338" s="32" t="s">
        <v>131</v>
      </c>
      <c r="D338" s="16" t="s">
        <v>19</v>
      </c>
      <c r="E338" s="9">
        <v>600</v>
      </c>
      <c r="F338" s="41">
        <v>350</v>
      </c>
      <c r="G338" s="42">
        <f>E338*F338</f>
        <v>210000</v>
      </c>
    </row>
    <row r="339" spans="1:7" s="1" customFormat="1" ht="12" customHeight="1">
      <c r="A339" s="1">
        <v>6227</v>
      </c>
      <c r="B339" s="58"/>
      <c r="C339" s="59"/>
      <c r="D339" s="10"/>
      <c r="E339" s="10"/>
      <c r="F339" s="60"/>
      <c r="G339" s="61"/>
    </row>
    <row r="340" spans="1:7" s="1" customFormat="1" ht="12" customHeight="1">
      <c r="B340" s="45"/>
      <c r="C340" s="32" t="s">
        <v>136</v>
      </c>
      <c r="D340" s="16" t="s">
        <v>19</v>
      </c>
      <c r="E340" s="9">
        <v>200</v>
      </c>
      <c r="F340" s="41">
        <v>400</v>
      </c>
      <c r="G340" s="42">
        <f>E340*F340</f>
        <v>80000</v>
      </c>
    </row>
    <row r="341" spans="1:7" s="1" customFormat="1" ht="12" customHeight="1">
      <c r="B341" s="58"/>
      <c r="C341" s="59"/>
      <c r="D341" s="10"/>
      <c r="E341" s="10"/>
      <c r="F341" s="60"/>
      <c r="G341" s="61"/>
    </row>
    <row r="342" spans="1:7" s="1" customFormat="1" ht="23">
      <c r="B342" s="14" t="s">
        <v>137</v>
      </c>
      <c r="C342" s="15" t="s">
        <v>132</v>
      </c>
      <c r="D342" s="9"/>
      <c r="E342" s="9"/>
      <c r="F342" s="41"/>
      <c r="G342" s="42"/>
    </row>
    <row r="343" spans="1:7" s="1" customFormat="1" ht="12" customHeight="1">
      <c r="A343" s="1">
        <v>3798</v>
      </c>
      <c r="B343" s="58"/>
      <c r="C343" s="59"/>
      <c r="D343" s="10"/>
      <c r="E343" s="10"/>
      <c r="F343" s="60"/>
      <c r="G343" s="61"/>
    </row>
    <row r="344" spans="1:7" s="1" customFormat="1" ht="12" customHeight="1">
      <c r="B344" s="45"/>
      <c r="C344" s="32" t="s">
        <v>130</v>
      </c>
      <c r="D344" s="16" t="s">
        <v>19</v>
      </c>
      <c r="E344" s="9">
        <v>300</v>
      </c>
      <c r="F344" s="41">
        <v>80</v>
      </c>
      <c r="G344" s="42">
        <f>E344*F344</f>
        <v>24000</v>
      </c>
    </row>
    <row r="345" spans="1:7" s="1" customFormat="1" ht="12" customHeight="1">
      <c r="A345" s="1">
        <v>3799</v>
      </c>
      <c r="B345" s="58"/>
      <c r="C345" s="59"/>
      <c r="D345" s="10"/>
      <c r="E345" s="10"/>
      <c r="F345" s="60"/>
      <c r="G345" s="61"/>
    </row>
    <row r="346" spans="1:7" s="1" customFormat="1" ht="12" customHeight="1">
      <c r="B346" s="14" t="s">
        <v>138</v>
      </c>
      <c r="C346" s="15" t="s">
        <v>139</v>
      </c>
      <c r="D346" s="9" t="s">
        <v>283</v>
      </c>
      <c r="E346" s="9"/>
      <c r="F346" s="41"/>
      <c r="G346" s="42"/>
    </row>
    <row r="347" spans="1:7" s="1" customFormat="1" ht="12" customHeight="1">
      <c r="A347" s="1">
        <v>3801</v>
      </c>
      <c r="B347" s="58"/>
      <c r="C347" s="59"/>
      <c r="D347" s="10"/>
      <c r="E347" s="10"/>
      <c r="F347" s="60"/>
      <c r="G347" s="61"/>
    </row>
    <row r="348" spans="1:7" s="1" customFormat="1" ht="12" customHeight="1">
      <c r="B348" s="62" t="s">
        <v>140</v>
      </c>
      <c r="C348" s="32" t="s">
        <v>141</v>
      </c>
      <c r="D348" s="9"/>
      <c r="E348" s="9"/>
      <c r="F348" s="41"/>
      <c r="G348" s="42"/>
    </row>
    <row r="349" spans="1:7" s="1" customFormat="1" ht="12" customHeight="1">
      <c r="A349" s="1">
        <v>6230</v>
      </c>
      <c r="B349" s="58"/>
      <c r="C349" s="59"/>
      <c r="D349" s="10"/>
      <c r="E349" s="10"/>
      <c r="F349" s="60"/>
      <c r="G349" s="61"/>
    </row>
    <row r="350" spans="1:7" s="1" customFormat="1" ht="12" customHeight="1">
      <c r="B350" s="45"/>
      <c r="C350" s="32" t="s">
        <v>142</v>
      </c>
      <c r="D350" s="16" t="s">
        <v>19</v>
      </c>
      <c r="E350" s="9">
        <v>200</v>
      </c>
      <c r="F350" s="41">
        <v>55</v>
      </c>
      <c r="G350" s="42">
        <f>E350*F350</f>
        <v>11000</v>
      </c>
    </row>
    <row r="351" spans="1:7" s="1" customFormat="1" ht="12" customHeight="1">
      <c r="A351" s="1">
        <v>6231</v>
      </c>
      <c r="B351" s="58"/>
      <c r="C351" s="59"/>
      <c r="D351" s="10"/>
      <c r="E351" s="10"/>
      <c r="F351" s="60"/>
      <c r="G351" s="61"/>
    </row>
    <row r="352" spans="1:7" s="1" customFormat="1" ht="12" customHeight="1">
      <c r="B352" s="45"/>
      <c r="C352" s="32" t="s">
        <v>143</v>
      </c>
      <c r="D352" s="16" t="s">
        <v>19</v>
      </c>
      <c r="E352" s="9">
        <v>200</v>
      </c>
      <c r="F352" s="41">
        <v>55</v>
      </c>
      <c r="G352" s="42">
        <f>E352*F352</f>
        <v>11000</v>
      </c>
    </row>
    <row r="353" spans="1:7" s="1" customFormat="1" ht="12" customHeight="1">
      <c r="A353" s="1">
        <v>3804</v>
      </c>
      <c r="B353" s="58"/>
      <c r="C353" s="59"/>
      <c r="D353" s="10"/>
      <c r="E353" s="10"/>
      <c r="F353" s="60"/>
      <c r="G353" s="61"/>
    </row>
    <row r="354" spans="1:7" s="1" customFormat="1" ht="12" customHeight="1">
      <c r="B354" s="14" t="s">
        <v>144</v>
      </c>
      <c r="C354" s="15" t="s">
        <v>145</v>
      </c>
      <c r="D354" s="9"/>
      <c r="E354" s="9"/>
      <c r="F354" s="41"/>
      <c r="G354" s="42"/>
    </row>
    <row r="355" spans="1:7" s="1" customFormat="1" ht="12" customHeight="1">
      <c r="A355" s="1">
        <v>3805</v>
      </c>
      <c r="B355" s="58"/>
      <c r="C355" s="59"/>
      <c r="D355" s="10"/>
      <c r="E355" s="10"/>
      <c r="F355" s="60"/>
      <c r="G355" s="61"/>
    </row>
    <row r="356" spans="1:7" s="1" customFormat="1" ht="12" customHeight="1">
      <c r="B356" s="62" t="s">
        <v>146</v>
      </c>
      <c r="C356" s="32" t="s">
        <v>147</v>
      </c>
      <c r="D356" s="16" t="s">
        <v>19</v>
      </c>
      <c r="E356" s="9">
        <v>8300</v>
      </c>
      <c r="F356" s="41">
        <v>15</v>
      </c>
      <c r="G356" s="42">
        <f>E356*F356</f>
        <v>124500</v>
      </c>
    </row>
    <row r="357" spans="1:7" s="1" customFormat="1" ht="12" customHeight="1">
      <c r="A357" s="1">
        <v>5446</v>
      </c>
      <c r="B357" s="58"/>
      <c r="C357" s="59"/>
      <c r="D357" s="10"/>
      <c r="E357" s="10"/>
      <c r="F357" s="60"/>
      <c r="G357" s="61"/>
    </row>
    <row r="358" spans="1:7" s="1" customFormat="1" ht="12" customHeight="1">
      <c r="B358" s="45"/>
      <c r="C358" s="31"/>
      <c r="D358" s="9"/>
      <c r="E358" s="9"/>
      <c r="F358" s="41"/>
      <c r="G358" s="42"/>
    </row>
    <row r="359" spans="1:7" s="1" customFormat="1" ht="12" customHeight="1">
      <c r="B359" s="58"/>
      <c r="C359" s="59"/>
      <c r="D359" s="10"/>
      <c r="E359" s="10"/>
      <c r="F359" s="60"/>
      <c r="G359" s="61"/>
    </row>
    <row r="360" spans="1:7" s="1" customFormat="1" ht="12" customHeight="1">
      <c r="B360" s="45"/>
      <c r="C360" s="31"/>
      <c r="D360" s="9"/>
      <c r="E360" s="9"/>
      <c r="F360" s="41"/>
      <c r="G360" s="42"/>
    </row>
    <row r="361" spans="1:7" s="1" customFormat="1" ht="12" customHeight="1">
      <c r="B361" s="58"/>
      <c r="C361" s="59"/>
      <c r="D361" s="10"/>
      <c r="E361" s="10"/>
      <c r="F361" s="60"/>
      <c r="G361" s="61"/>
    </row>
    <row r="362" spans="1:7" s="1" customFormat="1" ht="12" customHeight="1">
      <c r="B362" s="45"/>
      <c r="C362" s="31"/>
      <c r="D362" s="9"/>
      <c r="E362" s="9"/>
      <c r="F362" s="41"/>
      <c r="G362" s="42"/>
    </row>
    <row r="363" spans="1:7" s="55" customFormat="1" ht="12" customHeight="1">
      <c r="B363" s="2" t="s">
        <v>51</v>
      </c>
      <c r="C363" s="3"/>
      <c r="D363" s="11"/>
      <c r="E363" s="11"/>
      <c r="F363" s="33"/>
      <c r="G363" s="34">
        <f>SUM(G326:G362)</f>
        <v>2168000</v>
      </c>
    </row>
    <row r="364" spans="1:7" s="55" customFormat="1" ht="15" customHeight="1">
      <c r="C364" s="65"/>
      <c r="D364" s="66"/>
      <c r="E364" s="8"/>
      <c r="F364" s="67"/>
      <c r="G364" s="68"/>
    </row>
    <row r="365" spans="1:7" s="1" customFormat="1" ht="15.5" customHeight="1">
      <c r="B365" s="64" t="s">
        <v>148</v>
      </c>
      <c r="C365" s="65"/>
      <c r="D365" s="8"/>
      <c r="E365" s="8"/>
      <c r="F365" s="67"/>
      <c r="G365" s="68"/>
    </row>
    <row r="366" spans="1:7" s="1" customFormat="1" ht="12" customHeight="1">
      <c r="A366" s="1">
        <v>247</v>
      </c>
      <c r="B366" s="5" t="s">
        <v>1</v>
      </c>
      <c r="C366" s="5" t="s">
        <v>2</v>
      </c>
      <c r="D366" s="5" t="s">
        <v>3</v>
      </c>
      <c r="E366" s="5" t="s">
        <v>4</v>
      </c>
      <c r="F366" s="56" t="s">
        <v>5</v>
      </c>
      <c r="G366" s="57" t="s">
        <v>6</v>
      </c>
    </row>
    <row r="367" spans="1:7" s="1" customFormat="1" ht="12" customHeight="1">
      <c r="B367" s="14" t="s">
        <v>149</v>
      </c>
      <c r="C367" s="15" t="s">
        <v>150</v>
      </c>
      <c r="D367" s="9"/>
      <c r="E367" s="9"/>
      <c r="F367" s="41"/>
      <c r="G367" s="42"/>
    </row>
    <row r="368" spans="1:7" s="1" customFormat="1" ht="12" customHeight="1">
      <c r="B368" s="58"/>
      <c r="C368" s="59"/>
      <c r="D368" s="10"/>
      <c r="E368" s="10"/>
      <c r="F368" s="60"/>
      <c r="G368" s="61"/>
    </row>
    <row r="369" spans="2:7" s="1" customFormat="1" ht="23">
      <c r="B369" s="14" t="s">
        <v>151</v>
      </c>
      <c r="C369" s="15" t="s">
        <v>152</v>
      </c>
      <c r="D369" s="16" t="s">
        <v>32</v>
      </c>
      <c r="E369" s="9">
        <v>5</v>
      </c>
      <c r="F369" s="41">
        <v>1500</v>
      </c>
      <c r="G369" s="42">
        <f>E369*F369</f>
        <v>7500</v>
      </c>
    </row>
    <row r="370" spans="2:7" s="1" customFormat="1" ht="12" customHeight="1">
      <c r="B370" s="58"/>
      <c r="C370" s="59"/>
      <c r="D370" s="10"/>
      <c r="E370" s="10"/>
      <c r="F370" s="60"/>
      <c r="G370" s="61"/>
    </row>
    <row r="371" spans="2:7" s="1" customFormat="1" ht="12" customHeight="1">
      <c r="B371" s="14" t="s">
        <v>180</v>
      </c>
      <c r="C371" s="15" t="s">
        <v>153</v>
      </c>
      <c r="D371" s="9"/>
      <c r="E371" s="9"/>
      <c r="F371" s="41"/>
      <c r="G371" s="42"/>
    </row>
    <row r="372" spans="2:7" s="1" customFormat="1" ht="12" customHeight="1">
      <c r="B372" s="58"/>
      <c r="C372" s="59"/>
      <c r="D372" s="10"/>
      <c r="E372" s="10"/>
      <c r="F372" s="60"/>
      <c r="G372" s="61"/>
    </row>
    <row r="373" spans="2:7" s="1" customFormat="1" ht="11.5">
      <c r="B373" s="62" t="s">
        <v>181</v>
      </c>
      <c r="C373" s="32" t="s">
        <v>154</v>
      </c>
      <c r="D373" s="9"/>
      <c r="E373" s="9"/>
      <c r="F373" s="41"/>
      <c r="G373" s="42"/>
    </row>
    <row r="374" spans="2:7" s="1" customFormat="1" ht="12" customHeight="1">
      <c r="B374" s="58"/>
      <c r="C374" s="59"/>
      <c r="D374" s="10"/>
      <c r="E374" s="10"/>
      <c r="F374" s="60"/>
      <c r="G374" s="61"/>
    </row>
    <row r="375" spans="2:7" s="1" customFormat="1" ht="12" customHeight="1">
      <c r="B375" s="45"/>
      <c r="C375" s="70" t="s">
        <v>239</v>
      </c>
      <c r="D375" s="9"/>
      <c r="E375" s="9"/>
      <c r="F375" s="41"/>
      <c r="G375" s="42"/>
    </row>
    <row r="376" spans="2:7" s="1" customFormat="1" ht="12" customHeight="1">
      <c r="B376" s="58"/>
      <c r="C376" s="59"/>
      <c r="D376" s="10"/>
      <c r="E376" s="10"/>
      <c r="F376" s="60"/>
      <c r="G376" s="61"/>
    </row>
    <row r="377" spans="2:7" s="1" customFormat="1" ht="23">
      <c r="B377" s="45"/>
      <c r="C377" s="32" t="s">
        <v>240</v>
      </c>
      <c r="D377" s="16" t="s">
        <v>19</v>
      </c>
      <c r="E377" s="9">
        <v>1100</v>
      </c>
      <c r="F377" s="41">
        <v>80</v>
      </c>
      <c r="G377" s="42">
        <f>E377*F377</f>
        <v>88000</v>
      </c>
    </row>
    <row r="378" spans="2:7" s="1" customFormat="1" ht="12" customHeight="1">
      <c r="B378" s="58"/>
      <c r="C378" s="59"/>
      <c r="D378" s="10"/>
      <c r="E378" s="10"/>
      <c r="F378" s="60"/>
      <c r="G378" s="61"/>
    </row>
    <row r="379" spans="2:7" s="1" customFormat="1" ht="23">
      <c r="B379" s="45"/>
      <c r="C379" s="32" t="s">
        <v>241</v>
      </c>
      <c r="D379" s="16" t="s">
        <v>19</v>
      </c>
      <c r="E379" s="9">
        <v>1100</v>
      </c>
      <c r="F379" s="41">
        <v>120</v>
      </c>
      <c r="G379" s="42">
        <f>E379*F379</f>
        <v>132000</v>
      </c>
    </row>
    <row r="380" spans="2:7" s="1" customFormat="1" ht="12" customHeight="1">
      <c r="B380" s="58"/>
      <c r="C380" s="59"/>
      <c r="D380" s="10"/>
      <c r="E380" s="10"/>
      <c r="F380" s="60"/>
      <c r="G380" s="61"/>
    </row>
    <row r="381" spans="2:7" s="1" customFormat="1" ht="23">
      <c r="B381" s="45"/>
      <c r="C381" s="32" t="s">
        <v>242</v>
      </c>
      <c r="D381" s="16" t="s">
        <v>19</v>
      </c>
      <c r="E381" s="9">
        <v>1100</v>
      </c>
      <c r="F381" s="41">
        <v>120</v>
      </c>
      <c r="G381" s="42">
        <f>E381*F381</f>
        <v>132000</v>
      </c>
    </row>
    <row r="382" spans="2:7" s="1" customFormat="1" ht="12" customHeight="1">
      <c r="B382" s="58"/>
      <c r="C382" s="59"/>
      <c r="D382" s="10"/>
      <c r="E382" s="10"/>
      <c r="F382" s="60"/>
      <c r="G382" s="61"/>
    </row>
    <row r="383" spans="2:7" s="1" customFormat="1" ht="12" customHeight="1">
      <c r="B383" s="45"/>
      <c r="C383" s="70" t="s">
        <v>243</v>
      </c>
      <c r="D383" s="9"/>
      <c r="E383" s="9"/>
      <c r="F383" s="41"/>
      <c r="G383" s="42"/>
    </row>
    <row r="384" spans="2:7" s="1" customFormat="1" ht="12" customHeight="1">
      <c r="B384" s="58"/>
      <c r="C384" s="59"/>
      <c r="D384" s="10"/>
      <c r="E384" s="10"/>
      <c r="F384" s="60"/>
      <c r="G384" s="61"/>
    </row>
    <row r="385" spans="2:7" s="1" customFormat="1" ht="23">
      <c r="B385" s="45"/>
      <c r="C385" s="32" t="s">
        <v>240</v>
      </c>
      <c r="D385" s="16" t="s">
        <v>19</v>
      </c>
      <c r="E385" s="9">
        <v>1500</v>
      </c>
      <c r="F385" s="41">
        <v>80</v>
      </c>
      <c r="G385" s="42">
        <f>E385*F385</f>
        <v>120000</v>
      </c>
    </row>
    <row r="386" spans="2:7" s="1" customFormat="1" ht="12" customHeight="1">
      <c r="B386" s="58"/>
      <c r="C386" s="59"/>
      <c r="D386" s="10"/>
      <c r="E386" s="10"/>
      <c r="F386" s="60"/>
      <c r="G386" s="61"/>
    </row>
    <row r="387" spans="2:7" s="1" customFormat="1" ht="23">
      <c r="B387" s="45"/>
      <c r="C387" s="32" t="s">
        <v>244</v>
      </c>
      <c r="D387" s="16" t="s">
        <v>19</v>
      </c>
      <c r="E387" s="9">
        <v>1500</v>
      </c>
      <c r="F387" s="41">
        <v>100</v>
      </c>
      <c r="G387" s="42">
        <f>E387*F387</f>
        <v>150000</v>
      </c>
    </row>
    <row r="388" spans="2:7" s="1" customFormat="1" ht="12" customHeight="1">
      <c r="B388" s="58"/>
      <c r="C388" s="59"/>
      <c r="D388" s="10"/>
      <c r="E388" s="10"/>
      <c r="F388" s="60"/>
      <c r="G388" s="61"/>
    </row>
    <row r="389" spans="2:7" s="1" customFormat="1" ht="23">
      <c r="B389" s="45"/>
      <c r="C389" s="32" t="s">
        <v>241</v>
      </c>
      <c r="D389" s="16" t="s">
        <v>19</v>
      </c>
      <c r="E389" s="9">
        <v>1500</v>
      </c>
      <c r="F389" s="41">
        <v>100</v>
      </c>
      <c r="G389" s="42">
        <f>E389*F389</f>
        <v>150000</v>
      </c>
    </row>
    <row r="390" spans="2:7" s="1" customFormat="1" ht="12" customHeight="1">
      <c r="B390" s="58"/>
      <c r="C390" s="59"/>
      <c r="D390" s="10"/>
      <c r="E390" s="10"/>
      <c r="F390" s="60"/>
      <c r="G390" s="61"/>
    </row>
    <row r="391" spans="2:7" s="1" customFormat="1" ht="23">
      <c r="B391" s="45"/>
      <c r="C391" s="32" t="s">
        <v>242</v>
      </c>
      <c r="D391" s="16" t="s">
        <v>19</v>
      </c>
      <c r="E391" s="9">
        <v>1500</v>
      </c>
      <c r="F391" s="41">
        <v>100</v>
      </c>
      <c r="G391" s="42">
        <f>E391*F391</f>
        <v>150000</v>
      </c>
    </row>
    <row r="392" spans="2:7" s="1" customFormat="1" ht="12" customHeight="1">
      <c r="B392" s="58"/>
      <c r="C392" s="59"/>
      <c r="D392" s="10"/>
      <c r="E392" s="10"/>
      <c r="F392" s="60"/>
      <c r="G392" s="61"/>
    </row>
    <row r="393" spans="2:7" s="1" customFormat="1" ht="12" customHeight="1">
      <c r="B393" s="45"/>
      <c r="C393" s="70" t="s">
        <v>245</v>
      </c>
      <c r="D393" s="9"/>
      <c r="E393" s="9"/>
      <c r="F393" s="41"/>
      <c r="G393" s="42"/>
    </row>
    <row r="394" spans="2:7" s="1" customFormat="1" ht="12" customHeight="1">
      <c r="B394" s="58"/>
      <c r="C394" s="59"/>
      <c r="D394" s="10"/>
      <c r="E394" s="10"/>
      <c r="F394" s="60"/>
      <c r="G394" s="61"/>
    </row>
    <row r="395" spans="2:7" s="1" customFormat="1" ht="23">
      <c r="B395" s="45"/>
      <c r="C395" s="32" t="s">
        <v>246</v>
      </c>
      <c r="D395" s="16" t="s">
        <v>19</v>
      </c>
      <c r="E395" s="9">
        <v>200</v>
      </c>
      <c r="F395" s="41">
        <v>100</v>
      </c>
      <c r="G395" s="42">
        <f>E395*F395</f>
        <v>20000</v>
      </c>
    </row>
    <row r="396" spans="2:7" s="1" customFormat="1" ht="12" customHeight="1">
      <c r="B396" s="58"/>
      <c r="C396" s="59"/>
      <c r="D396" s="10"/>
      <c r="E396" s="10"/>
      <c r="F396" s="60"/>
      <c r="G396" s="61"/>
    </row>
    <row r="397" spans="2:7" s="1" customFormat="1" ht="12" customHeight="1">
      <c r="B397" s="45"/>
      <c r="C397" s="32"/>
      <c r="D397" s="16"/>
      <c r="E397" s="9"/>
      <c r="F397" s="41"/>
      <c r="G397" s="42"/>
    </row>
    <row r="398" spans="2:7" s="1" customFormat="1" ht="12" customHeight="1">
      <c r="B398" s="58"/>
      <c r="C398" s="59"/>
      <c r="D398" s="10"/>
      <c r="E398" s="10"/>
      <c r="F398" s="60"/>
      <c r="G398" s="61"/>
    </row>
    <row r="399" spans="2:7" s="1" customFormat="1" ht="11.5">
      <c r="B399" s="62"/>
      <c r="C399" s="32"/>
      <c r="D399" s="9"/>
      <c r="E399" s="9"/>
      <c r="F399" s="41"/>
      <c r="G399" s="42"/>
    </row>
    <row r="400" spans="2:7" s="1" customFormat="1" ht="12" customHeight="1">
      <c r="B400" s="58"/>
      <c r="C400" s="59"/>
      <c r="D400" s="10"/>
      <c r="E400" s="10"/>
      <c r="F400" s="60"/>
      <c r="G400" s="61"/>
    </row>
    <row r="401" spans="1:7" s="1" customFormat="1" ht="12" customHeight="1">
      <c r="B401" s="45"/>
      <c r="C401" s="32"/>
      <c r="D401" s="16"/>
      <c r="E401" s="9"/>
      <c r="F401" s="41"/>
      <c r="G401" s="42"/>
    </row>
    <row r="402" spans="1:7" s="1" customFormat="1" ht="11.5">
      <c r="A402" s="1">
        <v>5451</v>
      </c>
      <c r="B402" s="58"/>
      <c r="C402" s="59"/>
      <c r="D402" s="10"/>
      <c r="E402" s="10"/>
      <c r="F402" s="60"/>
      <c r="G402" s="61"/>
    </row>
    <row r="403" spans="1:7" s="1" customFormat="1" ht="11.5">
      <c r="B403" s="14"/>
      <c r="C403" s="15"/>
      <c r="D403" s="16"/>
      <c r="E403" s="31"/>
      <c r="F403" s="41"/>
      <c r="G403" s="42"/>
    </row>
    <row r="404" spans="1:7" s="1" customFormat="1" ht="12" customHeight="1">
      <c r="A404" s="1">
        <v>3867</v>
      </c>
      <c r="B404" s="58"/>
      <c r="C404" s="59"/>
      <c r="D404" s="10"/>
      <c r="E404" s="10"/>
      <c r="F404" s="60"/>
      <c r="G404" s="61"/>
    </row>
    <row r="405" spans="1:7" s="1" customFormat="1" ht="12" customHeight="1">
      <c r="B405" s="45"/>
      <c r="C405" s="32"/>
      <c r="D405" s="16"/>
      <c r="E405" s="9"/>
      <c r="F405" s="41"/>
      <c r="G405" s="42"/>
    </row>
    <row r="406" spans="1:7" s="1" customFormat="1" ht="11.5">
      <c r="A406" s="1">
        <v>3868</v>
      </c>
      <c r="B406" s="58"/>
      <c r="C406" s="59"/>
      <c r="D406" s="10"/>
      <c r="E406" s="10"/>
      <c r="F406" s="60"/>
      <c r="G406" s="61"/>
    </row>
    <row r="407" spans="1:7" s="1" customFormat="1" ht="12" customHeight="1">
      <c r="B407" s="14"/>
      <c r="C407" s="15"/>
      <c r="D407" s="16"/>
      <c r="E407" s="9"/>
      <c r="F407" s="41"/>
      <c r="G407" s="42"/>
    </row>
    <row r="408" spans="1:7" s="1" customFormat="1" ht="11.5">
      <c r="B408" s="58"/>
      <c r="C408" s="59"/>
      <c r="D408" s="10"/>
      <c r="E408" s="10"/>
      <c r="F408" s="60"/>
      <c r="G408" s="61"/>
    </row>
    <row r="409" spans="1:7" s="1" customFormat="1" ht="12" customHeight="1">
      <c r="B409" s="45"/>
      <c r="C409" s="32"/>
      <c r="D409" s="16"/>
      <c r="E409" s="9"/>
      <c r="F409" s="41"/>
      <c r="G409" s="42"/>
    </row>
    <row r="410" spans="1:7" s="1" customFormat="1" ht="11.5">
      <c r="A410" s="1">
        <v>5459</v>
      </c>
      <c r="B410" s="58"/>
      <c r="C410" s="59"/>
      <c r="D410" s="10"/>
      <c r="E410" s="10"/>
      <c r="F410" s="60"/>
      <c r="G410" s="61"/>
    </row>
    <row r="411" spans="1:7" s="1" customFormat="1" ht="12" customHeight="1">
      <c r="B411" s="45"/>
      <c r="C411" s="32"/>
      <c r="D411" s="16"/>
      <c r="E411" s="9"/>
      <c r="F411" s="41"/>
      <c r="G411" s="42"/>
    </row>
    <row r="412" spans="1:7" s="1" customFormat="1" ht="12" customHeight="1">
      <c r="A412" s="1">
        <v>5466</v>
      </c>
      <c r="B412" s="58"/>
      <c r="C412" s="59"/>
      <c r="D412" s="10"/>
      <c r="E412" s="10"/>
      <c r="F412" s="60"/>
      <c r="G412" s="61"/>
    </row>
    <row r="413" spans="1:7" s="1" customFormat="1" ht="12" customHeight="1">
      <c r="B413" s="14"/>
      <c r="C413" s="15"/>
      <c r="D413" s="16"/>
      <c r="E413" s="9"/>
      <c r="F413" s="41"/>
      <c r="G413" s="42"/>
    </row>
    <row r="414" spans="1:7" s="1" customFormat="1" ht="11.5">
      <c r="B414" s="58"/>
      <c r="C414" s="59"/>
      <c r="D414" s="10"/>
      <c r="E414" s="10"/>
      <c r="F414" s="60"/>
      <c r="G414" s="61"/>
    </row>
    <row r="415" spans="1:7" s="1" customFormat="1" ht="20.149999999999999" customHeight="1">
      <c r="B415" s="2" t="s">
        <v>30</v>
      </c>
      <c r="C415" s="3"/>
      <c r="D415" s="11"/>
      <c r="E415" s="11"/>
      <c r="F415" s="33"/>
      <c r="G415" s="34">
        <f>SUM(G367:G414)</f>
        <v>949500</v>
      </c>
    </row>
    <row r="416" spans="1:7" s="55" customFormat="1" ht="12" customHeight="1">
      <c r="B416" s="4"/>
      <c r="C416" s="1"/>
      <c r="D416" s="6"/>
      <c r="E416" s="6"/>
      <c r="F416" s="35"/>
      <c r="G416" s="36"/>
    </row>
    <row r="417" spans="2:7" s="55" customFormat="1" ht="12" customHeight="1">
      <c r="B417" s="64" t="s">
        <v>211</v>
      </c>
      <c r="C417" s="65"/>
      <c r="D417" s="66"/>
      <c r="E417" s="8"/>
      <c r="F417" s="67"/>
      <c r="G417" s="68"/>
    </row>
    <row r="418" spans="2:7" s="55" customFormat="1" ht="12" customHeight="1">
      <c r="B418" s="5" t="s">
        <v>1</v>
      </c>
      <c r="C418" s="5" t="s">
        <v>2</v>
      </c>
      <c r="D418" s="5" t="s">
        <v>3</v>
      </c>
      <c r="E418" s="5" t="s">
        <v>4</v>
      </c>
      <c r="F418" s="56" t="s">
        <v>5</v>
      </c>
      <c r="G418" s="57" t="s">
        <v>6</v>
      </c>
    </row>
    <row r="419" spans="2:7" s="55" customFormat="1" ht="12" customHeight="1">
      <c r="B419" s="14" t="s">
        <v>203</v>
      </c>
      <c r="C419" s="15" t="s">
        <v>204</v>
      </c>
      <c r="D419" s="9"/>
      <c r="E419" s="31"/>
      <c r="F419" s="41"/>
      <c r="G419" s="42"/>
    </row>
    <row r="420" spans="2:7" s="55" customFormat="1" ht="12" customHeight="1">
      <c r="B420" s="71"/>
      <c r="C420" s="72"/>
      <c r="D420" s="10"/>
      <c r="E420" s="59"/>
      <c r="F420" s="60"/>
      <c r="G420" s="61"/>
    </row>
    <row r="421" spans="2:7" s="55" customFormat="1" ht="12" customHeight="1">
      <c r="B421" s="14" t="s">
        <v>205</v>
      </c>
      <c r="C421" s="15" t="s">
        <v>206</v>
      </c>
      <c r="D421" s="9"/>
      <c r="E421" s="9"/>
      <c r="F421" s="41"/>
      <c r="G421" s="42"/>
    </row>
    <row r="422" spans="2:7" s="55" customFormat="1" ht="12" customHeight="1">
      <c r="B422" s="58"/>
      <c r="C422" s="59"/>
      <c r="D422" s="10"/>
      <c r="E422" s="10"/>
      <c r="F422" s="60"/>
      <c r="G422" s="61"/>
    </row>
    <row r="423" spans="2:7" s="55" customFormat="1" ht="23">
      <c r="B423" s="62" t="s">
        <v>207</v>
      </c>
      <c r="C423" s="32" t="s">
        <v>247</v>
      </c>
      <c r="D423" s="16" t="s">
        <v>19</v>
      </c>
      <c r="E423" s="9">
        <v>2600</v>
      </c>
      <c r="F423" s="41">
        <v>20</v>
      </c>
      <c r="G423" s="42">
        <f>E423*F423</f>
        <v>52000</v>
      </c>
    </row>
    <row r="424" spans="2:7" s="55" customFormat="1" ht="12" customHeight="1">
      <c r="B424" s="58"/>
      <c r="C424" s="59"/>
      <c r="D424" s="10"/>
      <c r="E424" s="10"/>
      <c r="F424" s="60"/>
      <c r="G424" s="61"/>
    </row>
    <row r="425" spans="2:7" s="55" customFormat="1" ht="34.5">
      <c r="B425" s="62" t="s">
        <v>248</v>
      </c>
      <c r="C425" s="32" t="s">
        <v>264</v>
      </c>
      <c r="D425" s="16" t="s">
        <v>19</v>
      </c>
      <c r="E425" s="9">
        <v>500</v>
      </c>
      <c r="F425" s="41">
        <v>30</v>
      </c>
      <c r="G425" s="42">
        <f>E425*F425</f>
        <v>15000</v>
      </c>
    </row>
    <row r="426" spans="2:7" s="55" customFormat="1" ht="12">
      <c r="B426" s="58"/>
      <c r="C426" s="59"/>
      <c r="D426" s="10"/>
      <c r="E426" s="10"/>
      <c r="F426" s="60"/>
      <c r="G426" s="61"/>
    </row>
    <row r="427" spans="2:7" s="55" customFormat="1" ht="12" customHeight="1">
      <c r="B427" s="14" t="s">
        <v>208</v>
      </c>
      <c r="C427" s="15" t="s">
        <v>209</v>
      </c>
      <c r="D427" s="9"/>
      <c r="E427" s="9"/>
      <c r="F427" s="41"/>
      <c r="G427" s="42"/>
    </row>
    <row r="428" spans="2:7" s="55" customFormat="1" ht="12" customHeight="1">
      <c r="B428" s="58"/>
      <c r="C428" s="59"/>
      <c r="D428" s="10"/>
      <c r="E428" s="10"/>
      <c r="F428" s="60"/>
      <c r="G428" s="61"/>
    </row>
    <row r="429" spans="2:7" s="55" customFormat="1" ht="34.5">
      <c r="B429" s="62" t="s">
        <v>210</v>
      </c>
      <c r="C429" s="32" t="s">
        <v>249</v>
      </c>
      <c r="D429" s="9"/>
      <c r="E429" s="9"/>
      <c r="F429" s="41"/>
      <c r="G429" s="42"/>
    </row>
    <row r="430" spans="2:7" s="55" customFormat="1" ht="12" customHeight="1">
      <c r="B430" s="58"/>
      <c r="C430" s="59"/>
      <c r="D430" s="10"/>
      <c r="E430" s="10"/>
      <c r="F430" s="60"/>
      <c r="G430" s="61"/>
    </row>
    <row r="431" spans="2:7" s="55" customFormat="1" ht="12">
      <c r="B431" s="45"/>
      <c r="C431" s="32" t="s">
        <v>250</v>
      </c>
      <c r="D431" s="16" t="s">
        <v>20</v>
      </c>
      <c r="E431" s="9">
        <v>90</v>
      </c>
      <c r="F431" s="41">
        <v>200</v>
      </c>
      <c r="G431" s="42">
        <f>E431*F431</f>
        <v>18000</v>
      </c>
    </row>
    <row r="432" spans="2:7" s="55" customFormat="1" ht="12" customHeight="1">
      <c r="B432" s="58"/>
      <c r="C432" s="59"/>
      <c r="D432" s="10"/>
      <c r="E432" s="10"/>
      <c r="F432" s="60"/>
      <c r="G432" s="61"/>
    </row>
    <row r="433" spans="2:7" s="55" customFormat="1" ht="12" customHeight="1">
      <c r="B433" s="14" t="s">
        <v>251</v>
      </c>
      <c r="C433" s="15" t="s">
        <v>252</v>
      </c>
      <c r="D433" s="9"/>
      <c r="E433" s="9"/>
      <c r="F433" s="41"/>
      <c r="G433" s="42"/>
    </row>
    <row r="434" spans="2:7" s="55" customFormat="1" ht="12" customHeight="1">
      <c r="B434" s="58"/>
      <c r="C434" s="59"/>
      <c r="D434" s="10"/>
      <c r="E434" s="10"/>
      <c r="F434" s="60"/>
      <c r="G434" s="61"/>
    </row>
    <row r="435" spans="2:7" s="55" customFormat="1" ht="12" customHeight="1">
      <c r="B435" s="62" t="s">
        <v>253</v>
      </c>
      <c r="C435" s="32" t="s">
        <v>254</v>
      </c>
      <c r="D435" s="9"/>
      <c r="E435" s="9"/>
      <c r="F435" s="41"/>
      <c r="G435" s="42"/>
    </row>
    <row r="436" spans="2:7" s="55" customFormat="1" ht="12" customHeight="1">
      <c r="B436" s="58"/>
      <c r="C436" s="59"/>
      <c r="D436" s="10"/>
      <c r="E436" s="10"/>
      <c r="F436" s="60"/>
      <c r="G436" s="61"/>
    </row>
    <row r="437" spans="2:7" s="55" customFormat="1" ht="12" customHeight="1">
      <c r="B437" s="45"/>
      <c r="C437" s="32" t="s">
        <v>255</v>
      </c>
      <c r="D437" s="16" t="s">
        <v>256</v>
      </c>
      <c r="E437" s="9">
        <v>2010</v>
      </c>
      <c r="F437" s="41">
        <v>20</v>
      </c>
      <c r="G437" s="42">
        <f>E437*F437</f>
        <v>40200</v>
      </c>
    </row>
    <row r="438" spans="2:7" s="55" customFormat="1" ht="12" customHeight="1">
      <c r="B438" s="58"/>
      <c r="C438" s="59"/>
      <c r="D438" s="10"/>
      <c r="E438" s="10"/>
      <c r="F438" s="60"/>
      <c r="G438" s="61"/>
    </row>
    <row r="439" spans="2:7" s="55" customFormat="1" ht="12" customHeight="1">
      <c r="B439" s="45"/>
      <c r="C439" s="31"/>
      <c r="D439" s="9"/>
      <c r="E439" s="31"/>
      <c r="F439" s="41"/>
      <c r="G439" s="42"/>
    </row>
    <row r="440" spans="2:7" s="55" customFormat="1" ht="12" customHeight="1">
      <c r="B440" s="58"/>
      <c r="C440" s="59"/>
      <c r="D440" s="10"/>
      <c r="E440" s="59"/>
      <c r="F440" s="60"/>
      <c r="G440" s="61"/>
    </row>
    <row r="441" spans="2:7" s="55" customFormat="1" ht="12" customHeight="1">
      <c r="B441" s="62"/>
      <c r="C441" s="32"/>
      <c r="D441" s="16"/>
      <c r="E441" s="31"/>
      <c r="F441" s="41"/>
      <c r="G441" s="42"/>
    </row>
    <row r="442" spans="2:7" s="55" customFormat="1" ht="12" customHeight="1">
      <c r="B442" s="58"/>
      <c r="C442" s="59"/>
      <c r="D442" s="10"/>
      <c r="E442" s="59"/>
      <c r="F442" s="60"/>
      <c r="G442" s="61"/>
    </row>
    <row r="443" spans="2:7" s="55" customFormat="1" ht="12" customHeight="1">
      <c r="B443" s="62"/>
      <c r="C443" s="32"/>
      <c r="D443" s="9"/>
      <c r="E443" s="31"/>
      <c r="F443" s="41"/>
      <c r="G443" s="42"/>
    </row>
    <row r="444" spans="2:7" s="55" customFormat="1" ht="12" customHeight="1">
      <c r="B444" s="58"/>
      <c r="C444" s="59"/>
      <c r="D444" s="10"/>
      <c r="E444" s="59"/>
      <c r="F444" s="60"/>
      <c r="G444" s="61"/>
    </row>
    <row r="445" spans="2:7" s="55" customFormat="1" ht="12" customHeight="1">
      <c r="B445" s="62"/>
      <c r="C445" s="32"/>
      <c r="D445" s="16"/>
      <c r="E445" s="31"/>
      <c r="F445" s="41"/>
      <c r="G445" s="42"/>
    </row>
    <row r="446" spans="2:7" s="55" customFormat="1" ht="12" customHeight="1">
      <c r="B446" s="58"/>
      <c r="C446" s="59"/>
      <c r="D446" s="10"/>
      <c r="E446" s="59"/>
      <c r="F446" s="60"/>
      <c r="G446" s="61"/>
    </row>
    <row r="447" spans="2:7" s="55" customFormat="1" ht="12" customHeight="1">
      <c r="B447" s="62"/>
      <c r="C447" s="32"/>
      <c r="D447" s="16"/>
      <c r="E447" s="31"/>
      <c r="F447" s="41"/>
      <c r="G447" s="42"/>
    </row>
    <row r="448" spans="2:7" s="55" customFormat="1" ht="12" customHeight="1">
      <c r="B448" s="58"/>
      <c r="C448" s="59"/>
      <c r="D448" s="10"/>
      <c r="E448" s="59"/>
      <c r="F448" s="60"/>
      <c r="G448" s="61"/>
    </row>
    <row r="449" spans="2:7" s="55" customFormat="1" ht="12" customHeight="1">
      <c r="B449" s="62"/>
      <c r="C449" s="32"/>
      <c r="D449" s="16"/>
      <c r="E449" s="31"/>
      <c r="F449" s="41"/>
      <c r="G449" s="42"/>
    </row>
    <row r="450" spans="2:7" s="55" customFormat="1" ht="12" customHeight="1">
      <c r="B450" s="58"/>
      <c r="C450" s="59"/>
      <c r="D450" s="10"/>
      <c r="E450" s="59"/>
      <c r="F450" s="60"/>
      <c r="G450" s="61"/>
    </row>
    <row r="451" spans="2:7" s="55" customFormat="1" ht="12" customHeight="1">
      <c r="B451" s="62"/>
      <c r="C451" s="32"/>
      <c r="D451" s="16"/>
      <c r="E451" s="31"/>
      <c r="F451" s="41"/>
      <c r="G451" s="42"/>
    </row>
    <row r="452" spans="2:7" s="55" customFormat="1" ht="12" customHeight="1">
      <c r="B452" s="2" t="s">
        <v>30</v>
      </c>
      <c r="C452" s="3"/>
      <c r="D452" s="11"/>
      <c r="E452" s="11"/>
      <c r="F452" s="33"/>
      <c r="G452" s="34">
        <f>SUM(G419:G451)</f>
        <v>125200</v>
      </c>
    </row>
    <row r="453" spans="2:7" s="55" customFormat="1" ht="12" customHeight="1">
      <c r="B453" s="4"/>
      <c r="C453" s="1"/>
      <c r="D453" s="6"/>
      <c r="E453" s="6"/>
      <c r="F453" s="35"/>
      <c r="G453" s="38"/>
    </row>
    <row r="454" spans="2:7" s="55" customFormat="1" ht="12" customHeight="1">
      <c r="C454" s="65"/>
      <c r="D454" s="66"/>
      <c r="E454" s="8"/>
      <c r="F454" s="67"/>
      <c r="G454" s="68"/>
    </row>
    <row r="455" spans="2:7" s="55" customFormat="1" ht="12" customHeight="1">
      <c r="B455" s="64" t="s">
        <v>293</v>
      </c>
      <c r="C455" s="65"/>
      <c r="F455" s="67"/>
      <c r="G455" s="67"/>
    </row>
    <row r="456" spans="2:7" s="55" customFormat="1" ht="12" customHeight="1">
      <c r="B456" s="79" t="s">
        <v>1</v>
      </c>
      <c r="C456" s="79" t="s">
        <v>2</v>
      </c>
      <c r="D456" s="79" t="s">
        <v>3</v>
      </c>
      <c r="E456" s="79" t="s">
        <v>4</v>
      </c>
      <c r="F456" s="80" t="s">
        <v>5</v>
      </c>
      <c r="G456" s="81" t="s">
        <v>6</v>
      </c>
    </row>
    <row r="457" spans="2:7" s="55" customFormat="1" ht="12" customHeight="1">
      <c r="B457" s="82" t="s">
        <v>294</v>
      </c>
      <c r="C457" s="83" t="s">
        <v>295</v>
      </c>
      <c r="D457" s="84"/>
      <c r="E457" s="84"/>
      <c r="F457" s="85"/>
      <c r="G457" s="85"/>
    </row>
    <row r="458" spans="2:7" s="55" customFormat="1" ht="12" customHeight="1">
      <c r="B458" s="86"/>
      <c r="C458" s="87"/>
      <c r="D458" s="87"/>
      <c r="E458" s="87"/>
      <c r="F458" s="88"/>
      <c r="G458" s="88"/>
    </row>
    <row r="459" spans="2:7" s="55" customFormat="1" ht="12" customHeight="1">
      <c r="B459" s="82" t="s">
        <v>296</v>
      </c>
      <c r="C459" s="83" t="s">
        <v>297</v>
      </c>
      <c r="D459" s="84"/>
      <c r="E459" s="84"/>
      <c r="F459" s="85"/>
      <c r="G459" s="85"/>
    </row>
    <row r="460" spans="2:7" s="55" customFormat="1" ht="12" customHeight="1">
      <c r="B460" s="86"/>
      <c r="C460" s="87"/>
      <c r="D460" s="87"/>
      <c r="E460" s="87"/>
      <c r="F460" s="88"/>
      <c r="G460" s="88"/>
    </row>
    <row r="461" spans="2:7" s="55" customFormat="1" ht="12" customHeight="1">
      <c r="B461" s="89" t="s">
        <v>298</v>
      </c>
      <c r="C461" s="90" t="s">
        <v>308</v>
      </c>
      <c r="D461" s="91" t="s">
        <v>63</v>
      </c>
      <c r="E461" s="84">
        <v>200</v>
      </c>
      <c r="F461" s="85">
        <v>200</v>
      </c>
      <c r="G461" s="92">
        <f>E461*F461</f>
        <v>40000</v>
      </c>
    </row>
    <row r="462" spans="2:7" s="55" customFormat="1" ht="12" customHeight="1">
      <c r="B462" s="93"/>
      <c r="C462" s="94"/>
      <c r="D462" s="87"/>
      <c r="E462" s="87"/>
      <c r="F462" s="88"/>
      <c r="G462" s="88"/>
    </row>
    <row r="463" spans="2:7" s="55" customFormat="1" ht="23">
      <c r="B463" s="82" t="s">
        <v>299</v>
      </c>
      <c r="C463" s="83" t="s">
        <v>300</v>
      </c>
      <c r="D463" s="84"/>
      <c r="E463" s="84"/>
      <c r="F463" s="85"/>
      <c r="G463" s="85"/>
    </row>
    <row r="464" spans="2:7" s="55" customFormat="1" ht="12" customHeight="1">
      <c r="B464" s="86"/>
      <c r="C464" s="87"/>
      <c r="D464" s="87"/>
      <c r="E464" s="87"/>
      <c r="F464" s="88"/>
      <c r="G464" s="88"/>
    </row>
    <row r="465" spans="2:7" s="55" customFormat="1" ht="12" customHeight="1">
      <c r="B465" s="89" t="s">
        <v>301</v>
      </c>
      <c r="C465" s="90" t="s">
        <v>302</v>
      </c>
      <c r="D465" s="91" t="s">
        <v>212</v>
      </c>
      <c r="E465" s="84">
        <v>1</v>
      </c>
      <c r="F465" s="85">
        <v>5000</v>
      </c>
      <c r="G465" s="92">
        <f>E465*F465</f>
        <v>5000</v>
      </c>
    </row>
    <row r="466" spans="2:7" s="55" customFormat="1" ht="12" customHeight="1">
      <c r="B466" s="86"/>
      <c r="C466" s="87"/>
      <c r="D466" s="87"/>
      <c r="E466" s="87"/>
      <c r="F466" s="88"/>
      <c r="G466" s="88"/>
    </row>
    <row r="467" spans="2:7" s="55" customFormat="1" ht="12" customHeight="1">
      <c r="B467" s="89" t="s">
        <v>303</v>
      </c>
      <c r="C467" s="90" t="s">
        <v>304</v>
      </c>
      <c r="D467" s="91" t="s">
        <v>23</v>
      </c>
      <c r="E467" s="84">
        <f>F465</f>
        <v>5000</v>
      </c>
      <c r="F467" s="95">
        <v>0.08</v>
      </c>
      <c r="G467" s="92">
        <f>E467*F467</f>
        <v>400</v>
      </c>
    </row>
    <row r="468" spans="2:7" s="55" customFormat="1" ht="12" customHeight="1">
      <c r="B468" s="86"/>
      <c r="C468" s="87"/>
      <c r="D468" s="87"/>
      <c r="E468" s="87"/>
      <c r="F468" s="88"/>
      <c r="G468" s="88"/>
    </row>
    <row r="469" spans="2:7" s="55" customFormat="1" ht="12" customHeight="1">
      <c r="B469" s="82" t="s">
        <v>305</v>
      </c>
      <c r="C469" s="83" t="s">
        <v>306</v>
      </c>
      <c r="D469" s="84"/>
      <c r="E469" s="84"/>
      <c r="F469" s="85"/>
      <c r="G469" s="85"/>
    </row>
    <row r="470" spans="2:7" s="55" customFormat="1" ht="12" customHeight="1">
      <c r="B470" s="86"/>
      <c r="C470" s="87"/>
      <c r="D470" s="87"/>
      <c r="E470" s="87"/>
      <c r="F470" s="88"/>
      <c r="G470" s="88"/>
    </row>
    <row r="471" spans="2:7" s="55" customFormat="1" ht="12" customHeight="1">
      <c r="B471" s="89" t="s">
        <v>307</v>
      </c>
      <c r="C471" s="90" t="s">
        <v>308</v>
      </c>
      <c r="D471" s="91" t="s">
        <v>63</v>
      </c>
      <c r="E471" s="84">
        <v>200</v>
      </c>
      <c r="F471" s="85">
        <v>20</v>
      </c>
      <c r="G471" s="92">
        <f>E471*F471</f>
        <v>4000</v>
      </c>
    </row>
    <row r="472" spans="2:7" s="55" customFormat="1" ht="12" customHeight="1">
      <c r="B472" s="86"/>
      <c r="C472" s="87"/>
      <c r="D472" s="87"/>
      <c r="E472" s="87"/>
      <c r="F472" s="88"/>
      <c r="G472" s="88"/>
    </row>
    <row r="473" spans="2:7" s="55" customFormat="1" ht="12">
      <c r="B473" s="96" t="s">
        <v>309</v>
      </c>
      <c r="C473" s="83" t="s">
        <v>310</v>
      </c>
      <c r="D473" s="91"/>
      <c r="E473" s="84"/>
      <c r="F473" s="85"/>
      <c r="G473" s="85"/>
    </row>
    <row r="474" spans="2:7" s="55" customFormat="1" ht="12" customHeight="1">
      <c r="B474" s="86"/>
      <c r="C474" s="87"/>
      <c r="D474" s="87"/>
      <c r="E474" s="87"/>
      <c r="F474" s="88"/>
      <c r="G474" s="88"/>
    </row>
    <row r="475" spans="2:7" s="55" customFormat="1" ht="23">
      <c r="B475" s="97"/>
      <c r="C475" s="90" t="s">
        <v>311</v>
      </c>
      <c r="D475" s="91" t="s">
        <v>21</v>
      </c>
      <c r="E475" s="84">
        <v>130</v>
      </c>
      <c r="F475" s="85">
        <v>150</v>
      </c>
      <c r="G475" s="92">
        <f>E475*F475</f>
        <v>19500</v>
      </c>
    </row>
    <row r="476" spans="2:7" s="55" customFormat="1" ht="12" customHeight="1">
      <c r="B476" s="86"/>
      <c r="C476" s="87"/>
      <c r="D476" s="87"/>
      <c r="E476" s="87"/>
      <c r="F476" s="88"/>
      <c r="G476" s="88"/>
    </row>
    <row r="477" spans="2:7" s="55" customFormat="1" ht="12" customHeight="1">
      <c r="B477" s="97"/>
      <c r="C477" s="84"/>
      <c r="D477" s="91"/>
      <c r="E477" s="84"/>
      <c r="F477" s="85"/>
      <c r="G477" s="85"/>
    </row>
    <row r="478" spans="2:7" s="55" customFormat="1" ht="12" customHeight="1">
      <c r="B478" s="86"/>
      <c r="C478" s="87"/>
      <c r="D478" s="87"/>
      <c r="E478" s="87"/>
      <c r="F478" s="88"/>
      <c r="G478" s="88"/>
    </row>
    <row r="479" spans="2:7" s="55" customFormat="1" ht="12" customHeight="1">
      <c r="B479" s="97"/>
      <c r="C479" s="84"/>
      <c r="D479" s="91"/>
      <c r="E479" s="84"/>
      <c r="F479" s="85"/>
      <c r="G479" s="85"/>
    </row>
    <row r="480" spans="2:7" s="55" customFormat="1" ht="12" customHeight="1">
      <c r="B480" s="86"/>
      <c r="C480" s="87"/>
      <c r="D480" s="87"/>
      <c r="E480" s="87"/>
      <c r="F480" s="88"/>
      <c r="G480" s="88"/>
    </row>
    <row r="481" spans="2:7" s="55" customFormat="1" ht="12" customHeight="1">
      <c r="B481" s="97"/>
      <c r="C481" s="84"/>
      <c r="D481" s="91"/>
      <c r="E481" s="84"/>
      <c r="F481" s="85"/>
      <c r="G481" s="85"/>
    </row>
    <row r="482" spans="2:7" s="55" customFormat="1" ht="12" customHeight="1">
      <c r="B482" s="86"/>
      <c r="C482" s="87"/>
      <c r="D482" s="87"/>
      <c r="E482" s="87"/>
      <c r="F482" s="88"/>
      <c r="G482" s="88"/>
    </row>
    <row r="483" spans="2:7" s="55" customFormat="1" ht="12" customHeight="1">
      <c r="B483" s="97"/>
      <c r="C483" s="84"/>
      <c r="D483" s="91"/>
      <c r="E483" s="84"/>
      <c r="F483" s="85"/>
      <c r="G483" s="85"/>
    </row>
    <row r="484" spans="2:7" s="55" customFormat="1" ht="12" customHeight="1">
      <c r="B484" s="86"/>
      <c r="C484" s="87"/>
      <c r="D484" s="87"/>
      <c r="E484" s="87"/>
      <c r="F484" s="88"/>
      <c r="G484" s="88"/>
    </row>
    <row r="485" spans="2:7" s="55" customFormat="1" ht="12" customHeight="1">
      <c r="B485" s="97"/>
      <c r="C485" s="84"/>
      <c r="D485" s="84"/>
      <c r="E485" s="84"/>
      <c r="F485" s="85"/>
      <c r="G485" s="85"/>
    </row>
    <row r="486" spans="2:7" s="55" customFormat="1" ht="12" customHeight="1">
      <c r="B486" s="86"/>
      <c r="C486" s="87"/>
      <c r="D486" s="87"/>
      <c r="E486" s="87"/>
      <c r="F486" s="88"/>
      <c r="G486" s="88"/>
    </row>
    <row r="487" spans="2:7" s="55" customFormat="1" ht="12" customHeight="1">
      <c r="B487" s="30" t="s">
        <v>51</v>
      </c>
      <c r="C487" s="29"/>
      <c r="D487" s="29"/>
      <c r="E487" s="29"/>
      <c r="F487" s="39"/>
      <c r="G487" s="40">
        <f>SUM(G457:G486)</f>
        <v>68900</v>
      </c>
    </row>
    <row r="488" spans="2:7" s="55" customFormat="1" ht="12" customHeight="1">
      <c r="C488" s="65"/>
      <c r="D488" s="66"/>
      <c r="E488" s="8"/>
      <c r="F488" s="67"/>
      <c r="G488" s="68"/>
    </row>
    <row r="489" spans="2:7" s="55" customFormat="1" ht="12" customHeight="1">
      <c r="B489" s="64" t="s">
        <v>259</v>
      </c>
      <c r="C489" s="65"/>
      <c r="D489" s="8"/>
      <c r="F489" s="67"/>
      <c r="G489" s="68"/>
    </row>
    <row r="490" spans="2:7" s="55" customFormat="1" ht="12" customHeight="1">
      <c r="B490" s="5" t="s">
        <v>1</v>
      </c>
      <c r="C490" s="5" t="s">
        <v>2</v>
      </c>
      <c r="D490" s="5" t="s">
        <v>3</v>
      </c>
      <c r="E490" s="5" t="s">
        <v>4</v>
      </c>
      <c r="F490" s="56" t="s">
        <v>5</v>
      </c>
      <c r="G490" s="57" t="s">
        <v>6</v>
      </c>
    </row>
    <row r="491" spans="2:7" s="55" customFormat="1" ht="12" customHeight="1">
      <c r="B491" s="14" t="s">
        <v>257</v>
      </c>
      <c r="C491" s="15" t="s">
        <v>258</v>
      </c>
      <c r="D491" s="9"/>
      <c r="E491" s="31"/>
      <c r="F491" s="41"/>
      <c r="G491" s="42"/>
    </row>
    <row r="492" spans="2:7" s="55" customFormat="1" ht="12" customHeight="1">
      <c r="B492" s="58"/>
      <c r="C492" s="59"/>
      <c r="D492" s="10"/>
      <c r="E492" s="10"/>
      <c r="F492" s="60"/>
      <c r="G492" s="61"/>
    </row>
    <row r="493" spans="2:7" s="55" customFormat="1" ht="12" customHeight="1">
      <c r="B493" s="45" t="s">
        <v>265</v>
      </c>
      <c r="C493" s="70" t="s">
        <v>271</v>
      </c>
      <c r="D493" s="9"/>
      <c r="E493" s="9"/>
      <c r="F493" s="41"/>
      <c r="G493" s="98"/>
    </row>
    <row r="494" spans="2:7" s="55" customFormat="1" ht="12" customHeight="1">
      <c r="B494" s="58"/>
      <c r="C494" s="59"/>
      <c r="D494" s="10"/>
      <c r="E494" s="10"/>
      <c r="F494" s="60"/>
      <c r="G494" s="61"/>
    </row>
    <row r="495" spans="2:7" s="55" customFormat="1" ht="12" customHeight="1">
      <c r="B495" s="14"/>
      <c r="C495" s="32" t="s">
        <v>266</v>
      </c>
      <c r="D495" s="9" t="s">
        <v>32</v>
      </c>
      <c r="E495" s="9">
        <v>4</v>
      </c>
      <c r="F495" s="41">
        <v>1400</v>
      </c>
      <c r="G495" s="42">
        <f>E495*F495</f>
        <v>5600</v>
      </c>
    </row>
    <row r="496" spans="2:7" s="55" customFormat="1" ht="12" customHeight="1">
      <c r="B496" s="58"/>
      <c r="C496" s="59"/>
      <c r="D496" s="10"/>
      <c r="E496" s="10"/>
      <c r="F496" s="60"/>
      <c r="G496" s="61"/>
    </row>
    <row r="497" spans="2:7" s="55" customFormat="1" ht="12" customHeight="1">
      <c r="B497" s="62"/>
      <c r="C497" s="32" t="s">
        <v>267</v>
      </c>
      <c r="D497" s="16" t="s">
        <v>32</v>
      </c>
      <c r="E497" s="9">
        <v>4</v>
      </c>
      <c r="F497" s="41">
        <v>1400</v>
      </c>
      <c r="G497" s="42">
        <f>E497*F497</f>
        <v>5600</v>
      </c>
    </row>
    <row r="498" spans="2:7" s="55" customFormat="1" ht="12" customHeight="1">
      <c r="B498" s="71"/>
      <c r="C498" s="72"/>
      <c r="D498" s="10"/>
      <c r="E498" s="10"/>
      <c r="F498" s="60"/>
      <c r="G498" s="61"/>
    </row>
    <row r="499" spans="2:7" s="55" customFormat="1" ht="12" customHeight="1">
      <c r="B499" s="14"/>
      <c r="C499" s="32" t="s">
        <v>268</v>
      </c>
      <c r="D499" s="16" t="s">
        <v>32</v>
      </c>
      <c r="E499" s="9">
        <v>1</v>
      </c>
      <c r="F499" s="41">
        <v>1300</v>
      </c>
      <c r="G499" s="42">
        <f>E499*F499</f>
        <v>1300</v>
      </c>
    </row>
    <row r="500" spans="2:7" s="55" customFormat="1" ht="12">
      <c r="B500" s="58"/>
      <c r="C500" s="59"/>
      <c r="D500" s="10"/>
      <c r="E500" s="10"/>
      <c r="F500" s="60"/>
      <c r="G500" s="61"/>
    </row>
    <row r="501" spans="2:7" s="55" customFormat="1" ht="12">
      <c r="B501" s="14"/>
      <c r="C501" s="32" t="s">
        <v>269</v>
      </c>
      <c r="D501" s="9" t="s">
        <v>32</v>
      </c>
      <c r="E501" s="9">
        <v>2</v>
      </c>
      <c r="F501" s="41">
        <v>1300</v>
      </c>
      <c r="G501" s="42">
        <f>E501*F501</f>
        <v>2600</v>
      </c>
    </row>
    <row r="502" spans="2:7" s="55" customFormat="1" ht="12" customHeight="1">
      <c r="B502" s="58"/>
      <c r="C502" s="59"/>
      <c r="D502" s="10"/>
      <c r="E502" s="10"/>
      <c r="F502" s="60"/>
      <c r="G502" s="61"/>
    </row>
    <row r="503" spans="2:7" s="55" customFormat="1" ht="12" customHeight="1">
      <c r="B503" s="62"/>
      <c r="C503" s="32"/>
      <c r="D503" s="16"/>
      <c r="E503" s="9"/>
      <c r="F503" s="41"/>
      <c r="G503" s="42"/>
    </row>
    <row r="504" spans="2:7" s="55" customFormat="1" ht="12" customHeight="1">
      <c r="B504" s="58"/>
      <c r="C504" s="59"/>
      <c r="D504" s="10"/>
      <c r="E504" s="59"/>
      <c r="F504" s="60"/>
      <c r="G504" s="61"/>
    </row>
    <row r="505" spans="2:7" s="55" customFormat="1" ht="12" customHeight="1">
      <c r="B505" s="62"/>
      <c r="C505" s="32"/>
      <c r="D505" s="16"/>
      <c r="E505" s="31"/>
      <c r="F505" s="41"/>
      <c r="G505" s="42"/>
    </row>
    <row r="506" spans="2:7" s="55" customFormat="1" ht="12" customHeight="1">
      <c r="B506" s="58"/>
      <c r="C506" s="59"/>
      <c r="D506" s="10"/>
      <c r="E506" s="59"/>
      <c r="F506" s="60"/>
      <c r="G506" s="61"/>
    </row>
    <row r="507" spans="2:7" s="55" customFormat="1" ht="12" customHeight="1">
      <c r="B507" s="14"/>
      <c r="C507" s="15"/>
      <c r="D507" s="9"/>
      <c r="E507" s="31"/>
      <c r="F507" s="41"/>
      <c r="G507" s="42"/>
    </row>
    <row r="508" spans="2:7" s="55" customFormat="1" ht="12" customHeight="1">
      <c r="B508" s="58"/>
      <c r="C508" s="59"/>
      <c r="D508" s="10"/>
      <c r="E508" s="59"/>
      <c r="F508" s="60"/>
      <c r="G508" s="61"/>
    </row>
    <row r="509" spans="2:7" s="55" customFormat="1" ht="12" customHeight="1">
      <c r="B509" s="62"/>
      <c r="C509" s="32"/>
      <c r="D509" s="16"/>
      <c r="E509" s="31"/>
      <c r="F509" s="41"/>
      <c r="G509" s="42"/>
    </row>
    <row r="510" spans="2:7" s="55" customFormat="1" ht="12" customHeight="1">
      <c r="B510" s="58"/>
      <c r="C510" s="59"/>
      <c r="D510" s="10"/>
      <c r="E510" s="59"/>
      <c r="F510" s="60"/>
      <c r="G510" s="61"/>
    </row>
    <row r="511" spans="2:7" s="55" customFormat="1" ht="12" customHeight="1">
      <c r="B511" s="45"/>
      <c r="C511" s="31"/>
      <c r="D511" s="16"/>
      <c r="E511" s="31"/>
      <c r="F511" s="41"/>
      <c r="G511" s="42"/>
    </row>
    <row r="512" spans="2:7" s="55" customFormat="1" ht="12" customHeight="1">
      <c r="B512" s="58"/>
      <c r="C512" s="59"/>
      <c r="D512" s="10"/>
      <c r="E512" s="59"/>
      <c r="F512" s="60"/>
      <c r="G512" s="61"/>
    </row>
    <row r="513" spans="2:7" s="55" customFormat="1" ht="12" customHeight="1">
      <c r="B513" s="45"/>
      <c r="C513" s="31"/>
      <c r="D513" s="16"/>
      <c r="E513" s="31"/>
      <c r="F513" s="41"/>
      <c r="G513" s="42"/>
    </row>
    <row r="514" spans="2:7" s="55" customFormat="1" ht="12" customHeight="1">
      <c r="B514" s="58"/>
      <c r="C514" s="59"/>
      <c r="D514" s="10"/>
      <c r="E514" s="59"/>
      <c r="F514" s="60"/>
      <c r="G514" s="61"/>
    </row>
    <row r="515" spans="2:7" s="55" customFormat="1" ht="12" customHeight="1">
      <c r="B515" s="45"/>
      <c r="C515" s="31"/>
      <c r="D515" s="16"/>
      <c r="E515" s="31"/>
      <c r="F515" s="41"/>
      <c r="G515" s="42"/>
    </row>
    <row r="516" spans="2:7" s="55" customFormat="1" ht="12" customHeight="1">
      <c r="B516" s="58"/>
      <c r="C516" s="59"/>
      <c r="D516" s="10"/>
      <c r="E516" s="59"/>
      <c r="F516" s="60"/>
      <c r="G516" s="61"/>
    </row>
    <row r="517" spans="2:7" s="55" customFormat="1" ht="12" customHeight="1">
      <c r="B517" s="45"/>
      <c r="C517" s="31"/>
      <c r="D517" s="16"/>
      <c r="E517" s="31"/>
      <c r="F517" s="41"/>
      <c r="G517" s="42"/>
    </row>
    <row r="518" spans="2:7" s="55" customFormat="1" ht="12" customHeight="1">
      <c r="B518" s="58"/>
      <c r="C518" s="59"/>
      <c r="D518" s="10"/>
      <c r="E518" s="59"/>
      <c r="F518" s="60"/>
      <c r="G518" s="61"/>
    </row>
    <row r="519" spans="2:7" s="55" customFormat="1" ht="12" customHeight="1">
      <c r="B519" s="45"/>
      <c r="C519" s="31"/>
      <c r="D519" s="16"/>
      <c r="E519" s="31"/>
      <c r="F519" s="41"/>
      <c r="G519" s="42"/>
    </row>
    <row r="520" spans="2:7" s="55" customFormat="1" ht="12" customHeight="1">
      <c r="B520" s="58"/>
      <c r="C520" s="59"/>
      <c r="D520" s="10"/>
      <c r="E520" s="59"/>
      <c r="F520" s="60"/>
      <c r="G520" s="61"/>
    </row>
    <row r="521" spans="2:7" s="55" customFormat="1" ht="12" customHeight="1">
      <c r="B521" s="45"/>
      <c r="C521" s="31"/>
      <c r="D521" s="16"/>
      <c r="E521" s="31"/>
      <c r="F521" s="41"/>
      <c r="G521" s="42"/>
    </row>
    <row r="522" spans="2:7" s="55" customFormat="1" ht="12" customHeight="1">
      <c r="B522" s="58"/>
      <c r="C522" s="59"/>
      <c r="D522" s="10"/>
      <c r="E522" s="59"/>
      <c r="F522" s="60"/>
      <c r="G522" s="61"/>
    </row>
    <row r="523" spans="2:7" s="55" customFormat="1" ht="12" customHeight="1">
      <c r="B523" s="45"/>
      <c r="C523" s="31"/>
      <c r="D523" s="16"/>
      <c r="E523" s="31"/>
      <c r="F523" s="41"/>
      <c r="G523" s="42"/>
    </row>
    <row r="524" spans="2:7" s="55" customFormat="1" ht="12" customHeight="1">
      <c r="B524" s="58"/>
      <c r="C524" s="59"/>
      <c r="D524" s="10"/>
      <c r="E524" s="59"/>
      <c r="F524" s="60"/>
      <c r="G524" s="61"/>
    </row>
    <row r="525" spans="2:7" s="55" customFormat="1" ht="12" customHeight="1">
      <c r="B525" s="45"/>
      <c r="C525" s="31"/>
      <c r="D525" s="9"/>
      <c r="E525" s="31"/>
      <c r="F525" s="41"/>
      <c r="G525" s="42"/>
    </row>
    <row r="526" spans="2:7" s="55" customFormat="1" ht="12" customHeight="1">
      <c r="B526" s="58"/>
      <c r="C526" s="59"/>
      <c r="D526" s="10"/>
      <c r="E526" s="59"/>
      <c r="F526" s="60"/>
      <c r="G526" s="61"/>
    </row>
    <row r="527" spans="2:7" s="55" customFormat="1" ht="12" customHeight="1">
      <c r="B527" s="2" t="s">
        <v>51</v>
      </c>
      <c r="C527" s="3"/>
      <c r="D527" s="11"/>
      <c r="E527" s="3"/>
      <c r="F527" s="33"/>
      <c r="G527" s="34">
        <f>SUM(G491:G526)</f>
        <v>15100</v>
      </c>
    </row>
    <row r="528" spans="2:7" s="55" customFormat="1" ht="12" customHeight="1">
      <c r="C528" s="65"/>
      <c r="D528" s="66"/>
      <c r="E528" s="8"/>
      <c r="F528" s="67"/>
      <c r="G528" s="68"/>
    </row>
    <row r="529" spans="1:7" s="55" customFormat="1" ht="15" customHeight="1">
      <c r="C529" s="65"/>
      <c r="D529" s="66"/>
      <c r="E529" s="8"/>
      <c r="F529" s="67"/>
      <c r="G529" s="68"/>
    </row>
    <row r="530" spans="1:7" s="1" customFormat="1" ht="15.5" customHeight="1">
      <c r="B530" s="64" t="s">
        <v>155</v>
      </c>
      <c r="C530" s="65"/>
      <c r="D530" s="8"/>
      <c r="E530" s="8"/>
      <c r="F530" s="67"/>
      <c r="G530" s="68"/>
    </row>
    <row r="531" spans="1:7" s="1" customFormat="1" ht="24" customHeight="1">
      <c r="A531" s="1">
        <v>277</v>
      </c>
      <c r="B531" s="5" t="s">
        <v>1</v>
      </c>
      <c r="C531" s="5" t="s">
        <v>2</v>
      </c>
      <c r="D531" s="5" t="s">
        <v>3</v>
      </c>
      <c r="E531" s="5" t="s">
        <v>4</v>
      </c>
      <c r="F531" s="56" t="s">
        <v>5</v>
      </c>
      <c r="G531" s="57" t="s">
        <v>6</v>
      </c>
    </row>
    <row r="532" spans="1:7" s="1" customFormat="1" ht="12" customHeight="1">
      <c r="B532" s="14" t="s">
        <v>156</v>
      </c>
      <c r="C532" s="15" t="s">
        <v>157</v>
      </c>
      <c r="D532" s="9"/>
      <c r="E532" s="9"/>
      <c r="F532" s="41"/>
      <c r="G532" s="42"/>
    </row>
    <row r="533" spans="1:7" s="1" customFormat="1" ht="12" customHeight="1">
      <c r="A533" s="1">
        <v>4659</v>
      </c>
      <c r="B533" s="58"/>
      <c r="C533" s="59"/>
      <c r="D533" s="10"/>
      <c r="E533" s="10"/>
      <c r="F533" s="60"/>
      <c r="G533" s="61"/>
    </row>
    <row r="534" spans="1:7" s="1" customFormat="1" ht="12" customHeight="1">
      <c r="B534" s="14" t="s">
        <v>260</v>
      </c>
      <c r="C534" s="15" t="s">
        <v>158</v>
      </c>
      <c r="D534" s="9"/>
      <c r="E534" s="9"/>
      <c r="F534" s="41"/>
      <c r="G534" s="42"/>
    </row>
    <row r="535" spans="1:7" s="1" customFormat="1" ht="12" customHeight="1">
      <c r="A535" s="1">
        <v>4661</v>
      </c>
      <c r="B535" s="58"/>
      <c r="C535" s="59"/>
      <c r="D535" s="10"/>
      <c r="E535" s="10"/>
      <c r="F535" s="60"/>
      <c r="G535" s="61"/>
    </row>
    <row r="536" spans="1:7" s="1" customFormat="1" ht="12" customHeight="1">
      <c r="B536" s="62" t="s">
        <v>159</v>
      </c>
      <c r="C536" s="32" t="s">
        <v>160</v>
      </c>
      <c r="D536" s="16" t="s">
        <v>18</v>
      </c>
      <c r="E536" s="9">
        <v>1</v>
      </c>
      <c r="F536" s="41">
        <v>15000</v>
      </c>
      <c r="G536" s="42">
        <f>E536*F536</f>
        <v>15000</v>
      </c>
    </row>
    <row r="537" spans="1:7" s="1" customFormat="1" ht="11.5">
      <c r="B537" s="58"/>
      <c r="C537" s="59"/>
      <c r="D537" s="10"/>
      <c r="E537" s="10"/>
      <c r="F537" s="60"/>
      <c r="G537" s="61"/>
    </row>
    <row r="538" spans="1:7" s="1" customFormat="1" ht="12" customHeight="1">
      <c r="B538" s="62" t="s">
        <v>261</v>
      </c>
      <c r="C538" s="31" t="s">
        <v>262</v>
      </c>
      <c r="D538" s="16" t="s">
        <v>18</v>
      </c>
      <c r="E538" s="9">
        <v>0.3</v>
      </c>
      <c r="F538" s="41">
        <v>10000</v>
      </c>
      <c r="G538" s="42">
        <f>E538*F538</f>
        <v>3000</v>
      </c>
    </row>
    <row r="539" spans="1:7" s="1" customFormat="1" ht="12" customHeight="1">
      <c r="B539" s="58"/>
      <c r="C539" s="59"/>
      <c r="D539" s="10"/>
      <c r="E539" s="10"/>
      <c r="F539" s="60"/>
      <c r="G539" s="61"/>
    </row>
    <row r="540" spans="1:7" s="1" customFormat="1" ht="12" customHeight="1">
      <c r="B540" s="62" t="s">
        <v>261</v>
      </c>
      <c r="C540" s="31" t="s">
        <v>263</v>
      </c>
      <c r="D540" s="16" t="s">
        <v>18</v>
      </c>
      <c r="E540" s="9">
        <v>0.3</v>
      </c>
      <c r="F540" s="41">
        <v>10000</v>
      </c>
      <c r="G540" s="42">
        <f>E540*F540</f>
        <v>3000</v>
      </c>
    </row>
    <row r="541" spans="1:7" s="1" customFormat="1" ht="12" customHeight="1">
      <c r="B541" s="58"/>
      <c r="C541" s="59"/>
      <c r="D541" s="10"/>
      <c r="E541" s="10"/>
      <c r="F541" s="60"/>
      <c r="G541" s="61"/>
    </row>
    <row r="542" spans="1:7" s="1" customFormat="1" ht="12" customHeight="1">
      <c r="B542" s="69" t="s">
        <v>312</v>
      </c>
      <c r="C542" s="15" t="s">
        <v>313</v>
      </c>
      <c r="D542" s="9"/>
      <c r="E542" s="9"/>
      <c r="F542" s="41"/>
      <c r="G542" s="42"/>
    </row>
    <row r="543" spans="1:7" s="1" customFormat="1" ht="12" customHeight="1">
      <c r="B543" s="58"/>
      <c r="C543" s="59"/>
      <c r="D543" s="10"/>
      <c r="E543" s="10"/>
      <c r="F543" s="60"/>
      <c r="G543" s="61"/>
    </row>
    <row r="544" spans="1:7" s="1" customFormat="1" ht="12" customHeight="1">
      <c r="B544" s="62" t="s">
        <v>315</v>
      </c>
      <c r="C544" s="32" t="s">
        <v>316</v>
      </c>
      <c r="D544" s="9"/>
      <c r="E544" s="9"/>
      <c r="F544" s="41"/>
      <c r="G544" s="42"/>
    </row>
    <row r="545" spans="2:7" s="1" customFormat="1" ht="12" customHeight="1">
      <c r="B545" s="58"/>
      <c r="C545" s="59"/>
      <c r="D545" s="10"/>
      <c r="E545" s="10"/>
      <c r="F545" s="60"/>
      <c r="G545" s="61"/>
    </row>
    <row r="546" spans="2:7" s="1" customFormat="1" ht="23">
      <c r="B546" s="45"/>
      <c r="C546" s="32" t="s">
        <v>314</v>
      </c>
      <c r="D546" s="16" t="s">
        <v>32</v>
      </c>
      <c r="E546" s="9">
        <v>40</v>
      </c>
      <c r="F546" s="41">
        <v>900</v>
      </c>
      <c r="G546" s="42">
        <f>E546*F546</f>
        <v>36000</v>
      </c>
    </row>
    <row r="547" spans="2:7" s="1" customFormat="1" ht="12" customHeight="1">
      <c r="B547" s="58"/>
      <c r="C547" s="59"/>
      <c r="D547" s="10"/>
      <c r="E547" s="10"/>
      <c r="F547" s="60"/>
      <c r="G547" s="61"/>
    </row>
    <row r="548" spans="2:7" s="1" customFormat="1" ht="12" customHeight="1">
      <c r="B548" s="45"/>
      <c r="C548" s="31"/>
      <c r="D548" s="9"/>
      <c r="E548" s="9"/>
      <c r="F548" s="41"/>
      <c r="G548" s="42"/>
    </row>
    <row r="549" spans="2:7" s="1" customFormat="1" ht="12" customHeight="1">
      <c r="B549" s="58"/>
      <c r="C549" s="59"/>
      <c r="D549" s="10"/>
      <c r="E549" s="10"/>
      <c r="F549" s="60"/>
      <c r="G549" s="61"/>
    </row>
    <row r="550" spans="2:7" s="1" customFormat="1" ht="12" customHeight="1">
      <c r="B550" s="45"/>
      <c r="C550" s="31"/>
      <c r="D550" s="9"/>
      <c r="E550" s="9"/>
      <c r="F550" s="41"/>
      <c r="G550" s="42"/>
    </row>
    <row r="551" spans="2:7" s="1" customFormat="1" ht="12" customHeight="1">
      <c r="B551" s="58"/>
      <c r="C551" s="59"/>
      <c r="D551" s="10"/>
      <c r="E551" s="10"/>
      <c r="F551" s="60"/>
      <c r="G551" s="61"/>
    </row>
    <row r="552" spans="2:7" s="1" customFormat="1" ht="12" customHeight="1">
      <c r="B552" s="45"/>
      <c r="C552" s="31"/>
      <c r="D552" s="9"/>
      <c r="E552" s="9"/>
      <c r="F552" s="41"/>
      <c r="G552" s="42"/>
    </row>
    <row r="553" spans="2:7" s="1" customFormat="1" ht="12" customHeight="1">
      <c r="B553" s="58"/>
      <c r="C553" s="59"/>
      <c r="D553" s="10"/>
      <c r="E553" s="10"/>
      <c r="F553" s="60"/>
      <c r="G553" s="61"/>
    </row>
    <row r="554" spans="2:7" s="1" customFormat="1" ht="12" customHeight="1">
      <c r="B554" s="45"/>
      <c r="C554" s="31"/>
      <c r="D554" s="9"/>
      <c r="E554" s="9"/>
      <c r="F554" s="41"/>
      <c r="G554" s="42"/>
    </row>
    <row r="555" spans="2:7" s="1" customFormat="1" ht="12" customHeight="1">
      <c r="B555" s="58"/>
      <c r="C555" s="59"/>
      <c r="D555" s="10"/>
      <c r="E555" s="10"/>
      <c r="F555" s="60"/>
      <c r="G555" s="61"/>
    </row>
    <row r="556" spans="2:7" s="1" customFormat="1" ht="20.149999999999999" customHeight="1">
      <c r="B556" s="45"/>
      <c r="C556" s="31"/>
      <c r="D556" s="9"/>
      <c r="E556" s="9"/>
      <c r="F556" s="41"/>
      <c r="G556" s="42"/>
    </row>
    <row r="557" spans="2:7" s="55" customFormat="1" ht="12" customHeight="1">
      <c r="B557" s="2" t="s">
        <v>51</v>
      </c>
      <c r="C557" s="3"/>
      <c r="D557" s="11"/>
      <c r="E557" s="11"/>
      <c r="F557" s="33"/>
      <c r="G557" s="34">
        <f>SUM(G532:G556)</f>
        <v>57000</v>
      </c>
    </row>
    <row r="558" spans="2:7" s="50" customFormat="1" ht="15" customHeight="1">
      <c r="B558" s="55"/>
      <c r="C558" s="65"/>
      <c r="D558" s="66"/>
      <c r="E558" s="8"/>
      <c r="F558" s="67"/>
      <c r="G558" s="68"/>
    </row>
    <row r="559" spans="2:7" s="50" customFormat="1" ht="15" customHeight="1">
      <c r="B559" s="54"/>
      <c r="C559" s="51"/>
      <c r="D559" s="7"/>
      <c r="E559" s="7"/>
      <c r="F559" s="52"/>
      <c r="G559" s="53"/>
    </row>
    <row r="560" spans="2:7" s="50" customFormat="1" ht="15" customHeight="1">
      <c r="B560" s="64" t="s">
        <v>213</v>
      </c>
      <c r="C560" s="65"/>
      <c r="D560" s="8"/>
      <c r="E560" s="55"/>
      <c r="F560" s="67"/>
      <c r="G560" s="53"/>
    </row>
    <row r="561" spans="2:7" s="50" customFormat="1" ht="13">
      <c r="B561" s="5" t="s">
        <v>1</v>
      </c>
      <c r="C561" s="5" t="s">
        <v>2</v>
      </c>
      <c r="D561" s="5" t="s">
        <v>3</v>
      </c>
      <c r="E561" s="5" t="s">
        <v>4</v>
      </c>
      <c r="F561" s="56" t="s">
        <v>5</v>
      </c>
      <c r="G561" s="57" t="s">
        <v>6</v>
      </c>
    </row>
    <row r="562" spans="2:7" s="50" customFormat="1" ht="15" customHeight="1">
      <c r="B562" s="14" t="s">
        <v>214</v>
      </c>
      <c r="C562" s="15" t="s">
        <v>215</v>
      </c>
      <c r="D562" s="9"/>
      <c r="E562" s="31"/>
      <c r="F562" s="41"/>
      <c r="G562" s="42"/>
    </row>
    <row r="563" spans="2:7" s="50" customFormat="1" ht="15" customHeight="1">
      <c r="B563" s="58"/>
      <c r="C563" s="59"/>
      <c r="D563" s="10"/>
      <c r="E563" s="59"/>
      <c r="F563" s="60"/>
      <c r="G563" s="61"/>
    </row>
    <row r="564" spans="2:7" s="50" customFormat="1" ht="15" customHeight="1">
      <c r="B564" s="14" t="s">
        <v>216</v>
      </c>
      <c r="C564" s="15" t="s">
        <v>217</v>
      </c>
      <c r="D564" s="9"/>
      <c r="E564" s="31"/>
      <c r="F564" s="41"/>
      <c r="G564" s="42"/>
    </row>
    <row r="565" spans="2:7" s="50" customFormat="1" ht="15" customHeight="1">
      <c r="B565" s="58"/>
      <c r="C565" s="59"/>
      <c r="D565" s="10"/>
      <c r="E565" s="59"/>
      <c r="F565" s="60"/>
      <c r="G565" s="61"/>
    </row>
    <row r="566" spans="2:7" s="50" customFormat="1" ht="15" customHeight="1">
      <c r="B566" s="62" t="s">
        <v>218</v>
      </c>
      <c r="C566" s="32" t="s">
        <v>219</v>
      </c>
      <c r="D566" s="16" t="s">
        <v>212</v>
      </c>
      <c r="E566" s="31">
        <v>1</v>
      </c>
      <c r="F566" s="41">
        <v>20000</v>
      </c>
      <c r="G566" s="42">
        <f>E566*F566</f>
        <v>20000</v>
      </c>
    </row>
    <row r="567" spans="2:7" s="50" customFormat="1" ht="15" customHeight="1">
      <c r="B567" s="58"/>
      <c r="C567" s="59"/>
      <c r="D567" s="10"/>
      <c r="E567" s="59"/>
      <c r="F567" s="60"/>
      <c r="G567" s="61"/>
    </row>
    <row r="568" spans="2:7" s="50" customFormat="1" ht="15" customHeight="1">
      <c r="B568" s="45"/>
      <c r="C568" s="32" t="s">
        <v>220</v>
      </c>
      <c r="D568" s="16" t="s">
        <v>23</v>
      </c>
      <c r="E568" s="31">
        <f>F566</f>
        <v>20000</v>
      </c>
      <c r="F568" s="41">
        <v>0.08</v>
      </c>
      <c r="G568" s="42">
        <f>E568*F568</f>
        <v>1600</v>
      </c>
    </row>
    <row r="569" spans="2:7" s="50" customFormat="1" ht="15" customHeight="1">
      <c r="B569" s="58"/>
      <c r="C569" s="59"/>
      <c r="D569" s="10"/>
      <c r="E569" s="59"/>
      <c r="F569" s="60"/>
      <c r="G569" s="61"/>
    </row>
    <row r="570" spans="2:7" s="50" customFormat="1" ht="15" customHeight="1">
      <c r="B570" s="45"/>
      <c r="C570" s="32"/>
      <c r="D570" s="16"/>
      <c r="E570" s="31"/>
      <c r="F570" s="41"/>
      <c r="G570" s="42"/>
    </row>
    <row r="571" spans="2:7" s="50" customFormat="1" ht="15" customHeight="1">
      <c r="B571" s="58"/>
      <c r="C571" s="59"/>
      <c r="D571" s="10"/>
      <c r="E571" s="59"/>
      <c r="F571" s="60"/>
      <c r="G571" s="61"/>
    </row>
    <row r="572" spans="2:7" s="50" customFormat="1" ht="15" customHeight="1">
      <c r="B572" s="45"/>
      <c r="C572" s="32"/>
      <c r="D572" s="16"/>
      <c r="E572" s="31"/>
      <c r="F572" s="41"/>
      <c r="G572" s="42"/>
    </row>
    <row r="573" spans="2:7" s="50" customFormat="1" ht="15" customHeight="1">
      <c r="B573" s="58"/>
      <c r="C573" s="59"/>
      <c r="D573" s="10"/>
      <c r="E573" s="59"/>
      <c r="F573" s="60"/>
      <c r="G573" s="61"/>
    </row>
    <row r="574" spans="2:7" s="50" customFormat="1" ht="15" customHeight="1">
      <c r="B574" s="45"/>
      <c r="C574" s="32"/>
      <c r="D574" s="16"/>
      <c r="E574" s="31"/>
      <c r="F574" s="41"/>
      <c r="G574" s="42"/>
    </row>
    <row r="575" spans="2:7" s="50" customFormat="1" ht="15" customHeight="1">
      <c r="B575" s="58"/>
      <c r="C575" s="59"/>
      <c r="D575" s="10"/>
      <c r="E575" s="59"/>
      <c r="F575" s="60"/>
      <c r="G575" s="61"/>
    </row>
    <row r="576" spans="2:7" s="50" customFormat="1" ht="15" customHeight="1">
      <c r="B576" s="45"/>
      <c r="C576" s="32"/>
      <c r="D576" s="16"/>
      <c r="E576" s="31"/>
      <c r="F576" s="41"/>
      <c r="G576" s="42"/>
    </row>
    <row r="577" spans="2:7" s="50" customFormat="1" ht="15" customHeight="1">
      <c r="B577" s="58"/>
      <c r="C577" s="59"/>
      <c r="D577" s="10"/>
      <c r="E577" s="59"/>
      <c r="F577" s="60"/>
      <c r="G577" s="61"/>
    </row>
    <row r="578" spans="2:7" s="50" customFormat="1" ht="15" customHeight="1">
      <c r="B578" s="45"/>
      <c r="C578" s="32"/>
      <c r="D578" s="16"/>
      <c r="E578" s="31"/>
      <c r="F578" s="41"/>
      <c r="G578" s="42"/>
    </row>
    <row r="579" spans="2:7" s="50" customFormat="1" ht="15" customHeight="1">
      <c r="B579" s="58"/>
      <c r="C579" s="59"/>
      <c r="D579" s="10"/>
      <c r="E579" s="59"/>
      <c r="F579" s="60"/>
      <c r="G579" s="61"/>
    </row>
    <row r="580" spans="2:7" s="50" customFormat="1" ht="15" customHeight="1">
      <c r="B580" s="45"/>
      <c r="C580" s="32"/>
      <c r="D580" s="16"/>
      <c r="E580" s="31"/>
      <c r="F580" s="41"/>
      <c r="G580" s="42"/>
    </row>
    <row r="581" spans="2:7" s="50" customFormat="1" ht="15" customHeight="1">
      <c r="B581" s="58"/>
      <c r="C581" s="59"/>
      <c r="D581" s="10"/>
      <c r="E581" s="59"/>
      <c r="F581" s="60"/>
      <c r="G581" s="61"/>
    </row>
    <row r="582" spans="2:7" s="50" customFormat="1" ht="15" customHeight="1">
      <c r="B582" s="45"/>
      <c r="C582" s="32"/>
      <c r="D582" s="16"/>
      <c r="E582" s="31"/>
      <c r="F582" s="41"/>
      <c r="G582" s="42"/>
    </row>
    <row r="583" spans="2:7" s="50" customFormat="1" ht="15" customHeight="1">
      <c r="B583" s="58"/>
      <c r="C583" s="59"/>
      <c r="D583" s="10"/>
      <c r="E583" s="59"/>
      <c r="F583" s="60"/>
      <c r="G583" s="61"/>
    </row>
    <row r="584" spans="2:7" s="50" customFormat="1" ht="15" customHeight="1">
      <c r="B584" s="2" t="s">
        <v>51</v>
      </c>
      <c r="C584" s="3"/>
      <c r="D584" s="11"/>
      <c r="E584" s="11"/>
      <c r="F584" s="33"/>
      <c r="G584" s="34">
        <f>SUM(G558:G583)</f>
        <v>21600</v>
      </c>
    </row>
    <row r="585" spans="2:7" s="50" customFormat="1" ht="15" customHeight="1">
      <c r="B585" s="54"/>
      <c r="C585" s="51"/>
      <c r="D585" s="7"/>
      <c r="E585" s="7"/>
      <c r="F585" s="52"/>
      <c r="G585" s="53"/>
    </row>
    <row r="586" spans="2:7" s="50" customFormat="1" ht="15" customHeight="1">
      <c r="B586" s="54"/>
      <c r="C586" s="51"/>
      <c r="D586" s="7"/>
      <c r="E586" s="7"/>
      <c r="F586" s="52"/>
      <c r="G586" s="53"/>
    </row>
    <row r="587" spans="2:7" s="55" customFormat="1" ht="15" customHeight="1">
      <c r="B587" s="64" t="s">
        <v>161</v>
      </c>
      <c r="C587" s="51"/>
      <c r="D587" s="7"/>
      <c r="E587" s="7"/>
      <c r="F587" s="52"/>
      <c r="G587" s="53"/>
    </row>
    <row r="588" spans="2:7" s="1" customFormat="1" ht="14.25" customHeight="1">
      <c r="B588" s="55"/>
      <c r="C588" s="65"/>
      <c r="D588" s="6"/>
      <c r="E588" s="8"/>
      <c r="F588" s="67"/>
      <c r="G588" s="68"/>
    </row>
    <row r="589" spans="2:7" s="1" customFormat="1" ht="17" customHeight="1">
      <c r="B589" s="6"/>
      <c r="C589" s="25" t="s">
        <v>2</v>
      </c>
      <c r="D589" s="19" t="s">
        <v>162</v>
      </c>
      <c r="E589" s="19" t="s">
        <v>162</v>
      </c>
      <c r="F589" s="99" t="s">
        <v>162</v>
      </c>
      <c r="G589" s="100" t="s">
        <v>6</v>
      </c>
    </row>
    <row r="590" spans="2:7" s="1" customFormat="1" ht="12" customHeight="1">
      <c r="B590" s="101"/>
      <c r="C590" s="102" t="s">
        <v>0</v>
      </c>
      <c r="D590" s="6"/>
      <c r="E590" s="6"/>
      <c r="F590" s="35"/>
      <c r="G590" s="103">
        <f>G119</f>
        <v>328900</v>
      </c>
    </row>
    <row r="591" spans="2:7" s="1" customFormat="1" ht="11.5">
      <c r="B591" s="104"/>
      <c r="C591" s="104"/>
      <c r="D591" s="12"/>
      <c r="E591" s="12"/>
      <c r="F591" s="105"/>
      <c r="G591" s="106"/>
    </row>
    <row r="592" spans="2:7" s="1" customFormat="1" ht="23">
      <c r="B592" s="101"/>
      <c r="C592" s="102" t="s">
        <v>52</v>
      </c>
      <c r="D592" s="6"/>
      <c r="E592" s="6"/>
      <c r="F592" s="35"/>
      <c r="G592" s="103"/>
    </row>
    <row r="593" spans="2:7" s="1" customFormat="1" ht="12" customHeight="1">
      <c r="B593" s="104"/>
      <c r="C593" s="104"/>
      <c r="D593" s="12"/>
      <c r="E593" s="12"/>
      <c r="F593" s="105"/>
      <c r="G593" s="106"/>
    </row>
    <row r="594" spans="2:7" s="1" customFormat="1" ht="12" customHeight="1">
      <c r="B594" s="101"/>
      <c r="C594" s="102" t="s">
        <v>64</v>
      </c>
      <c r="D594" s="6"/>
      <c r="E594" s="6"/>
      <c r="F594" s="35"/>
      <c r="G594" s="103">
        <f>G201</f>
        <v>371500</v>
      </c>
    </row>
    <row r="595" spans="2:7" s="1" customFormat="1" ht="12" customHeight="1">
      <c r="B595" s="104"/>
      <c r="C595" s="104"/>
      <c r="D595" s="12"/>
      <c r="E595" s="12"/>
      <c r="F595" s="105"/>
      <c r="G595" s="106"/>
    </row>
    <row r="596" spans="2:7" s="1" customFormat="1" ht="12" customHeight="1">
      <c r="B596" s="101"/>
      <c r="C596" s="102" t="s">
        <v>86</v>
      </c>
      <c r="D596" s="6"/>
      <c r="E596" s="6"/>
      <c r="F596" s="35"/>
      <c r="G596" s="103">
        <f>G232</f>
        <v>316900</v>
      </c>
    </row>
    <row r="597" spans="2:7" s="1" customFormat="1" ht="12" customHeight="1">
      <c r="B597" s="104"/>
      <c r="C597" s="104"/>
      <c r="D597" s="12"/>
      <c r="E597" s="12"/>
      <c r="F597" s="105"/>
      <c r="G597" s="106"/>
    </row>
    <row r="598" spans="2:7" s="1" customFormat="1" ht="12" customHeight="1">
      <c r="B598" s="101"/>
      <c r="C598" s="102" t="s">
        <v>94</v>
      </c>
      <c r="D598" s="6"/>
      <c r="E598" s="6"/>
      <c r="F598" s="35"/>
      <c r="G598" s="103">
        <f>G252</f>
        <v>300030</v>
      </c>
    </row>
    <row r="599" spans="2:7" s="1" customFormat="1" ht="12" customHeight="1">
      <c r="B599" s="104"/>
      <c r="C599" s="104"/>
      <c r="D599" s="12"/>
      <c r="E599" s="12"/>
      <c r="F599" s="105"/>
      <c r="G599" s="106"/>
    </row>
    <row r="600" spans="2:7" s="1" customFormat="1" ht="12" customHeight="1">
      <c r="B600" s="101"/>
      <c r="C600" s="102" t="s">
        <v>104</v>
      </c>
      <c r="D600" s="6"/>
      <c r="E600" s="6"/>
      <c r="F600" s="35"/>
      <c r="G600" s="103">
        <f>G289</f>
        <v>136500</v>
      </c>
    </row>
    <row r="601" spans="2:7" s="1" customFormat="1" ht="12" customHeight="1">
      <c r="B601" s="104"/>
      <c r="C601" s="104"/>
      <c r="D601" s="12"/>
      <c r="E601" s="12"/>
      <c r="F601" s="105"/>
      <c r="G601" s="106"/>
    </row>
    <row r="602" spans="2:7" s="1" customFormat="1" ht="12" customHeight="1">
      <c r="B602" s="101"/>
      <c r="C602" s="102" t="s">
        <v>119</v>
      </c>
      <c r="D602" s="6"/>
      <c r="E602" s="6"/>
      <c r="F602" s="35"/>
      <c r="G602" s="103">
        <f>G322</f>
        <v>3291250</v>
      </c>
    </row>
    <row r="603" spans="2:7" s="1" customFormat="1" ht="12" customHeight="1">
      <c r="B603" s="104"/>
      <c r="C603" s="104"/>
      <c r="D603" s="12"/>
      <c r="E603" s="12"/>
      <c r="F603" s="105"/>
      <c r="G603" s="106"/>
    </row>
    <row r="604" spans="2:7" s="1" customFormat="1" ht="12" customHeight="1">
      <c r="B604" s="101"/>
      <c r="C604" s="102" t="s">
        <v>125</v>
      </c>
      <c r="D604" s="6"/>
      <c r="E604" s="6"/>
      <c r="F604" s="35"/>
      <c r="G604" s="103">
        <f>G363</f>
        <v>2168000</v>
      </c>
    </row>
    <row r="605" spans="2:7" s="1" customFormat="1" ht="12" customHeight="1">
      <c r="B605" s="104"/>
      <c r="C605" s="104"/>
      <c r="D605" s="12"/>
      <c r="E605" s="12"/>
      <c r="F605" s="105"/>
      <c r="G605" s="106"/>
    </row>
    <row r="606" spans="2:7" s="1" customFormat="1" ht="12" customHeight="1">
      <c r="B606" s="101"/>
      <c r="C606" s="102" t="s">
        <v>148</v>
      </c>
      <c r="D606" s="6"/>
      <c r="E606" s="6"/>
      <c r="F606" s="35"/>
      <c r="G606" s="103">
        <f>G415</f>
        <v>949500</v>
      </c>
    </row>
    <row r="607" spans="2:7" s="1" customFormat="1" ht="12" customHeight="1">
      <c r="B607" s="104"/>
      <c r="C607" s="104"/>
      <c r="D607" s="12"/>
      <c r="E607" s="12"/>
      <c r="F607" s="105"/>
      <c r="G607" s="106"/>
    </row>
    <row r="608" spans="2:7" s="21" customFormat="1" ht="12" customHeight="1">
      <c r="C608" s="107" t="s">
        <v>211</v>
      </c>
      <c r="D608" s="17"/>
      <c r="E608" s="17"/>
      <c r="F608" s="108"/>
      <c r="G608" s="109">
        <f>G452</f>
        <v>125200</v>
      </c>
    </row>
    <row r="609" spans="2:7" s="1" customFormat="1" ht="12" customHeight="1">
      <c r="B609" s="104"/>
      <c r="C609" s="104"/>
      <c r="D609" s="12"/>
      <c r="E609" s="12"/>
      <c r="F609" s="105"/>
      <c r="G609" s="106"/>
    </row>
    <row r="610" spans="2:7" s="1" customFormat="1" ht="12" customHeight="1">
      <c r="C610" s="1" t="s">
        <v>293</v>
      </c>
      <c r="D610" s="6"/>
      <c r="E610" s="6"/>
      <c r="F610" s="35"/>
      <c r="G610" s="110">
        <f>G487</f>
        <v>68900</v>
      </c>
    </row>
    <row r="611" spans="2:7" s="1" customFormat="1" ht="12" customHeight="1">
      <c r="B611" s="104"/>
      <c r="C611" s="104"/>
      <c r="D611" s="12"/>
      <c r="E611" s="12"/>
      <c r="F611" s="105"/>
      <c r="G611" s="106"/>
    </row>
    <row r="612" spans="2:7" s="1" customFormat="1" ht="12" customHeight="1">
      <c r="B612" s="101"/>
      <c r="C612" s="107" t="s">
        <v>259</v>
      </c>
      <c r="D612" s="111"/>
      <c r="E612" s="64"/>
      <c r="F612" s="112"/>
      <c r="G612" s="109">
        <f>G527</f>
        <v>15100</v>
      </c>
    </row>
    <row r="613" spans="2:7" s="1" customFormat="1" ht="12" customHeight="1">
      <c r="B613" s="104"/>
      <c r="C613" s="104"/>
      <c r="D613" s="12"/>
      <c r="E613" s="104"/>
      <c r="F613" s="105"/>
      <c r="G613" s="106"/>
    </row>
    <row r="614" spans="2:7" s="1" customFormat="1" ht="23">
      <c r="C614" s="102" t="s">
        <v>155</v>
      </c>
      <c r="D614" s="6"/>
      <c r="E614" s="6"/>
      <c r="F614" s="35"/>
      <c r="G614" s="103">
        <f>G557</f>
        <v>57000</v>
      </c>
    </row>
    <row r="615" spans="2:7" s="1" customFormat="1" ht="12" customHeight="1">
      <c r="B615" s="104"/>
      <c r="C615" s="104"/>
      <c r="D615" s="12"/>
      <c r="E615" s="12"/>
      <c r="F615" s="105"/>
      <c r="G615" s="106"/>
    </row>
    <row r="616" spans="2:7" s="1" customFormat="1" ht="23">
      <c r="C616" s="107" t="s">
        <v>213</v>
      </c>
      <c r="D616" s="66"/>
      <c r="E616" s="4"/>
      <c r="F616" s="113"/>
      <c r="G616" s="103">
        <f>G584</f>
        <v>21600</v>
      </c>
    </row>
    <row r="617" spans="2:7" s="1" customFormat="1" ht="12" customHeight="1">
      <c r="B617" s="104"/>
      <c r="C617" s="104"/>
      <c r="D617" s="12"/>
      <c r="E617" s="12"/>
      <c r="F617" s="105"/>
      <c r="G617" s="106"/>
    </row>
    <row r="618" spans="2:7" s="1" customFormat="1" ht="12" customHeight="1">
      <c r="B618" s="114"/>
      <c r="C618" s="115" t="s">
        <v>163</v>
      </c>
      <c r="D618" s="22"/>
      <c r="E618" s="22"/>
      <c r="F618" s="116"/>
      <c r="G618" s="117">
        <f>SUM(G590:G617)</f>
        <v>8150380</v>
      </c>
    </row>
    <row r="619" spans="2:7" s="1" customFormat="1" ht="12" customHeight="1">
      <c r="B619" s="118"/>
      <c r="C619" s="119"/>
      <c r="D619" s="26"/>
      <c r="E619" s="26"/>
      <c r="F619" s="120"/>
      <c r="G619" s="121"/>
    </row>
    <row r="620" spans="2:7" s="1" customFormat="1" ht="12" customHeight="1">
      <c r="B620" s="27"/>
      <c r="C620" s="18" t="s">
        <v>185</v>
      </c>
      <c r="D620" s="19"/>
      <c r="E620" s="19"/>
      <c r="F620" s="43"/>
      <c r="G620" s="122">
        <f>10%*G618</f>
        <v>815038</v>
      </c>
    </row>
    <row r="621" spans="2:7" s="1" customFormat="1" ht="12" customHeight="1">
      <c r="B621" s="118"/>
      <c r="C621" s="119"/>
      <c r="D621" s="26"/>
      <c r="E621" s="26"/>
      <c r="F621" s="120"/>
      <c r="G621" s="121"/>
    </row>
    <row r="622" spans="2:7" s="55" customFormat="1" ht="12" customHeight="1">
      <c r="B622" s="123"/>
      <c r="C622" s="124" t="s">
        <v>164</v>
      </c>
      <c r="D622" s="28"/>
      <c r="E622" s="28"/>
      <c r="F622" s="125"/>
      <c r="G622" s="126">
        <f>15%*G618</f>
        <v>1222557</v>
      </c>
    </row>
    <row r="623" spans="2:7">
      <c r="B623" s="104"/>
      <c r="C623" s="104"/>
      <c r="D623" s="12"/>
      <c r="E623" s="12"/>
      <c r="F623" s="105"/>
      <c r="G623" s="127"/>
    </row>
    <row r="624" spans="2:7">
      <c r="C624" s="25" t="s">
        <v>184</v>
      </c>
      <c r="D624" s="19"/>
      <c r="E624" s="19"/>
      <c r="F624" s="43"/>
      <c r="G624" s="44">
        <f>SUM(G618:G622)</f>
        <v>10187975</v>
      </c>
    </row>
    <row r="625" spans="3:7">
      <c r="C625" s="1"/>
      <c r="D625" s="6"/>
      <c r="E625" s="6"/>
      <c r="F625" s="35"/>
      <c r="G625" s="63"/>
    </row>
    <row r="626" spans="3:7">
      <c r="C626" s="1"/>
      <c r="D626" s="6"/>
      <c r="E626" s="6"/>
      <c r="F626" s="35"/>
      <c r="G626" s="63"/>
    </row>
    <row r="627" spans="3:7">
      <c r="C627" s="65"/>
      <c r="D627" s="66"/>
      <c r="E627" s="8"/>
      <c r="F627" s="67"/>
      <c r="G627" s="68"/>
    </row>
  </sheetData>
  <mergeCells count="5">
    <mergeCell ref="B16:G16"/>
    <mergeCell ref="B44:G44"/>
    <mergeCell ref="B122:G122"/>
    <mergeCell ref="B35:G37"/>
    <mergeCell ref="B84:G84"/>
  </mergeCells>
  <pageMargins left="0.59027779999999996" right="0.27569440000000001" top="0.39374999999999999" bottom="0.39374999999999999" header="0.3" footer="0.3"/>
  <pageSetup paperSize="9" scale="82" orientation="portrait" r:id="rId1"/>
  <headerFooter>
    <oddHeader xml:space="preserve">&amp;LCOAL STOCKYARD ACCESS ROAD MAINTENANCE
</oddHeader>
    <oddFooter>Page &amp;P</oddFooter>
  </headerFooter>
  <rowBreaks count="18" manualBreakCount="18">
    <brk id="42" min="1" max="6" man="1"/>
    <brk id="80" min="1" max="6" man="1"/>
    <brk id="119" min="1" max="6" man="1"/>
    <brk id="157" min="1" max="6" man="1"/>
    <brk id="201" min="1" max="6" man="1"/>
    <brk id="232" max="16383" man="1"/>
    <brk id="252" max="16383" man="1"/>
    <brk id="289" min="1" max="6" man="1"/>
    <brk id="322" min="1" max="6" man="1"/>
    <brk id="363" min="1" max="6" man="1"/>
    <brk id="415" min="1" max="6" man="1"/>
    <brk id="453" min="1" max="6" man="1"/>
    <brk id="487" min="1" max="6" man="1"/>
    <brk id="527" max="16383" man="1"/>
    <brk id="528" min="1" max="6" man="1"/>
    <brk id="557" max="16383" man="1"/>
    <brk id="584" min="1" max="6" man="1"/>
    <brk id="62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D484-A875-4F56-9BC7-FE984B26F43B}">
  <dimension ref="A16:I627"/>
  <sheetViews>
    <sheetView showGridLines="0" view="pageBreakPreview" topLeftCell="B591" zoomScaleNormal="100" zoomScaleSheetLayoutView="100" workbookViewId="0">
      <selection activeCell="B592" sqref="A592:XFD592"/>
    </sheetView>
  </sheetViews>
  <sheetFormatPr defaultColWidth="9.08984375" defaultRowHeight="14.5"/>
  <cols>
    <col min="1" max="1" width="5.453125" style="46" hidden="1" customWidth="1"/>
    <col min="2" max="2" width="15.08984375" style="46" customWidth="1"/>
    <col min="3" max="3" width="48.08984375" style="47" customWidth="1"/>
    <col min="4" max="4" width="9.90625" style="13" bestFit="1" customWidth="1"/>
    <col min="5" max="5" width="9.6328125" style="13" customWidth="1"/>
    <col min="6" max="6" width="15.6328125" style="48" customWidth="1"/>
    <col min="7" max="7" width="15.6328125" style="49" customWidth="1"/>
    <col min="8" max="8" width="9.08984375" style="46"/>
    <col min="9" max="9" width="11.453125" style="46" bestFit="1" customWidth="1"/>
    <col min="10" max="16384" width="9.08984375" style="46"/>
  </cols>
  <sheetData>
    <row r="16" spans="2:7" ht="54" customHeight="1">
      <c r="B16" s="418" t="s">
        <v>227</v>
      </c>
      <c r="C16" s="419"/>
      <c r="D16" s="419"/>
      <c r="E16" s="419"/>
      <c r="F16" s="419"/>
      <c r="G16" s="419"/>
    </row>
    <row r="18" ht="14.4" customHeight="1"/>
    <row r="35" spans="1:7">
      <c r="B35" s="424" t="s">
        <v>317</v>
      </c>
      <c r="C35" s="424"/>
      <c r="D35" s="424"/>
      <c r="E35" s="424"/>
      <c r="F35" s="424"/>
      <c r="G35" s="424"/>
    </row>
    <row r="36" spans="1:7">
      <c r="B36" s="424"/>
      <c r="C36" s="424"/>
      <c r="D36" s="424"/>
      <c r="E36" s="424"/>
      <c r="F36" s="424"/>
      <c r="G36" s="424"/>
    </row>
    <row r="37" spans="1:7">
      <c r="B37" s="424"/>
      <c r="C37" s="424"/>
      <c r="D37" s="424"/>
      <c r="E37" s="424"/>
      <c r="F37" s="424"/>
      <c r="G37" s="424"/>
    </row>
    <row r="42" spans="1:7" s="50" customFormat="1" ht="26.4" customHeight="1">
      <c r="C42" s="51"/>
      <c r="D42" s="7"/>
      <c r="F42" s="52"/>
      <c r="G42" s="53"/>
    </row>
    <row r="43" spans="1:7" s="50" customFormat="1" ht="15" customHeight="1">
      <c r="B43" s="54"/>
      <c r="C43" s="51"/>
      <c r="D43" s="7"/>
      <c r="E43" s="7"/>
      <c r="F43" s="52"/>
      <c r="G43" s="53"/>
    </row>
    <row r="44" spans="1:7" s="55" customFormat="1" ht="15" customHeight="1">
      <c r="B44" s="423" t="s">
        <v>0</v>
      </c>
      <c r="C44" s="423"/>
      <c r="D44" s="423"/>
      <c r="E44" s="423"/>
      <c r="F44" s="423"/>
      <c r="G44" s="423"/>
    </row>
    <row r="45" spans="1:7" s="1" customFormat="1" ht="15.5" customHeight="1">
      <c r="B45" s="5" t="s">
        <v>1</v>
      </c>
      <c r="C45" s="5" t="s">
        <v>2</v>
      </c>
      <c r="D45" s="5" t="s">
        <v>3</v>
      </c>
      <c r="E45" s="5" t="s">
        <v>4</v>
      </c>
      <c r="F45" s="56" t="s">
        <v>5</v>
      </c>
      <c r="G45" s="57" t="s">
        <v>6</v>
      </c>
    </row>
    <row r="46" spans="1:7" s="1" customFormat="1" ht="18.649999999999999" customHeight="1">
      <c r="A46" s="1">
        <v>159</v>
      </c>
      <c r="B46" s="14" t="s">
        <v>7</v>
      </c>
      <c r="C46" s="15" t="s">
        <v>8</v>
      </c>
      <c r="D46" s="9"/>
      <c r="E46" s="9"/>
      <c r="F46" s="41"/>
      <c r="G46" s="42"/>
    </row>
    <row r="47" spans="1:7" s="1" customFormat="1" ht="12" customHeight="1">
      <c r="B47" s="58"/>
      <c r="C47" s="59"/>
      <c r="D47" s="10"/>
      <c r="E47" s="10"/>
      <c r="F47" s="60"/>
      <c r="G47" s="61"/>
    </row>
    <row r="48" spans="1:7" s="1" customFormat="1" ht="12" customHeight="1">
      <c r="A48" s="1">
        <v>2811</v>
      </c>
      <c r="B48" s="14" t="s">
        <v>9</v>
      </c>
      <c r="C48" s="15" t="s">
        <v>10</v>
      </c>
      <c r="D48" s="9"/>
      <c r="E48" s="9"/>
      <c r="F48" s="41"/>
      <c r="G48" s="42"/>
    </row>
    <row r="49" spans="1:7" s="1" customFormat="1" ht="12" customHeight="1">
      <c r="B49" s="58"/>
      <c r="C49" s="59"/>
      <c r="D49" s="10"/>
      <c r="E49" s="10"/>
      <c r="F49" s="60"/>
      <c r="G49" s="61"/>
    </row>
    <row r="50" spans="1:7" s="1" customFormat="1" ht="16.25" customHeight="1">
      <c r="A50" s="1">
        <v>2812</v>
      </c>
      <c r="B50" s="145" t="s">
        <v>277</v>
      </c>
      <c r="C50" s="146" t="s">
        <v>11</v>
      </c>
      <c r="D50" s="147" t="s">
        <v>12</v>
      </c>
      <c r="E50" s="148">
        <v>3</v>
      </c>
      <c r="F50" s="149">
        <v>5000</v>
      </c>
      <c r="G50" s="150">
        <f>E50*F50</f>
        <v>15000</v>
      </c>
    </row>
    <row r="51" spans="1:7" s="1" customFormat="1" ht="12" customHeight="1">
      <c r="B51" s="58"/>
      <c r="C51" s="59"/>
      <c r="D51" s="10"/>
      <c r="E51" s="10"/>
      <c r="F51" s="60"/>
      <c r="G51" s="61"/>
    </row>
    <row r="52" spans="1:7" s="1" customFormat="1" ht="12" customHeight="1">
      <c r="A52" s="1">
        <v>2814</v>
      </c>
      <c r="B52" s="14" t="s">
        <v>13</v>
      </c>
      <c r="C52" s="15" t="s">
        <v>14</v>
      </c>
      <c r="D52" s="9"/>
      <c r="E52" s="9"/>
      <c r="F52" s="41"/>
      <c r="G52" s="42"/>
    </row>
    <row r="53" spans="1:7" s="1" customFormat="1" ht="12" customHeight="1">
      <c r="B53" s="58"/>
      <c r="C53" s="59"/>
      <c r="D53" s="10"/>
      <c r="E53" s="10"/>
      <c r="F53" s="60"/>
      <c r="G53" s="61"/>
    </row>
    <row r="54" spans="1:7" s="1" customFormat="1" ht="24" customHeight="1">
      <c r="A54" s="1">
        <v>2820</v>
      </c>
      <c r="B54" s="145" t="s">
        <v>278</v>
      </c>
      <c r="C54" s="146" t="s">
        <v>16</v>
      </c>
      <c r="D54" s="147" t="s">
        <v>12</v>
      </c>
      <c r="E54" s="148">
        <v>3</v>
      </c>
      <c r="F54" s="149">
        <v>5000</v>
      </c>
      <c r="G54" s="150">
        <f>E54*F54</f>
        <v>15000</v>
      </c>
    </row>
    <row r="55" spans="1:7" s="1" customFormat="1" ht="12" customHeight="1">
      <c r="B55" s="58"/>
      <c r="C55" s="59"/>
      <c r="D55" s="10"/>
      <c r="E55" s="10"/>
      <c r="F55" s="60"/>
      <c r="G55" s="61"/>
    </row>
    <row r="56" spans="1:7" s="1" customFormat="1" ht="12" customHeight="1">
      <c r="A56" s="1">
        <v>2835</v>
      </c>
      <c r="B56" s="14" t="s">
        <v>24</v>
      </c>
      <c r="C56" s="15" t="s">
        <v>25</v>
      </c>
      <c r="D56" s="9"/>
      <c r="E56" s="9"/>
      <c r="F56" s="41"/>
      <c r="G56" s="42"/>
    </row>
    <row r="57" spans="1:7" s="1" customFormat="1" ht="12" customHeight="1">
      <c r="B57" s="58"/>
      <c r="C57" s="59"/>
      <c r="D57" s="10"/>
      <c r="E57" s="10"/>
      <c r="F57" s="60"/>
      <c r="G57" s="61"/>
    </row>
    <row r="58" spans="1:7" s="1" customFormat="1" ht="12" customHeight="1">
      <c r="A58" s="1">
        <v>2836</v>
      </c>
      <c r="B58" s="128" t="s">
        <v>26</v>
      </c>
      <c r="C58" s="129" t="s">
        <v>27</v>
      </c>
      <c r="D58" s="130" t="s">
        <v>15</v>
      </c>
      <c r="E58" s="131">
        <v>1</v>
      </c>
      <c r="F58" s="132">
        <v>10000</v>
      </c>
      <c r="G58" s="133">
        <f>E58*F58</f>
        <v>10000</v>
      </c>
    </row>
    <row r="59" spans="1:7" s="1" customFormat="1" ht="12" customHeight="1">
      <c r="B59" s="58"/>
      <c r="C59" s="59"/>
      <c r="D59" s="10"/>
      <c r="E59" s="10"/>
      <c r="F59" s="60"/>
      <c r="G59" s="61"/>
    </row>
    <row r="60" spans="1:7" s="1" customFormat="1" ht="12" customHeight="1">
      <c r="A60" s="1">
        <v>2837</v>
      </c>
      <c r="B60" s="145" t="s">
        <v>28</v>
      </c>
      <c r="C60" s="146" t="s">
        <v>29</v>
      </c>
      <c r="D60" s="147" t="s">
        <v>12</v>
      </c>
      <c r="E60" s="148">
        <v>3</v>
      </c>
      <c r="F60" s="149">
        <v>5000</v>
      </c>
      <c r="G60" s="150">
        <f>E60*F60</f>
        <v>15000</v>
      </c>
    </row>
    <row r="61" spans="1:7" s="1" customFormat="1" ht="12" customHeight="1">
      <c r="B61" s="58"/>
      <c r="C61" s="59"/>
      <c r="D61" s="10"/>
      <c r="E61" s="10"/>
      <c r="F61" s="60"/>
      <c r="G61" s="61"/>
    </row>
    <row r="62" spans="1:7" s="1" customFormat="1" ht="12" customHeight="1">
      <c r="A62" s="1">
        <v>2843</v>
      </c>
      <c r="B62" s="14" t="s">
        <v>33</v>
      </c>
      <c r="C62" s="15" t="s">
        <v>34</v>
      </c>
      <c r="D62" s="9"/>
      <c r="E62" s="9"/>
      <c r="F62" s="41"/>
      <c r="G62" s="42"/>
    </row>
    <row r="63" spans="1:7" s="1" customFormat="1" ht="12" customHeight="1">
      <c r="B63" s="58"/>
      <c r="C63" s="59"/>
      <c r="D63" s="10"/>
      <c r="E63" s="10"/>
      <c r="F63" s="60"/>
      <c r="G63" s="61"/>
    </row>
    <row r="64" spans="1:7" s="1" customFormat="1" ht="12" customHeight="1">
      <c r="A64" s="1">
        <v>2844</v>
      </c>
      <c r="B64" s="62" t="s">
        <v>35</v>
      </c>
      <c r="C64" s="32" t="s">
        <v>36</v>
      </c>
      <c r="D64" s="9"/>
      <c r="E64" s="9"/>
      <c r="F64" s="41"/>
      <c r="G64" s="42"/>
    </row>
    <row r="65" spans="1:7" s="1" customFormat="1" ht="12" customHeight="1">
      <c r="B65" s="58"/>
      <c r="C65" s="59"/>
      <c r="D65" s="10"/>
      <c r="E65" s="10"/>
      <c r="F65" s="60"/>
      <c r="G65" s="61"/>
    </row>
    <row r="66" spans="1:7" s="1" customFormat="1" ht="12" customHeight="1">
      <c r="A66" s="1">
        <v>2845</v>
      </c>
      <c r="B66" s="151"/>
      <c r="C66" s="146" t="s">
        <v>37</v>
      </c>
      <c r="D66" s="147" t="s">
        <v>182</v>
      </c>
      <c r="E66" s="148">
        <v>2500</v>
      </c>
      <c r="F66" s="149">
        <v>40</v>
      </c>
      <c r="G66" s="150">
        <f>E66*F66</f>
        <v>100000</v>
      </c>
    </row>
    <row r="67" spans="1:7" s="1" customFormat="1" ht="12" customHeight="1">
      <c r="B67" s="58"/>
      <c r="C67" s="59"/>
      <c r="D67" s="10"/>
      <c r="E67" s="10"/>
      <c r="F67" s="60"/>
      <c r="G67" s="61"/>
    </row>
    <row r="68" spans="1:7" s="1" customFormat="1" ht="12" customHeight="1">
      <c r="A68" s="1">
        <v>2846</v>
      </c>
      <c r="B68" s="151"/>
      <c r="C68" s="146" t="s">
        <v>38</v>
      </c>
      <c r="D68" s="147" t="s">
        <v>182</v>
      </c>
      <c r="E68" s="148">
        <v>1500</v>
      </c>
      <c r="F68" s="149">
        <v>45</v>
      </c>
      <c r="G68" s="150">
        <f>E68*F68</f>
        <v>67500</v>
      </c>
    </row>
    <row r="69" spans="1:7" s="1" customFormat="1" ht="12" customHeight="1">
      <c r="B69" s="58"/>
      <c r="C69" s="59"/>
      <c r="D69" s="10"/>
      <c r="E69" s="10"/>
      <c r="F69" s="60"/>
      <c r="G69" s="61"/>
    </row>
    <row r="70" spans="1:7" s="1" customFormat="1" ht="12" customHeight="1">
      <c r="A70" s="1">
        <v>2847</v>
      </c>
      <c r="B70" s="151"/>
      <c r="C70" s="146" t="s">
        <v>39</v>
      </c>
      <c r="D70" s="147" t="s">
        <v>182</v>
      </c>
      <c r="E70" s="148">
        <v>1000</v>
      </c>
      <c r="F70" s="149">
        <v>50</v>
      </c>
      <c r="G70" s="150">
        <f>E70*F70</f>
        <v>50000</v>
      </c>
    </row>
    <row r="71" spans="1:7" s="1" customFormat="1" ht="12" customHeight="1">
      <c r="B71" s="58"/>
      <c r="C71" s="59"/>
      <c r="D71" s="10"/>
      <c r="E71" s="10"/>
      <c r="F71" s="60"/>
      <c r="G71" s="61"/>
    </row>
    <row r="72" spans="1:7" s="1" customFormat="1" ht="12" customHeight="1">
      <c r="A72" s="1">
        <v>2848</v>
      </c>
      <c r="B72" s="151"/>
      <c r="C72" s="146" t="s">
        <v>40</v>
      </c>
      <c r="D72" s="147" t="s">
        <v>182</v>
      </c>
      <c r="E72" s="148">
        <v>500</v>
      </c>
      <c r="F72" s="149">
        <v>60</v>
      </c>
      <c r="G72" s="150">
        <f>E72*F72</f>
        <v>30000</v>
      </c>
    </row>
    <row r="73" spans="1:7" s="1" customFormat="1" ht="12" customHeight="1">
      <c r="B73" s="58"/>
      <c r="C73" s="59"/>
      <c r="D73" s="10"/>
      <c r="E73" s="10"/>
      <c r="F73" s="60"/>
      <c r="G73" s="61"/>
    </row>
    <row r="74" spans="1:7" s="1" customFormat="1" ht="12" customHeight="1">
      <c r="A74" s="1">
        <v>2849</v>
      </c>
      <c r="B74" s="151"/>
      <c r="C74" s="146" t="s">
        <v>41</v>
      </c>
      <c r="D74" s="147" t="s">
        <v>182</v>
      </c>
      <c r="E74" s="148">
        <v>500</v>
      </c>
      <c r="F74" s="149">
        <v>95</v>
      </c>
      <c r="G74" s="150">
        <f>E74*F74</f>
        <v>47500</v>
      </c>
    </row>
    <row r="75" spans="1:7" s="1" customFormat="1" ht="12" customHeight="1">
      <c r="B75" s="58"/>
      <c r="C75" s="59"/>
      <c r="D75" s="10"/>
      <c r="E75" s="10"/>
      <c r="F75" s="60"/>
      <c r="G75" s="61"/>
    </row>
    <row r="76" spans="1:7" s="1" customFormat="1" ht="12" customHeight="1">
      <c r="B76" s="151"/>
      <c r="C76" s="152" t="s">
        <v>276</v>
      </c>
      <c r="D76" s="147" t="s">
        <v>182</v>
      </c>
      <c r="E76" s="148">
        <v>500</v>
      </c>
      <c r="F76" s="149">
        <v>55</v>
      </c>
      <c r="G76" s="150">
        <f>E76*F76</f>
        <v>27500</v>
      </c>
    </row>
    <row r="77" spans="1:7" s="1" customFormat="1" ht="12" customHeight="1">
      <c r="B77" s="58"/>
      <c r="C77" s="59"/>
      <c r="D77" s="10"/>
      <c r="E77" s="10"/>
      <c r="F77" s="60"/>
      <c r="G77" s="61"/>
    </row>
    <row r="78" spans="1:7" s="1" customFormat="1" ht="12" customHeight="1">
      <c r="B78" s="151"/>
      <c r="C78" s="146" t="s">
        <v>165</v>
      </c>
      <c r="D78" s="147" t="s">
        <v>182</v>
      </c>
      <c r="E78" s="148">
        <v>800</v>
      </c>
      <c r="F78" s="149">
        <v>70</v>
      </c>
      <c r="G78" s="150">
        <f>E78*F78</f>
        <v>56000</v>
      </c>
    </row>
    <row r="79" spans="1:7" s="1" customFormat="1" ht="12" customHeight="1">
      <c r="B79" s="58"/>
      <c r="C79" s="59"/>
      <c r="D79" s="10"/>
      <c r="E79" s="10"/>
      <c r="F79" s="60"/>
      <c r="G79" s="61"/>
    </row>
    <row r="80" spans="1:7" s="1" customFormat="1" ht="12" customHeight="1">
      <c r="B80" s="2" t="s">
        <v>51</v>
      </c>
      <c r="C80" s="3"/>
      <c r="D80" s="11"/>
      <c r="E80" s="11"/>
      <c r="F80" s="33"/>
      <c r="G80" s="34">
        <f>SUM(G46:G79)</f>
        <v>433500</v>
      </c>
    </row>
    <row r="81" spans="1:7" s="1" customFormat="1" ht="12" customHeight="1">
      <c r="B81" s="4"/>
      <c r="D81" s="6"/>
      <c r="E81" s="6"/>
      <c r="F81" s="35"/>
      <c r="G81" s="36"/>
    </row>
    <row r="82" spans="1:7" s="1" customFormat="1" ht="12" customHeight="1">
      <c r="B82" s="4"/>
      <c r="D82" s="6"/>
      <c r="E82" s="6"/>
      <c r="F82" s="35"/>
      <c r="G82" s="36"/>
    </row>
    <row r="83" spans="1:7" s="1" customFormat="1" ht="12" customHeight="1">
      <c r="D83" s="6"/>
      <c r="F83" s="35"/>
      <c r="G83" s="63"/>
    </row>
    <row r="84" spans="1:7" s="1" customFormat="1" ht="12" customHeight="1">
      <c r="B84" s="425" t="s">
        <v>0</v>
      </c>
      <c r="C84" s="425"/>
      <c r="D84" s="425"/>
      <c r="E84" s="425"/>
      <c r="F84" s="425"/>
      <c r="G84" s="425"/>
    </row>
    <row r="85" spans="1:7" s="1" customFormat="1" ht="16.25" customHeight="1">
      <c r="B85" s="5" t="s">
        <v>1</v>
      </c>
      <c r="C85" s="5" t="s">
        <v>2</v>
      </c>
      <c r="D85" s="5" t="s">
        <v>3</v>
      </c>
      <c r="E85" s="5" t="s">
        <v>4</v>
      </c>
      <c r="F85" s="56" t="s">
        <v>5</v>
      </c>
      <c r="G85" s="57" t="s">
        <v>6</v>
      </c>
    </row>
    <row r="86" spans="1:7" s="1" customFormat="1" ht="12" customHeight="1">
      <c r="B86" s="2" t="s">
        <v>31</v>
      </c>
      <c r="C86" s="24"/>
      <c r="D86" s="23"/>
      <c r="E86" s="23"/>
      <c r="F86" s="37"/>
      <c r="G86" s="57">
        <f>G80</f>
        <v>433500</v>
      </c>
    </row>
    <row r="87" spans="1:7" s="1" customFormat="1" ht="11.5">
      <c r="A87" s="1">
        <v>2851</v>
      </c>
      <c r="B87" s="14" t="s">
        <v>42</v>
      </c>
      <c r="C87" s="15" t="s">
        <v>172</v>
      </c>
      <c r="D87" s="9"/>
      <c r="E87" s="9"/>
      <c r="F87" s="41"/>
      <c r="G87" s="42"/>
    </row>
    <row r="88" spans="1:7" s="1" customFormat="1" ht="12" customHeight="1">
      <c r="B88" s="58"/>
      <c r="C88" s="59"/>
      <c r="D88" s="10"/>
      <c r="E88" s="10"/>
      <c r="F88" s="60"/>
      <c r="G88" s="61"/>
    </row>
    <row r="89" spans="1:7" s="1" customFormat="1" ht="12" customHeight="1">
      <c r="A89" s="1">
        <v>2852</v>
      </c>
      <c r="B89" s="151"/>
      <c r="C89" s="146" t="s">
        <v>166</v>
      </c>
      <c r="D89" s="147" t="s">
        <v>182</v>
      </c>
      <c r="E89" s="148">
        <v>40</v>
      </c>
      <c r="F89" s="149">
        <v>1100</v>
      </c>
      <c r="G89" s="150">
        <f>E89*F89</f>
        <v>44000</v>
      </c>
    </row>
    <row r="90" spans="1:7" s="1" customFormat="1" ht="12" customHeight="1">
      <c r="B90" s="58"/>
      <c r="C90" s="59"/>
      <c r="D90" s="10"/>
      <c r="E90" s="10"/>
      <c r="F90" s="60"/>
      <c r="G90" s="61"/>
    </row>
    <row r="91" spans="1:7" s="1" customFormat="1" ht="12" customHeight="1">
      <c r="A91" s="1">
        <v>2853</v>
      </c>
      <c r="B91" s="151"/>
      <c r="C91" s="146" t="s">
        <v>167</v>
      </c>
      <c r="D91" s="147" t="s">
        <v>182</v>
      </c>
      <c r="E91" s="148">
        <v>30</v>
      </c>
      <c r="F91" s="149">
        <v>570</v>
      </c>
      <c r="G91" s="150">
        <f>E91*F91</f>
        <v>17100</v>
      </c>
    </row>
    <row r="92" spans="1:7" s="1" customFormat="1" ht="12" customHeight="1">
      <c r="B92" s="58"/>
      <c r="C92" s="59"/>
      <c r="D92" s="10"/>
      <c r="E92" s="10"/>
      <c r="F92" s="60"/>
      <c r="G92" s="61"/>
    </row>
    <row r="93" spans="1:7" s="1" customFormat="1" ht="23">
      <c r="A93" s="1">
        <v>2854</v>
      </c>
      <c r="B93" s="151"/>
      <c r="C93" s="146" t="s">
        <v>168</v>
      </c>
      <c r="D93" s="147" t="s">
        <v>182</v>
      </c>
      <c r="E93" s="148">
        <v>30</v>
      </c>
      <c r="F93" s="149">
        <v>410</v>
      </c>
      <c r="G93" s="150">
        <f>E93*F93</f>
        <v>12300</v>
      </c>
    </row>
    <row r="94" spans="1:7" s="1" customFormat="1" ht="12" customHeight="1">
      <c r="B94" s="58"/>
      <c r="C94" s="59"/>
      <c r="D94" s="10"/>
      <c r="E94" s="10"/>
      <c r="F94" s="60"/>
      <c r="G94" s="61"/>
    </row>
    <row r="95" spans="1:7" s="1" customFormat="1" ht="12" customHeight="1">
      <c r="A95" s="1">
        <v>2855</v>
      </c>
      <c r="B95" s="151"/>
      <c r="C95" s="146" t="s">
        <v>169</v>
      </c>
      <c r="D95" s="147" t="s">
        <v>182</v>
      </c>
      <c r="E95" s="148">
        <v>60</v>
      </c>
      <c r="F95" s="149">
        <v>700</v>
      </c>
      <c r="G95" s="150">
        <f>E95*F95</f>
        <v>42000</v>
      </c>
    </row>
    <row r="96" spans="1:7" s="1" customFormat="1" ht="12" customHeight="1">
      <c r="B96" s="58"/>
      <c r="C96" s="59"/>
      <c r="D96" s="10"/>
      <c r="E96" s="10"/>
      <c r="F96" s="60"/>
      <c r="G96" s="61"/>
    </row>
    <row r="97" spans="1:7" s="1" customFormat="1" ht="12" customHeight="1">
      <c r="A97" s="1">
        <v>2856</v>
      </c>
      <c r="B97" s="151"/>
      <c r="C97" s="146" t="s">
        <v>170</v>
      </c>
      <c r="D97" s="147" t="s">
        <v>182</v>
      </c>
      <c r="E97" s="148">
        <v>30</v>
      </c>
      <c r="F97" s="149">
        <v>490</v>
      </c>
      <c r="G97" s="150">
        <f>E97*F97</f>
        <v>14700</v>
      </c>
    </row>
    <row r="98" spans="1:7" s="1" customFormat="1" ht="12" customHeight="1">
      <c r="B98" s="58"/>
      <c r="C98" s="59"/>
      <c r="D98" s="10"/>
      <c r="E98" s="10"/>
      <c r="F98" s="60"/>
      <c r="G98" s="61"/>
    </row>
    <row r="99" spans="1:7" s="1" customFormat="1" ht="12" customHeight="1">
      <c r="A99" s="1">
        <v>2857</v>
      </c>
      <c r="B99" s="151"/>
      <c r="C99" s="146" t="s">
        <v>171</v>
      </c>
      <c r="D99" s="147" t="s">
        <v>182</v>
      </c>
      <c r="E99" s="148">
        <v>40</v>
      </c>
      <c r="F99" s="149">
        <v>820</v>
      </c>
      <c r="G99" s="150">
        <f>E99*F99</f>
        <v>32800</v>
      </c>
    </row>
    <row r="100" spans="1:7" s="1" customFormat="1" ht="12" customHeight="1">
      <c r="B100" s="58"/>
      <c r="C100" s="59"/>
      <c r="D100" s="10"/>
      <c r="E100" s="10"/>
      <c r="F100" s="60"/>
      <c r="G100" s="61"/>
    </row>
    <row r="101" spans="1:7" s="1" customFormat="1" ht="12" customHeight="1">
      <c r="B101" s="151"/>
      <c r="C101" s="152" t="s">
        <v>173</v>
      </c>
      <c r="D101" s="147" t="s">
        <v>182</v>
      </c>
      <c r="E101" s="148">
        <v>40</v>
      </c>
      <c r="F101" s="149">
        <v>190</v>
      </c>
      <c r="G101" s="150">
        <f>E101*F101</f>
        <v>7600</v>
      </c>
    </row>
    <row r="102" spans="1:7" s="1" customFormat="1" ht="12" customHeight="1">
      <c r="B102" s="58"/>
      <c r="C102" s="59"/>
      <c r="D102" s="10"/>
      <c r="E102" s="10"/>
      <c r="F102" s="60"/>
      <c r="G102" s="61"/>
    </row>
    <row r="103" spans="1:7" s="1" customFormat="1" ht="12" customHeight="1">
      <c r="B103" s="151"/>
      <c r="C103" s="152" t="s">
        <v>174</v>
      </c>
      <c r="D103" s="147" t="s">
        <v>182</v>
      </c>
      <c r="E103" s="148">
        <v>40</v>
      </c>
      <c r="F103" s="149">
        <v>450</v>
      </c>
      <c r="G103" s="150">
        <f>E103*F103</f>
        <v>18000</v>
      </c>
    </row>
    <row r="104" spans="1:7" s="1" customFormat="1" ht="12" customHeight="1">
      <c r="B104" s="58"/>
      <c r="C104" s="59"/>
      <c r="D104" s="10"/>
      <c r="E104" s="10"/>
      <c r="F104" s="60"/>
      <c r="G104" s="61"/>
    </row>
    <row r="105" spans="1:7" s="1" customFormat="1" ht="12" customHeight="1">
      <c r="A105" s="1">
        <v>2860</v>
      </c>
      <c r="B105" s="14" t="s">
        <v>43</v>
      </c>
      <c r="C105" s="15" t="s">
        <v>176</v>
      </c>
      <c r="D105" s="9"/>
      <c r="E105" s="9"/>
      <c r="F105" s="41"/>
      <c r="G105" s="42"/>
    </row>
    <row r="106" spans="1:7" s="1" customFormat="1" ht="11.5">
      <c r="B106" s="58"/>
      <c r="C106" s="59"/>
      <c r="D106" s="10"/>
      <c r="E106" s="10"/>
      <c r="F106" s="60"/>
      <c r="G106" s="61"/>
    </row>
    <row r="107" spans="1:7" s="1" customFormat="1" ht="12" customHeight="1">
      <c r="A107" s="1">
        <v>2861</v>
      </c>
      <c r="B107" s="138"/>
      <c r="C107" s="139" t="s">
        <v>44</v>
      </c>
      <c r="D107" s="140" t="s">
        <v>183</v>
      </c>
      <c r="E107" s="141">
        <v>3000</v>
      </c>
      <c r="F107" s="142">
        <v>5</v>
      </c>
      <c r="G107" s="143">
        <f>E107*F107</f>
        <v>15000</v>
      </c>
    </row>
    <row r="108" spans="1:7" s="1" customFormat="1" ht="12" customHeight="1">
      <c r="B108" s="58"/>
      <c r="C108" s="59"/>
      <c r="D108" s="10"/>
      <c r="E108" s="10"/>
      <c r="F108" s="60"/>
      <c r="G108" s="61"/>
    </row>
    <row r="109" spans="1:7" s="1" customFormat="1" ht="12" customHeight="1">
      <c r="A109" s="1">
        <v>2862</v>
      </c>
      <c r="B109" s="138"/>
      <c r="C109" s="139" t="s">
        <v>45</v>
      </c>
      <c r="D109" s="140" t="s">
        <v>183</v>
      </c>
      <c r="E109" s="141">
        <v>1000</v>
      </c>
      <c r="F109" s="142">
        <v>8</v>
      </c>
      <c r="G109" s="143">
        <f>E109*F109</f>
        <v>8000</v>
      </c>
    </row>
    <row r="110" spans="1:7" s="1" customFormat="1" ht="12" customHeight="1">
      <c r="B110" s="58"/>
      <c r="C110" s="59"/>
      <c r="D110" s="10"/>
      <c r="E110" s="10"/>
      <c r="F110" s="60"/>
      <c r="G110" s="61"/>
    </row>
    <row r="111" spans="1:7" s="1" customFormat="1" ht="12" customHeight="1">
      <c r="A111" s="1">
        <v>5172</v>
      </c>
      <c r="B111" s="138"/>
      <c r="C111" s="139" t="s">
        <v>46</v>
      </c>
      <c r="D111" s="140" t="s">
        <v>183</v>
      </c>
      <c r="E111" s="141">
        <v>2500</v>
      </c>
      <c r="F111" s="142">
        <v>12</v>
      </c>
      <c r="G111" s="143">
        <f>E111*F111</f>
        <v>30000</v>
      </c>
    </row>
    <row r="112" spans="1:7" s="1" customFormat="1" ht="12" customHeight="1">
      <c r="B112" s="58"/>
      <c r="C112" s="59"/>
      <c r="D112" s="10"/>
      <c r="E112" s="10"/>
      <c r="F112" s="60"/>
      <c r="G112" s="61"/>
    </row>
    <row r="113" spans="1:7" s="1" customFormat="1" ht="12" customHeight="1">
      <c r="A113" s="1">
        <v>5174</v>
      </c>
      <c r="B113" s="14" t="s">
        <v>47</v>
      </c>
      <c r="C113" s="15" t="s">
        <v>48</v>
      </c>
      <c r="D113" s="9"/>
      <c r="E113" s="9"/>
      <c r="F113" s="41"/>
      <c r="G113" s="42"/>
    </row>
    <row r="114" spans="1:7" s="1" customFormat="1" ht="12" customHeight="1">
      <c r="B114" s="58"/>
      <c r="C114" s="59"/>
      <c r="D114" s="10"/>
      <c r="E114" s="10"/>
      <c r="F114" s="60"/>
      <c r="G114" s="61"/>
    </row>
    <row r="115" spans="1:7" s="1" customFormat="1" ht="12" customHeight="1">
      <c r="A115" s="1">
        <v>5175</v>
      </c>
      <c r="B115" s="134"/>
      <c r="C115" s="129" t="s">
        <v>49</v>
      </c>
      <c r="D115" s="130" t="s">
        <v>22</v>
      </c>
      <c r="E115" s="131">
        <v>1</v>
      </c>
      <c r="F115" s="132">
        <v>30000</v>
      </c>
      <c r="G115" s="133">
        <f>E115*F115</f>
        <v>30000</v>
      </c>
    </row>
    <row r="116" spans="1:7" s="1" customFormat="1" ht="12" customHeight="1">
      <c r="B116" s="58"/>
      <c r="C116" s="59"/>
      <c r="D116" s="10"/>
      <c r="E116" s="10"/>
      <c r="F116" s="60"/>
      <c r="G116" s="61"/>
    </row>
    <row r="117" spans="1:7" s="1" customFormat="1" ht="24" customHeight="1">
      <c r="A117" s="1">
        <v>5176</v>
      </c>
      <c r="B117" s="138"/>
      <c r="C117" s="139" t="s">
        <v>50</v>
      </c>
      <c r="D117" s="140" t="s">
        <v>23</v>
      </c>
      <c r="E117" s="141">
        <f>F115</f>
        <v>30000</v>
      </c>
      <c r="F117" s="142">
        <v>0.08</v>
      </c>
      <c r="G117" s="143">
        <f>E117*F117</f>
        <v>2400</v>
      </c>
    </row>
    <row r="118" spans="1:7" s="1" customFormat="1" ht="12" customHeight="1">
      <c r="B118" s="58"/>
      <c r="C118" s="59"/>
      <c r="D118" s="10"/>
      <c r="E118" s="10"/>
      <c r="F118" s="60"/>
      <c r="G118" s="61"/>
    </row>
    <row r="119" spans="1:7" s="1" customFormat="1" ht="20.149999999999999" customHeight="1">
      <c r="B119" s="2" t="s">
        <v>51</v>
      </c>
      <c r="C119" s="3"/>
      <c r="D119" s="11"/>
      <c r="E119" s="11"/>
      <c r="F119" s="33"/>
      <c r="G119" s="34">
        <f>SUM(G86:G118)</f>
        <v>707400</v>
      </c>
    </row>
    <row r="120" spans="1:7" s="55" customFormat="1" ht="12" customHeight="1">
      <c r="C120" s="65"/>
      <c r="D120" s="66"/>
      <c r="E120" s="8"/>
      <c r="F120" s="67"/>
      <c r="G120" s="68"/>
    </row>
    <row r="121" spans="1:7" s="55" customFormat="1" ht="12" customHeight="1">
      <c r="C121" s="65"/>
      <c r="D121" s="66"/>
      <c r="E121" s="8"/>
      <c r="F121" s="67"/>
      <c r="G121" s="68"/>
    </row>
    <row r="122" spans="1:7" s="55" customFormat="1" ht="15" customHeight="1">
      <c r="B122" s="423" t="s">
        <v>52</v>
      </c>
      <c r="C122" s="423"/>
      <c r="D122" s="423"/>
      <c r="E122" s="423"/>
      <c r="F122" s="423"/>
      <c r="G122" s="423"/>
    </row>
    <row r="123" spans="1:7" s="1" customFormat="1" ht="15.5" customHeight="1">
      <c r="B123" s="5" t="s">
        <v>1</v>
      </c>
      <c r="C123" s="5" t="s">
        <v>2</v>
      </c>
      <c r="D123" s="5" t="s">
        <v>3</v>
      </c>
      <c r="E123" s="5" t="s">
        <v>4</v>
      </c>
      <c r="F123" s="56" t="s">
        <v>5</v>
      </c>
      <c r="G123" s="57" t="s">
        <v>6</v>
      </c>
    </row>
    <row r="124" spans="1:7" s="1" customFormat="1" ht="24" customHeight="1">
      <c r="A124" s="1">
        <v>198</v>
      </c>
      <c r="B124" s="14" t="s">
        <v>53</v>
      </c>
      <c r="C124" s="15" t="s">
        <v>54</v>
      </c>
      <c r="D124" s="9"/>
      <c r="E124" s="9"/>
      <c r="F124" s="41"/>
      <c r="G124" s="42"/>
    </row>
    <row r="125" spans="1:7" s="1" customFormat="1" ht="12" customHeight="1">
      <c r="B125" s="58"/>
      <c r="C125" s="59"/>
      <c r="D125" s="10"/>
      <c r="E125" s="10"/>
      <c r="F125" s="60"/>
      <c r="G125" s="61"/>
    </row>
    <row r="126" spans="1:7" s="1" customFormat="1" ht="12" customHeight="1">
      <c r="A126" s="1">
        <v>2868</v>
      </c>
      <c r="B126" s="14" t="s">
        <v>55</v>
      </c>
      <c r="C126" s="15" t="s">
        <v>56</v>
      </c>
      <c r="D126" s="9"/>
      <c r="E126" s="9"/>
      <c r="F126" s="41"/>
      <c r="G126" s="42"/>
    </row>
    <row r="127" spans="1:7" s="1" customFormat="1" ht="12" customHeight="1">
      <c r="B127" s="58"/>
      <c r="C127" s="59"/>
      <c r="D127" s="10"/>
      <c r="E127" s="10"/>
      <c r="F127" s="60"/>
      <c r="G127" s="61"/>
    </row>
    <row r="128" spans="1:7" s="1" customFormat="1" ht="12" customHeight="1">
      <c r="A128" s="1">
        <v>2869</v>
      </c>
      <c r="B128" s="128" t="s">
        <v>57</v>
      </c>
      <c r="C128" s="129" t="s">
        <v>58</v>
      </c>
      <c r="D128" s="130" t="s">
        <v>15</v>
      </c>
      <c r="E128" s="131">
        <v>1</v>
      </c>
      <c r="F128" s="132">
        <v>2500000</v>
      </c>
      <c r="G128" s="133">
        <f>E128*F128</f>
        <v>2500000</v>
      </c>
    </row>
    <row r="129" spans="1:7" s="1" customFormat="1" ht="12" customHeight="1">
      <c r="B129" s="58"/>
      <c r="C129" s="59"/>
      <c r="D129" s="10"/>
      <c r="E129" s="10"/>
      <c r="F129" s="60"/>
      <c r="G129" s="61"/>
    </row>
    <row r="130" spans="1:7" s="1" customFormat="1" ht="12" customHeight="1">
      <c r="A130" s="1">
        <v>2870</v>
      </c>
      <c r="B130" s="144" t="s">
        <v>59</v>
      </c>
      <c r="C130" s="139" t="s">
        <v>60</v>
      </c>
      <c r="D130" s="140" t="s">
        <v>15</v>
      </c>
      <c r="E130" s="141">
        <v>1</v>
      </c>
      <c r="F130" s="142">
        <v>1000000</v>
      </c>
      <c r="G130" s="143">
        <f>E130*F130</f>
        <v>1000000</v>
      </c>
    </row>
    <row r="131" spans="1:7" s="1" customFormat="1" ht="12" customHeight="1">
      <c r="B131" s="58"/>
      <c r="C131" s="59"/>
      <c r="D131" s="10"/>
      <c r="E131" s="10"/>
      <c r="F131" s="60"/>
      <c r="G131" s="61"/>
    </row>
    <row r="132" spans="1:7" s="1" customFormat="1" ht="12" customHeight="1">
      <c r="A132" s="1">
        <v>2871</v>
      </c>
      <c r="B132" s="145" t="s">
        <v>61</v>
      </c>
      <c r="C132" s="146" t="s">
        <v>62</v>
      </c>
      <c r="D132" s="147" t="s">
        <v>12</v>
      </c>
      <c r="E132" s="148">
        <v>3</v>
      </c>
      <c r="F132" s="149">
        <v>2300000</v>
      </c>
      <c r="G132" s="150">
        <f>E132*F132</f>
        <v>6900000</v>
      </c>
    </row>
    <row r="133" spans="1:7" s="1" customFormat="1" ht="12" customHeight="1">
      <c r="B133" s="58"/>
      <c r="C133" s="59"/>
      <c r="D133" s="10"/>
      <c r="E133" s="10"/>
      <c r="F133" s="60"/>
      <c r="G133" s="61"/>
    </row>
    <row r="134" spans="1:7" s="1" customFormat="1" ht="23">
      <c r="B134" s="135" t="s">
        <v>287</v>
      </c>
      <c r="C134" s="136" t="s">
        <v>285</v>
      </c>
      <c r="D134" s="130" t="s">
        <v>279</v>
      </c>
      <c r="E134" s="131">
        <v>1</v>
      </c>
      <c r="F134" s="132">
        <v>350000</v>
      </c>
      <c r="G134" s="133">
        <f>E134*F134</f>
        <v>350000</v>
      </c>
    </row>
    <row r="135" spans="1:7" s="1" customFormat="1" ht="12" customHeight="1">
      <c r="B135" s="58"/>
      <c r="C135" s="59"/>
      <c r="D135" s="10"/>
      <c r="E135" s="10"/>
      <c r="F135" s="60"/>
      <c r="G135" s="61"/>
    </row>
    <row r="136" spans="1:7" s="1" customFormat="1" ht="23">
      <c r="B136" s="135" t="s">
        <v>175</v>
      </c>
      <c r="C136" s="137" t="s">
        <v>286</v>
      </c>
      <c r="D136" s="130" t="s">
        <v>279</v>
      </c>
      <c r="E136" s="131">
        <v>1</v>
      </c>
      <c r="F136" s="132">
        <v>250000</v>
      </c>
      <c r="G136" s="133">
        <f>E136*F136</f>
        <v>250000</v>
      </c>
    </row>
    <row r="137" spans="1:7" s="1" customFormat="1" ht="12" customHeight="1">
      <c r="B137" s="58"/>
      <c r="C137" s="59"/>
      <c r="D137" s="10"/>
      <c r="E137" s="10"/>
      <c r="F137" s="60"/>
      <c r="G137" s="61"/>
    </row>
    <row r="138" spans="1:7" s="1" customFormat="1" ht="11.5">
      <c r="B138" s="135" t="s">
        <v>270</v>
      </c>
      <c r="C138" s="136" t="s">
        <v>284</v>
      </c>
      <c r="D138" s="130" t="s">
        <v>279</v>
      </c>
      <c r="E138" s="131">
        <v>1</v>
      </c>
      <c r="F138" s="132">
        <v>200000</v>
      </c>
      <c r="G138" s="133">
        <f>E138*F138</f>
        <v>200000</v>
      </c>
    </row>
    <row r="139" spans="1:7" s="1" customFormat="1" ht="12" customHeight="1">
      <c r="B139" s="58"/>
      <c r="C139" s="59"/>
      <c r="D139" s="10"/>
      <c r="E139" s="10"/>
      <c r="F139" s="60"/>
      <c r="G139" s="61"/>
    </row>
    <row r="140" spans="1:7" s="1" customFormat="1" ht="16.25" customHeight="1">
      <c r="B140" s="153" t="s">
        <v>318</v>
      </c>
      <c r="C140" s="154" t="s">
        <v>319</v>
      </c>
      <c r="D140" s="147" t="s">
        <v>320</v>
      </c>
      <c r="E140" s="148">
        <v>3</v>
      </c>
      <c r="F140" s="149">
        <v>75000</v>
      </c>
      <c r="G140" s="150">
        <f>E140*F140</f>
        <v>225000</v>
      </c>
    </row>
    <row r="141" spans="1:7" s="1" customFormat="1" ht="12" customHeight="1">
      <c r="B141" s="58"/>
      <c r="C141" s="59"/>
      <c r="D141" s="10"/>
      <c r="E141" s="10"/>
      <c r="F141" s="60"/>
      <c r="G141" s="61"/>
    </row>
    <row r="142" spans="1:7" s="1" customFormat="1" ht="12" customHeight="1">
      <c r="B142" s="45"/>
      <c r="C142" s="31"/>
      <c r="D142" s="9"/>
      <c r="E142" s="9"/>
      <c r="F142" s="41"/>
      <c r="G142" s="42"/>
    </row>
    <row r="143" spans="1:7" s="1" customFormat="1" ht="12" customHeight="1">
      <c r="B143" s="58"/>
      <c r="C143" s="59"/>
      <c r="D143" s="10"/>
      <c r="E143" s="10"/>
      <c r="F143" s="60"/>
      <c r="G143" s="61"/>
    </row>
    <row r="144" spans="1:7" s="1" customFormat="1" ht="11.5">
      <c r="B144" s="69"/>
      <c r="C144" s="15"/>
      <c r="D144" s="16"/>
      <c r="E144" s="9"/>
      <c r="F144" s="41"/>
      <c r="G144" s="42"/>
    </row>
    <row r="145" spans="2:7" s="1" customFormat="1" ht="12" customHeight="1">
      <c r="B145" s="58"/>
      <c r="C145" s="59"/>
      <c r="D145" s="10"/>
      <c r="E145" s="10"/>
      <c r="F145" s="60"/>
      <c r="G145" s="61"/>
    </row>
    <row r="146" spans="2:7" s="1" customFormat="1" ht="11.5">
      <c r="B146" s="69"/>
      <c r="C146" s="70"/>
      <c r="D146" s="16"/>
      <c r="E146" s="9"/>
      <c r="F146" s="41"/>
      <c r="G146" s="42"/>
    </row>
    <row r="147" spans="2:7" s="1" customFormat="1" ht="12" customHeight="1">
      <c r="B147" s="58"/>
      <c r="C147" s="59"/>
      <c r="D147" s="10"/>
      <c r="E147" s="10"/>
      <c r="F147" s="60"/>
      <c r="G147" s="61"/>
    </row>
    <row r="148" spans="2:7" s="1" customFormat="1" ht="12" customHeight="1">
      <c r="B148" s="69"/>
      <c r="C148" s="70"/>
      <c r="D148" s="16"/>
      <c r="E148" s="9"/>
      <c r="F148" s="41"/>
      <c r="G148" s="42"/>
    </row>
    <row r="149" spans="2:7" s="1" customFormat="1" ht="12" customHeight="1">
      <c r="B149" s="58"/>
      <c r="C149" s="59"/>
      <c r="D149" s="10"/>
      <c r="E149" s="10"/>
      <c r="F149" s="60"/>
      <c r="G149" s="61"/>
    </row>
    <row r="150" spans="2:7" s="1" customFormat="1" ht="12" customHeight="1">
      <c r="B150" s="45"/>
      <c r="C150" s="31"/>
      <c r="D150" s="9"/>
      <c r="E150" s="9"/>
      <c r="F150" s="41"/>
      <c r="G150" s="42"/>
    </row>
    <row r="151" spans="2:7" s="1" customFormat="1" ht="12" customHeight="1">
      <c r="B151" s="58"/>
      <c r="C151" s="59"/>
      <c r="D151" s="10"/>
      <c r="E151" s="10"/>
      <c r="F151" s="60"/>
      <c r="G151" s="61"/>
    </row>
    <row r="152" spans="2:7" s="1" customFormat="1" ht="12" customHeight="1">
      <c r="B152" s="45"/>
      <c r="C152" s="31"/>
      <c r="D152" s="9"/>
      <c r="E152" s="9"/>
      <c r="F152" s="41"/>
      <c r="G152" s="42"/>
    </row>
    <row r="153" spans="2:7" s="1" customFormat="1" ht="12" customHeight="1">
      <c r="B153" s="58"/>
      <c r="C153" s="59"/>
      <c r="D153" s="10"/>
      <c r="E153" s="10"/>
      <c r="F153" s="60"/>
      <c r="G153" s="61"/>
    </row>
    <row r="154" spans="2:7" s="1" customFormat="1" ht="12" customHeight="1">
      <c r="B154" s="45"/>
      <c r="C154" s="31"/>
      <c r="D154" s="9"/>
      <c r="E154" s="9"/>
      <c r="F154" s="41"/>
      <c r="G154" s="42"/>
    </row>
    <row r="155" spans="2:7" s="1" customFormat="1" ht="12" customHeight="1">
      <c r="B155" s="58"/>
      <c r="C155" s="59"/>
      <c r="D155" s="10"/>
      <c r="E155" s="10"/>
      <c r="F155" s="60"/>
      <c r="G155" s="61"/>
    </row>
    <row r="156" spans="2:7" s="1" customFormat="1" ht="12" customHeight="1">
      <c r="B156" s="45"/>
      <c r="C156" s="31"/>
      <c r="D156" s="9"/>
      <c r="E156" s="9"/>
      <c r="F156" s="41"/>
      <c r="G156" s="42"/>
    </row>
    <row r="157" spans="2:7" s="1" customFormat="1" ht="20.149999999999999" customHeight="1">
      <c r="B157" s="2" t="s">
        <v>51</v>
      </c>
      <c r="C157" s="3"/>
      <c r="D157" s="11"/>
      <c r="E157" s="11"/>
      <c r="F157" s="33"/>
      <c r="G157" s="34">
        <f>SUM(G124:G156)</f>
        <v>11425000</v>
      </c>
    </row>
    <row r="158" spans="2:7" s="55" customFormat="1" ht="12" customHeight="1">
      <c r="C158" s="65"/>
      <c r="D158" s="66"/>
      <c r="E158" s="8"/>
      <c r="F158" s="67"/>
      <c r="G158" s="68"/>
    </row>
    <row r="159" spans="2:7" s="50" customFormat="1" ht="15" customHeight="1">
      <c r="B159" s="54"/>
      <c r="C159" s="51"/>
      <c r="D159" s="7"/>
      <c r="E159" s="7"/>
      <c r="F159" s="52"/>
      <c r="G159" s="53"/>
    </row>
    <row r="160" spans="2:7" s="55" customFormat="1" ht="15" customHeight="1">
      <c r="B160" s="64" t="s">
        <v>64</v>
      </c>
      <c r="C160" s="65"/>
      <c r="D160" s="8"/>
      <c r="E160" s="8"/>
      <c r="F160" s="67"/>
      <c r="G160" s="68"/>
    </row>
    <row r="161" spans="1:7" s="1" customFormat="1" ht="15.5" customHeight="1">
      <c r="B161" s="5" t="s">
        <v>1</v>
      </c>
      <c r="C161" s="5" t="s">
        <v>2</v>
      </c>
      <c r="D161" s="5" t="s">
        <v>3</v>
      </c>
      <c r="E161" s="5" t="s">
        <v>4</v>
      </c>
      <c r="F161" s="56" t="s">
        <v>5</v>
      </c>
      <c r="G161" s="157" t="s">
        <v>6</v>
      </c>
    </row>
    <row r="162" spans="1:7" s="1" customFormat="1" ht="12" customHeight="1">
      <c r="A162" s="1">
        <v>200</v>
      </c>
      <c r="B162" s="14" t="s">
        <v>65</v>
      </c>
      <c r="C162" s="15" t="s">
        <v>66</v>
      </c>
      <c r="D162" s="9"/>
      <c r="E162" s="9"/>
      <c r="F162" s="41"/>
      <c r="G162" s="98"/>
    </row>
    <row r="163" spans="1:7" s="1" customFormat="1" ht="12" customHeight="1">
      <c r="B163" s="45"/>
      <c r="C163" s="31"/>
      <c r="D163" s="9"/>
      <c r="E163" s="9"/>
      <c r="F163" s="41"/>
      <c r="G163" s="98"/>
    </row>
    <row r="164" spans="1:7" s="1" customFormat="1" ht="12" customHeight="1">
      <c r="A164" s="1">
        <v>6196</v>
      </c>
      <c r="B164" s="14" t="s">
        <v>288</v>
      </c>
      <c r="C164" s="15" t="s">
        <v>67</v>
      </c>
      <c r="D164" s="16" t="s">
        <v>12</v>
      </c>
      <c r="E164" s="9">
        <v>3</v>
      </c>
      <c r="F164" s="41">
        <v>15000</v>
      </c>
      <c r="G164" s="98">
        <f>E164*F164</f>
        <v>45000</v>
      </c>
    </row>
    <row r="165" spans="1:7" s="1" customFormat="1" ht="12" customHeight="1">
      <c r="B165" s="45"/>
      <c r="C165" s="31"/>
      <c r="D165" s="9"/>
      <c r="E165" s="9"/>
      <c r="F165" s="41"/>
      <c r="G165" s="98"/>
    </row>
    <row r="166" spans="1:7" s="1" customFormat="1" ht="12" customHeight="1">
      <c r="A166" s="1">
        <v>2963</v>
      </c>
      <c r="B166" s="14" t="s">
        <v>68</v>
      </c>
      <c r="C166" s="15" t="s">
        <v>69</v>
      </c>
      <c r="D166" s="9"/>
      <c r="E166" s="9"/>
      <c r="F166" s="41"/>
      <c r="G166" s="98"/>
    </row>
    <row r="167" spans="1:7" s="1" customFormat="1" ht="12" customHeight="1">
      <c r="B167" s="45"/>
      <c r="C167" s="31"/>
      <c r="D167" s="9"/>
      <c r="E167" s="9"/>
      <c r="F167" s="41"/>
      <c r="G167" s="98"/>
    </row>
    <row r="168" spans="1:7" s="1" customFormat="1" ht="12" customHeight="1">
      <c r="A168" s="1">
        <v>2964</v>
      </c>
      <c r="B168" s="62" t="s">
        <v>70</v>
      </c>
      <c r="C168" s="32" t="s">
        <v>71</v>
      </c>
      <c r="D168" s="9"/>
      <c r="E168" s="9"/>
      <c r="F168" s="41"/>
      <c r="G168" s="98"/>
    </row>
    <row r="169" spans="1:7" s="1" customFormat="1" ht="12" customHeight="1">
      <c r="B169" s="45"/>
      <c r="C169" s="31"/>
      <c r="D169" s="9"/>
      <c r="E169" s="9"/>
      <c r="F169" s="41"/>
      <c r="G169" s="98"/>
    </row>
    <row r="170" spans="1:7" s="1" customFormat="1" ht="12" customHeight="1">
      <c r="A170" s="1">
        <v>2966</v>
      </c>
      <c r="B170" s="45"/>
      <c r="C170" s="32" t="s">
        <v>177</v>
      </c>
      <c r="D170" s="16" t="s">
        <v>32</v>
      </c>
      <c r="E170" s="9">
        <v>20</v>
      </c>
      <c r="F170" s="41">
        <v>150</v>
      </c>
      <c r="G170" s="98">
        <f>E170*F170</f>
        <v>3000</v>
      </c>
    </row>
    <row r="171" spans="1:7" s="1" customFormat="1" ht="12" customHeight="1">
      <c r="B171" s="45"/>
      <c r="C171" s="31"/>
      <c r="D171" s="9"/>
      <c r="E171" s="9"/>
      <c r="F171" s="41"/>
      <c r="G171" s="98"/>
    </row>
    <row r="172" spans="1:7" s="1" customFormat="1" ht="12" customHeight="1">
      <c r="A172" s="1">
        <v>2967</v>
      </c>
      <c r="B172" s="14" t="s">
        <v>72</v>
      </c>
      <c r="C172" s="15" t="s">
        <v>73</v>
      </c>
      <c r="D172" s="16" t="s">
        <v>32</v>
      </c>
      <c r="E172" s="9">
        <v>30</v>
      </c>
      <c r="F172" s="41">
        <v>200</v>
      </c>
      <c r="G172" s="98">
        <f>E172*F172</f>
        <v>6000</v>
      </c>
    </row>
    <row r="173" spans="1:7" s="1" customFormat="1" ht="12" customHeight="1">
      <c r="B173" s="45"/>
      <c r="C173" s="31"/>
      <c r="D173" s="9"/>
      <c r="E173" s="9"/>
      <c r="F173" s="41"/>
      <c r="G173" s="98"/>
    </row>
    <row r="174" spans="1:7" s="1" customFormat="1" ht="12" customHeight="1">
      <c r="A174" s="1">
        <v>2968</v>
      </c>
      <c r="B174" s="14" t="s">
        <v>74</v>
      </c>
      <c r="C174" s="15" t="s">
        <v>75</v>
      </c>
      <c r="D174" s="16" t="s">
        <v>76</v>
      </c>
      <c r="E174" s="9">
        <v>150</v>
      </c>
      <c r="F174" s="41">
        <v>750</v>
      </c>
      <c r="G174" s="98">
        <f>E174*F174</f>
        <v>112500</v>
      </c>
    </row>
    <row r="175" spans="1:7" s="1" customFormat="1" ht="12" customHeight="1">
      <c r="B175" s="45"/>
      <c r="C175" s="31"/>
      <c r="D175" s="9"/>
      <c r="E175" s="9"/>
      <c r="F175" s="41"/>
      <c r="G175" s="98"/>
    </row>
    <row r="176" spans="1:7" s="1" customFormat="1" ht="12" customHeight="1">
      <c r="A176" s="1">
        <v>2969</v>
      </c>
      <c r="B176" s="14" t="s">
        <v>77</v>
      </c>
      <c r="C176" s="15" t="s">
        <v>78</v>
      </c>
      <c r="D176" s="16" t="s">
        <v>76</v>
      </c>
      <c r="E176" s="9">
        <v>150</v>
      </c>
      <c r="F176" s="41">
        <v>750</v>
      </c>
      <c r="G176" s="98">
        <f>E176*F176</f>
        <v>112500</v>
      </c>
    </row>
    <row r="177" spans="1:7" s="1" customFormat="1" ht="12" customHeight="1">
      <c r="B177" s="45"/>
      <c r="C177" s="31"/>
      <c r="D177" s="9"/>
      <c r="E177" s="9"/>
      <c r="F177" s="41"/>
      <c r="G177" s="98"/>
    </row>
    <row r="178" spans="1:7" s="1" customFormat="1" ht="12" customHeight="1">
      <c r="A178" s="1">
        <v>2988</v>
      </c>
      <c r="B178" s="62" t="s">
        <v>79</v>
      </c>
      <c r="C178" s="32" t="s">
        <v>80</v>
      </c>
      <c r="D178" s="16" t="s">
        <v>12</v>
      </c>
      <c r="E178" s="9">
        <v>3</v>
      </c>
      <c r="F178" s="41">
        <v>5000</v>
      </c>
      <c r="G178" s="98">
        <f>E178*F178</f>
        <v>15000</v>
      </c>
    </row>
    <row r="179" spans="1:7" s="1" customFormat="1" ht="12" customHeight="1">
      <c r="B179" s="45"/>
      <c r="C179" s="31"/>
      <c r="D179" s="9"/>
      <c r="E179" s="9"/>
      <c r="F179" s="41"/>
      <c r="G179" s="98"/>
    </row>
    <row r="180" spans="1:7" s="1" customFormat="1" ht="11.5">
      <c r="A180" s="1">
        <v>5201</v>
      </c>
      <c r="B180" s="14" t="s">
        <v>81</v>
      </c>
      <c r="C180" s="15" t="s">
        <v>82</v>
      </c>
      <c r="D180" s="16" t="s">
        <v>83</v>
      </c>
      <c r="E180" s="9">
        <v>7</v>
      </c>
      <c r="F180" s="41">
        <v>10000</v>
      </c>
      <c r="G180" s="98">
        <f>E180*F180</f>
        <v>70000</v>
      </c>
    </row>
    <row r="181" spans="1:7" s="1" customFormat="1" ht="12" customHeight="1">
      <c r="B181" s="69"/>
      <c r="C181" s="70"/>
      <c r="D181" s="9"/>
      <c r="E181" s="9"/>
      <c r="F181" s="41"/>
      <c r="G181" s="98"/>
    </row>
    <row r="182" spans="1:7" s="1" customFormat="1" ht="12" customHeight="1">
      <c r="A182" s="1">
        <v>5202</v>
      </c>
      <c r="B182" s="14" t="s">
        <v>84</v>
      </c>
      <c r="C182" s="15" t="s">
        <v>85</v>
      </c>
      <c r="D182" s="16" t="s">
        <v>12</v>
      </c>
      <c r="E182" s="9">
        <v>3</v>
      </c>
      <c r="F182" s="41">
        <v>2500</v>
      </c>
      <c r="G182" s="98">
        <f>E182*F182</f>
        <v>7500</v>
      </c>
    </row>
    <row r="183" spans="1:7" s="1" customFormat="1" ht="12" customHeight="1">
      <c r="B183" s="45"/>
      <c r="C183" s="31"/>
      <c r="D183" s="9"/>
      <c r="E183" s="9"/>
      <c r="F183" s="41"/>
      <c r="G183" s="98"/>
    </row>
    <row r="184" spans="1:7" s="1" customFormat="1" ht="23">
      <c r="B184" s="73" t="s">
        <v>289</v>
      </c>
      <c r="C184" s="15" t="s">
        <v>290</v>
      </c>
      <c r="D184" s="9"/>
      <c r="E184" s="9"/>
      <c r="F184" s="41"/>
      <c r="G184" s="98"/>
    </row>
    <row r="185" spans="1:7" s="1" customFormat="1" ht="12" customHeight="1">
      <c r="B185" s="45"/>
      <c r="C185" s="31"/>
      <c r="D185" s="9"/>
      <c r="E185" s="9"/>
      <c r="F185" s="41"/>
      <c r="G185" s="98"/>
    </row>
    <row r="186" spans="1:7" s="1" customFormat="1" ht="12" customHeight="1">
      <c r="B186" s="74" t="s">
        <v>291</v>
      </c>
      <c r="C186" s="32" t="s">
        <v>292</v>
      </c>
      <c r="D186" s="16" t="s">
        <v>279</v>
      </c>
      <c r="E186" s="9">
        <v>1</v>
      </c>
      <c r="F186" s="41"/>
      <c r="G186" s="98">
        <f>E186*F186</f>
        <v>0</v>
      </c>
    </row>
    <row r="187" spans="1:7" s="1" customFormat="1" ht="12" customHeight="1">
      <c r="B187" s="45"/>
      <c r="C187" s="31"/>
      <c r="D187" s="9"/>
      <c r="E187" s="9"/>
      <c r="F187" s="41"/>
      <c r="G187" s="98"/>
    </row>
    <row r="188" spans="1:7" s="1" customFormat="1" ht="12" customHeight="1">
      <c r="B188" s="62"/>
      <c r="C188" s="32"/>
      <c r="D188" s="16"/>
      <c r="E188" s="9"/>
      <c r="F188" s="41"/>
      <c r="G188" s="98"/>
    </row>
    <row r="189" spans="1:7" s="1" customFormat="1" ht="12" customHeight="1">
      <c r="B189" s="45"/>
      <c r="C189" s="31"/>
      <c r="D189" s="9"/>
      <c r="E189" s="9"/>
      <c r="F189" s="41"/>
      <c r="G189" s="98"/>
    </row>
    <row r="190" spans="1:7" s="1" customFormat="1" ht="24" customHeight="1">
      <c r="B190" s="14"/>
      <c r="C190" s="15"/>
      <c r="D190" s="9"/>
      <c r="E190" s="9"/>
      <c r="F190" s="41"/>
      <c r="G190" s="42"/>
    </row>
    <row r="191" spans="1:7" s="1" customFormat="1" ht="12" customHeight="1">
      <c r="B191" s="58"/>
      <c r="C191" s="59"/>
      <c r="D191" s="10"/>
      <c r="E191" s="10"/>
      <c r="F191" s="60"/>
      <c r="G191" s="61"/>
    </row>
    <row r="192" spans="1:7" s="1" customFormat="1" ht="12" customHeight="1">
      <c r="B192" s="62"/>
      <c r="C192" s="32"/>
      <c r="D192" s="16"/>
      <c r="E192" s="9"/>
      <c r="F192" s="41"/>
      <c r="G192" s="42"/>
    </row>
    <row r="193" spans="1:7" s="1" customFormat="1" ht="12" customHeight="1">
      <c r="B193" s="58"/>
      <c r="C193" s="59"/>
      <c r="D193" s="10"/>
      <c r="E193" s="10"/>
      <c r="F193" s="60"/>
      <c r="G193" s="61"/>
    </row>
    <row r="194" spans="1:7" s="1" customFormat="1" ht="24" customHeight="1">
      <c r="B194" s="62"/>
      <c r="C194" s="32"/>
      <c r="D194" s="16"/>
      <c r="E194" s="9"/>
      <c r="F194" s="41"/>
      <c r="G194" s="42"/>
    </row>
    <row r="195" spans="1:7" s="1" customFormat="1" ht="12" customHeight="1">
      <c r="B195" s="58"/>
      <c r="C195" s="59"/>
      <c r="D195" s="10"/>
      <c r="E195" s="10"/>
      <c r="F195" s="60"/>
      <c r="G195" s="61"/>
    </row>
    <row r="196" spans="1:7" s="1" customFormat="1" ht="12" customHeight="1">
      <c r="B196" s="45"/>
      <c r="C196" s="31"/>
      <c r="D196" s="9"/>
      <c r="E196" s="9"/>
      <c r="F196" s="41"/>
      <c r="G196" s="42"/>
    </row>
    <row r="197" spans="1:7" s="1" customFormat="1" ht="12" customHeight="1">
      <c r="B197" s="58"/>
      <c r="C197" s="59"/>
      <c r="D197" s="10"/>
      <c r="E197" s="10"/>
      <c r="F197" s="60"/>
      <c r="G197" s="61"/>
    </row>
    <row r="198" spans="1:7" s="1" customFormat="1" ht="12" customHeight="1">
      <c r="B198" s="45"/>
      <c r="C198" s="31"/>
      <c r="D198" s="9"/>
      <c r="E198" s="9"/>
      <c r="F198" s="41"/>
      <c r="G198" s="42"/>
    </row>
    <row r="199" spans="1:7" s="1" customFormat="1" ht="12" customHeight="1">
      <c r="B199" s="58"/>
      <c r="C199" s="59"/>
      <c r="D199" s="10"/>
      <c r="E199" s="10"/>
      <c r="F199" s="60"/>
      <c r="G199" s="61"/>
    </row>
    <row r="200" spans="1:7" s="1" customFormat="1" ht="12" customHeight="1">
      <c r="B200" s="45"/>
      <c r="C200" s="31"/>
      <c r="D200" s="9"/>
      <c r="E200" s="9"/>
      <c r="F200" s="41"/>
      <c r="G200" s="42"/>
    </row>
    <row r="201" spans="1:7" s="1" customFormat="1" ht="20.149999999999999" customHeight="1">
      <c r="B201" s="2" t="s">
        <v>51</v>
      </c>
      <c r="C201" s="3"/>
      <c r="D201" s="11"/>
      <c r="E201" s="11"/>
      <c r="F201" s="33"/>
      <c r="G201" s="34">
        <f>SUM(G162:G200)</f>
        <v>371500</v>
      </c>
    </row>
    <row r="202" spans="1:7" s="55" customFormat="1" ht="12" customHeight="1">
      <c r="C202" s="65"/>
      <c r="D202" s="66"/>
      <c r="E202" s="8"/>
      <c r="F202" s="67"/>
      <c r="G202" s="68"/>
    </row>
    <row r="203" spans="1:7" s="50" customFormat="1" ht="15" customHeight="1">
      <c r="B203" s="54"/>
      <c r="C203" s="51"/>
      <c r="D203" s="7"/>
      <c r="E203" s="7"/>
      <c r="F203" s="52"/>
      <c r="G203" s="53"/>
    </row>
    <row r="204" spans="1:7" s="55" customFormat="1" ht="15" customHeight="1">
      <c r="B204" s="64" t="s">
        <v>86</v>
      </c>
      <c r="C204" s="65"/>
      <c r="D204" s="8"/>
      <c r="E204" s="8"/>
      <c r="F204" s="67"/>
      <c r="G204" s="68"/>
    </row>
    <row r="205" spans="1:7" s="1" customFormat="1" ht="15.5" customHeight="1">
      <c r="B205" s="5" t="s">
        <v>1</v>
      </c>
      <c r="C205" s="5" t="s">
        <v>2</v>
      </c>
      <c r="D205" s="5" t="s">
        <v>3</v>
      </c>
      <c r="E205" s="5" t="s">
        <v>4</v>
      </c>
      <c r="F205" s="56" t="s">
        <v>5</v>
      </c>
      <c r="G205" s="57" t="s">
        <v>6</v>
      </c>
    </row>
    <row r="206" spans="1:7" s="1" customFormat="1" ht="12" customHeight="1">
      <c r="A206" s="1">
        <v>201</v>
      </c>
      <c r="B206" s="14" t="s">
        <v>87</v>
      </c>
      <c r="C206" s="15" t="s">
        <v>88</v>
      </c>
      <c r="D206" s="9"/>
      <c r="E206" s="9"/>
      <c r="F206" s="41"/>
      <c r="G206" s="42"/>
    </row>
    <row r="207" spans="1:7" s="1" customFormat="1" ht="12" customHeight="1">
      <c r="B207" s="58"/>
      <c r="C207" s="59"/>
      <c r="D207" s="10"/>
      <c r="E207" s="10"/>
      <c r="F207" s="60"/>
      <c r="G207" s="61"/>
    </row>
    <row r="208" spans="1:7" s="1" customFormat="1" ht="12" customHeight="1">
      <c r="B208" s="14" t="s">
        <v>280</v>
      </c>
      <c r="C208" s="15" t="s">
        <v>281</v>
      </c>
      <c r="D208" s="9"/>
      <c r="E208" s="9"/>
      <c r="F208" s="41"/>
      <c r="G208" s="42"/>
    </row>
    <row r="209" spans="2:7" s="1" customFormat="1" ht="12" customHeight="1">
      <c r="B209" s="58"/>
      <c r="C209" s="59"/>
      <c r="D209" s="10"/>
      <c r="E209" s="10"/>
      <c r="F209" s="60"/>
      <c r="G209" s="61"/>
    </row>
    <row r="210" spans="2:7" s="1" customFormat="1" ht="11.5">
      <c r="B210" s="62" t="s">
        <v>186</v>
      </c>
      <c r="C210" s="32" t="s">
        <v>187</v>
      </c>
      <c r="D210" s="16" t="s">
        <v>17</v>
      </c>
      <c r="E210" s="9">
        <v>2</v>
      </c>
      <c r="F210" s="41">
        <v>18000</v>
      </c>
      <c r="G210" s="42">
        <f>E210*F210</f>
        <v>36000</v>
      </c>
    </row>
    <row r="211" spans="2:7" s="1" customFormat="1" ht="12" customHeight="1">
      <c r="B211" s="58"/>
      <c r="C211" s="59"/>
      <c r="D211" s="10"/>
      <c r="E211" s="10"/>
      <c r="F211" s="60"/>
      <c r="G211" s="61"/>
    </row>
    <row r="212" spans="2:7" s="1" customFormat="1" ht="12" customHeight="1">
      <c r="B212" s="14" t="s">
        <v>188</v>
      </c>
      <c r="C212" s="15" t="s">
        <v>189</v>
      </c>
      <c r="D212" s="9"/>
      <c r="E212" s="9"/>
      <c r="F212" s="41"/>
      <c r="G212" s="42"/>
    </row>
    <row r="213" spans="2:7" s="1" customFormat="1" ht="12" customHeight="1">
      <c r="B213" s="58"/>
      <c r="C213" s="59"/>
      <c r="D213" s="10"/>
      <c r="E213" s="10"/>
      <c r="F213" s="60"/>
      <c r="G213" s="61"/>
    </row>
    <row r="214" spans="2:7" s="1" customFormat="1" ht="11.5">
      <c r="B214" s="62" t="s">
        <v>190</v>
      </c>
      <c r="C214" s="32" t="s">
        <v>191</v>
      </c>
      <c r="D214" s="16" t="s">
        <v>32</v>
      </c>
      <c r="E214" s="9">
        <v>15</v>
      </c>
      <c r="F214" s="41">
        <v>1350</v>
      </c>
      <c r="G214" s="42">
        <f>E214*F214</f>
        <v>20250</v>
      </c>
    </row>
    <row r="215" spans="2:7" s="1" customFormat="1" ht="12" customHeight="1">
      <c r="B215" s="58"/>
      <c r="C215" s="59"/>
      <c r="D215" s="10"/>
      <c r="E215" s="10"/>
      <c r="F215" s="60"/>
      <c r="G215" s="61"/>
    </row>
    <row r="216" spans="2:7" s="1" customFormat="1" ht="26" customHeight="1">
      <c r="B216" s="62" t="s">
        <v>228</v>
      </c>
      <c r="C216" s="32" t="s">
        <v>229</v>
      </c>
      <c r="D216" s="16" t="s">
        <v>32</v>
      </c>
      <c r="E216" s="9">
        <v>23</v>
      </c>
      <c r="F216" s="41">
        <v>1550</v>
      </c>
      <c r="G216" s="42">
        <f>E216*F216</f>
        <v>35650</v>
      </c>
    </row>
    <row r="217" spans="2:7" s="1" customFormat="1" ht="12" customHeight="1">
      <c r="B217" s="58"/>
      <c r="C217" s="59"/>
      <c r="D217" s="10"/>
      <c r="E217" s="10"/>
      <c r="F217" s="60"/>
      <c r="G217" s="61"/>
    </row>
    <row r="218" spans="2:7" s="1" customFormat="1" ht="11.5">
      <c r="B218" s="14" t="s">
        <v>90</v>
      </c>
      <c r="C218" s="15" t="s">
        <v>91</v>
      </c>
      <c r="D218" s="9"/>
      <c r="E218" s="9"/>
      <c r="F218" s="41"/>
      <c r="G218" s="42"/>
    </row>
    <row r="219" spans="2:7" s="1" customFormat="1" ht="12" customHeight="1">
      <c r="B219" s="58"/>
      <c r="C219" s="59"/>
      <c r="D219" s="10"/>
      <c r="E219" s="10"/>
      <c r="F219" s="60"/>
      <c r="G219" s="61"/>
    </row>
    <row r="220" spans="2:7" s="1" customFormat="1" ht="14.4" customHeight="1">
      <c r="B220" s="62" t="s">
        <v>92</v>
      </c>
      <c r="C220" s="32" t="s">
        <v>93</v>
      </c>
      <c r="D220" s="16" t="s">
        <v>19</v>
      </c>
      <c r="E220" s="9">
        <v>300</v>
      </c>
      <c r="F220" s="41">
        <v>750</v>
      </c>
      <c r="G220" s="42">
        <f>E220*F220</f>
        <v>225000</v>
      </c>
    </row>
    <row r="221" spans="2:7" s="1" customFormat="1" ht="12" customHeight="1">
      <c r="B221" s="58"/>
      <c r="C221" s="59"/>
      <c r="D221" s="10"/>
      <c r="E221" s="10"/>
      <c r="F221" s="60"/>
      <c r="G221" s="61"/>
    </row>
    <row r="222" spans="2:7" s="1" customFormat="1" ht="15.65" customHeight="1">
      <c r="B222" s="62"/>
      <c r="C222" s="32"/>
      <c r="D222" s="16"/>
      <c r="E222" s="9"/>
      <c r="F222" s="41"/>
      <c r="G222" s="42"/>
    </row>
    <row r="223" spans="2:7" s="1" customFormat="1" ht="12" customHeight="1">
      <c r="B223" s="58"/>
      <c r="C223" s="59"/>
      <c r="D223" s="10"/>
      <c r="E223" s="10"/>
      <c r="F223" s="60"/>
      <c r="G223" s="61"/>
    </row>
    <row r="224" spans="2:7" s="1" customFormat="1" ht="17" customHeight="1">
      <c r="B224" s="62"/>
      <c r="C224" s="32"/>
      <c r="D224" s="16"/>
      <c r="E224" s="9"/>
      <c r="F224" s="41"/>
      <c r="G224" s="42"/>
    </row>
    <row r="225" spans="1:7" s="1" customFormat="1" ht="12" customHeight="1">
      <c r="B225" s="58"/>
      <c r="C225" s="59"/>
      <c r="D225" s="10"/>
      <c r="E225" s="10"/>
      <c r="F225" s="60"/>
      <c r="G225" s="61"/>
    </row>
    <row r="226" spans="1:7" s="1" customFormat="1" ht="12" customHeight="1">
      <c r="B226" s="14"/>
      <c r="C226" s="15"/>
      <c r="D226" s="9"/>
      <c r="E226" s="9"/>
      <c r="F226" s="41"/>
      <c r="G226" s="42"/>
    </row>
    <row r="227" spans="1:7" s="1" customFormat="1" ht="12" customHeight="1">
      <c r="B227" s="58"/>
      <c r="C227" s="59"/>
      <c r="D227" s="10"/>
      <c r="E227" s="10"/>
      <c r="F227" s="60"/>
      <c r="G227" s="61"/>
    </row>
    <row r="228" spans="1:7" s="1" customFormat="1" ht="12" customHeight="1">
      <c r="B228" s="62"/>
      <c r="C228" s="32"/>
      <c r="D228" s="16"/>
      <c r="E228" s="9"/>
      <c r="F228" s="41"/>
      <c r="G228" s="42"/>
    </row>
    <row r="229" spans="1:7" s="1" customFormat="1" ht="12" customHeight="1">
      <c r="B229" s="58"/>
      <c r="C229" s="59"/>
      <c r="D229" s="10"/>
      <c r="E229" s="10"/>
      <c r="F229" s="60"/>
      <c r="G229" s="61"/>
    </row>
    <row r="230" spans="1:7" s="1" customFormat="1" ht="12" customHeight="1">
      <c r="B230" s="62"/>
      <c r="C230" s="32"/>
      <c r="D230" s="16"/>
      <c r="E230" s="9"/>
      <c r="F230" s="41"/>
      <c r="G230" s="42"/>
    </row>
    <row r="231" spans="1:7" s="1" customFormat="1" ht="12" customHeight="1">
      <c r="B231" s="58"/>
      <c r="C231" s="59"/>
      <c r="D231" s="10"/>
      <c r="E231" s="10"/>
      <c r="F231" s="60"/>
      <c r="G231" s="61"/>
    </row>
    <row r="232" spans="1:7" s="1" customFormat="1" ht="20.149999999999999" customHeight="1">
      <c r="B232" s="2" t="s">
        <v>30</v>
      </c>
      <c r="C232" s="3"/>
      <c r="D232" s="11"/>
      <c r="E232" s="11"/>
      <c r="F232" s="33"/>
      <c r="G232" s="34">
        <f>SUM(G206:G231)</f>
        <v>316900</v>
      </c>
    </row>
    <row r="233" spans="1:7" s="55" customFormat="1" ht="12" customHeight="1">
      <c r="C233" s="65"/>
      <c r="D233" s="66"/>
      <c r="E233" s="8"/>
      <c r="F233" s="67"/>
      <c r="G233" s="68"/>
    </row>
    <row r="234" spans="1:7" s="55" customFormat="1" ht="15" customHeight="1">
      <c r="B234" s="64" t="s">
        <v>94</v>
      </c>
      <c r="C234" s="65"/>
      <c r="D234" s="8"/>
      <c r="E234" s="8"/>
      <c r="F234" s="67"/>
      <c r="G234" s="68"/>
    </row>
    <row r="235" spans="1:7" s="1" customFormat="1" ht="15.5" customHeight="1">
      <c r="B235" s="5" t="s">
        <v>1</v>
      </c>
      <c r="C235" s="5" t="s">
        <v>2</v>
      </c>
      <c r="D235" s="5" t="s">
        <v>3</v>
      </c>
      <c r="E235" s="5" t="s">
        <v>4</v>
      </c>
      <c r="F235" s="56" t="s">
        <v>5</v>
      </c>
      <c r="G235" s="57" t="s">
        <v>6</v>
      </c>
    </row>
    <row r="236" spans="1:7" s="1" customFormat="1" ht="12" customHeight="1">
      <c r="A236" s="1">
        <v>237</v>
      </c>
      <c r="B236" s="14" t="s">
        <v>95</v>
      </c>
      <c r="C236" s="15" t="s">
        <v>96</v>
      </c>
      <c r="D236" s="9"/>
      <c r="E236" s="9"/>
      <c r="F236" s="41"/>
      <c r="G236" s="42"/>
    </row>
    <row r="237" spans="1:7" s="1" customFormat="1" ht="12" customHeight="1">
      <c r="B237" s="58"/>
      <c r="C237" s="59"/>
      <c r="D237" s="10"/>
      <c r="E237" s="10"/>
      <c r="F237" s="60"/>
      <c r="G237" s="61"/>
    </row>
    <row r="238" spans="1:7" s="1" customFormat="1" ht="12" customHeight="1">
      <c r="A238" s="1">
        <v>6199</v>
      </c>
      <c r="B238" s="14" t="s">
        <v>97</v>
      </c>
      <c r="C238" s="15" t="s">
        <v>98</v>
      </c>
      <c r="D238" s="9"/>
      <c r="E238" s="9"/>
      <c r="F238" s="41"/>
      <c r="G238" s="42"/>
    </row>
    <row r="239" spans="1:7" s="1" customFormat="1" ht="12" customHeight="1">
      <c r="B239" s="58"/>
      <c r="C239" s="59"/>
      <c r="D239" s="10"/>
      <c r="E239" s="10"/>
      <c r="F239" s="60"/>
      <c r="G239" s="61"/>
    </row>
    <row r="240" spans="1:7" s="1" customFormat="1" ht="25.25" customHeight="1">
      <c r="A240" s="1">
        <v>6200</v>
      </c>
      <c r="B240" s="62" t="s">
        <v>99</v>
      </c>
      <c r="C240" s="32" t="s">
        <v>100</v>
      </c>
      <c r="D240" s="9"/>
      <c r="E240" s="9"/>
      <c r="F240" s="41"/>
      <c r="G240" s="42"/>
    </row>
    <row r="241" spans="1:7" s="1" customFormat="1" ht="12" customHeight="1">
      <c r="B241" s="58"/>
      <c r="C241" s="59"/>
      <c r="D241" s="10"/>
      <c r="E241" s="10"/>
      <c r="F241" s="60"/>
      <c r="G241" s="61"/>
    </row>
    <row r="242" spans="1:7" s="1" customFormat="1" ht="27" customHeight="1">
      <c r="A242" s="1">
        <v>6201</v>
      </c>
      <c r="B242" s="45"/>
      <c r="C242" s="32" t="s">
        <v>221</v>
      </c>
      <c r="D242" s="16" t="s">
        <v>19</v>
      </c>
      <c r="E242" s="9">
        <v>2500</v>
      </c>
      <c r="F242" s="41">
        <v>120</v>
      </c>
      <c r="G242" s="42">
        <f>E242*F242</f>
        <v>300000</v>
      </c>
    </row>
    <row r="243" spans="1:7" s="1" customFormat="1" ht="12" customHeight="1">
      <c r="B243" s="58"/>
      <c r="C243" s="59"/>
      <c r="D243" s="10"/>
      <c r="E243" s="10"/>
      <c r="F243" s="60"/>
      <c r="G243" s="61"/>
    </row>
    <row r="244" spans="1:7" s="1" customFormat="1" ht="12" customHeight="1">
      <c r="A244" s="1">
        <v>5315</v>
      </c>
      <c r="B244" s="62" t="s">
        <v>102</v>
      </c>
      <c r="C244" s="32" t="s">
        <v>103</v>
      </c>
      <c r="D244" s="16" t="s">
        <v>89</v>
      </c>
      <c r="E244" s="9">
        <v>5</v>
      </c>
      <c r="F244" s="41">
        <v>6</v>
      </c>
      <c r="G244" s="42">
        <f>E244*F244</f>
        <v>30</v>
      </c>
    </row>
    <row r="245" spans="1:7" s="1" customFormat="1" ht="12" customHeight="1">
      <c r="B245" s="58"/>
      <c r="C245" s="59"/>
      <c r="D245" s="10"/>
      <c r="E245" s="10"/>
      <c r="F245" s="60"/>
      <c r="G245" s="61"/>
    </row>
    <row r="246" spans="1:7" s="1" customFormat="1" ht="12" customHeight="1">
      <c r="A246" s="1">
        <v>5322</v>
      </c>
      <c r="B246" s="62"/>
      <c r="C246" s="32"/>
      <c r="D246" s="16"/>
      <c r="E246" s="9"/>
      <c r="F246" s="41"/>
      <c r="G246" s="42"/>
    </row>
    <row r="247" spans="1:7" s="1" customFormat="1" ht="12" customHeight="1">
      <c r="B247" s="58"/>
      <c r="C247" s="59"/>
      <c r="D247" s="10"/>
      <c r="E247" s="10"/>
      <c r="F247" s="60"/>
      <c r="G247" s="61"/>
    </row>
    <row r="248" spans="1:7" s="1" customFormat="1" ht="12" customHeight="1">
      <c r="B248" s="45"/>
      <c r="C248" s="31"/>
      <c r="D248" s="9"/>
      <c r="E248" s="9"/>
      <c r="F248" s="41"/>
      <c r="G248" s="42"/>
    </row>
    <row r="249" spans="1:7" s="1" customFormat="1" ht="12" customHeight="1">
      <c r="B249" s="58"/>
      <c r="C249" s="59"/>
      <c r="D249" s="10"/>
      <c r="E249" s="10"/>
      <c r="F249" s="60"/>
      <c r="G249" s="61"/>
    </row>
    <row r="250" spans="1:7" s="1" customFormat="1" ht="12" customHeight="1">
      <c r="B250" s="45"/>
      <c r="C250" s="31"/>
      <c r="D250" s="9"/>
      <c r="E250" s="9"/>
      <c r="F250" s="41"/>
      <c r="G250" s="42"/>
    </row>
    <row r="251" spans="1:7" s="1" customFormat="1" ht="12" customHeight="1">
      <c r="B251" s="58"/>
      <c r="C251" s="59"/>
      <c r="D251" s="10"/>
      <c r="E251" s="10"/>
      <c r="F251" s="60"/>
      <c r="G251" s="61"/>
    </row>
    <row r="252" spans="1:7" s="1" customFormat="1" ht="20.149999999999999" customHeight="1">
      <c r="B252" s="2" t="s">
        <v>51</v>
      </c>
      <c r="C252" s="3"/>
      <c r="D252" s="11"/>
      <c r="E252" s="11"/>
      <c r="F252" s="33"/>
      <c r="G252" s="34">
        <f>SUM(G236:G251)</f>
        <v>300030</v>
      </c>
    </row>
    <row r="253" spans="1:7" s="55" customFormat="1" ht="12" customHeight="1">
      <c r="C253" s="65"/>
      <c r="D253" s="66"/>
      <c r="E253" s="8"/>
      <c r="F253" s="67"/>
      <c r="G253" s="68"/>
    </row>
    <row r="254" spans="1:7" s="55" customFormat="1" ht="15" customHeight="1">
      <c r="B254" s="64" t="s">
        <v>104</v>
      </c>
      <c r="C254" s="65"/>
      <c r="D254" s="8"/>
      <c r="E254" s="8"/>
      <c r="F254" s="67"/>
      <c r="G254" s="68"/>
    </row>
    <row r="255" spans="1:7" s="1" customFormat="1" ht="15.5" customHeight="1">
      <c r="B255" s="5" t="s">
        <v>1</v>
      </c>
      <c r="C255" s="5" t="s">
        <v>2</v>
      </c>
      <c r="D255" s="5" t="s">
        <v>3</v>
      </c>
      <c r="E255" s="5" t="s">
        <v>4</v>
      </c>
      <c r="F255" s="56" t="s">
        <v>5</v>
      </c>
      <c r="G255" s="57" t="s">
        <v>6</v>
      </c>
    </row>
    <row r="256" spans="1:7" s="1" customFormat="1" ht="12" customHeight="1">
      <c r="A256" s="1">
        <v>238</v>
      </c>
      <c r="B256" s="14" t="s">
        <v>105</v>
      </c>
      <c r="C256" s="15" t="s">
        <v>106</v>
      </c>
      <c r="D256" s="9"/>
      <c r="E256" s="9"/>
      <c r="F256" s="41"/>
      <c r="G256" s="42"/>
    </row>
    <row r="257" spans="1:7" s="1" customFormat="1" ht="12" customHeight="1">
      <c r="B257" s="58"/>
      <c r="C257" s="59"/>
      <c r="D257" s="10"/>
      <c r="E257" s="10"/>
      <c r="F257" s="60"/>
      <c r="G257" s="61"/>
    </row>
    <row r="258" spans="1:7" s="1" customFormat="1" ht="12" customHeight="1">
      <c r="A258" s="1">
        <v>6211</v>
      </c>
      <c r="B258" s="14" t="s">
        <v>107</v>
      </c>
      <c r="C258" s="15" t="s">
        <v>108</v>
      </c>
      <c r="D258" s="9"/>
      <c r="E258" s="9"/>
      <c r="F258" s="41"/>
      <c r="G258" s="42"/>
    </row>
    <row r="259" spans="1:7" s="1" customFormat="1" ht="12" customHeight="1">
      <c r="B259" s="58"/>
      <c r="C259" s="59"/>
      <c r="D259" s="10"/>
      <c r="E259" s="10"/>
      <c r="F259" s="60"/>
      <c r="G259" s="61"/>
    </row>
    <row r="260" spans="1:7" s="1" customFormat="1" ht="24" customHeight="1">
      <c r="A260" s="1">
        <v>6212</v>
      </c>
      <c r="B260" s="62" t="s">
        <v>109</v>
      </c>
      <c r="C260" s="32" t="s">
        <v>110</v>
      </c>
      <c r="D260" s="9"/>
      <c r="E260" s="9"/>
      <c r="F260" s="41"/>
      <c r="G260" s="42"/>
    </row>
    <row r="261" spans="1:7" s="1" customFormat="1" ht="12" customHeight="1">
      <c r="B261" s="58"/>
      <c r="C261" s="59"/>
      <c r="D261" s="10"/>
      <c r="E261" s="10"/>
      <c r="F261" s="60"/>
      <c r="G261" s="61"/>
    </row>
    <row r="262" spans="1:7" s="1" customFormat="1" ht="12" customHeight="1">
      <c r="A262" s="1">
        <v>6213</v>
      </c>
      <c r="B262" s="45"/>
      <c r="C262" s="32" t="s">
        <v>101</v>
      </c>
      <c r="D262" s="16" t="s">
        <v>19</v>
      </c>
      <c r="E262" s="9">
        <v>40</v>
      </c>
      <c r="F262" s="41">
        <v>150</v>
      </c>
      <c r="G262" s="42">
        <f>E262*F262</f>
        <v>6000</v>
      </c>
    </row>
    <row r="263" spans="1:7" s="1" customFormat="1" ht="12" customHeight="1">
      <c r="B263" s="58"/>
      <c r="C263" s="59"/>
      <c r="D263" s="10"/>
      <c r="E263" s="10"/>
      <c r="F263" s="60"/>
      <c r="G263" s="61"/>
    </row>
    <row r="264" spans="1:7" s="1" customFormat="1" ht="12" customHeight="1">
      <c r="A264" s="1">
        <v>3434</v>
      </c>
      <c r="B264" s="62" t="s">
        <v>111</v>
      </c>
      <c r="C264" s="32" t="s">
        <v>112</v>
      </c>
      <c r="D264" s="16" t="s">
        <v>19</v>
      </c>
      <c r="E264" s="9">
        <v>25</v>
      </c>
      <c r="F264" s="41">
        <v>150</v>
      </c>
      <c r="G264" s="42">
        <f>E264*F264</f>
        <v>3750</v>
      </c>
    </row>
    <row r="265" spans="1:7" s="1" customFormat="1" ht="12" customHeight="1">
      <c r="B265" s="58"/>
      <c r="C265" s="59"/>
      <c r="D265" s="10"/>
      <c r="E265" s="10"/>
      <c r="F265" s="60"/>
      <c r="G265" s="61"/>
    </row>
    <row r="266" spans="1:7" s="1" customFormat="1" ht="12" customHeight="1">
      <c r="A266" s="1">
        <v>3435</v>
      </c>
      <c r="B266" s="62" t="s">
        <v>113</v>
      </c>
      <c r="C266" s="32" t="s">
        <v>114</v>
      </c>
      <c r="D266" s="9"/>
      <c r="E266" s="9"/>
      <c r="F266" s="41"/>
      <c r="G266" s="42"/>
    </row>
    <row r="267" spans="1:7" s="1" customFormat="1" ht="12" customHeight="1">
      <c r="B267" s="58"/>
      <c r="C267" s="59"/>
      <c r="D267" s="10"/>
      <c r="E267" s="10"/>
      <c r="F267" s="60"/>
      <c r="G267" s="61"/>
    </row>
    <row r="268" spans="1:7" s="1" customFormat="1" ht="12" customHeight="1">
      <c r="A268" s="1">
        <v>3436</v>
      </c>
      <c r="B268" s="45"/>
      <c r="C268" s="32" t="s">
        <v>115</v>
      </c>
      <c r="D268" s="16" t="s">
        <v>19</v>
      </c>
      <c r="E268" s="9">
        <v>10</v>
      </c>
      <c r="F268" s="41">
        <v>600</v>
      </c>
      <c r="G268" s="42">
        <f>E268*F268</f>
        <v>6000</v>
      </c>
    </row>
    <row r="269" spans="1:7" s="1" customFormat="1" ht="12" customHeight="1">
      <c r="B269" s="58"/>
      <c r="C269" s="59"/>
      <c r="D269" s="10"/>
      <c r="E269" s="10"/>
      <c r="F269" s="60"/>
      <c r="G269" s="61"/>
    </row>
    <row r="270" spans="1:7" s="1" customFormat="1" ht="12" customHeight="1">
      <c r="A270" s="1">
        <v>3443</v>
      </c>
      <c r="B270" s="14" t="s">
        <v>223</v>
      </c>
      <c r="C270" s="15" t="s">
        <v>116</v>
      </c>
      <c r="D270" s="9"/>
      <c r="E270" s="9"/>
      <c r="F270" s="41"/>
      <c r="G270" s="42"/>
    </row>
    <row r="271" spans="1:7" s="1" customFormat="1" ht="12" customHeight="1">
      <c r="B271" s="58"/>
      <c r="C271" s="59"/>
      <c r="D271" s="10"/>
      <c r="E271" s="10"/>
      <c r="F271" s="60"/>
      <c r="G271" s="61"/>
    </row>
    <row r="272" spans="1:7" s="1" customFormat="1" ht="12" customHeight="1">
      <c r="A272" s="1">
        <v>3445</v>
      </c>
      <c r="B272" s="62" t="s">
        <v>117</v>
      </c>
      <c r="C272" s="32" t="s">
        <v>118</v>
      </c>
      <c r="D272" s="16" t="s">
        <v>21</v>
      </c>
      <c r="E272" s="9">
        <v>50</v>
      </c>
      <c r="F272" s="41">
        <v>1250</v>
      </c>
      <c r="G272" s="42">
        <f>E272*F272</f>
        <v>62500</v>
      </c>
    </row>
    <row r="273" spans="1:7" s="1" customFormat="1" ht="12" customHeight="1">
      <c r="B273" s="58"/>
      <c r="C273" s="59"/>
      <c r="D273" s="10"/>
      <c r="E273" s="10"/>
      <c r="F273" s="60"/>
      <c r="G273" s="61"/>
    </row>
    <row r="274" spans="1:7" s="1" customFormat="1" ht="46">
      <c r="A274" s="1">
        <v>3446</v>
      </c>
      <c r="B274" s="45"/>
      <c r="C274" s="74" t="s">
        <v>224</v>
      </c>
      <c r="D274" s="9" t="s">
        <v>32</v>
      </c>
      <c r="E274" s="9">
        <v>10</v>
      </c>
      <c r="F274" s="41">
        <v>2500</v>
      </c>
      <c r="G274" s="42">
        <f>E274*F274</f>
        <v>25000</v>
      </c>
    </row>
    <row r="275" spans="1:7" s="1" customFormat="1" ht="11.5">
      <c r="B275" s="58"/>
      <c r="C275" s="59"/>
      <c r="D275" s="10"/>
      <c r="E275" s="10"/>
      <c r="F275" s="60"/>
      <c r="G275" s="61"/>
    </row>
    <row r="276" spans="1:7" s="1" customFormat="1" ht="23">
      <c r="B276" s="45"/>
      <c r="C276" s="74" t="s">
        <v>225</v>
      </c>
      <c r="D276" s="9" t="s">
        <v>222</v>
      </c>
      <c r="E276" s="9">
        <v>70</v>
      </c>
      <c r="F276" s="41">
        <v>450</v>
      </c>
      <c r="G276" s="42">
        <f>E276*F276</f>
        <v>31500</v>
      </c>
    </row>
    <row r="277" spans="1:7" s="1" customFormat="1" ht="11.5">
      <c r="B277" s="58"/>
      <c r="C277" s="59"/>
      <c r="D277" s="10"/>
      <c r="E277" s="10"/>
      <c r="F277" s="60"/>
      <c r="G277" s="61"/>
    </row>
    <row r="278" spans="1:7" s="1" customFormat="1" ht="13.5">
      <c r="B278" s="45"/>
      <c r="C278" s="74" t="s">
        <v>226</v>
      </c>
      <c r="D278" s="9" t="s">
        <v>222</v>
      </c>
      <c r="E278" s="9">
        <v>70</v>
      </c>
      <c r="F278" s="41">
        <v>25</v>
      </c>
      <c r="G278" s="42">
        <f>E278*F278</f>
        <v>1750</v>
      </c>
    </row>
    <row r="279" spans="1:7" s="21" customFormat="1" ht="12" customHeight="1">
      <c r="B279" s="58"/>
      <c r="C279" s="59"/>
      <c r="D279" s="10"/>
      <c r="E279" s="10"/>
      <c r="F279" s="60"/>
      <c r="G279" s="61"/>
    </row>
    <row r="280" spans="1:7" s="21" customFormat="1" ht="12" customHeight="1">
      <c r="B280" s="14" t="s">
        <v>275</v>
      </c>
      <c r="C280" s="15" t="s">
        <v>272</v>
      </c>
      <c r="D280" s="20"/>
      <c r="E280" s="20"/>
      <c r="F280" s="75"/>
      <c r="G280" s="76"/>
    </row>
    <row r="281" spans="1:7" s="21" customFormat="1" ht="12" customHeight="1">
      <c r="B281" s="58"/>
      <c r="C281" s="59"/>
      <c r="D281" s="10"/>
      <c r="E281" s="10"/>
      <c r="F281" s="60"/>
      <c r="G281" s="61"/>
    </row>
    <row r="282" spans="1:7" s="21" customFormat="1" ht="11.5">
      <c r="B282" s="62" t="s">
        <v>273</v>
      </c>
      <c r="C282" s="32" t="s">
        <v>274</v>
      </c>
      <c r="D282" s="16" t="s">
        <v>63</v>
      </c>
      <c r="E282" s="9"/>
      <c r="F282" s="41"/>
      <c r="G282" s="42">
        <f>E282*F282</f>
        <v>0</v>
      </c>
    </row>
    <row r="283" spans="1:7" s="21" customFormat="1" ht="12" customHeight="1">
      <c r="B283" s="58"/>
      <c r="C283" s="59"/>
      <c r="D283" s="10"/>
      <c r="E283" s="10"/>
      <c r="F283" s="60"/>
      <c r="G283" s="61"/>
    </row>
    <row r="284" spans="1:7" s="21" customFormat="1" ht="12" customHeight="1">
      <c r="B284" s="77"/>
      <c r="C284" s="78"/>
      <c r="D284" s="20"/>
      <c r="E284" s="20"/>
      <c r="F284" s="75"/>
      <c r="G284" s="76"/>
    </row>
    <row r="285" spans="1:7" s="21" customFormat="1" ht="12" customHeight="1">
      <c r="B285" s="58"/>
      <c r="C285" s="59"/>
      <c r="D285" s="10"/>
      <c r="E285" s="10"/>
      <c r="F285" s="60"/>
      <c r="G285" s="61"/>
    </row>
    <row r="286" spans="1:7" s="21" customFormat="1" ht="12" customHeight="1">
      <c r="B286" s="77"/>
      <c r="C286" s="78"/>
      <c r="D286" s="20"/>
      <c r="E286" s="20"/>
      <c r="F286" s="75"/>
      <c r="G286" s="76"/>
    </row>
    <row r="287" spans="1:7" s="21" customFormat="1" ht="12" customHeight="1">
      <c r="B287" s="58"/>
      <c r="C287" s="59"/>
      <c r="D287" s="10"/>
      <c r="E287" s="10"/>
      <c r="F287" s="60"/>
      <c r="G287" s="61"/>
    </row>
    <row r="288" spans="1:7" s="21" customFormat="1" ht="20.149999999999999" customHeight="1">
      <c r="B288" s="77"/>
      <c r="C288" s="78"/>
      <c r="D288" s="20"/>
      <c r="E288" s="20"/>
      <c r="F288" s="75"/>
      <c r="G288" s="76"/>
    </row>
    <row r="289" spans="1:7" s="55" customFormat="1" ht="12" customHeight="1">
      <c r="B289" s="2" t="s">
        <v>30</v>
      </c>
      <c r="C289" s="3"/>
      <c r="D289" s="11"/>
      <c r="E289" s="11"/>
      <c r="F289" s="33"/>
      <c r="G289" s="34">
        <f>SUM(G256:G288)</f>
        <v>136500</v>
      </c>
    </row>
    <row r="290" spans="1:7" s="55" customFormat="1" ht="15" customHeight="1">
      <c r="B290" s="54"/>
      <c r="C290" s="51"/>
      <c r="D290" s="7"/>
      <c r="E290" s="7"/>
      <c r="F290" s="52"/>
      <c r="G290" s="53"/>
    </row>
    <row r="291" spans="1:7" s="1" customFormat="1" ht="15.5" customHeight="1">
      <c r="B291" s="64" t="s">
        <v>119</v>
      </c>
      <c r="C291" s="65"/>
      <c r="D291" s="8"/>
      <c r="E291" s="8"/>
      <c r="F291" s="67"/>
      <c r="G291" s="68"/>
    </row>
    <row r="292" spans="1:7" s="1" customFormat="1" ht="12" customHeight="1">
      <c r="A292" s="1">
        <v>243</v>
      </c>
      <c r="B292" s="5" t="s">
        <v>1</v>
      </c>
      <c r="C292" s="5" t="s">
        <v>2</v>
      </c>
      <c r="D292" s="5" t="s">
        <v>3</v>
      </c>
      <c r="E292" s="5" t="s">
        <v>4</v>
      </c>
      <c r="F292" s="56" t="s">
        <v>5</v>
      </c>
      <c r="G292" s="57" t="s">
        <v>6</v>
      </c>
    </row>
    <row r="293" spans="1:7" s="1" customFormat="1" ht="12" customHeight="1">
      <c r="B293" s="14" t="s">
        <v>120</v>
      </c>
      <c r="C293" s="15" t="s">
        <v>121</v>
      </c>
      <c r="D293" s="9"/>
      <c r="E293" s="9"/>
      <c r="F293" s="41"/>
      <c r="G293" s="42"/>
    </row>
    <row r="294" spans="1:7" s="1" customFormat="1" ht="12" customHeight="1">
      <c r="B294" s="58"/>
      <c r="C294" s="59"/>
      <c r="D294" s="10"/>
      <c r="E294" s="10"/>
      <c r="F294" s="60"/>
      <c r="G294" s="61"/>
    </row>
    <row r="295" spans="1:7" s="1" customFormat="1" ht="23">
      <c r="B295" s="14" t="s">
        <v>123</v>
      </c>
      <c r="C295" s="15" t="s">
        <v>124</v>
      </c>
      <c r="D295" s="9"/>
      <c r="E295" s="9"/>
      <c r="F295" s="41"/>
      <c r="G295" s="42"/>
    </row>
    <row r="296" spans="1:7" s="1" customFormat="1" ht="12" customHeight="1">
      <c r="B296" s="58"/>
      <c r="C296" s="59"/>
      <c r="D296" s="10"/>
      <c r="E296" s="10"/>
      <c r="F296" s="60"/>
      <c r="G296" s="61"/>
    </row>
    <row r="297" spans="1:7" s="1" customFormat="1" ht="12" customHeight="1">
      <c r="B297" s="62" t="s">
        <v>230</v>
      </c>
      <c r="C297" s="32" t="s">
        <v>122</v>
      </c>
      <c r="D297" s="9"/>
      <c r="E297" s="9"/>
      <c r="F297" s="41"/>
      <c r="G297" s="42"/>
    </row>
    <row r="298" spans="1:7" s="1" customFormat="1" ht="12" customHeight="1">
      <c r="B298" s="58"/>
      <c r="C298" s="59"/>
      <c r="D298" s="10"/>
      <c r="E298" s="10"/>
      <c r="F298" s="60"/>
      <c r="G298" s="61"/>
    </row>
    <row r="299" spans="1:7" s="1" customFormat="1" ht="12" customHeight="1">
      <c r="B299" s="45"/>
      <c r="C299" s="32" t="s">
        <v>231</v>
      </c>
      <c r="D299" s="16" t="s">
        <v>19</v>
      </c>
      <c r="E299" s="9">
        <v>2750</v>
      </c>
      <c r="F299" s="41">
        <v>350</v>
      </c>
      <c r="G299" s="42">
        <f>E299*F299</f>
        <v>962500</v>
      </c>
    </row>
    <row r="300" spans="1:7" s="1" customFormat="1" ht="12" customHeight="1">
      <c r="B300" s="58"/>
      <c r="C300" s="59"/>
      <c r="D300" s="10"/>
      <c r="E300" s="10"/>
      <c r="F300" s="60"/>
      <c r="G300" s="61"/>
    </row>
    <row r="301" spans="1:7" s="1" customFormat="1" ht="12" customHeight="1">
      <c r="B301" s="45"/>
      <c r="C301" s="32" t="s">
        <v>232</v>
      </c>
      <c r="D301" s="16" t="s">
        <v>19</v>
      </c>
      <c r="E301" s="9">
        <v>1450</v>
      </c>
      <c r="F301" s="41">
        <v>305</v>
      </c>
      <c r="G301" s="42">
        <f>E301*F301</f>
        <v>442250</v>
      </c>
    </row>
    <row r="302" spans="1:7" s="1" customFormat="1" ht="12" customHeight="1">
      <c r="B302" s="58"/>
      <c r="C302" s="59"/>
      <c r="D302" s="10"/>
      <c r="E302" s="10"/>
      <c r="F302" s="60"/>
      <c r="G302" s="61"/>
    </row>
    <row r="303" spans="1:7" s="1" customFormat="1" ht="12" customHeight="1">
      <c r="B303" s="45"/>
      <c r="C303" s="32" t="s">
        <v>233</v>
      </c>
      <c r="D303" s="16" t="s">
        <v>19</v>
      </c>
      <c r="E303" s="9">
        <v>2550</v>
      </c>
      <c r="F303" s="41">
        <v>300</v>
      </c>
      <c r="G303" s="42">
        <f>E303*F303</f>
        <v>765000</v>
      </c>
    </row>
    <row r="304" spans="1:7" s="1" customFormat="1" ht="12" customHeight="1">
      <c r="B304" s="58"/>
      <c r="C304" s="59"/>
      <c r="D304" s="10"/>
      <c r="E304" s="10"/>
      <c r="F304" s="60"/>
      <c r="G304" s="61"/>
    </row>
    <row r="305" spans="1:7" s="1" customFormat="1" ht="23">
      <c r="B305" s="45"/>
      <c r="C305" s="32" t="s">
        <v>234</v>
      </c>
      <c r="D305" s="16" t="s">
        <v>19</v>
      </c>
      <c r="E305" s="9">
        <v>2550</v>
      </c>
      <c r="F305" s="41">
        <v>350</v>
      </c>
      <c r="G305" s="42">
        <f>E305*F305</f>
        <v>892500</v>
      </c>
    </row>
    <row r="306" spans="1:7" s="1" customFormat="1" ht="12" customHeight="1">
      <c r="B306" s="58"/>
      <c r="C306" s="59"/>
      <c r="D306" s="10"/>
      <c r="E306" s="10"/>
      <c r="F306" s="60"/>
      <c r="G306" s="61"/>
    </row>
    <row r="307" spans="1:7" s="1" customFormat="1" ht="12" customHeight="1">
      <c r="B307" s="14" t="s">
        <v>192</v>
      </c>
      <c r="C307" s="15" t="s">
        <v>193</v>
      </c>
      <c r="D307" s="9"/>
      <c r="E307" s="9"/>
      <c r="F307" s="41"/>
      <c r="G307" s="42"/>
    </row>
    <row r="308" spans="1:7" s="1" customFormat="1" ht="12" customHeight="1">
      <c r="B308" s="58"/>
      <c r="C308" s="59"/>
      <c r="D308" s="10"/>
      <c r="E308" s="10"/>
      <c r="F308" s="60"/>
      <c r="G308" s="61"/>
    </row>
    <row r="309" spans="1:7" s="1" customFormat="1" ht="12" customHeight="1">
      <c r="B309" s="62" t="s">
        <v>194</v>
      </c>
      <c r="C309" s="32" t="s">
        <v>195</v>
      </c>
      <c r="D309" s="16" t="s">
        <v>196</v>
      </c>
      <c r="E309" s="9">
        <v>90</v>
      </c>
      <c r="F309" s="41">
        <v>1900</v>
      </c>
      <c r="G309" s="42">
        <f>E309*F309</f>
        <v>171000</v>
      </c>
    </row>
    <row r="310" spans="1:7" s="1" customFormat="1" ht="12" customHeight="1">
      <c r="B310" s="58"/>
      <c r="C310" s="59"/>
      <c r="D310" s="10"/>
      <c r="E310" s="10"/>
      <c r="F310" s="60"/>
      <c r="G310" s="61"/>
    </row>
    <row r="311" spans="1:7" s="1" customFormat="1" ht="12" customHeight="1">
      <c r="B311" s="14" t="s">
        <v>235</v>
      </c>
      <c r="C311" s="15" t="s">
        <v>236</v>
      </c>
      <c r="D311" s="9"/>
      <c r="E311" s="9"/>
      <c r="F311" s="41"/>
      <c r="G311" s="42"/>
    </row>
    <row r="312" spans="1:7" s="1" customFormat="1" ht="12" customHeight="1">
      <c r="B312" s="58"/>
      <c r="C312" s="59"/>
      <c r="D312" s="10"/>
      <c r="E312" s="10"/>
      <c r="F312" s="60"/>
      <c r="G312" s="61"/>
    </row>
    <row r="313" spans="1:7" s="1" customFormat="1" ht="12" customHeight="1">
      <c r="B313" s="62" t="s">
        <v>237</v>
      </c>
      <c r="C313" s="32" t="s">
        <v>238</v>
      </c>
      <c r="D313" s="16" t="s">
        <v>20</v>
      </c>
      <c r="E313" s="9">
        <v>2.5</v>
      </c>
      <c r="F313" s="41">
        <v>1600</v>
      </c>
      <c r="G313" s="42">
        <f>E313*F313</f>
        <v>4000</v>
      </c>
    </row>
    <row r="314" spans="1:7" s="1" customFormat="1" ht="12" customHeight="1">
      <c r="B314" s="58"/>
      <c r="C314" s="59"/>
      <c r="D314" s="10"/>
      <c r="E314" s="10"/>
      <c r="F314" s="60"/>
      <c r="G314" s="61"/>
    </row>
    <row r="315" spans="1:7" s="1" customFormat="1" ht="24" customHeight="1">
      <c r="A315" s="1">
        <v>3733</v>
      </c>
      <c r="B315" s="14" t="s">
        <v>197</v>
      </c>
      <c r="C315" s="15" t="s">
        <v>198</v>
      </c>
      <c r="D315" s="9"/>
      <c r="E315" s="9"/>
      <c r="F315" s="41"/>
      <c r="G315" s="42"/>
    </row>
    <row r="316" spans="1:7" s="1" customFormat="1" ht="11.5">
      <c r="B316" s="58"/>
      <c r="C316" s="59"/>
      <c r="D316" s="10"/>
      <c r="E316" s="10"/>
      <c r="F316" s="60"/>
      <c r="G316" s="61"/>
    </row>
    <row r="317" spans="1:7" s="1" customFormat="1" ht="12" customHeight="1">
      <c r="A317" s="1">
        <v>3734</v>
      </c>
      <c r="B317" s="62" t="s">
        <v>199</v>
      </c>
      <c r="C317" s="32" t="s">
        <v>200</v>
      </c>
      <c r="D317" s="16" t="s">
        <v>22</v>
      </c>
      <c r="E317" s="9">
        <v>1</v>
      </c>
      <c r="F317" s="41">
        <v>50000</v>
      </c>
      <c r="G317" s="42">
        <f>E317*F317</f>
        <v>50000</v>
      </c>
    </row>
    <row r="318" spans="1:7" s="1" customFormat="1" ht="12" customHeight="1">
      <c r="B318" s="58"/>
      <c r="C318" s="59"/>
      <c r="D318" s="10"/>
      <c r="E318" s="10"/>
      <c r="F318" s="60"/>
      <c r="G318" s="61"/>
    </row>
    <row r="319" spans="1:7" s="1" customFormat="1" ht="12" customHeight="1">
      <c r="B319" s="62" t="s">
        <v>201</v>
      </c>
      <c r="C319" s="32" t="s">
        <v>202</v>
      </c>
      <c r="D319" s="16" t="s">
        <v>23</v>
      </c>
      <c r="E319" s="9">
        <f>F317</f>
        <v>50000</v>
      </c>
      <c r="F319" s="41">
        <v>0.08</v>
      </c>
      <c r="G319" s="42">
        <f>E319*F319</f>
        <v>4000</v>
      </c>
    </row>
    <row r="320" spans="1:7" s="1" customFormat="1" ht="12" customHeight="1">
      <c r="B320" s="58"/>
      <c r="C320" s="59"/>
      <c r="D320" s="10"/>
      <c r="E320" s="10"/>
      <c r="F320" s="60"/>
      <c r="G320" s="61"/>
    </row>
    <row r="321" spans="1:7" s="1" customFormat="1" ht="11.5">
      <c r="B321" s="45"/>
      <c r="C321" s="31"/>
      <c r="D321" s="9"/>
      <c r="E321" s="9"/>
      <c r="F321" s="41"/>
      <c r="G321" s="42"/>
    </row>
    <row r="322" spans="1:7" s="55" customFormat="1" ht="12" customHeight="1">
      <c r="B322" s="2" t="s">
        <v>51</v>
      </c>
      <c r="C322" s="3"/>
      <c r="D322" s="11"/>
      <c r="E322" s="11"/>
      <c r="F322" s="33"/>
      <c r="G322" s="34">
        <f>SUM(G293:G321)</f>
        <v>3291250</v>
      </c>
    </row>
    <row r="323" spans="1:7" s="55" customFormat="1" ht="15" customHeight="1">
      <c r="C323" s="65"/>
      <c r="D323" s="66"/>
      <c r="E323" s="8"/>
      <c r="F323" s="67"/>
      <c r="G323" s="68"/>
    </row>
    <row r="324" spans="1:7" s="1" customFormat="1" ht="15.5" customHeight="1">
      <c r="B324" s="64" t="s">
        <v>125</v>
      </c>
      <c r="C324" s="65"/>
      <c r="D324" s="8"/>
      <c r="E324" s="8"/>
      <c r="F324" s="67"/>
      <c r="G324" s="68"/>
    </row>
    <row r="325" spans="1:7" s="1" customFormat="1" ht="12" customHeight="1">
      <c r="A325" s="1">
        <v>245</v>
      </c>
      <c r="B325" s="5" t="s">
        <v>1</v>
      </c>
      <c r="C325" s="5" t="s">
        <v>2</v>
      </c>
      <c r="D325" s="5" t="s">
        <v>3</v>
      </c>
      <c r="E325" s="5" t="s">
        <v>4</v>
      </c>
      <c r="F325" s="56" t="s">
        <v>5</v>
      </c>
      <c r="G325" s="57" t="s">
        <v>6</v>
      </c>
    </row>
    <row r="326" spans="1:7" s="1" customFormat="1" ht="12" customHeight="1">
      <c r="B326" s="14" t="s">
        <v>126</v>
      </c>
      <c r="C326" s="15" t="s">
        <v>127</v>
      </c>
      <c r="D326" s="9"/>
      <c r="E326" s="9"/>
      <c r="F326" s="41"/>
      <c r="G326" s="42"/>
    </row>
    <row r="327" spans="1:7" s="1" customFormat="1" ht="12" customHeight="1">
      <c r="A327" s="1">
        <v>3777</v>
      </c>
      <c r="B327" s="71"/>
      <c r="C327" s="72"/>
      <c r="D327" s="10"/>
      <c r="E327" s="10"/>
      <c r="F327" s="60"/>
      <c r="G327" s="61"/>
    </row>
    <row r="328" spans="1:7" s="1" customFormat="1" ht="12" customHeight="1">
      <c r="B328" s="14" t="s">
        <v>178</v>
      </c>
      <c r="C328" s="15" t="s">
        <v>128</v>
      </c>
      <c r="D328" s="9"/>
      <c r="E328" s="9"/>
      <c r="F328" s="41"/>
      <c r="G328" s="42"/>
    </row>
    <row r="329" spans="1:7" s="1" customFormat="1" ht="12" customHeight="1">
      <c r="A329" s="1">
        <v>3779</v>
      </c>
      <c r="B329" s="58"/>
      <c r="C329" s="59"/>
      <c r="D329" s="10"/>
      <c r="E329" s="10"/>
      <c r="F329" s="60"/>
      <c r="G329" s="61"/>
    </row>
    <row r="330" spans="1:7" s="1" customFormat="1" ht="15" customHeight="1">
      <c r="B330" s="62" t="s">
        <v>179</v>
      </c>
      <c r="C330" s="32" t="s">
        <v>282</v>
      </c>
      <c r="D330" s="16" t="s">
        <v>19</v>
      </c>
      <c r="E330" s="9">
        <v>8300</v>
      </c>
      <c r="F330" s="41">
        <v>25</v>
      </c>
      <c r="G330" s="42">
        <f>E330*F330</f>
        <v>207500</v>
      </c>
    </row>
    <row r="331" spans="1:7" s="1" customFormat="1" ht="11.5">
      <c r="A331" s="1">
        <v>3793</v>
      </c>
      <c r="B331" s="58"/>
      <c r="C331" s="59"/>
      <c r="D331" s="10"/>
      <c r="E331" s="10"/>
      <c r="F331" s="60"/>
      <c r="G331" s="61"/>
    </row>
    <row r="332" spans="1:7" s="1" customFormat="1" ht="23">
      <c r="B332" s="14" t="s">
        <v>133</v>
      </c>
      <c r="C332" s="15" t="s">
        <v>134</v>
      </c>
      <c r="D332" s="9"/>
      <c r="E332" s="9"/>
      <c r="F332" s="41"/>
      <c r="G332" s="42"/>
    </row>
    <row r="333" spans="1:7" s="1" customFormat="1" ht="11.5">
      <c r="A333" s="1">
        <v>3794</v>
      </c>
      <c r="B333" s="58"/>
      <c r="C333" s="59"/>
      <c r="D333" s="10"/>
      <c r="E333" s="10"/>
      <c r="F333" s="60"/>
      <c r="G333" s="61"/>
    </row>
    <row r="334" spans="1:7" s="1" customFormat="1" ht="23">
      <c r="B334" s="62" t="s">
        <v>135</v>
      </c>
      <c r="C334" s="32" t="s">
        <v>129</v>
      </c>
      <c r="D334" s="9"/>
      <c r="E334" s="9"/>
      <c r="F334" s="41"/>
      <c r="G334" s="42"/>
    </row>
    <row r="335" spans="1:7" s="1" customFormat="1" ht="12" customHeight="1">
      <c r="A335" s="1">
        <v>3795</v>
      </c>
      <c r="B335" s="58"/>
      <c r="C335" s="59"/>
      <c r="D335" s="10"/>
      <c r="E335" s="10"/>
      <c r="F335" s="60"/>
      <c r="G335" s="61"/>
    </row>
    <row r="336" spans="1:7" s="1" customFormat="1" ht="12" customHeight="1">
      <c r="B336" s="45"/>
      <c r="C336" s="32" t="s">
        <v>130</v>
      </c>
      <c r="D336" s="16" t="s">
        <v>19</v>
      </c>
      <c r="E336" s="9">
        <v>30000</v>
      </c>
      <c r="F336" s="41">
        <v>50</v>
      </c>
      <c r="G336" s="42">
        <f>E336*F336</f>
        <v>1500000</v>
      </c>
    </row>
    <row r="337" spans="1:7" s="1" customFormat="1" ht="12" customHeight="1">
      <c r="A337" s="1">
        <v>3796</v>
      </c>
      <c r="B337" s="58"/>
      <c r="C337" s="59"/>
      <c r="D337" s="10"/>
      <c r="E337" s="10"/>
      <c r="F337" s="60"/>
      <c r="G337" s="61"/>
    </row>
    <row r="338" spans="1:7" s="1" customFormat="1" ht="12" customHeight="1">
      <c r="B338" s="45"/>
      <c r="C338" s="32" t="s">
        <v>131</v>
      </c>
      <c r="D338" s="16" t="s">
        <v>19</v>
      </c>
      <c r="E338" s="9">
        <v>600</v>
      </c>
      <c r="F338" s="41">
        <v>350</v>
      </c>
      <c r="G338" s="42">
        <f>E338*F338</f>
        <v>210000</v>
      </c>
    </row>
    <row r="339" spans="1:7" s="1" customFormat="1" ht="12" customHeight="1">
      <c r="A339" s="1">
        <v>6227</v>
      </c>
      <c r="B339" s="58"/>
      <c r="C339" s="59"/>
      <c r="D339" s="10"/>
      <c r="E339" s="10"/>
      <c r="F339" s="60"/>
      <c r="G339" s="61"/>
    </row>
    <row r="340" spans="1:7" s="1" customFormat="1" ht="12" customHeight="1">
      <c r="B340" s="45"/>
      <c r="C340" s="32" t="s">
        <v>136</v>
      </c>
      <c r="D340" s="16" t="s">
        <v>19</v>
      </c>
      <c r="E340" s="9">
        <v>200</v>
      </c>
      <c r="F340" s="41">
        <v>400</v>
      </c>
      <c r="G340" s="42">
        <f>E340*F340</f>
        <v>80000</v>
      </c>
    </row>
    <row r="341" spans="1:7" s="1" customFormat="1" ht="12" customHeight="1">
      <c r="B341" s="58"/>
      <c r="C341" s="59"/>
      <c r="D341" s="10"/>
      <c r="E341" s="10"/>
      <c r="F341" s="60"/>
      <c r="G341" s="61"/>
    </row>
    <row r="342" spans="1:7" s="1" customFormat="1" ht="23">
      <c r="B342" s="14" t="s">
        <v>137</v>
      </c>
      <c r="C342" s="15" t="s">
        <v>132</v>
      </c>
      <c r="D342" s="9"/>
      <c r="E342" s="9"/>
      <c r="F342" s="41"/>
      <c r="G342" s="42"/>
    </row>
    <row r="343" spans="1:7" s="1" customFormat="1" ht="12" customHeight="1">
      <c r="A343" s="1">
        <v>3798</v>
      </c>
      <c r="B343" s="58"/>
      <c r="C343" s="59"/>
      <c r="D343" s="10"/>
      <c r="E343" s="10"/>
      <c r="F343" s="60"/>
      <c r="G343" s="61"/>
    </row>
    <row r="344" spans="1:7" s="1" customFormat="1" ht="12" customHeight="1">
      <c r="B344" s="45"/>
      <c r="C344" s="32" t="s">
        <v>130</v>
      </c>
      <c r="D344" s="16" t="s">
        <v>19</v>
      </c>
      <c r="E344" s="9">
        <v>300</v>
      </c>
      <c r="F344" s="41">
        <v>80</v>
      </c>
      <c r="G344" s="42">
        <f>E344*F344</f>
        <v>24000</v>
      </c>
    </row>
    <row r="345" spans="1:7" s="1" customFormat="1" ht="12" customHeight="1">
      <c r="A345" s="1">
        <v>3799</v>
      </c>
      <c r="B345" s="58"/>
      <c r="C345" s="59"/>
      <c r="D345" s="10"/>
      <c r="E345" s="10"/>
      <c r="F345" s="60"/>
      <c r="G345" s="61"/>
    </row>
    <row r="346" spans="1:7" s="1" customFormat="1" ht="12" customHeight="1">
      <c r="B346" s="14" t="s">
        <v>138</v>
      </c>
      <c r="C346" s="15" t="s">
        <v>139</v>
      </c>
      <c r="D346" s="9" t="s">
        <v>283</v>
      </c>
      <c r="E346" s="9"/>
      <c r="F346" s="41"/>
      <c r="G346" s="42"/>
    </row>
    <row r="347" spans="1:7" s="1" customFormat="1" ht="12" customHeight="1">
      <c r="A347" s="1">
        <v>3801</v>
      </c>
      <c r="B347" s="58"/>
      <c r="C347" s="59"/>
      <c r="D347" s="10"/>
      <c r="E347" s="10"/>
      <c r="F347" s="60"/>
      <c r="G347" s="61"/>
    </row>
    <row r="348" spans="1:7" s="1" customFormat="1" ht="12" customHeight="1">
      <c r="B348" s="62" t="s">
        <v>140</v>
      </c>
      <c r="C348" s="32" t="s">
        <v>141</v>
      </c>
      <c r="D348" s="9"/>
      <c r="E348" s="9"/>
      <c r="F348" s="41"/>
      <c r="G348" s="42"/>
    </row>
    <row r="349" spans="1:7" s="1" customFormat="1" ht="12" customHeight="1">
      <c r="A349" s="1">
        <v>6230</v>
      </c>
      <c r="B349" s="58"/>
      <c r="C349" s="59"/>
      <c r="D349" s="10"/>
      <c r="E349" s="10"/>
      <c r="F349" s="60"/>
      <c r="G349" s="61"/>
    </row>
    <row r="350" spans="1:7" s="1" customFormat="1" ht="12" customHeight="1">
      <c r="B350" s="45"/>
      <c r="C350" s="32" t="s">
        <v>142</v>
      </c>
      <c r="D350" s="16" t="s">
        <v>19</v>
      </c>
      <c r="E350" s="9">
        <v>200</v>
      </c>
      <c r="F350" s="41">
        <v>55</v>
      </c>
      <c r="G350" s="42">
        <f>E350*F350</f>
        <v>11000</v>
      </c>
    </row>
    <row r="351" spans="1:7" s="1" customFormat="1" ht="12" customHeight="1">
      <c r="A351" s="1">
        <v>6231</v>
      </c>
      <c r="B351" s="58"/>
      <c r="C351" s="59"/>
      <c r="D351" s="10"/>
      <c r="E351" s="10"/>
      <c r="F351" s="60"/>
      <c r="G351" s="61"/>
    </row>
    <row r="352" spans="1:7" s="1" customFormat="1" ht="12" customHeight="1">
      <c r="B352" s="45"/>
      <c r="C352" s="32" t="s">
        <v>143</v>
      </c>
      <c r="D352" s="16" t="s">
        <v>19</v>
      </c>
      <c r="E352" s="9">
        <v>200</v>
      </c>
      <c r="F352" s="41">
        <v>55</v>
      </c>
      <c r="G352" s="42">
        <f>E352*F352</f>
        <v>11000</v>
      </c>
    </row>
    <row r="353" spans="1:7" s="1" customFormat="1" ht="12" customHeight="1">
      <c r="A353" s="1">
        <v>3804</v>
      </c>
      <c r="B353" s="58"/>
      <c r="C353" s="59"/>
      <c r="D353" s="10"/>
      <c r="E353" s="10"/>
      <c r="F353" s="60"/>
      <c r="G353" s="61"/>
    </row>
    <row r="354" spans="1:7" s="1" customFormat="1" ht="12" customHeight="1">
      <c r="B354" s="14" t="s">
        <v>144</v>
      </c>
      <c r="C354" s="15" t="s">
        <v>145</v>
      </c>
      <c r="D354" s="9"/>
      <c r="E354" s="9"/>
      <c r="F354" s="41"/>
      <c r="G354" s="42"/>
    </row>
    <row r="355" spans="1:7" s="1" customFormat="1" ht="12" customHeight="1">
      <c r="A355" s="1">
        <v>3805</v>
      </c>
      <c r="B355" s="58"/>
      <c r="C355" s="59"/>
      <c r="D355" s="10"/>
      <c r="E355" s="10"/>
      <c r="F355" s="60"/>
      <c r="G355" s="61"/>
    </row>
    <row r="356" spans="1:7" s="1" customFormat="1" ht="12" customHeight="1">
      <c r="B356" s="62" t="s">
        <v>146</v>
      </c>
      <c r="C356" s="32" t="s">
        <v>147</v>
      </c>
      <c r="D356" s="16" t="s">
        <v>19</v>
      </c>
      <c r="E356" s="9">
        <v>8300</v>
      </c>
      <c r="F356" s="41">
        <v>15</v>
      </c>
      <c r="G356" s="42">
        <f>E356*F356</f>
        <v>124500</v>
      </c>
    </row>
    <row r="357" spans="1:7" s="1" customFormat="1" ht="12" customHeight="1">
      <c r="A357" s="1">
        <v>5446</v>
      </c>
      <c r="B357" s="58"/>
      <c r="C357" s="59"/>
      <c r="D357" s="10"/>
      <c r="E357" s="10"/>
      <c r="F357" s="60"/>
      <c r="G357" s="61"/>
    </row>
    <row r="358" spans="1:7" s="1" customFormat="1" ht="12" customHeight="1">
      <c r="B358" s="45"/>
      <c r="C358" s="31"/>
      <c r="D358" s="9"/>
      <c r="E358" s="9"/>
      <c r="F358" s="41"/>
      <c r="G358" s="42"/>
    </row>
    <row r="359" spans="1:7" s="1" customFormat="1" ht="12" customHeight="1">
      <c r="B359" s="58"/>
      <c r="C359" s="59"/>
      <c r="D359" s="10"/>
      <c r="E359" s="10"/>
      <c r="F359" s="60"/>
      <c r="G359" s="61"/>
    </row>
    <row r="360" spans="1:7" s="1" customFormat="1" ht="12" customHeight="1">
      <c r="B360" s="45"/>
      <c r="C360" s="31"/>
      <c r="D360" s="9"/>
      <c r="E360" s="9"/>
      <c r="F360" s="41"/>
      <c r="G360" s="42"/>
    </row>
    <row r="361" spans="1:7" s="1" customFormat="1" ht="12" customHeight="1">
      <c r="B361" s="58"/>
      <c r="C361" s="59"/>
      <c r="D361" s="10"/>
      <c r="E361" s="10"/>
      <c r="F361" s="60"/>
      <c r="G361" s="61"/>
    </row>
    <row r="362" spans="1:7" s="1" customFormat="1" ht="12" customHeight="1">
      <c r="B362" s="45"/>
      <c r="C362" s="31"/>
      <c r="D362" s="9"/>
      <c r="E362" s="9"/>
      <c r="F362" s="41"/>
      <c r="G362" s="42"/>
    </row>
    <row r="363" spans="1:7" s="55" customFormat="1" ht="12" customHeight="1">
      <c r="B363" s="2" t="s">
        <v>51</v>
      </c>
      <c r="C363" s="3"/>
      <c r="D363" s="11"/>
      <c r="E363" s="11"/>
      <c r="F363" s="33"/>
      <c r="G363" s="34">
        <f>SUM(G326:G362)</f>
        <v>2168000</v>
      </c>
    </row>
    <row r="364" spans="1:7" s="55" customFormat="1" ht="15" customHeight="1">
      <c r="C364" s="65"/>
      <c r="D364" s="66"/>
      <c r="E364" s="8"/>
      <c r="F364" s="67"/>
      <c r="G364" s="68"/>
    </row>
    <row r="365" spans="1:7" s="1" customFormat="1" ht="15.5" customHeight="1">
      <c r="B365" s="64" t="s">
        <v>148</v>
      </c>
      <c r="C365" s="65"/>
      <c r="D365" s="8"/>
      <c r="E365" s="8"/>
      <c r="F365" s="67"/>
      <c r="G365" s="68"/>
    </row>
    <row r="366" spans="1:7" s="1" customFormat="1" ht="12" customHeight="1">
      <c r="A366" s="1">
        <v>247</v>
      </c>
      <c r="B366" s="5" t="s">
        <v>1</v>
      </c>
      <c r="C366" s="5" t="s">
        <v>2</v>
      </c>
      <c r="D366" s="5" t="s">
        <v>3</v>
      </c>
      <c r="E366" s="5" t="s">
        <v>4</v>
      </c>
      <c r="F366" s="56" t="s">
        <v>5</v>
      </c>
      <c r="G366" s="57" t="s">
        <v>6</v>
      </c>
    </row>
    <row r="367" spans="1:7" s="1" customFormat="1" ht="12" customHeight="1">
      <c r="B367" s="14" t="s">
        <v>149</v>
      </c>
      <c r="C367" s="15" t="s">
        <v>150</v>
      </c>
      <c r="D367" s="9"/>
      <c r="E367" s="9"/>
      <c r="F367" s="41"/>
      <c r="G367" s="42"/>
    </row>
    <row r="368" spans="1:7" s="1" customFormat="1" ht="12" customHeight="1">
      <c r="B368" s="58"/>
      <c r="C368" s="59"/>
      <c r="D368" s="10"/>
      <c r="E368" s="10"/>
      <c r="F368" s="60"/>
      <c r="G368" s="61"/>
    </row>
    <row r="369" spans="2:7" s="1" customFormat="1" ht="23">
      <c r="B369" s="14" t="s">
        <v>151</v>
      </c>
      <c r="C369" s="15" t="s">
        <v>152</v>
      </c>
      <c r="D369" s="16" t="s">
        <v>32</v>
      </c>
      <c r="E369" s="9">
        <v>5</v>
      </c>
      <c r="F369" s="41">
        <v>1500</v>
      </c>
      <c r="G369" s="42">
        <f>E369*F369</f>
        <v>7500</v>
      </c>
    </row>
    <row r="370" spans="2:7" s="1" customFormat="1" ht="12" customHeight="1">
      <c r="B370" s="58"/>
      <c r="C370" s="59"/>
      <c r="D370" s="10"/>
      <c r="E370" s="10"/>
      <c r="F370" s="60"/>
      <c r="G370" s="61"/>
    </row>
    <row r="371" spans="2:7" s="1" customFormat="1" ht="12" customHeight="1">
      <c r="B371" s="14" t="s">
        <v>180</v>
      </c>
      <c r="C371" s="15" t="s">
        <v>153</v>
      </c>
      <c r="D371" s="9"/>
      <c r="E371" s="9"/>
      <c r="F371" s="41"/>
      <c r="G371" s="42"/>
    </row>
    <row r="372" spans="2:7" s="1" customFormat="1" ht="12" customHeight="1">
      <c r="B372" s="58"/>
      <c r="C372" s="59"/>
      <c r="D372" s="10"/>
      <c r="E372" s="10"/>
      <c r="F372" s="60"/>
      <c r="G372" s="61"/>
    </row>
    <row r="373" spans="2:7" s="1" customFormat="1" ht="11.5">
      <c r="B373" s="62" t="s">
        <v>181</v>
      </c>
      <c r="C373" s="32" t="s">
        <v>154</v>
      </c>
      <c r="D373" s="9"/>
      <c r="E373" s="9"/>
      <c r="F373" s="41"/>
      <c r="G373" s="42"/>
    </row>
    <row r="374" spans="2:7" s="1" customFormat="1" ht="12" customHeight="1">
      <c r="B374" s="58"/>
      <c r="C374" s="59"/>
      <c r="D374" s="10"/>
      <c r="E374" s="10"/>
      <c r="F374" s="60"/>
      <c r="G374" s="61"/>
    </row>
    <row r="375" spans="2:7" s="1" customFormat="1" ht="12" customHeight="1">
      <c r="B375" s="45"/>
      <c r="C375" s="70" t="s">
        <v>239</v>
      </c>
      <c r="D375" s="9"/>
      <c r="E375" s="9"/>
      <c r="F375" s="41"/>
      <c r="G375" s="42"/>
    </row>
    <row r="376" spans="2:7" s="1" customFormat="1" ht="12" customHeight="1">
      <c r="B376" s="58"/>
      <c r="C376" s="59"/>
      <c r="D376" s="10"/>
      <c r="E376" s="10"/>
      <c r="F376" s="60"/>
      <c r="G376" s="61"/>
    </row>
    <row r="377" spans="2:7" s="1" customFormat="1" ht="23">
      <c r="B377" s="45"/>
      <c r="C377" s="32" t="s">
        <v>240</v>
      </c>
      <c r="D377" s="16" t="s">
        <v>19</v>
      </c>
      <c r="E377" s="9">
        <v>1100</v>
      </c>
      <c r="F377" s="41">
        <v>80</v>
      </c>
      <c r="G377" s="42">
        <f>E377*F377</f>
        <v>88000</v>
      </c>
    </row>
    <row r="378" spans="2:7" s="1" customFormat="1" ht="12" customHeight="1">
      <c r="B378" s="58"/>
      <c r="C378" s="59"/>
      <c r="D378" s="10"/>
      <c r="E378" s="10"/>
      <c r="F378" s="60"/>
      <c r="G378" s="61"/>
    </row>
    <row r="379" spans="2:7" s="1" customFormat="1" ht="23">
      <c r="B379" s="45"/>
      <c r="C379" s="32" t="s">
        <v>241</v>
      </c>
      <c r="D379" s="16" t="s">
        <v>19</v>
      </c>
      <c r="E379" s="9">
        <v>1100</v>
      </c>
      <c r="F379" s="41">
        <v>120</v>
      </c>
      <c r="G379" s="42">
        <f>E379*F379</f>
        <v>132000</v>
      </c>
    </row>
    <row r="380" spans="2:7" s="1" customFormat="1" ht="12" customHeight="1">
      <c r="B380" s="58"/>
      <c r="C380" s="59"/>
      <c r="D380" s="10"/>
      <c r="E380" s="10"/>
      <c r="F380" s="60"/>
      <c r="G380" s="61"/>
    </row>
    <row r="381" spans="2:7" s="1" customFormat="1" ht="23">
      <c r="B381" s="45"/>
      <c r="C381" s="32" t="s">
        <v>242</v>
      </c>
      <c r="D381" s="16" t="s">
        <v>19</v>
      </c>
      <c r="E381" s="9">
        <v>1100</v>
      </c>
      <c r="F381" s="41">
        <v>120</v>
      </c>
      <c r="G381" s="42">
        <f>E381*F381</f>
        <v>132000</v>
      </c>
    </row>
    <row r="382" spans="2:7" s="1" customFormat="1" ht="12" customHeight="1">
      <c r="B382" s="58"/>
      <c r="C382" s="59"/>
      <c r="D382" s="10"/>
      <c r="E382" s="10"/>
      <c r="F382" s="60"/>
      <c r="G382" s="61"/>
    </row>
    <row r="383" spans="2:7" s="1" customFormat="1" ht="12" customHeight="1">
      <c r="B383" s="45"/>
      <c r="C383" s="70" t="s">
        <v>243</v>
      </c>
      <c r="D383" s="9"/>
      <c r="E383" s="9"/>
      <c r="F383" s="41"/>
      <c r="G383" s="42"/>
    </row>
    <row r="384" spans="2:7" s="1" customFormat="1" ht="12" customHeight="1">
      <c r="B384" s="58"/>
      <c r="C384" s="59"/>
      <c r="D384" s="10"/>
      <c r="E384" s="10"/>
      <c r="F384" s="60"/>
      <c r="G384" s="61"/>
    </row>
    <row r="385" spans="2:7" s="1" customFormat="1" ht="23">
      <c r="B385" s="45"/>
      <c r="C385" s="32" t="s">
        <v>240</v>
      </c>
      <c r="D385" s="16" t="s">
        <v>19</v>
      </c>
      <c r="E385" s="9">
        <v>1500</v>
      </c>
      <c r="F385" s="41">
        <v>80</v>
      </c>
      <c r="G385" s="42">
        <f>E385*F385</f>
        <v>120000</v>
      </c>
    </row>
    <row r="386" spans="2:7" s="1" customFormat="1" ht="12" customHeight="1">
      <c r="B386" s="58"/>
      <c r="C386" s="59"/>
      <c r="D386" s="10"/>
      <c r="E386" s="10"/>
      <c r="F386" s="60"/>
      <c r="G386" s="61"/>
    </row>
    <row r="387" spans="2:7" s="1" customFormat="1" ht="23">
      <c r="B387" s="45"/>
      <c r="C387" s="32" t="s">
        <v>244</v>
      </c>
      <c r="D387" s="16" t="s">
        <v>19</v>
      </c>
      <c r="E387" s="9">
        <v>1500</v>
      </c>
      <c r="F387" s="41">
        <v>100</v>
      </c>
      <c r="G387" s="42">
        <f>E387*F387</f>
        <v>150000</v>
      </c>
    </row>
    <row r="388" spans="2:7" s="1" customFormat="1" ht="12" customHeight="1">
      <c r="B388" s="58"/>
      <c r="C388" s="59"/>
      <c r="D388" s="10"/>
      <c r="E388" s="10"/>
      <c r="F388" s="60"/>
      <c r="G388" s="61"/>
    </row>
    <row r="389" spans="2:7" s="1" customFormat="1" ht="23">
      <c r="B389" s="45"/>
      <c r="C389" s="32" t="s">
        <v>241</v>
      </c>
      <c r="D389" s="16" t="s">
        <v>19</v>
      </c>
      <c r="E389" s="9">
        <v>1500</v>
      </c>
      <c r="F389" s="41">
        <v>100</v>
      </c>
      <c r="G389" s="42">
        <f>E389*F389</f>
        <v>150000</v>
      </c>
    </row>
    <row r="390" spans="2:7" s="1" customFormat="1" ht="12" customHeight="1">
      <c r="B390" s="58"/>
      <c r="C390" s="59"/>
      <c r="D390" s="10"/>
      <c r="E390" s="10"/>
      <c r="F390" s="60"/>
      <c r="G390" s="61"/>
    </row>
    <row r="391" spans="2:7" s="1" customFormat="1" ht="23">
      <c r="B391" s="45"/>
      <c r="C391" s="32" t="s">
        <v>242</v>
      </c>
      <c r="D391" s="16" t="s">
        <v>19</v>
      </c>
      <c r="E391" s="9">
        <v>1500</v>
      </c>
      <c r="F391" s="41">
        <v>100</v>
      </c>
      <c r="G391" s="42">
        <f>E391*F391</f>
        <v>150000</v>
      </c>
    </row>
    <row r="392" spans="2:7" s="1" customFormat="1" ht="12" customHeight="1">
      <c r="B392" s="58"/>
      <c r="C392" s="59"/>
      <c r="D392" s="10"/>
      <c r="E392" s="10"/>
      <c r="F392" s="60"/>
      <c r="G392" s="61"/>
    </row>
    <row r="393" spans="2:7" s="1" customFormat="1" ht="12" customHeight="1">
      <c r="B393" s="45"/>
      <c r="C393" s="70" t="s">
        <v>245</v>
      </c>
      <c r="D393" s="9"/>
      <c r="E393" s="9"/>
      <c r="F393" s="41"/>
      <c r="G393" s="42"/>
    </row>
    <row r="394" spans="2:7" s="1" customFormat="1" ht="12" customHeight="1">
      <c r="B394" s="58"/>
      <c r="C394" s="59"/>
      <c r="D394" s="10"/>
      <c r="E394" s="10"/>
      <c r="F394" s="60"/>
      <c r="G394" s="61"/>
    </row>
    <row r="395" spans="2:7" s="1" customFormat="1" ht="23">
      <c r="B395" s="45"/>
      <c r="C395" s="32" t="s">
        <v>246</v>
      </c>
      <c r="D395" s="16" t="s">
        <v>19</v>
      </c>
      <c r="E395" s="9">
        <v>200</v>
      </c>
      <c r="F395" s="41">
        <v>100</v>
      </c>
      <c r="G395" s="42">
        <f>E395*F395</f>
        <v>20000</v>
      </c>
    </row>
    <row r="396" spans="2:7" s="1" customFormat="1" ht="12" customHeight="1">
      <c r="B396" s="58"/>
      <c r="C396" s="59"/>
      <c r="D396" s="10"/>
      <c r="E396" s="10"/>
      <c r="F396" s="60"/>
      <c r="G396" s="61"/>
    </row>
    <row r="397" spans="2:7" s="1" customFormat="1" ht="12" customHeight="1">
      <c r="B397" s="45"/>
      <c r="C397" s="32"/>
      <c r="D397" s="16"/>
      <c r="E397" s="9"/>
      <c r="F397" s="41"/>
      <c r="G397" s="42"/>
    </row>
    <row r="398" spans="2:7" s="1" customFormat="1" ht="12" customHeight="1">
      <c r="B398" s="58"/>
      <c r="C398" s="59"/>
      <c r="D398" s="10"/>
      <c r="E398" s="10"/>
      <c r="F398" s="60"/>
      <c r="G398" s="61"/>
    </row>
    <row r="399" spans="2:7" s="1" customFormat="1" ht="11.5">
      <c r="B399" s="62"/>
      <c r="C399" s="32"/>
      <c r="D399" s="9"/>
      <c r="E399" s="9"/>
      <c r="F399" s="41"/>
      <c r="G399" s="42"/>
    </row>
    <row r="400" spans="2:7" s="1" customFormat="1" ht="12" customHeight="1">
      <c r="B400" s="58"/>
      <c r="C400" s="59"/>
      <c r="D400" s="10"/>
      <c r="E400" s="10"/>
      <c r="F400" s="60"/>
      <c r="G400" s="61"/>
    </row>
    <row r="401" spans="1:7" s="1" customFormat="1" ht="12" customHeight="1">
      <c r="B401" s="45"/>
      <c r="C401" s="32"/>
      <c r="D401" s="16"/>
      <c r="E401" s="9"/>
      <c r="F401" s="41"/>
      <c r="G401" s="42"/>
    </row>
    <row r="402" spans="1:7" s="1" customFormat="1" ht="11.5">
      <c r="A402" s="1">
        <v>5451</v>
      </c>
      <c r="B402" s="58"/>
      <c r="C402" s="59"/>
      <c r="D402" s="10"/>
      <c r="E402" s="10"/>
      <c r="F402" s="60"/>
      <c r="G402" s="61"/>
    </row>
    <row r="403" spans="1:7" s="1" customFormat="1" ht="11.5">
      <c r="B403" s="14"/>
      <c r="C403" s="15"/>
      <c r="D403" s="16"/>
      <c r="E403" s="31"/>
      <c r="F403" s="41"/>
      <c r="G403" s="42"/>
    </row>
    <row r="404" spans="1:7" s="1" customFormat="1" ht="12" customHeight="1">
      <c r="A404" s="1">
        <v>3867</v>
      </c>
      <c r="B404" s="58"/>
      <c r="C404" s="59"/>
      <c r="D404" s="10"/>
      <c r="E404" s="10"/>
      <c r="F404" s="60"/>
      <c r="G404" s="61"/>
    </row>
    <row r="405" spans="1:7" s="1" customFormat="1" ht="12" customHeight="1">
      <c r="B405" s="45"/>
      <c r="C405" s="32"/>
      <c r="D405" s="16"/>
      <c r="E405" s="9"/>
      <c r="F405" s="41"/>
      <c r="G405" s="42"/>
    </row>
    <row r="406" spans="1:7" s="1" customFormat="1" ht="11.5">
      <c r="A406" s="1">
        <v>3868</v>
      </c>
      <c r="B406" s="58"/>
      <c r="C406" s="59"/>
      <c r="D406" s="10"/>
      <c r="E406" s="10"/>
      <c r="F406" s="60"/>
      <c r="G406" s="61"/>
    </row>
    <row r="407" spans="1:7" s="1" customFormat="1" ht="12" customHeight="1">
      <c r="B407" s="14"/>
      <c r="C407" s="15"/>
      <c r="D407" s="16"/>
      <c r="E407" s="9"/>
      <c r="F407" s="41"/>
      <c r="G407" s="42"/>
    </row>
    <row r="408" spans="1:7" s="1" customFormat="1" ht="11.5">
      <c r="B408" s="58"/>
      <c r="C408" s="59"/>
      <c r="D408" s="10"/>
      <c r="E408" s="10"/>
      <c r="F408" s="60"/>
      <c r="G408" s="61"/>
    </row>
    <row r="409" spans="1:7" s="1" customFormat="1" ht="12" customHeight="1">
      <c r="B409" s="45"/>
      <c r="C409" s="32"/>
      <c r="D409" s="16"/>
      <c r="E409" s="9"/>
      <c r="F409" s="41"/>
      <c r="G409" s="42"/>
    </row>
    <row r="410" spans="1:7" s="1" customFormat="1" ht="11.5">
      <c r="A410" s="1">
        <v>5459</v>
      </c>
      <c r="B410" s="58"/>
      <c r="C410" s="59"/>
      <c r="D410" s="10"/>
      <c r="E410" s="10"/>
      <c r="F410" s="60"/>
      <c r="G410" s="61"/>
    </row>
    <row r="411" spans="1:7" s="1" customFormat="1" ht="12" customHeight="1">
      <c r="B411" s="45"/>
      <c r="C411" s="32"/>
      <c r="D411" s="16"/>
      <c r="E411" s="9"/>
      <c r="F411" s="41"/>
      <c r="G411" s="42"/>
    </row>
    <row r="412" spans="1:7" s="1" customFormat="1" ht="12" customHeight="1">
      <c r="A412" s="1">
        <v>5466</v>
      </c>
      <c r="B412" s="58"/>
      <c r="C412" s="59"/>
      <c r="D412" s="10"/>
      <c r="E412" s="10"/>
      <c r="F412" s="60"/>
      <c r="G412" s="61"/>
    </row>
    <row r="413" spans="1:7" s="1" customFormat="1" ht="12" customHeight="1">
      <c r="B413" s="14"/>
      <c r="C413" s="15"/>
      <c r="D413" s="16"/>
      <c r="E413" s="9"/>
      <c r="F413" s="41"/>
      <c r="G413" s="42"/>
    </row>
    <row r="414" spans="1:7" s="1" customFormat="1" ht="11.5">
      <c r="B414" s="58"/>
      <c r="C414" s="59"/>
      <c r="D414" s="10"/>
      <c r="E414" s="10"/>
      <c r="F414" s="60"/>
      <c r="G414" s="61"/>
    </row>
    <row r="415" spans="1:7" s="1" customFormat="1" ht="20.149999999999999" customHeight="1">
      <c r="B415" s="2" t="s">
        <v>30</v>
      </c>
      <c r="C415" s="3"/>
      <c r="D415" s="11"/>
      <c r="E415" s="11"/>
      <c r="F415" s="33"/>
      <c r="G415" s="34">
        <f>SUM(G367:G414)</f>
        <v>949500</v>
      </c>
    </row>
    <row r="416" spans="1:7" s="55" customFormat="1" ht="12" customHeight="1">
      <c r="B416" s="4"/>
      <c r="C416" s="1"/>
      <c r="D416" s="6"/>
      <c r="E416" s="6"/>
      <c r="F416" s="35"/>
      <c r="G416" s="36"/>
    </row>
    <row r="417" spans="2:7" s="55" customFormat="1" ht="12" customHeight="1">
      <c r="B417" s="64" t="s">
        <v>211</v>
      </c>
      <c r="C417" s="65"/>
      <c r="D417" s="66"/>
      <c r="E417" s="8"/>
      <c r="F417" s="67"/>
      <c r="G417" s="68"/>
    </row>
    <row r="418" spans="2:7" s="55" customFormat="1" ht="12" customHeight="1">
      <c r="B418" s="5" t="s">
        <v>1</v>
      </c>
      <c r="C418" s="5" t="s">
        <v>2</v>
      </c>
      <c r="D418" s="5" t="s">
        <v>3</v>
      </c>
      <c r="E418" s="5" t="s">
        <v>4</v>
      </c>
      <c r="F418" s="56" t="s">
        <v>5</v>
      </c>
      <c r="G418" s="57" t="s">
        <v>6</v>
      </c>
    </row>
    <row r="419" spans="2:7" s="55" customFormat="1" ht="12" customHeight="1">
      <c r="B419" s="14" t="s">
        <v>203</v>
      </c>
      <c r="C419" s="15" t="s">
        <v>204</v>
      </c>
      <c r="D419" s="9"/>
      <c r="E419" s="31"/>
      <c r="F419" s="41"/>
      <c r="G419" s="42"/>
    </row>
    <row r="420" spans="2:7" s="55" customFormat="1" ht="12" customHeight="1">
      <c r="B420" s="71"/>
      <c r="C420" s="72"/>
      <c r="D420" s="10"/>
      <c r="E420" s="59"/>
      <c r="F420" s="60"/>
      <c r="G420" s="61"/>
    </row>
    <row r="421" spans="2:7" s="55" customFormat="1" ht="12" customHeight="1">
      <c r="B421" s="14" t="s">
        <v>205</v>
      </c>
      <c r="C421" s="15" t="s">
        <v>206</v>
      </c>
      <c r="D421" s="9"/>
      <c r="E421" s="9"/>
      <c r="F421" s="41"/>
      <c r="G421" s="42"/>
    </row>
    <row r="422" spans="2:7" s="55" customFormat="1" ht="12" customHeight="1">
      <c r="B422" s="58"/>
      <c r="C422" s="59"/>
      <c r="D422" s="10"/>
      <c r="E422" s="10"/>
      <c r="F422" s="60"/>
      <c r="G422" s="61"/>
    </row>
    <row r="423" spans="2:7" s="55" customFormat="1" ht="23">
      <c r="B423" s="62" t="s">
        <v>207</v>
      </c>
      <c r="C423" s="32" t="s">
        <v>247</v>
      </c>
      <c r="D423" s="16" t="s">
        <v>19</v>
      </c>
      <c r="E423" s="9">
        <v>2600</v>
      </c>
      <c r="F423" s="41">
        <v>20</v>
      </c>
      <c r="G423" s="42">
        <f>E423*F423</f>
        <v>52000</v>
      </c>
    </row>
    <row r="424" spans="2:7" s="55" customFormat="1" ht="12" customHeight="1">
      <c r="B424" s="58"/>
      <c r="C424" s="59"/>
      <c r="D424" s="10"/>
      <c r="E424" s="10"/>
      <c r="F424" s="60"/>
      <c r="G424" s="61"/>
    </row>
    <row r="425" spans="2:7" s="55" customFormat="1" ht="34.5">
      <c r="B425" s="62" t="s">
        <v>248</v>
      </c>
      <c r="C425" s="32" t="s">
        <v>264</v>
      </c>
      <c r="D425" s="16" t="s">
        <v>19</v>
      </c>
      <c r="E425" s="9">
        <v>500</v>
      </c>
      <c r="F425" s="41">
        <v>30</v>
      </c>
      <c r="G425" s="42">
        <f>E425*F425</f>
        <v>15000</v>
      </c>
    </row>
    <row r="426" spans="2:7" s="55" customFormat="1" ht="12">
      <c r="B426" s="58"/>
      <c r="C426" s="59"/>
      <c r="D426" s="10"/>
      <c r="E426" s="10"/>
      <c r="F426" s="60"/>
      <c r="G426" s="61"/>
    </row>
    <row r="427" spans="2:7" s="55" customFormat="1" ht="12" customHeight="1">
      <c r="B427" s="14" t="s">
        <v>208</v>
      </c>
      <c r="C427" s="15" t="s">
        <v>209</v>
      </c>
      <c r="D427" s="9"/>
      <c r="E427" s="9"/>
      <c r="F427" s="41"/>
      <c r="G427" s="42"/>
    </row>
    <row r="428" spans="2:7" s="55" customFormat="1" ht="12" customHeight="1">
      <c r="B428" s="58"/>
      <c r="C428" s="59"/>
      <c r="D428" s="10"/>
      <c r="E428" s="10"/>
      <c r="F428" s="60"/>
      <c r="G428" s="61"/>
    </row>
    <row r="429" spans="2:7" s="55" customFormat="1" ht="34.5">
      <c r="B429" s="62" t="s">
        <v>210</v>
      </c>
      <c r="C429" s="32" t="s">
        <v>249</v>
      </c>
      <c r="D429" s="9"/>
      <c r="E429" s="9"/>
      <c r="F429" s="41"/>
      <c r="G429" s="42"/>
    </row>
    <row r="430" spans="2:7" s="55" customFormat="1" ht="12" customHeight="1">
      <c r="B430" s="58"/>
      <c r="C430" s="59"/>
      <c r="D430" s="10"/>
      <c r="E430" s="10"/>
      <c r="F430" s="60"/>
      <c r="G430" s="61"/>
    </row>
    <row r="431" spans="2:7" s="55" customFormat="1" ht="12">
      <c r="B431" s="45"/>
      <c r="C431" s="32" t="s">
        <v>250</v>
      </c>
      <c r="D431" s="16" t="s">
        <v>20</v>
      </c>
      <c r="E431" s="9">
        <v>90</v>
      </c>
      <c r="F431" s="41">
        <v>200</v>
      </c>
      <c r="G431" s="42">
        <f>E431*F431</f>
        <v>18000</v>
      </c>
    </row>
    <row r="432" spans="2:7" s="55" customFormat="1" ht="12" customHeight="1">
      <c r="B432" s="58"/>
      <c r="C432" s="59"/>
      <c r="D432" s="10"/>
      <c r="E432" s="10"/>
      <c r="F432" s="60"/>
      <c r="G432" s="61"/>
    </row>
    <row r="433" spans="2:7" s="55" customFormat="1" ht="12" customHeight="1">
      <c r="B433" s="14" t="s">
        <v>251</v>
      </c>
      <c r="C433" s="15" t="s">
        <v>252</v>
      </c>
      <c r="D433" s="9"/>
      <c r="E433" s="9"/>
      <c r="F433" s="41"/>
      <c r="G433" s="42"/>
    </row>
    <row r="434" spans="2:7" s="55" customFormat="1" ht="12" customHeight="1">
      <c r="B434" s="58"/>
      <c r="C434" s="59"/>
      <c r="D434" s="10"/>
      <c r="E434" s="10"/>
      <c r="F434" s="60"/>
      <c r="G434" s="61"/>
    </row>
    <row r="435" spans="2:7" s="55" customFormat="1" ht="12" customHeight="1">
      <c r="B435" s="62" t="s">
        <v>253</v>
      </c>
      <c r="C435" s="32" t="s">
        <v>254</v>
      </c>
      <c r="D435" s="9"/>
      <c r="E435" s="9"/>
      <c r="F435" s="41"/>
      <c r="G435" s="42"/>
    </row>
    <row r="436" spans="2:7" s="55" customFormat="1" ht="12" customHeight="1">
      <c r="B436" s="58"/>
      <c r="C436" s="59"/>
      <c r="D436" s="10"/>
      <c r="E436" s="10"/>
      <c r="F436" s="60"/>
      <c r="G436" s="61"/>
    </row>
    <row r="437" spans="2:7" s="55" customFormat="1" ht="12" customHeight="1">
      <c r="B437" s="45"/>
      <c r="C437" s="32" t="s">
        <v>255</v>
      </c>
      <c r="D437" s="16" t="s">
        <v>256</v>
      </c>
      <c r="E437" s="9">
        <v>2010</v>
      </c>
      <c r="F437" s="41">
        <v>20</v>
      </c>
      <c r="G437" s="42">
        <f>E437*F437</f>
        <v>40200</v>
      </c>
    </row>
    <row r="438" spans="2:7" s="55" customFormat="1" ht="12" customHeight="1">
      <c r="B438" s="58"/>
      <c r="C438" s="59"/>
      <c r="D438" s="10"/>
      <c r="E438" s="10"/>
      <c r="F438" s="60"/>
      <c r="G438" s="61"/>
    </row>
    <row r="439" spans="2:7" s="55" customFormat="1" ht="12" customHeight="1">
      <c r="B439" s="45"/>
      <c r="C439" s="31"/>
      <c r="D439" s="9"/>
      <c r="E439" s="31"/>
      <c r="F439" s="41"/>
      <c r="G439" s="42"/>
    </row>
    <row r="440" spans="2:7" s="55" customFormat="1" ht="12" customHeight="1">
      <c r="B440" s="58"/>
      <c r="C440" s="59"/>
      <c r="D440" s="10"/>
      <c r="E440" s="59"/>
      <c r="F440" s="60"/>
      <c r="G440" s="61"/>
    </row>
    <row r="441" spans="2:7" s="55" customFormat="1" ht="12" customHeight="1">
      <c r="B441" s="62"/>
      <c r="C441" s="32"/>
      <c r="D441" s="16"/>
      <c r="E441" s="31"/>
      <c r="F441" s="41"/>
      <c r="G441" s="42"/>
    </row>
    <row r="442" spans="2:7" s="55" customFormat="1" ht="12" customHeight="1">
      <c r="B442" s="58"/>
      <c r="C442" s="59"/>
      <c r="D442" s="10"/>
      <c r="E442" s="59"/>
      <c r="F442" s="60"/>
      <c r="G442" s="61"/>
    </row>
    <row r="443" spans="2:7" s="55" customFormat="1" ht="12" customHeight="1">
      <c r="B443" s="62"/>
      <c r="C443" s="32"/>
      <c r="D443" s="9"/>
      <c r="E443" s="31"/>
      <c r="F443" s="41"/>
      <c r="G443" s="42"/>
    </row>
    <row r="444" spans="2:7" s="55" customFormat="1" ht="12" customHeight="1">
      <c r="B444" s="58"/>
      <c r="C444" s="59"/>
      <c r="D444" s="10"/>
      <c r="E444" s="59"/>
      <c r="F444" s="60"/>
      <c r="G444" s="61"/>
    </row>
    <row r="445" spans="2:7" s="55" customFormat="1" ht="12" customHeight="1">
      <c r="B445" s="62"/>
      <c r="C445" s="32"/>
      <c r="D445" s="16"/>
      <c r="E445" s="31"/>
      <c r="F445" s="41"/>
      <c r="G445" s="42"/>
    </row>
    <row r="446" spans="2:7" s="55" customFormat="1" ht="12" customHeight="1">
      <c r="B446" s="58"/>
      <c r="C446" s="59"/>
      <c r="D446" s="10"/>
      <c r="E446" s="59"/>
      <c r="F446" s="60"/>
      <c r="G446" s="61"/>
    </row>
    <row r="447" spans="2:7" s="55" customFormat="1" ht="12" customHeight="1">
      <c r="B447" s="62"/>
      <c r="C447" s="32"/>
      <c r="D447" s="16"/>
      <c r="E447" s="31"/>
      <c r="F447" s="41"/>
      <c r="G447" s="42"/>
    </row>
    <row r="448" spans="2:7" s="55" customFormat="1" ht="12" customHeight="1">
      <c r="B448" s="58"/>
      <c r="C448" s="59"/>
      <c r="D448" s="10"/>
      <c r="E448" s="59"/>
      <c r="F448" s="60"/>
      <c r="G448" s="61"/>
    </row>
    <row r="449" spans="2:7" s="55" customFormat="1" ht="12" customHeight="1">
      <c r="B449" s="62"/>
      <c r="C449" s="32"/>
      <c r="D449" s="16"/>
      <c r="E449" s="31"/>
      <c r="F449" s="41"/>
      <c r="G449" s="42"/>
    </row>
    <row r="450" spans="2:7" s="55" customFormat="1" ht="12" customHeight="1">
      <c r="B450" s="58"/>
      <c r="C450" s="59"/>
      <c r="D450" s="10"/>
      <c r="E450" s="59"/>
      <c r="F450" s="60"/>
      <c r="G450" s="61"/>
    </row>
    <row r="451" spans="2:7" s="55" customFormat="1" ht="12" customHeight="1">
      <c r="B451" s="62"/>
      <c r="C451" s="32"/>
      <c r="D451" s="16"/>
      <c r="E451" s="31"/>
      <c r="F451" s="41"/>
      <c r="G451" s="42"/>
    </row>
    <row r="452" spans="2:7" s="55" customFormat="1" ht="12" customHeight="1">
      <c r="B452" s="2" t="s">
        <v>30</v>
      </c>
      <c r="C452" s="3"/>
      <c r="D452" s="11"/>
      <c r="E452" s="11"/>
      <c r="F452" s="33"/>
      <c r="G452" s="34">
        <f>SUM(G419:G451)</f>
        <v>125200</v>
      </c>
    </row>
    <row r="453" spans="2:7" s="55" customFormat="1" ht="12" customHeight="1">
      <c r="B453" s="4"/>
      <c r="C453" s="1"/>
      <c r="D453" s="6"/>
      <c r="E453" s="6"/>
      <c r="F453" s="35"/>
      <c r="G453" s="38"/>
    </row>
    <row r="454" spans="2:7" s="55" customFormat="1" ht="12" customHeight="1">
      <c r="C454" s="65"/>
      <c r="D454" s="66"/>
      <c r="E454" s="8"/>
      <c r="F454" s="67"/>
      <c r="G454" s="68"/>
    </row>
    <row r="455" spans="2:7" s="55" customFormat="1" ht="12" customHeight="1">
      <c r="B455" s="64" t="s">
        <v>293</v>
      </c>
      <c r="C455" s="65"/>
      <c r="F455" s="67"/>
      <c r="G455" s="67"/>
    </row>
    <row r="456" spans="2:7" s="55" customFormat="1" ht="12" customHeight="1">
      <c r="B456" s="79" t="s">
        <v>1</v>
      </c>
      <c r="C456" s="79" t="s">
        <v>2</v>
      </c>
      <c r="D456" s="79" t="s">
        <v>3</v>
      </c>
      <c r="E456" s="79" t="s">
        <v>4</v>
      </c>
      <c r="F456" s="80" t="s">
        <v>5</v>
      </c>
      <c r="G456" s="81" t="s">
        <v>6</v>
      </c>
    </row>
    <row r="457" spans="2:7" s="55" customFormat="1" ht="12" customHeight="1">
      <c r="B457" s="82" t="s">
        <v>294</v>
      </c>
      <c r="C457" s="83" t="s">
        <v>295</v>
      </c>
      <c r="D457" s="84"/>
      <c r="E457" s="84"/>
      <c r="F457" s="85"/>
      <c r="G457" s="85"/>
    </row>
    <row r="458" spans="2:7" s="55" customFormat="1" ht="12" customHeight="1">
      <c r="B458" s="86"/>
      <c r="C458" s="87"/>
      <c r="D458" s="87"/>
      <c r="E458" s="87"/>
      <c r="F458" s="88"/>
      <c r="G458" s="88"/>
    </row>
    <row r="459" spans="2:7" s="55" customFormat="1" ht="12" customHeight="1">
      <c r="B459" s="82" t="s">
        <v>296</v>
      </c>
      <c r="C459" s="83" t="s">
        <v>297</v>
      </c>
      <c r="D459" s="84"/>
      <c r="E459" s="84"/>
      <c r="F459" s="85"/>
      <c r="G459" s="85"/>
    </row>
    <row r="460" spans="2:7" s="55" customFormat="1" ht="12" customHeight="1">
      <c r="B460" s="86"/>
      <c r="C460" s="87"/>
      <c r="D460" s="87"/>
      <c r="E460" s="87"/>
      <c r="F460" s="88"/>
      <c r="G460" s="88"/>
    </row>
    <row r="461" spans="2:7" s="55" customFormat="1" ht="12" customHeight="1">
      <c r="B461" s="89" t="s">
        <v>298</v>
      </c>
      <c r="C461" s="90" t="s">
        <v>308</v>
      </c>
      <c r="D461" s="91" t="s">
        <v>63</v>
      </c>
      <c r="E461" s="84">
        <v>200</v>
      </c>
      <c r="F461" s="85">
        <v>200</v>
      </c>
      <c r="G461" s="92">
        <f>E461*F461</f>
        <v>40000</v>
      </c>
    </row>
    <row r="462" spans="2:7" s="55" customFormat="1" ht="12" customHeight="1">
      <c r="B462" s="93"/>
      <c r="C462" s="94"/>
      <c r="D462" s="87"/>
      <c r="E462" s="87"/>
      <c r="F462" s="88"/>
      <c r="G462" s="88"/>
    </row>
    <row r="463" spans="2:7" s="55" customFormat="1" ht="23">
      <c r="B463" s="82" t="s">
        <v>299</v>
      </c>
      <c r="C463" s="83" t="s">
        <v>300</v>
      </c>
      <c r="D463" s="84"/>
      <c r="E463" s="84"/>
      <c r="F463" s="85"/>
      <c r="G463" s="85"/>
    </row>
    <row r="464" spans="2:7" s="55" customFormat="1" ht="12" customHeight="1">
      <c r="B464" s="86"/>
      <c r="C464" s="87"/>
      <c r="D464" s="87"/>
      <c r="E464" s="87"/>
      <c r="F464" s="88"/>
      <c r="G464" s="88"/>
    </row>
    <row r="465" spans="2:7" s="55" customFormat="1" ht="12" customHeight="1">
      <c r="B465" s="89" t="s">
        <v>301</v>
      </c>
      <c r="C465" s="90" t="s">
        <v>302</v>
      </c>
      <c r="D465" s="91" t="s">
        <v>212</v>
      </c>
      <c r="E465" s="84">
        <v>1</v>
      </c>
      <c r="F465" s="85">
        <v>5000</v>
      </c>
      <c r="G465" s="92">
        <f>E465*F465</f>
        <v>5000</v>
      </c>
    </row>
    <row r="466" spans="2:7" s="55" customFormat="1" ht="12" customHeight="1">
      <c r="B466" s="86"/>
      <c r="C466" s="87"/>
      <c r="D466" s="87"/>
      <c r="E466" s="87"/>
      <c r="F466" s="88"/>
      <c r="G466" s="88"/>
    </row>
    <row r="467" spans="2:7" s="55" customFormat="1" ht="12" customHeight="1">
      <c r="B467" s="89" t="s">
        <v>303</v>
      </c>
      <c r="C467" s="90" t="s">
        <v>304</v>
      </c>
      <c r="D467" s="91" t="s">
        <v>23</v>
      </c>
      <c r="E467" s="84">
        <f>F465</f>
        <v>5000</v>
      </c>
      <c r="F467" s="95">
        <v>0.08</v>
      </c>
      <c r="G467" s="92">
        <f>E467*F467</f>
        <v>400</v>
      </c>
    </row>
    <row r="468" spans="2:7" s="55" customFormat="1" ht="12" customHeight="1">
      <c r="B468" s="86"/>
      <c r="C468" s="87"/>
      <c r="D468" s="87"/>
      <c r="E468" s="87"/>
      <c r="F468" s="88"/>
      <c r="G468" s="88"/>
    </row>
    <row r="469" spans="2:7" s="55" customFormat="1" ht="12" customHeight="1">
      <c r="B469" s="82" t="s">
        <v>305</v>
      </c>
      <c r="C469" s="83" t="s">
        <v>306</v>
      </c>
      <c r="D469" s="84"/>
      <c r="E469" s="84"/>
      <c r="F469" s="85"/>
      <c r="G469" s="85"/>
    </row>
    <row r="470" spans="2:7" s="55" customFormat="1" ht="12" customHeight="1">
      <c r="B470" s="86"/>
      <c r="C470" s="87"/>
      <c r="D470" s="87"/>
      <c r="E470" s="87"/>
      <c r="F470" s="88"/>
      <c r="G470" s="88"/>
    </row>
    <row r="471" spans="2:7" s="55" customFormat="1" ht="12" customHeight="1">
      <c r="B471" s="89" t="s">
        <v>307</v>
      </c>
      <c r="C471" s="90" t="s">
        <v>308</v>
      </c>
      <c r="D471" s="91" t="s">
        <v>63</v>
      </c>
      <c r="E471" s="84">
        <v>200</v>
      </c>
      <c r="F471" s="85">
        <v>20</v>
      </c>
      <c r="G471" s="92">
        <f>E471*F471</f>
        <v>4000</v>
      </c>
    </row>
    <row r="472" spans="2:7" s="55" customFormat="1" ht="12" customHeight="1">
      <c r="B472" s="86"/>
      <c r="C472" s="87"/>
      <c r="D472" s="87"/>
      <c r="E472" s="87"/>
      <c r="F472" s="88"/>
      <c r="G472" s="88"/>
    </row>
    <row r="473" spans="2:7" s="55" customFormat="1" ht="12">
      <c r="B473" s="96" t="s">
        <v>309</v>
      </c>
      <c r="C473" s="83" t="s">
        <v>310</v>
      </c>
      <c r="D473" s="91"/>
      <c r="E473" s="84"/>
      <c r="F473" s="85"/>
      <c r="G473" s="85"/>
    </row>
    <row r="474" spans="2:7" s="55" customFormat="1" ht="12" customHeight="1">
      <c r="B474" s="86"/>
      <c r="C474" s="87"/>
      <c r="D474" s="87"/>
      <c r="E474" s="87"/>
      <c r="F474" s="88"/>
      <c r="G474" s="88"/>
    </row>
    <row r="475" spans="2:7" s="55" customFormat="1" ht="23">
      <c r="B475" s="97"/>
      <c r="C475" s="90" t="s">
        <v>311</v>
      </c>
      <c r="D475" s="91" t="s">
        <v>21</v>
      </c>
      <c r="E475" s="84">
        <v>130</v>
      </c>
      <c r="F475" s="85">
        <v>150</v>
      </c>
      <c r="G475" s="92">
        <f>E475*F475</f>
        <v>19500</v>
      </c>
    </row>
    <row r="476" spans="2:7" s="55" customFormat="1" ht="12" customHeight="1">
      <c r="B476" s="86"/>
      <c r="C476" s="87"/>
      <c r="D476" s="87"/>
      <c r="E476" s="87"/>
      <c r="F476" s="88"/>
      <c r="G476" s="88"/>
    </row>
    <row r="477" spans="2:7" s="55" customFormat="1" ht="12" customHeight="1">
      <c r="B477" s="97"/>
      <c r="C477" s="84"/>
      <c r="D477" s="91"/>
      <c r="E477" s="84"/>
      <c r="F477" s="85"/>
      <c r="G477" s="85"/>
    </row>
    <row r="478" spans="2:7" s="55" customFormat="1" ht="12" customHeight="1">
      <c r="B478" s="86"/>
      <c r="C478" s="87"/>
      <c r="D478" s="87"/>
      <c r="E478" s="87"/>
      <c r="F478" s="88"/>
      <c r="G478" s="88"/>
    </row>
    <row r="479" spans="2:7" s="55" customFormat="1" ht="12" customHeight="1">
      <c r="B479" s="97"/>
      <c r="C479" s="84"/>
      <c r="D479" s="91"/>
      <c r="E479" s="84"/>
      <c r="F479" s="85"/>
      <c r="G479" s="85"/>
    </row>
    <row r="480" spans="2:7" s="55" customFormat="1" ht="12" customHeight="1">
      <c r="B480" s="86"/>
      <c r="C480" s="87"/>
      <c r="D480" s="87"/>
      <c r="E480" s="87"/>
      <c r="F480" s="88"/>
      <c r="G480" s="88"/>
    </row>
    <row r="481" spans="2:7" s="55" customFormat="1" ht="12" customHeight="1">
      <c r="B481" s="97"/>
      <c r="C481" s="84"/>
      <c r="D481" s="91"/>
      <c r="E481" s="84"/>
      <c r="F481" s="85"/>
      <c r="G481" s="85"/>
    </row>
    <row r="482" spans="2:7" s="55" customFormat="1" ht="12" customHeight="1">
      <c r="B482" s="86"/>
      <c r="C482" s="87"/>
      <c r="D482" s="87"/>
      <c r="E482" s="87"/>
      <c r="F482" s="88"/>
      <c r="G482" s="88"/>
    </row>
    <row r="483" spans="2:7" s="55" customFormat="1" ht="12" customHeight="1">
      <c r="B483" s="97"/>
      <c r="C483" s="84"/>
      <c r="D483" s="91"/>
      <c r="E483" s="84"/>
      <c r="F483" s="85"/>
      <c r="G483" s="85"/>
    </row>
    <row r="484" spans="2:7" s="55" customFormat="1" ht="12" customHeight="1">
      <c r="B484" s="86"/>
      <c r="C484" s="87"/>
      <c r="D484" s="87"/>
      <c r="E484" s="87"/>
      <c r="F484" s="88"/>
      <c r="G484" s="88"/>
    </row>
    <row r="485" spans="2:7" s="55" customFormat="1" ht="12" customHeight="1">
      <c r="B485" s="97"/>
      <c r="C485" s="84"/>
      <c r="D485" s="84"/>
      <c r="E485" s="84"/>
      <c r="F485" s="85"/>
      <c r="G485" s="85"/>
    </row>
    <row r="486" spans="2:7" s="55" customFormat="1" ht="12" customHeight="1">
      <c r="B486" s="86"/>
      <c r="C486" s="87"/>
      <c r="D486" s="87"/>
      <c r="E486" s="87"/>
      <c r="F486" s="88"/>
      <c r="G486" s="88"/>
    </row>
    <row r="487" spans="2:7" s="55" customFormat="1" ht="12" customHeight="1">
      <c r="B487" s="30" t="s">
        <v>51</v>
      </c>
      <c r="C487" s="29"/>
      <c r="D487" s="29"/>
      <c r="E487" s="29"/>
      <c r="F487" s="39"/>
      <c r="G487" s="40">
        <f>SUM(G457:G486)</f>
        <v>68900</v>
      </c>
    </row>
    <row r="488" spans="2:7" s="55" customFormat="1" ht="12" customHeight="1">
      <c r="C488" s="65"/>
      <c r="D488" s="66"/>
      <c r="E488" s="8"/>
      <c r="F488" s="67"/>
      <c r="G488" s="68"/>
    </row>
    <row r="489" spans="2:7" s="55" customFormat="1" ht="12" customHeight="1">
      <c r="B489" s="64" t="s">
        <v>259</v>
      </c>
      <c r="C489" s="65"/>
      <c r="D489" s="8"/>
      <c r="F489" s="67"/>
      <c r="G489" s="68"/>
    </row>
    <row r="490" spans="2:7" s="55" customFormat="1" ht="12" customHeight="1">
      <c r="B490" s="5" t="s">
        <v>1</v>
      </c>
      <c r="C490" s="5" t="s">
        <v>2</v>
      </c>
      <c r="D490" s="5" t="s">
        <v>3</v>
      </c>
      <c r="E490" s="5" t="s">
        <v>4</v>
      </c>
      <c r="F490" s="56" t="s">
        <v>5</v>
      </c>
      <c r="G490" s="57" t="s">
        <v>6</v>
      </c>
    </row>
    <row r="491" spans="2:7" s="55" customFormat="1" ht="12" customHeight="1">
      <c r="B491" s="14" t="s">
        <v>257</v>
      </c>
      <c r="C491" s="15" t="s">
        <v>258</v>
      </c>
      <c r="D491" s="9"/>
      <c r="E491" s="31"/>
      <c r="F491" s="41"/>
      <c r="G491" s="42"/>
    </row>
    <row r="492" spans="2:7" s="55" customFormat="1" ht="12" customHeight="1">
      <c r="B492" s="58"/>
      <c r="C492" s="59"/>
      <c r="D492" s="10"/>
      <c r="E492" s="10"/>
      <c r="F492" s="60"/>
      <c r="G492" s="61"/>
    </row>
    <row r="493" spans="2:7" s="55" customFormat="1" ht="12" customHeight="1">
      <c r="B493" s="45" t="s">
        <v>265</v>
      </c>
      <c r="C493" s="70" t="s">
        <v>271</v>
      </c>
      <c r="D493" s="9"/>
      <c r="E493" s="9"/>
      <c r="F493" s="41"/>
      <c r="G493" s="98"/>
    </row>
    <row r="494" spans="2:7" s="55" customFormat="1" ht="12" customHeight="1">
      <c r="B494" s="58"/>
      <c r="C494" s="59"/>
      <c r="D494" s="10"/>
      <c r="E494" s="10"/>
      <c r="F494" s="60"/>
      <c r="G494" s="61"/>
    </row>
    <row r="495" spans="2:7" s="55" customFormat="1" ht="12" customHeight="1">
      <c r="B495" s="14"/>
      <c r="C495" s="32" t="s">
        <v>266</v>
      </c>
      <c r="D495" s="9" t="s">
        <v>32</v>
      </c>
      <c r="E495" s="9">
        <v>4</v>
      </c>
      <c r="F495" s="41">
        <v>1400</v>
      </c>
      <c r="G495" s="42">
        <f>E495*F495</f>
        <v>5600</v>
      </c>
    </row>
    <row r="496" spans="2:7" s="55" customFormat="1" ht="12" customHeight="1">
      <c r="B496" s="58"/>
      <c r="C496" s="59"/>
      <c r="D496" s="10"/>
      <c r="E496" s="10"/>
      <c r="F496" s="60"/>
      <c r="G496" s="61"/>
    </row>
    <row r="497" spans="2:7" s="55" customFormat="1" ht="12" customHeight="1">
      <c r="B497" s="62"/>
      <c r="C497" s="32" t="s">
        <v>267</v>
      </c>
      <c r="D497" s="16" t="s">
        <v>32</v>
      </c>
      <c r="E497" s="9">
        <v>4</v>
      </c>
      <c r="F497" s="41">
        <v>1400</v>
      </c>
      <c r="G497" s="42">
        <f>E497*F497</f>
        <v>5600</v>
      </c>
    </row>
    <row r="498" spans="2:7" s="55" customFormat="1" ht="12" customHeight="1">
      <c r="B498" s="71"/>
      <c r="C498" s="72"/>
      <c r="D498" s="10"/>
      <c r="E498" s="10"/>
      <c r="F498" s="60"/>
      <c r="G498" s="61"/>
    </row>
    <row r="499" spans="2:7" s="55" customFormat="1" ht="12" customHeight="1">
      <c r="B499" s="14"/>
      <c r="C499" s="32" t="s">
        <v>268</v>
      </c>
      <c r="D499" s="16" t="s">
        <v>32</v>
      </c>
      <c r="E499" s="9">
        <v>1</v>
      </c>
      <c r="F499" s="41">
        <v>1300</v>
      </c>
      <c r="G499" s="42">
        <f>E499*F499</f>
        <v>1300</v>
      </c>
    </row>
    <row r="500" spans="2:7" s="55" customFormat="1" ht="12">
      <c r="B500" s="58"/>
      <c r="C500" s="59"/>
      <c r="D500" s="10"/>
      <c r="E500" s="10"/>
      <c r="F500" s="60"/>
      <c r="G500" s="61"/>
    </row>
    <row r="501" spans="2:7" s="55" customFormat="1" ht="12">
      <c r="B501" s="14"/>
      <c r="C501" s="32" t="s">
        <v>269</v>
      </c>
      <c r="D501" s="9" t="s">
        <v>32</v>
      </c>
      <c r="E501" s="9">
        <v>2</v>
      </c>
      <c r="F501" s="41">
        <v>1300</v>
      </c>
      <c r="G501" s="42">
        <f>E501*F501</f>
        <v>2600</v>
      </c>
    </row>
    <row r="502" spans="2:7" s="55" customFormat="1" ht="12" customHeight="1">
      <c r="B502" s="58"/>
      <c r="C502" s="59"/>
      <c r="D502" s="10"/>
      <c r="E502" s="10"/>
      <c r="F502" s="60"/>
      <c r="G502" s="61"/>
    </row>
    <row r="503" spans="2:7" s="55" customFormat="1" ht="12" customHeight="1">
      <c r="B503" s="62"/>
      <c r="C503" s="32"/>
      <c r="D503" s="16"/>
      <c r="E503" s="9"/>
      <c r="F503" s="41"/>
      <c r="G503" s="42"/>
    </row>
    <row r="504" spans="2:7" s="55" customFormat="1" ht="12" customHeight="1">
      <c r="B504" s="58"/>
      <c r="C504" s="59"/>
      <c r="D504" s="10"/>
      <c r="E504" s="59"/>
      <c r="F504" s="60"/>
      <c r="G504" s="61"/>
    </row>
    <row r="505" spans="2:7" s="55" customFormat="1" ht="12" customHeight="1">
      <c r="B505" s="62"/>
      <c r="C505" s="32"/>
      <c r="D505" s="16"/>
      <c r="E505" s="31"/>
      <c r="F505" s="41"/>
      <c r="G505" s="42"/>
    </row>
    <row r="506" spans="2:7" s="55" customFormat="1" ht="12" customHeight="1">
      <c r="B506" s="58"/>
      <c r="C506" s="59"/>
      <c r="D506" s="10"/>
      <c r="E506" s="59"/>
      <c r="F506" s="60"/>
      <c r="G506" s="61"/>
    </row>
    <row r="507" spans="2:7" s="55" customFormat="1" ht="12" customHeight="1">
      <c r="B507" s="14"/>
      <c r="C507" s="15"/>
      <c r="D507" s="9"/>
      <c r="E507" s="31"/>
      <c r="F507" s="41"/>
      <c r="G507" s="42"/>
    </row>
    <row r="508" spans="2:7" s="55" customFormat="1" ht="12" customHeight="1">
      <c r="B508" s="58"/>
      <c r="C508" s="59"/>
      <c r="D508" s="10"/>
      <c r="E508" s="59"/>
      <c r="F508" s="60"/>
      <c r="G508" s="61"/>
    </row>
    <row r="509" spans="2:7" s="55" customFormat="1" ht="12" customHeight="1">
      <c r="B509" s="62"/>
      <c r="C509" s="32"/>
      <c r="D509" s="16"/>
      <c r="E509" s="31"/>
      <c r="F509" s="41"/>
      <c r="G509" s="42"/>
    </row>
    <row r="510" spans="2:7" s="55" customFormat="1" ht="12" customHeight="1">
      <c r="B510" s="58"/>
      <c r="C510" s="59"/>
      <c r="D510" s="10"/>
      <c r="E510" s="59"/>
      <c r="F510" s="60"/>
      <c r="G510" s="61"/>
    </row>
    <row r="511" spans="2:7" s="55" customFormat="1" ht="12" customHeight="1">
      <c r="B511" s="45"/>
      <c r="C511" s="31"/>
      <c r="D511" s="16"/>
      <c r="E511" s="31"/>
      <c r="F511" s="41"/>
      <c r="G511" s="42"/>
    </row>
    <row r="512" spans="2:7" s="55" customFormat="1" ht="12" customHeight="1">
      <c r="B512" s="58"/>
      <c r="C512" s="59"/>
      <c r="D512" s="10"/>
      <c r="E512" s="59"/>
      <c r="F512" s="60"/>
      <c r="G512" s="61"/>
    </row>
    <row r="513" spans="2:7" s="55" customFormat="1" ht="12" customHeight="1">
      <c r="B513" s="45"/>
      <c r="C513" s="31"/>
      <c r="D513" s="16"/>
      <c r="E513" s="31"/>
      <c r="F513" s="41"/>
      <c r="G513" s="42"/>
    </row>
    <row r="514" spans="2:7" s="55" customFormat="1" ht="12" customHeight="1">
      <c r="B514" s="58"/>
      <c r="C514" s="59"/>
      <c r="D514" s="10"/>
      <c r="E514" s="59"/>
      <c r="F514" s="60"/>
      <c r="G514" s="61"/>
    </row>
    <row r="515" spans="2:7" s="55" customFormat="1" ht="12" customHeight="1">
      <c r="B515" s="45"/>
      <c r="C515" s="31"/>
      <c r="D515" s="16"/>
      <c r="E515" s="31"/>
      <c r="F515" s="41"/>
      <c r="G515" s="42"/>
    </row>
    <row r="516" spans="2:7" s="55" customFormat="1" ht="12" customHeight="1">
      <c r="B516" s="58"/>
      <c r="C516" s="59"/>
      <c r="D516" s="10"/>
      <c r="E516" s="59"/>
      <c r="F516" s="60"/>
      <c r="G516" s="61"/>
    </row>
    <row r="517" spans="2:7" s="55" customFormat="1" ht="12" customHeight="1">
      <c r="B517" s="45"/>
      <c r="C517" s="31"/>
      <c r="D517" s="16"/>
      <c r="E517" s="31"/>
      <c r="F517" s="41"/>
      <c r="G517" s="42"/>
    </row>
    <row r="518" spans="2:7" s="55" customFormat="1" ht="12" customHeight="1">
      <c r="B518" s="58"/>
      <c r="C518" s="59"/>
      <c r="D518" s="10"/>
      <c r="E518" s="59"/>
      <c r="F518" s="60"/>
      <c r="G518" s="61"/>
    </row>
    <row r="519" spans="2:7" s="55" customFormat="1" ht="12" customHeight="1">
      <c r="B519" s="45"/>
      <c r="C519" s="31"/>
      <c r="D519" s="16"/>
      <c r="E519" s="31"/>
      <c r="F519" s="41"/>
      <c r="G519" s="42"/>
    </row>
    <row r="520" spans="2:7" s="55" customFormat="1" ht="12" customHeight="1">
      <c r="B520" s="58"/>
      <c r="C520" s="59"/>
      <c r="D520" s="10"/>
      <c r="E520" s="59"/>
      <c r="F520" s="60"/>
      <c r="G520" s="61"/>
    </row>
    <row r="521" spans="2:7" s="55" customFormat="1" ht="12" customHeight="1">
      <c r="B521" s="45"/>
      <c r="C521" s="31"/>
      <c r="D521" s="16"/>
      <c r="E521" s="31"/>
      <c r="F521" s="41"/>
      <c r="G521" s="42"/>
    </row>
    <row r="522" spans="2:7" s="55" customFormat="1" ht="12" customHeight="1">
      <c r="B522" s="58"/>
      <c r="C522" s="59"/>
      <c r="D522" s="10"/>
      <c r="E522" s="59"/>
      <c r="F522" s="60"/>
      <c r="G522" s="61"/>
    </row>
    <row r="523" spans="2:7" s="55" customFormat="1" ht="12" customHeight="1">
      <c r="B523" s="45"/>
      <c r="C523" s="31"/>
      <c r="D523" s="16"/>
      <c r="E523" s="31"/>
      <c r="F523" s="41"/>
      <c r="G523" s="42"/>
    </row>
    <row r="524" spans="2:7" s="55" customFormat="1" ht="12" customHeight="1">
      <c r="B524" s="58"/>
      <c r="C524" s="59"/>
      <c r="D524" s="10"/>
      <c r="E524" s="59"/>
      <c r="F524" s="60"/>
      <c r="G524" s="61"/>
    </row>
    <row r="525" spans="2:7" s="55" customFormat="1" ht="12" customHeight="1">
      <c r="B525" s="45"/>
      <c r="C525" s="31"/>
      <c r="D525" s="9"/>
      <c r="E525" s="31"/>
      <c r="F525" s="41"/>
      <c r="G525" s="42"/>
    </row>
    <row r="526" spans="2:7" s="55" customFormat="1" ht="12" customHeight="1">
      <c r="B526" s="58"/>
      <c r="C526" s="59"/>
      <c r="D526" s="10"/>
      <c r="E526" s="59"/>
      <c r="F526" s="60"/>
      <c r="G526" s="61"/>
    </row>
    <row r="527" spans="2:7" s="55" customFormat="1" ht="12" customHeight="1">
      <c r="B527" s="2" t="s">
        <v>51</v>
      </c>
      <c r="C527" s="3"/>
      <c r="D527" s="11"/>
      <c r="E527" s="3"/>
      <c r="F527" s="33"/>
      <c r="G527" s="34">
        <f>SUM(G491:G526)</f>
        <v>15100</v>
      </c>
    </row>
    <row r="528" spans="2:7" s="55" customFormat="1" ht="12" customHeight="1">
      <c r="C528" s="65"/>
      <c r="D528" s="66"/>
      <c r="E528" s="8"/>
      <c r="F528" s="67"/>
      <c r="G528" s="68"/>
    </row>
    <row r="529" spans="1:7" s="55" customFormat="1" ht="15" customHeight="1">
      <c r="C529" s="65"/>
      <c r="D529" s="66"/>
      <c r="E529" s="8"/>
      <c r="F529" s="67"/>
      <c r="G529" s="68"/>
    </row>
    <row r="530" spans="1:7" s="1" customFormat="1" ht="15.5" customHeight="1">
      <c r="B530" s="64" t="s">
        <v>155</v>
      </c>
      <c r="C530" s="65"/>
      <c r="D530" s="8"/>
      <c r="E530" s="8"/>
      <c r="F530" s="67"/>
      <c r="G530" s="68"/>
    </row>
    <row r="531" spans="1:7" s="1" customFormat="1" ht="24" customHeight="1">
      <c r="A531" s="1">
        <v>277</v>
      </c>
      <c r="B531" s="5" t="s">
        <v>1</v>
      </c>
      <c r="C531" s="5" t="s">
        <v>2</v>
      </c>
      <c r="D531" s="5" t="s">
        <v>3</v>
      </c>
      <c r="E531" s="5" t="s">
        <v>4</v>
      </c>
      <c r="F531" s="56" t="s">
        <v>5</v>
      </c>
      <c r="G531" s="57" t="s">
        <v>6</v>
      </c>
    </row>
    <row r="532" spans="1:7" s="1" customFormat="1" ht="12" customHeight="1">
      <c r="B532" s="14" t="s">
        <v>156</v>
      </c>
      <c r="C532" s="15" t="s">
        <v>157</v>
      </c>
      <c r="D532" s="9"/>
      <c r="E532" s="9"/>
      <c r="F532" s="41"/>
      <c r="G532" s="42"/>
    </row>
    <row r="533" spans="1:7" s="1" customFormat="1" ht="12" customHeight="1">
      <c r="A533" s="1">
        <v>4659</v>
      </c>
      <c r="B533" s="58"/>
      <c r="C533" s="59"/>
      <c r="D533" s="10"/>
      <c r="E533" s="10"/>
      <c r="F533" s="60"/>
      <c r="G533" s="61"/>
    </row>
    <row r="534" spans="1:7" s="1" customFormat="1" ht="12" customHeight="1">
      <c r="B534" s="14" t="s">
        <v>260</v>
      </c>
      <c r="C534" s="15" t="s">
        <v>158</v>
      </c>
      <c r="D534" s="9"/>
      <c r="E534" s="9"/>
      <c r="F534" s="41"/>
      <c r="G534" s="42"/>
    </row>
    <row r="535" spans="1:7" s="1" customFormat="1" ht="12" customHeight="1">
      <c r="A535" s="1">
        <v>4661</v>
      </c>
      <c r="B535" s="58"/>
      <c r="C535" s="59"/>
      <c r="D535" s="10"/>
      <c r="E535" s="10"/>
      <c r="F535" s="60"/>
      <c r="G535" s="61"/>
    </row>
    <row r="536" spans="1:7" s="1" customFormat="1" ht="12" customHeight="1">
      <c r="B536" s="62" t="s">
        <v>159</v>
      </c>
      <c r="C536" s="32" t="s">
        <v>160</v>
      </c>
      <c r="D536" s="16" t="s">
        <v>18</v>
      </c>
      <c r="E536" s="9">
        <v>1</v>
      </c>
      <c r="F536" s="41">
        <v>15000</v>
      </c>
      <c r="G536" s="42">
        <f>E536*F536</f>
        <v>15000</v>
      </c>
    </row>
    <row r="537" spans="1:7" s="1" customFormat="1" ht="11.5">
      <c r="B537" s="58"/>
      <c r="C537" s="59"/>
      <c r="D537" s="10"/>
      <c r="E537" s="10"/>
      <c r="F537" s="60"/>
      <c r="G537" s="61"/>
    </row>
    <row r="538" spans="1:7" s="1" customFormat="1" ht="12" customHeight="1">
      <c r="B538" s="62" t="s">
        <v>261</v>
      </c>
      <c r="C538" s="31" t="s">
        <v>262</v>
      </c>
      <c r="D538" s="16" t="s">
        <v>18</v>
      </c>
      <c r="E538" s="9">
        <v>0.3</v>
      </c>
      <c r="F538" s="41">
        <v>10000</v>
      </c>
      <c r="G538" s="42">
        <f>E538*F538</f>
        <v>3000</v>
      </c>
    </row>
    <row r="539" spans="1:7" s="1" customFormat="1" ht="12" customHeight="1">
      <c r="B539" s="58"/>
      <c r="C539" s="59"/>
      <c r="D539" s="10"/>
      <c r="E539" s="10"/>
      <c r="F539" s="60"/>
      <c r="G539" s="61"/>
    </row>
    <row r="540" spans="1:7" s="1" customFormat="1" ht="12" customHeight="1">
      <c r="B540" s="62" t="s">
        <v>261</v>
      </c>
      <c r="C540" s="31" t="s">
        <v>263</v>
      </c>
      <c r="D540" s="16" t="s">
        <v>18</v>
      </c>
      <c r="E540" s="9">
        <v>0.3</v>
      </c>
      <c r="F540" s="41">
        <v>10000</v>
      </c>
      <c r="G540" s="42">
        <f>E540*F540</f>
        <v>3000</v>
      </c>
    </row>
    <row r="541" spans="1:7" s="1" customFormat="1" ht="12" customHeight="1">
      <c r="B541" s="58"/>
      <c r="C541" s="59"/>
      <c r="D541" s="10"/>
      <c r="E541" s="10"/>
      <c r="F541" s="60"/>
      <c r="G541" s="61"/>
    </row>
    <row r="542" spans="1:7" s="1" customFormat="1" ht="12" customHeight="1">
      <c r="B542" s="69" t="s">
        <v>312</v>
      </c>
      <c r="C542" s="15" t="s">
        <v>313</v>
      </c>
      <c r="D542" s="9"/>
      <c r="E542" s="9"/>
      <c r="F542" s="41"/>
      <c r="G542" s="42"/>
    </row>
    <row r="543" spans="1:7" s="1" customFormat="1" ht="12" customHeight="1">
      <c r="B543" s="58"/>
      <c r="C543" s="59"/>
      <c r="D543" s="10"/>
      <c r="E543" s="10"/>
      <c r="F543" s="60"/>
      <c r="G543" s="61"/>
    </row>
    <row r="544" spans="1:7" s="1" customFormat="1" ht="12" customHeight="1">
      <c r="B544" s="62" t="s">
        <v>315</v>
      </c>
      <c r="C544" s="32" t="s">
        <v>316</v>
      </c>
      <c r="D544" s="9"/>
      <c r="E544" s="9"/>
      <c r="F544" s="41"/>
      <c r="G544" s="42"/>
    </row>
    <row r="545" spans="2:7" s="1" customFormat="1" ht="12" customHeight="1">
      <c r="B545" s="58"/>
      <c r="C545" s="59"/>
      <c r="D545" s="10"/>
      <c r="E545" s="10"/>
      <c r="F545" s="60"/>
      <c r="G545" s="61"/>
    </row>
    <row r="546" spans="2:7" s="1" customFormat="1" ht="23">
      <c r="B546" s="45"/>
      <c r="C546" s="32" t="s">
        <v>314</v>
      </c>
      <c r="D546" s="16" t="s">
        <v>32</v>
      </c>
      <c r="E546" s="9">
        <v>40</v>
      </c>
      <c r="F546" s="41">
        <v>900</v>
      </c>
      <c r="G546" s="42">
        <f>E546*F546</f>
        <v>36000</v>
      </c>
    </row>
    <row r="547" spans="2:7" s="1" customFormat="1" ht="12" customHeight="1">
      <c r="B547" s="58"/>
      <c r="C547" s="59"/>
      <c r="D547" s="10"/>
      <c r="E547" s="10"/>
      <c r="F547" s="60"/>
      <c r="G547" s="61"/>
    </row>
    <row r="548" spans="2:7" s="1" customFormat="1" ht="12" customHeight="1">
      <c r="B548" s="45"/>
      <c r="C548" s="31"/>
      <c r="D548" s="9"/>
      <c r="E548" s="9"/>
      <c r="F548" s="41"/>
      <c r="G548" s="42"/>
    </row>
    <row r="549" spans="2:7" s="1" customFormat="1" ht="12" customHeight="1">
      <c r="B549" s="58"/>
      <c r="C549" s="59"/>
      <c r="D549" s="10"/>
      <c r="E549" s="10"/>
      <c r="F549" s="60"/>
      <c r="G549" s="61"/>
    </row>
    <row r="550" spans="2:7" s="1" customFormat="1" ht="12" customHeight="1">
      <c r="B550" s="45"/>
      <c r="C550" s="31"/>
      <c r="D550" s="9"/>
      <c r="E550" s="9"/>
      <c r="F550" s="41"/>
      <c r="G550" s="42"/>
    </row>
    <row r="551" spans="2:7" s="1" customFormat="1" ht="12" customHeight="1">
      <c r="B551" s="58"/>
      <c r="C551" s="59"/>
      <c r="D551" s="10"/>
      <c r="E551" s="10"/>
      <c r="F551" s="60"/>
      <c r="G551" s="61"/>
    </row>
    <row r="552" spans="2:7" s="1" customFormat="1" ht="12" customHeight="1">
      <c r="B552" s="45"/>
      <c r="C552" s="31"/>
      <c r="D552" s="9"/>
      <c r="E552" s="9"/>
      <c r="F552" s="41"/>
      <c r="G552" s="42"/>
    </row>
    <row r="553" spans="2:7" s="1" customFormat="1" ht="12" customHeight="1">
      <c r="B553" s="58"/>
      <c r="C553" s="59"/>
      <c r="D553" s="10"/>
      <c r="E553" s="10"/>
      <c r="F553" s="60"/>
      <c r="G553" s="61"/>
    </row>
    <row r="554" spans="2:7" s="1" customFormat="1" ht="12" customHeight="1">
      <c r="B554" s="45"/>
      <c r="C554" s="31"/>
      <c r="D554" s="9"/>
      <c r="E554" s="9"/>
      <c r="F554" s="41"/>
      <c r="G554" s="42"/>
    </row>
    <row r="555" spans="2:7" s="1" customFormat="1" ht="12" customHeight="1">
      <c r="B555" s="58"/>
      <c r="C555" s="59"/>
      <c r="D555" s="10"/>
      <c r="E555" s="10"/>
      <c r="F555" s="60"/>
      <c r="G555" s="61"/>
    </row>
    <row r="556" spans="2:7" s="1" customFormat="1" ht="20.149999999999999" customHeight="1">
      <c r="B556" s="45"/>
      <c r="C556" s="31"/>
      <c r="D556" s="9"/>
      <c r="E556" s="9"/>
      <c r="F556" s="41"/>
      <c r="G556" s="42"/>
    </row>
    <row r="557" spans="2:7" s="55" customFormat="1" ht="12" customHeight="1">
      <c r="B557" s="2" t="s">
        <v>51</v>
      </c>
      <c r="C557" s="3"/>
      <c r="D557" s="11"/>
      <c r="E557" s="11"/>
      <c r="F557" s="33"/>
      <c r="G557" s="34">
        <f>SUM(G532:G556)</f>
        <v>57000</v>
      </c>
    </row>
    <row r="558" spans="2:7" s="50" customFormat="1" ht="15" customHeight="1">
      <c r="B558" s="55"/>
      <c r="C558" s="65"/>
      <c r="D558" s="66"/>
      <c r="E558" s="8"/>
      <c r="F558" s="67"/>
      <c r="G558" s="68"/>
    </row>
    <row r="559" spans="2:7" s="50" customFormat="1" ht="15" customHeight="1">
      <c r="B559" s="54"/>
      <c r="C559" s="51"/>
      <c r="D559" s="7"/>
      <c r="E559" s="7"/>
      <c r="F559" s="52"/>
      <c r="G559" s="53"/>
    </row>
    <row r="560" spans="2:7" s="50" customFormat="1" ht="15" customHeight="1">
      <c r="B560" s="64" t="s">
        <v>213</v>
      </c>
      <c r="C560" s="65"/>
      <c r="D560" s="8"/>
      <c r="E560" s="55"/>
      <c r="F560" s="67"/>
      <c r="G560" s="53"/>
    </row>
    <row r="561" spans="2:7" s="50" customFormat="1" ht="13">
      <c r="B561" s="5" t="s">
        <v>1</v>
      </c>
      <c r="C561" s="5" t="s">
        <v>2</v>
      </c>
      <c r="D561" s="5" t="s">
        <v>3</v>
      </c>
      <c r="E561" s="5" t="s">
        <v>4</v>
      </c>
      <c r="F561" s="56" t="s">
        <v>5</v>
      </c>
      <c r="G561" s="57" t="s">
        <v>6</v>
      </c>
    </row>
    <row r="562" spans="2:7" s="50" customFormat="1" ht="15" customHeight="1">
      <c r="B562" s="14" t="s">
        <v>214</v>
      </c>
      <c r="C562" s="15" t="s">
        <v>215</v>
      </c>
      <c r="D562" s="9"/>
      <c r="E562" s="31"/>
      <c r="F562" s="41"/>
      <c r="G562" s="42"/>
    </row>
    <row r="563" spans="2:7" s="50" customFormat="1" ht="15" customHeight="1">
      <c r="B563" s="58"/>
      <c r="C563" s="59"/>
      <c r="D563" s="10"/>
      <c r="E563" s="59"/>
      <c r="F563" s="60"/>
      <c r="G563" s="61"/>
    </row>
    <row r="564" spans="2:7" s="50" customFormat="1" ht="15" customHeight="1">
      <c r="B564" s="14" t="s">
        <v>216</v>
      </c>
      <c r="C564" s="15" t="s">
        <v>217</v>
      </c>
      <c r="D564" s="9"/>
      <c r="E564" s="31"/>
      <c r="F564" s="41"/>
      <c r="G564" s="42"/>
    </row>
    <row r="565" spans="2:7" s="50" customFormat="1" ht="15" customHeight="1">
      <c r="B565" s="58"/>
      <c r="C565" s="59"/>
      <c r="D565" s="10"/>
      <c r="E565" s="59"/>
      <c r="F565" s="60"/>
      <c r="G565" s="61"/>
    </row>
    <row r="566" spans="2:7" s="50" customFormat="1" ht="15" customHeight="1">
      <c r="B566" s="62" t="s">
        <v>218</v>
      </c>
      <c r="C566" s="32" t="s">
        <v>219</v>
      </c>
      <c r="D566" s="16" t="s">
        <v>212</v>
      </c>
      <c r="E566" s="31">
        <v>1</v>
      </c>
      <c r="F566" s="41">
        <v>20000</v>
      </c>
      <c r="G566" s="42">
        <f>E566*F566</f>
        <v>20000</v>
      </c>
    </row>
    <row r="567" spans="2:7" s="50" customFormat="1" ht="15" customHeight="1">
      <c r="B567" s="58"/>
      <c r="C567" s="59"/>
      <c r="D567" s="10"/>
      <c r="E567" s="59"/>
      <c r="F567" s="60"/>
      <c r="G567" s="61"/>
    </row>
    <row r="568" spans="2:7" s="50" customFormat="1" ht="15" customHeight="1">
      <c r="B568" s="45"/>
      <c r="C568" s="32" t="s">
        <v>220</v>
      </c>
      <c r="D568" s="16" t="s">
        <v>23</v>
      </c>
      <c r="E568" s="31">
        <f>F566</f>
        <v>20000</v>
      </c>
      <c r="F568" s="41">
        <v>0.08</v>
      </c>
      <c r="G568" s="42">
        <f>E568*F568</f>
        <v>1600</v>
      </c>
    </row>
    <row r="569" spans="2:7" s="50" customFormat="1" ht="15" customHeight="1">
      <c r="B569" s="58"/>
      <c r="C569" s="59"/>
      <c r="D569" s="10"/>
      <c r="E569" s="59"/>
      <c r="F569" s="60"/>
      <c r="G569" s="61"/>
    </row>
    <row r="570" spans="2:7" s="50" customFormat="1" ht="15" customHeight="1">
      <c r="B570" s="45"/>
      <c r="C570" s="32"/>
      <c r="D570" s="16"/>
      <c r="E570" s="31"/>
      <c r="F570" s="41"/>
      <c r="G570" s="42"/>
    </row>
    <row r="571" spans="2:7" s="50" customFormat="1" ht="15" customHeight="1">
      <c r="B571" s="58"/>
      <c r="C571" s="59"/>
      <c r="D571" s="10"/>
      <c r="E571" s="59"/>
      <c r="F571" s="60"/>
      <c r="G571" s="61"/>
    </row>
    <row r="572" spans="2:7" s="50" customFormat="1" ht="15" customHeight="1">
      <c r="B572" s="45"/>
      <c r="C572" s="32"/>
      <c r="D572" s="16"/>
      <c r="E572" s="31"/>
      <c r="F572" s="41"/>
      <c r="G572" s="42"/>
    </row>
    <row r="573" spans="2:7" s="50" customFormat="1" ht="15" customHeight="1">
      <c r="B573" s="58"/>
      <c r="C573" s="59"/>
      <c r="D573" s="10"/>
      <c r="E573" s="59"/>
      <c r="F573" s="60"/>
      <c r="G573" s="61"/>
    </row>
    <row r="574" spans="2:7" s="50" customFormat="1" ht="15" customHeight="1">
      <c r="B574" s="45"/>
      <c r="C574" s="32"/>
      <c r="D574" s="16"/>
      <c r="E574" s="31"/>
      <c r="F574" s="41"/>
      <c r="G574" s="42"/>
    </row>
    <row r="575" spans="2:7" s="50" customFormat="1" ht="15" customHeight="1">
      <c r="B575" s="58"/>
      <c r="C575" s="59"/>
      <c r="D575" s="10"/>
      <c r="E575" s="59"/>
      <c r="F575" s="60"/>
      <c r="G575" s="61"/>
    </row>
    <row r="576" spans="2:7" s="50" customFormat="1" ht="15" customHeight="1">
      <c r="B576" s="45"/>
      <c r="C576" s="32"/>
      <c r="D576" s="16"/>
      <c r="E576" s="31"/>
      <c r="F576" s="41"/>
      <c r="G576" s="42"/>
    </row>
    <row r="577" spans="2:7" s="50" customFormat="1" ht="15" customHeight="1">
      <c r="B577" s="58"/>
      <c r="C577" s="59"/>
      <c r="D577" s="10"/>
      <c r="E577" s="59"/>
      <c r="F577" s="60"/>
      <c r="G577" s="61"/>
    </row>
    <row r="578" spans="2:7" s="50" customFormat="1" ht="15" customHeight="1">
      <c r="B578" s="45"/>
      <c r="C578" s="32"/>
      <c r="D578" s="16"/>
      <c r="E578" s="31"/>
      <c r="F578" s="41"/>
      <c r="G578" s="42"/>
    </row>
    <row r="579" spans="2:7" s="50" customFormat="1" ht="15" customHeight="1">
      <c r="B579" s="58"/>
      <c r="C579" s="59"/>
      <c r="D579" s="10"/>
      <c r="E579" s="59"/>
      <c r="F579" s="60"/>
      <c r="G579" s="61"/>
    </row>
    <row r="580" spans="2:7" s="50" customFormat="1" ht="15" customHeight="1">
      <c r="B580" s="45"/>
      <c r="C580" s="32"/>
      <c r="D580" s="16"/>
      <c r="E580" s="31"/>
      <c r="F580" s="41"/>
      <c r="G580" s="42"/>
    </row>
    <row r="581" spans="2:7" s="50" customFormat="1" ht="15" customHeight="1">
      <c r="B581" s="58"/>
      <c r="C581" s="59"/>
      <c r="D581" s="10"/>
      <c r="E581" s="59"/>
      <c r="F581" s="60"/>
      <c r="G581" s="61"/>
    </row>
    <row r="582" spans="2:7" s="50" customFormat="1" ht="15" customHeight="1">
      <c r="B582" s="45"/>
      <c r="C582" s="32"/>
      <c r="D582" s="16"/>
      <c r="E582" s="31"/>
      <c r="F582" s="41"/>
      <c r="G582" s="42"/>
    </row>
    <row r="583" spans="2:7" s="50" customFormat="1" ht="15" customHeight="1">
      <c r="B583" s="58"/>
      <c r="C583" s="59"/>
      <c r="D583" s="10"/>
      <c r="E583" s="59"/>
      <c r="F583" s="60"/>
      <c r="G583" s="61"/>
    </row>
    <row r="584" spans="2:7" s="50" customFormat="1" ht="15" customHeight="1">
      <c r="B584" s="2" t="s">
        <v>51</v>
      </c>
      <c r="C584" s="3"/>
      <c r="D584" s="11"/>
      <c r="E584" s="11"/>
      <c r="F584" s="33"/>
      <c r="G584" s="34">
        <f>SUM(G558:G583)</f>
        <v>21600</v>
      </c>
    </row>
    <row r="585" spans="2:7" s="50" customFormat="1" ht="15" customHeight="1">
      <c r="B585" s="54"/>
      <c r="C585" s="51"/>
      <c r="D585" s="7"/>
      <c r="E585" s="7"/>
      <c r="F585" s="52"/>
      <c r="G585" s="53"/>
    </row>
    <row r="586" spans="2:7" s="50" customFormat="1" ht="15" customHeight="1">
      <c r="B586" s="54"/>
      <c r="C586" s="51"/>
      <c r="D586" s="7"/>
      <c r="E586" s="7"/>
      <c r="F586" s="52"/>
      <c r="G586" s="53"/>
    </row>
    <row r="587" spans="2:7" s="55" customFormat="1" ht="15" customHeight="1">
      <c r="B587" s="64" t="s">
        <v>161</v>
      </c>
      <c r="C587" s="51"/>
      <c r="D587" s="7"/>
      <c r="E587" s="7"/>
      <c r="F587" s="52"/>
      <c r="G587" s="53"/>
    </row>
    <row r="588" spans="2:7" s="1" customFormat="1" ht="14.25" customHeight="1">
      <c r="B588" s="55"/>
      <c r="C588" s="65"/>
      <c r="D588" s="6"/>
      <c r="E588" s="8"/>
      <c r="F588" s="67"/>
      <c r="G588" s="68"/>
    </row>
    <row r="589" spans="2:7" s="1" customFormat="1" ht="17" customHeight="1">
      <c r="B589" s="6"/>
      <c r="C589" s="25" t="s">
        <v>2</v>
      </c>
      <c r="D589" s="19" t="s">
        <v>162</v>
      </c>
      <c r="E589" s="19" t="s">
        <v>162</v>
      </c>
      <c r="F589" s="99" t="s">
        <v>162</v>
      </c>
      <c r="G589" s="100" t="s">
        <v>6</v>
      </c>
    </row>
    <row r="590" spans="2:7" s="1" customFormat="1" ht="12" customHeight="1">
      <c r="B590" s="101"/>
      <c r="C590" s="102" t="s">
        <v>0</v>
      </c>
      <c r="D590" s="6"/>
      <c r="E590" s="6"/>
      <c r="F590" s="35"/>
      <c r="G590" s="103">
        <f>G119</f>
        <v>707400</v>
      </c>
    </row>
    <row r="591" spans="2:7" s="1" customFormat="1" ht="11.5">
      <c r="B591" s="104"/>
      <c r="C591" s="104"/>
      <c r="D591" s="12"/>
      <c r="E591" s="12"/>
      <c r="F591" s="105"/>
      <c r="G591" s="106"/>
    </row>
    <row r="592" spans="2:7" s="1" customFormat="1" ht="23">
      <c r="B592" s="101"/>
      <c r="C592" s="102" t="s">
        <v>52</v>
      </c>
      <c r="D592" s="6"/>
      <c r="E592" s="6"/>
      <c r="F592" s="35"/>
      <c r="G592" s="103">
        <f>G157</f>
        <v>11425000</v>
      </c>
    </row>
    <row r="593" spans="2:7" s="1" customFormat="1" ht="12" customHeight="1">
      <c r="B593" s="104"/>
      <c r="C593" s="104"/>
      <c r="D593" s="12"/>
      <c r="E593" s="12"/>
      <c r="F593" s="105"/>
      <c r="G593" s="106"/>
    </row>
    <row r="594" spans="2:7" s="1" customFormat="1" ht="12" customHeight="1">
      <c r="B594" s="101"/>
      <c r="C594" s="102" t="s">
        <v>64</v>
      </c>
      <c r="D594" s="6"/>
      <c r="E594" s="6"/>
      <c r="F594" s="35"/>
      <c r="G594" s="103">
        <f>G201</f>
        <v>371500</v>
      </c>
    </row>
    <row r="595" spans="2:7" s="1" customFormat="1" ht="12" customHeight="1">
      <c r="B595" s="104"/>
      <c r="C595" s="104"/>
      <c r="D595" s="12"/>
      <c r="E595" s="12"/>
      <c r="F595" s="105"/>
      <c r="G595" s="106"/>
    </row>
    <row r="596" spans="2:7" s="1" customFormat="1" ht="12" customHeight="1">
      <c r="B596" s="101"/>
      <c r="C596" s="102" t="s">
        <v>86</v>
      </c>
      <c r="D596" s="6"/>
      <c r="E596" s="6"/>
      <c r="F596" s="35"/>
      <c r="G596" s="103">
        <f>G232</f>
        <v>316900</v>
      </c>
    </row>
    <row r="597" spans="2:7" s="1" customFormat="1" ht="12" customHeight="1">
      <c r="B597" s="104"/>
      <c r="C597" s="104"/>
      <c r="D597" s="12"/>
      <c r="E597" s="12"/>
      <c r="F597" s="105"/>
      <c r="G597" s="106"/>
    </row>
    <row r="598" spans="2:7" s="1" customFormat="1" ht="12" customHeight="1">
      <c r="B598" s="101"/>
      <c r="C598" s="102" t="s">
        <v>94</v>
      </c>
      <c r="D598" s="6"/>
      <c r="E598" s="6"/>
      <c r="F598" s="35"/>
      <c r="G598" s="103">
        <f>G252</f>
        <v>300030</v>
      </c>
    </row>
    <row r="599" spans="2:7" s="1" customFormat="1" ht="12" customHeight="1">
      <c r="B599" s="104"/>
      <c r="C599" s="104"/>
      <c r="D599" s="12"/>
      <c r="E599" s="12"/>
      <c r="F599" s="105"/>
      <c r="G599" s="106"/>
    </row>
    <row r="600" spans="2:7" s="1" customFormat="1" ht="12" customHeight="1">
      <c r="B600" s="101"/>
      <c r="C600" s="102" t="s">
        <v>104</v>
      </c>
      <c r="D600" s="6"/>
      <c r="E600" s="6"/>
      <c r="F600" s="35"/>
      <c r="G600" s="103">
        <f>G289</f>
        <v>136500</v>
      </c>
    </row>
    <row r="601" spans="2:7" s="1" customFormat="1" ht="12" customHeight="1">
      <c r="B601" s="104"/>
      <c r="C601" s="104"/>
      <c r="D601" s="12"/>
      <c r="E601" s="12"/>
      <c r="F601" s="105"/>
      <c r="G601" s="106"/>
    </row>
    <row r="602" spans="2:7" s="1" customFormat="1" ht="12" customHeight="1">
      <c r="B602" s="101"/>
      <c r="C602" s="102" t="s">
        <v>119</v>
      </c>
      <c r="D602" s="6"/>
      <c r="E602" s="6"/>
      <c r="F602" s="35"/>
      <c r="G602" s="103">
        <f>G322</f>
        <v>3291250</v>
      </c>
    </row>
    <row r="603" spans="2:7" s="1" customFormat="1" ht="12" customHeight="1">
      <c r="B603" s="104"/>
      <c r="C603" s="104"/>
      <c r="D603" s="12"/>
      <c r="E603" s="12"/>
      <c r="F603" s="105"/>
      <c r="G603" s="106"/>
    </row>
    <row r="604" spans="2:7" s="1" customFormat="1" ht="12" customHeight="1">
      <c r="B604" s="101"/>
      <c r="C604" s="102" t="s">
        <v>125</v>
      </c>
      <c r="D604" s="6"/>
      <c r="E604" s="6"/>
      <c r="F604" s="35"/>
      <c r="G604" s="103">
        <f>G363</f>
        <v>2168000</v>
      </c>
    </row>
    <row r="605" spans="2:7" s="1" customFormat="1" ht="12" customHeight="1">
      <c r="B605" s="104"/>
      <c r="C605" s="104"/>
      <c r="D605" s="12"/>
      <c r="E605" s="12"/>
      <c r="F605" s="105"/>
      <c r="G605" s="106"/>
    </row>
    <row r="606" spans="2:7" s="1" customFormat="1" ht="12" customHeight="1">
      <c r="B606" s="101"/>
      <c r="C606" s="102" t="s">
        <v>148</v>
      </c>
      <c r="D606" s="6"/>
      <c r="E606" s="6"/>
      <c r="F606" s="35"/>
      <c r="G606" s="103">
        <f>G415</f>
        <v>949500</v>
      </c>
    </row>
    <row r="607" spans="2:7" s="1" customFormat="1" ht="12" customHeight="1">
      <c r="B607" s="104"/>
      <c r="C607" s="104"/>
      <c r="D607" s="12"/>
      <c r="E607" s="12"/>
      <c r="F607" s="105"/>
      <c r="G607" s="106"/>
    </row>
    <row r="608" spans="2:7" s="21" customFormat="1" ht="12" customHeight="1">
      <c r="C608" s="107" t="s">
        <v>211</v>
      </c>
      <c r="D608" s="17"/>
      <c r="E608" s="17"/>
      <c r="F608" s="108"/>
      <c r="G608" s="109">
        <f>G452</f>
        <v>125200</v>
      </c>
    </row>
    <row r="609" spans="2:9" s="1" customFormat="1" ht="12" customHeight="1">
      <c r="B609" s="104"/>
      <c r="C609" s="104"/>
      <c r="D609" s="12"/>
      <c r="E609" s="12"/>
      <c r="F609" s="105"/>
      <c r="G609" s="106"/>
    </row>
    <row r="610" spans="2:9" s="1" customFormat="1" ht="12" customHeight="1">
      <c r="C610" s="1" t="s">
        <v>293</v>
      </c>
      <c r="D610" s="6"/>
      <c r="E610" s="6"/>
      <c r="F610" s="35"/>
      <c r="G610" s="110">
        <f>G487</f>
        <v>68900</v>
      </c>
    </row>
    <row r="611" spans="2:9" s="1" customFormat="1" ht="12" customHeight="1">
      <c r="B611" s="104"/>
      <c r="C611" s="104"/>
      <c r="D611" s="12"/>
      <c r="E611" s="12"/>
      <c r="F611" s="105"/>
      <c r="G611" s="106"/>
    </row>
    <row r="612" spans="2:9" s="1" customFormat="1" ht="12" customHeight="1">
      <c r="B612" s="101"/>
      <c r="C612" s="107" t="s">
        <v>259</v>
      </c>
      <c r="D612" s="111"/>
      <c r="E612" s="64"/>
      <c r="F612" s="112"/>
      <c r="G612" s="109">
        <f>G527</f>
        <v>15100</v>
      </c>
    </row>
    <row r="613" spans="2:9" s="1" customFormat="1" ht="12" customHeight="1">
      <c r="B613" s="104"/>
      <c r="C613" s="104"/>
      <c r="D613" s="12"/>
      <c r="E613" s="104"/>
      <c r="F613" s="105"/>
      <c r="G613" s="106"/>
    </row>
    <row r="614" spans="2:9" s="1" customFormat="1" ht="23">
      <c r="C614" s="102" t="s">
        <v>155</v>
      </c>
      <c r="D614" s="6"/>
      <c r="E614" s="6"/>
      <c r="F614" s="35"/>
      <c r="G614" s="103">
        <f>G557</f>
        <v>57000</v>
      </c>
    </row>
    <row r="615" spans="2:9" s="1" customFormat="1" ht="12" customHeight="1">
      <c r="B615" s="104"/>
      <c r="C615" s="104"/>
      <c r="D615" s="12"/>
      <c r="E615" s="12"/>
      <c r="F615" s="105"/>
      <c r="G615" s="106"/>
    </row>
    <row r="616" spans="2:9" s="1" customFormat="1" ht="23">
      <c r="C616" s="107" t="s">
        <v>213</v>
      </c>
      <c r="D616" s="66"/>
      <c r="E616" s="4"/>
      <c r="F616" s="113"/>
      <c r="G616" s="103">
        <f>G584</f>
        <v>21600</v>
      </c>
    </row>
    <row r="617" spans="2:9" s="1" customFormat="1" ht="12" customHeight="1">
      <c r="B617" s="104"/>
      <c r="C617" s="104"/>
      <c r="D617" s="12"/>
      <c r="E617" s="12"/>
      <c r="F617" s="105"/>
      <c r="G617" s="106"/>
    </row>
    <row r="618" spans="2:9" s="1" customFormat="1" ht="12" customHeight="1">
      <c r="B618" s="114"/>
      <c r="C618" s="115" t="s">
        <v>163</v>
      </c>
      <c r="D618" s="22"/>
      <c r="E618" s="22"/>
      <c r="F618" s="116"/>
      <c r="G618" s="117">
        <f>SUM(G590:G617)</f>
        <v>19953880</v>
      </c>
      <c r="I618" s="156">
        <f>G592/G618</f>
        <v>0.5726</v>
      </c>
    </row>
    <row r="619" spans="2:9" s="1" customFormat="1" ht="12" customHeight="1">
      <c r="B619" s="118"/>
      <c r="C619" s="119"/>
      <c r="D619" s="26"/>
      <c r="E619" s="26"/>
      <c r="F619" s="120"/>
      <c r="G619" s="121"/>
    </row>
    <row r="620" spans="2:9" s="1" customFormat="1" ht="12" customHeight="1">
      <c r="B620" s="27"/>
      <c r="C620" s="18" t="s">
        <v>185</v>
      </c>
      <c r="D620" s="19"/>
      <c r="E620" s="19"/>
      <c r="F620" s="43"/>
      <c r="G620" s="122">
        <f>10%*G618</f>
        <v>1995388</v>
      </c>
    </row>
    <row r="621" spans="2:9" s="1" customFormat="1" ht="12" customHeight="1">
      <c r="B621" s="118"/>
      <c r="C621" s="119"/>
      <c r="D621" s="26"/>
      <c r="E621" s="26"/>
      <c r="F621" s="120"/>
      <c r="G621" s="121"/>
    </row>
    <row r="622" spans="2:9" s="55" customFormat="1" ht="12" customHeight="1">
      <c r="B622" s="123"/>
      <c r="C622" s="124" t="s">
        <v>164</v>
      </c>
      <c r="D622" s="28"/>
      <c r="E622" s="28"/>
      <c r="F622" s="125"/>
      <c r="G622" s="126">
        <f>15%*G618</f>
        <v>2993082</v>
      </c>
    </row>
    <row r="623" spans="2:9">
      <c r="B623" s="104"/>
      <c r="C623" s="104"/>
      <c r="D623" s="12"/>
      <c r="E623" s="12"/>
      <c r="F623" s="105"/>
      <c r="G623" s="127"/>
    </row>
    <row r="624" spans="2:9">
      <c r="C624" s="25" t="s">
        <v>184</v>
      </c>
      <c r="D624" s="19"/>
      <c r="E624" s="19"/>
      <c r="F624" s="43"/>
      <c r="G624" s="44">
        <f>SUM(G618:G622)</f>
        <v>24942350</v>
      </c>
    </row>
    <row r="625" spans="3:7">
      <c r="C625" s="1"/>
      <c r="D625" s="6"/>
      <c r="E625" s="6"/>
      <c r="F625" s="35"/>
      <c r="G625" s="63"/>
    </row>
    <row r="626" spans="3:7">
      <c r="C626" s="1"/>
      <c r="D626" s="6"/>
      <c r="E626" s="6"/>
      <c r="F626" s="35"/>
      <c r="G626" s="63"/>
    </row>
    <row r="627" spans="3:7">
      <c r="C627" s="65"/>
      <c r="D627" s="66"/>
      <c r="E627" s="8"/>
      <c r="F627" s="67"/>
      <c r="G627" s="68"/>
    </row>
  </sheetData>
  <mergeCells count="5">
    <mergeCell ref="B16:G16"/>
    <mergeCell ref="B35:G37"/>
    <mergeCell ref="B44:G44"/>
    <mergeCell ref="B84:G84"/>
    <mergeCell ref="B122:G122"/>
  </mergeCells>
  <pageMargins left="0.59027779999999996" right="0.27569440000000001" top="0.39374999999999999" bottom="0.39374999999999999" header="0.3" footer="0.3"/>
  <pageSetup paperSize="9" scale="87" orientation="portrait" r:id="rId1"/>
  <headerFooter>
    <oddHeader xml:space="preserve">&amp;LCOAL STOCKYARD ACCESS ROAD MAINTENANCE
</oddHeader>
    <oddFooter>Page &amp;P</oddFooter>
  </headerFooter>
  <rowBreaks count="18" manualBreakCount="18">
    <brk id="42" min="1" max="6" man="1"/>
    <brk id="80" min="1" max="6" man="1"/>
    <brk id="119" min="1" max="6" man="1"/>
    <brk id="157" min="1" max="6" man="1"/>
    <brk id="201" min="1" max="6" man="1"/>
    <brk id="232" max="16383" man="1"/>
    <brk id="252" max="16383" man="1"/>
    <brk id="289" min="1" max="6" man="1"/>
    <brk id="322" min="1" max="6" man="1"/>
    <brk id="363" min="1" max="6" man="1"/>
    <brk id="415" min="1" max="6" man="1"/>
    <brk id="453" min="1" max="6" man="1"/>
    <brk id="487" min="1" max="6" man="1"/>
    <brk id="527" max="16383" man="1"/>
    <brk id="528" min="1" max="6" man="1"/>
    <brk id="557" max="16383" man="1"/>
    <brk id="584" min="1" max="6" man="1"/>
    <brk id="62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08B8-C706-4D9B-A0C8-E1531CF7A8FA}">
  <dimension ref="B2:N27"/>
  <sheetViews>
    <sheetView workbookViewId="0">
      <selection activeCell="AA9" sqref="AA9"/>
    </sheetView>
  </sheetViews>
  <sheetFormatPr defaultColWidth="9.08984375" defaultRowHeight="14.5"/>
  <cols>
    <col min="1" max="1" width="9.08984375" style="155"/>
    <col min="2" max="2" width="18.54296875" style="155" customWidth="1"/>
    <col min="3" max="3" width="15.54296875" style="155" customWidth="1"/>
    <col min="4" max="4" width="16.36328125" style="155" customWidth="1"/>
    <col min="5" max="5" width="14.90625" style="155" customWidth="1"/>
    <col min="6" max="6" width="18.6328125" style="155" customWidth="1"/>
    <col min="7" max="10" width="9.08984375" style="155"/>
    <col min="11" max="11" width="0" style="155" hidden="1" customWidth="1"/>
    <col min="12" max="13" width="0" style="187" hidden="1" customWidth="1"/>
    <col min="14" max="16" width="0" style="155" hidden="1" customWidth="1"/>
    <col min="17" max="16384" width="9.08984375" style="155"/>
  </cols>
  <sheetData>
    <row r="2" spans="2:14" ht="15" thickBot="1">
      <c r="B2" s="158" t="s">
        <v>324</v>
      </c>
      <c r="L2" s="159" t="s">
        <v>320</v>
      </c>
      <c r="M2" s="159" t="s">
        <v>325</v>
      </c>
      <c r="N2" s="160"/>
    </row>
    <row r="3" spans="2:14">
      <c r="B3" s="161" t="s">
        <v>323</v>
      </c>
      <c r="C3" s="162" t="s">
        <v>321</v>
      </c>
      <c r="D3" s="162" t="s">
        <v>320</v>
      </c>
      <c r="E3" s="163" t="s">
        <v>5</v>
      </c>
      <c r="F3" s="164" t="s">
        <v>322</v>
      </c>
      <c r="L3" s="159">
        <f t="shared" ref="L3:L9" si="0">M3/30</f>
        <v>5.3333333333333304</v>
      </c>
      <c r="M3" s="165">
        <v>160</v>
      </c>
      <c r="N3" s="160" t="s">
        <v>326</v>
      </c>
    </row>
    <row r="4" spans="2:14">
      <c r="B4" s="166" t="s">
        <v>327</v>
      </c>
      <c r="C4" s="167">
        <v>2</v>
      </c>
      <c r="D4" s="167">
        <v>1</v>
      </c>
      <c r="E4" s="168">
        <f>3320*1.15</f>
        <v>3818</v>
      </c>
      <c r="F4" s="169">
        <f>C4*E4*D4</f>
        <v>7636</v>
      </c>
      <c r="I4" s="188" t="s">
        <v>328</v>
      </c>
      <c r="L4" s="159">
        <f t="shared" si="0"/>
        <v>4.8666666666666698</v>
      </c>
      <c r="M4" s="170">
        <v>146</v>
      </c>
      <c r="N4" s="160" t="s">
        <v>329</v>
      </c>
    </row>
    <row r="5" spans="2:14">
      <c r="B5" s="166" t="s">
        <v>330</v>
      </c>
      <c r="C5" s="167">
        <v>1</v>
      </c>
      <c r="D5" s="167">
        <v>1</v>
      </c>
      <c r="E5" s="168">
        <v>3500</v>
      </c>
      <c r="F5" s="169">
        <f t="shared" ref="F5:F8" si="1">C5*E5*D5</f>
        <v>3500</v>
      </c>
      <c r="I5" s="155" t="s">
        <v>331</v>
      </c>
      <c r="L5" s="159">
        <f t="shared" si="0"/>
        <v>1.6666666666666701</v>
      </c>
      <c r="M5" s="165">
        <v>50</v>
      </c>
      <c r="N5" s="160" t="s">
        <v>332</v>
      </c>
    </row>
    <row r="6" spans="2:14">
      <c r="B6" s="166" t="s">
        <v>333</v>
      </c>
      <c r="C6" s="167">
        <v>1</v>
      </c>
      <c r="D6" s="167">
        <v>1</v>
      </c>
      <c r="E6" s="168">
        <v>3500</v>
      </c>
      <c r="F6" s="169">
        <f t="shared" si="1"/>
        <v>3500</v>
      </c>
      <c r="L6" s="159">
        <f t="shared" si="0"/>
        <v>1.36666666666667</v>
      </c>
      <c r="M6" s="170">
        <v>41</v>
      </c>
      <c r="N6" s="160" t="s">
        <v>334</v>
      </c>
    </row>
    <row r="7" spans="2:14">
      <c r="B7" s="166" t="s">
        <v>335</v>
      </c>
      <c r="C7" s="167">
        <v>1</v>
      </c>
      <c r="D7" s="167">
        <v>1</v>
      </c>
      <c r="E7" s="168">
        <v>1500</v>
      </c>
      <c r="F7" s="169">
        <f t="shared" si="1"/>
        <v>1500</v>
      </c>
      <c r="I7" s="155" t="s">
        <v>336</v>
      </c>
      <c r="L7" s="159">
        <f t="shared" si="0"/>
        <v>1.43333333333333</v>
      </c>
      <c r="M7" s="165">
        <v>43</v>
      </c>
      <c r="N7" s="160" t="s">
        <v>337</v>
      </c>
    </row>
    <row r="8" spans="2:14">
      <c r="B8" s="171" t="s">
        <v>338</v>
      </c>
      <c r="C8" s="167">
        <v>2</v>
      </c>
      <c r="D8" s="167">
        <v>1</v>
      </c>
      <c r="E8" s="168">
        <v>1500</v>
      </c>
      <c r="F8" s="169">
        <f t="shared" si="1"/>
        <v>3000</v>
      </c>
      <c r="L8" s="159">
        <f t="shared" si="0"/>
        <v>2</v>
      </c>
      <c r="M8" s="170">
        <v>60</v>
      </c>
      <c r="N8" s="160" t="s">
        <v>339</v>
      </c>
    </row>
    <row r="9" spans="2:14">
      <c r="B9" s="166" t="s">
        <v>340</v>
      </c>
      <c r="C9" s="167">
        <v>3</v>
      </c>
      <c r="D9" s="167">
        <v>1</v>
      </c>
      <c r="E9" s="168">
        <v>2100</v>
      </c>
      <c r="F9" s="169">
        <f>C9*E9*D9</f>
        <v>6300</v>
      </c>
      <c r="I9" s="155" t="s">
        <v>341</v>
      </c>
      <c r="L9" s="159">
        <f t="shared" si="0"/>
        <v>2</v>
      </c>
      <c r="M9" s="165">
        <v>60</v>
      </c>
      <c r="N9" s="160" t="s">
        <v>342</v>
      </c>
    </row>
    <row r="10" spans="2:14">
      <c r="B10" s="166" t="s">
        <v>343</v>
      </c>
      <c r="C10" s="167">
        <v>1</v>
      </c>
      <c r="D10" s="167">
        <v>1</v>
      </c>
      <c r="E10" s="168">
        <v>5000</v>
      </c>
      <c r="F10" s="169">
        <f>C10*E10*D10</f>
        <v>5000</v>
      </c>
      <c r="L10" s="159"/>
      <c r="M10" s="172"/>
      <c r="N10" s="160"/>
    </row>
    <row r="11" spans="2:14">
      <c r="B11" s="166" t="s">
        <v>344</v>
      </c>
      <c r="C11" s="167">
        <v>1</v>
      </c>
      <c r="D11" s="167">
        <v>1</v>
      </c>
      <c r="E11" s="168">
        <v>50000</v>
      </c>
      <c r="F11" s="169">
        <f>C11*E11*D11</f>
        <v>50000</v>
      </c>
      <c r="L11" s="159"/>
      <c r="M11" s="172"/>
      <c r="N11" s="160"/>
    </row>
    <row r="12" spans="2:14" s="189" customFormat="1" ht="29">
      <c r="B12" s="173" t="s">
        <v>345</v>
      </c>
      <c r="C12" s="174">
        <v>1</v>
      </c>
      <c r="D12" s="174">
        <v>1</v>
      </c>
      <c r="E12" s="175">
        <v>5000</v>
      </c>
      <c r="F12" s="176">
        <f>C12*E12*D12</f>
        <v>5000</v>
      </c>
      <c r="L12" s="190"/>
      <c r="M12" s="191"/>
      <c r="N12" s="192"/>
    </row>
    <row r="13" spans="2:14">
      <c r="B13" s="166" t="s">
        <v>346</v>
      </c>
      <c r="C13" s="167">
        <v>1</v>
      </c>
      <c r="D13" s="167">
        <v>1</v>
      </c>
      <c r="E13" s="168">
        <v>20000</v>
      </c>
      <c r="F13" s="169">
        <f>E13</f>
        <v>20000</v>
      </c>
      <c r="L13" s="159"/>
      <c r="M13" s="177">
        <f>SUM(M3:M9)</f>
        <v>560</v>
      </c>
      <c r="N13" s="178" t="s">
        <v>347</v>
      </c>
    </row>
    <row r="14" spans="2:14">
      <c r="B14" s="179" t="s">
        <v>348</v>
      </c>
      <c r="C14" s="167">
        <v>1</v>
      </c>
      <c r="D14" s="167">
        <v>1</v>
      </c>
      <c r="E14" s="180">
        <v>10000</v>
      </c>
      <c r="F14" s="181">
        <f>E14</f>
        <v>10000</v>
      </c>
      <c r="L14" s="159"/>
      <c r="M14" s="177"/>
      <c r="N14" s="178"/>
    </row>
    <row r="15" spans="2:14" ht="15" thickBot="1">
      <c r="B15" s="182" t="s">
        <v>349</v>
      </c>
      <c r="C15" s="183"/>
      <c r="D15" s="183"/>
      <c r="E15" s="184"/>
      <c r="F15" s="185">
        <f>SUM(F4:F14)</f>
        <v>115436</v>
      </c>
      <c r="L15" s="186">
        <f>SUM(L3:L9)</f>
        <v>18.6666666666667</v>
      </c>
      <c r="M15" s="186" t="s">
        <v>350</v>
      </c>
      <c r="N15" s="160"/>
    </row>
    <row r="17" spans="2:6" ht="15" thickBot="1">
      <c r="B17" s="158" t="s">
        <v>351</v>
      </c>
    </row>
    <row r="18" spans="2:6">
      <c r="B18" s="161" t="s">
        <v>323</v>
      </c>
      <c r="C18" s="162" t="s">
        <v>321</v>
      </c>
      <c r="D18" s="162" t="s">
        <v>320</v>
      </c>
      <c r="E18" s="163" t="s">
        <v>5</v>
      </c>
      <c r="F18" s="164" t="s">
        <v>322</v>
      </c>
    </row>
    <row r="19" spans="2:6">
      <c r="B19" s="166" t="s">
        <v>327</v>
      </c>
      <c r="C19" s="167">
        <v>2</v>
      </c>
      <c r="D19" s="167">
        <v>1</v>
      </c>
      <c r="E19" s="168">
        <f>3320*1.15</f>
        <v>3818</v>
      </c>
      <c r="F19" s="169">
        <f>C19*E19*D19</f>
        <v>7636</v>
      </c>
    </row>
    <row r="20" spans="2:6">
      <c r="B20" s="166" t="s">
        <v>330</v>
      </c>
      <c r="C20" s="167">
        <v>1</v>
      </c>
      <c r="D20" s="167">
        <v>1</v>
      </c>
      <c r="E20" s="168">
        <v>3500</v>
      </c>
      <c r="F20" s="169">
        <f t="shared" ref="F20:F23" si="2">C20*E20*D20</f>
        <v>3500</v>
      </c>
    </row>
    <row r="21" spans="2:6">
      <c r="B21" s="166" t="s">
        <v>333</v>
      </c>
      <c r="C21" s="167">
        <v>1</v>
      </c>
      <c r="D21" s="167">
        <v>1</v>
      </c>
      <c r="E21" s="168">
        <v>3500</v>
      </c>
      <c r="F21" s="169">
        <f t="shared" si="2"/>
        <v>3500</v>
      </c>
    </row>
    <row r="22" spans="2:6">
      <c r="B22" s="166" t="s">
        <v>335</v>
      </c>
      <c r="C22" s="167">
        <v>1</v>
      </c>
      <c r="D22" s="167">
        <v>1</v>
      </c>
      <c r="E22" s="168">
        <v>1500</v>
      </c>
      <c r="F22" s="169">
        <f t="shared" si="2"/>
        <v>1500</v>
      </c>
    </row>
    <row r="23" spans="2:6">
      <c r="B23" s="171" t="s">
        <v>338</v>
      </c>
      <c r="C23" s="167">
        <v>2</v>
      </c>
      <c r="D23" s="167">
        <v>1</v>
      </c>
      <c r="E23" s="168">
        <v>1500</v>
      </c>
      <c r="F23" s="169">
        <f t="shared" si="2"/>
        <v>3000</v>
      </c>
    </row>
    <row r="24" spans="2:6">
      <c r="B24" s="166" t="s">
        <v>340</v>
      </c>
      <c r="C24" s="167">
        <v>3</v>
      </c>
      <c r="D24" s="167">
        <v>1</v>
      </c>
      <c r="E24" s="168">
        <v>2100</v>
      </c>
      <c r="F24" s="169">
        <f>C24*E24*D24</f>
        <v>6300</v>
      </c>
    </row>
    <row r="25" spans="2:6">
      <c r="B25" s="166" t="s">
        <v>343</v>
      </c>
      <c r="C25" s="167">
        <v>1</v>
      </c>
      <c r="D25" s="167">
        <v>1</v>
      </c>
      <c r="E25" s="168">
        <v>2000</v>
      </c>
      <c r="F25" s="169">
        <f>C25*E25*D25</f>
        <v>2000</v>
      </c>
    </row>
    <row r="26" spans="2:6" ht="29">
      <c r="B26" s="173" t="s">
        <v>345</v>
      </c>
      <c r="C26" s="174">
        <v>1</v>
      </c>
      <c r="D26" s="174">
        <v>1</v>
      </c>
      <c r="E26" s="175">
        <v>3000</v>
      </c>
      <c r="F26" s="176">
        <f>C26*E26*D26</f>
        <v>3000</v>
      </c>
    </row>
    <row r="27" spans="2:6" ht="15" thickBot="1">
      <c r="B27" s="182" t="s">
        <v>349</v>
      </c>
      <c r="C27" s="183"/>
      <c r="D27" s="183"/>
      <c r="E27" s="184"/>
      <c r="F27" s="185">
        <f>SUM(F19:F26)</f>
        <v>30436</v>
      </c>
    </row>
  </sheetData>
  <hyperlinks>
    <hyperlink ref="I4" r:id="rId1" xr:uid="{E2337527-E285-44B1-B959-5E12EA2CF25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be4e6c-374b-4663-9617-e5388806035f">
      <Terms xmlns="http://schemas.microsoft.com/office/infopath/2007/PartnerControls"/>
    </lcf76f155ced4ddcb4097134ff3c332f>
    <TaxCatchAll xmlns="1ee30149-c5e9-4ea1-bb96-d55a59e3c9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45C822AA70F84397A5B406073A16A3" ma:contentTypeVersion="13" ma:contentTypeDescription="Create a new document." ma:contentTypeScope="" ma:versionID="acec49b30302820e9b7421ebfa500c60">
  <xsd:schema xmlns:xsd="http://www.w3.org/2001/XMLSchema" xmlns:xs="http://www.w3.org/2001/XMLSchema" xmlns:p="http://schemas.microsoft.com/office/2006/metadata/properties" xmlns:ns2="96be4e6c-374b-4663-9617-e5388806035f" xmlns:ns3="1ee30149-c5e9-4ea1-bb96-d55a59e3c960" targetNamespace="http://schemas.microsoft.com/office/2006/metadata/properties" ma:root="true" ma:fieldsID="6875d58f1e8a63b69ef64381b62d3c3b" ns2:_="" ns3:_="">
    <xsd:import namespace="96be4e6c-374b-4663-9617-e5388806035f"/>
    <xsd:import namespace="1ee30149-c5e9-4ea1-bb96-d55a59e3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be4e6c-374b-4663-9617-e538880603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e7d7f83-bb40-45d7-9aee-820f2fa062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30149-c5e9-4ea1-bb96-d55a59e3c96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9dcf21c-be05-4f83-b358-e657f22d7193}" ma:internalName="TaxCatchAll" ma:showField="CatchAllData" ma:web="1ee30149-c5e9-4ea1-bb96-d55a59e3c9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2B92AA-B8A5-4A75-AC1F-9F0C53BC3017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96be4e6c-374b-4663-9617-e5388806035f"/>
    <ds:schemaRef ds:uri="1ee30149-c5e9-4ea1-bb96-d55a59e3c960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2073D62-3EA5-434E-B2C6-BEE08153A6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A067BE-C7DD-4FE6-9B8C-BF01DC5344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be4e6c-374b-4663-9617-e5388806035f"/>
    <ds:schemaRef ds:uri="1ee30149-c5e9-4ea1-bb96-d55a59e3c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Edwin Construction Quote</vt:lpstr>
      <vt:lpstr>Updated BOQ</vt:lpstr>
      <vt:lpstr>BOQ</vt:lpstr>
      <vt:lpstr>BOQ_grids</vt:lpstr>
      <vt:lpstr>Original BOQ</vt:lpstr>
      <vt:lpstr>Revised BOQ</vt:lpstr>
      <vt:lpstr>Site Establishment Breakdown</vt:lpstr>
      <vt:lpstr>'Edwin Construction Quote'!Print_Area</vt:lpstr>
      <vt:lpstr>'Original BOQ'!Print_Area</vt:lpstr>
      <vt:lpstr>'Revised BOQ'!Print_Area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Nuraan Samaai</dc:creator>
  <cp:keywords/>
  <dc:description/>
  <cp:lastModifiedBy>Precious Mokgohloa</cp:lastModifiedBy>
  <cp:revision/>
  <cp:lastPrinted>2025-10-20T09:56:00Z</cp:lastPrinted>
  <dcterms:created xsi:type="dcterms:W3CDTF">2021-03-16T06:53:13Z</dcterms:created>
  <dcterms:modified xsi:type="dcterms:W3CDTF">2026-08-25T05:57:43Z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0x0101008245C822AA70F84397A5B406073A16A3</vt:lpwstr>
  </property>
  <property fmtid="{D5CDD505-2E9C-101B-9397-08002B2CF9AE}" pid="3" name="MediaServiceImageTags">
    <vt:lpwstr/>
  </property>
</Properties>
</file>