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Lekganyane\Desktop\RFB 06 2025 Cleaning\"/>
    </mc:Choice>
  </mc:AlternateContent>
  <xr:revisionPtr revIDLastSave="0" documentId="13_ncr:1_{31B654EA-A10A-44D2-9281-84A39E0558C6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CONSOLIDATED PRICING SCHEDULE " sheetId="8" r:id="rId1"/>
    <sheet name="POINT BRANCH COURT" sheetId="11" r:id="rId2"/>
  </sheets>
  <definedNames>
    <definedName name="_Hlk141438180" localSheetId="1">'POINT BRANCH COURT'!$B$4</definedName>
    <definedName name="_xlnm.Print_Area" localSheetId="0">'CONSOLIDATED PRICING SCHEDULE '!$A:$M</definedName>
    <definedName name="_xlnm.Print_Area" localSheetId="1">'POINT BRANCH COURT'!$A:$I</definedName>
    <definedName name="_xlnm.Print_Titles" localSheetId="0">'CONSOLIDATED PRICING SCHEDULE '!$1:$5</definedName>
    <definedName name="_xlnm.Print_Titles" localSheetId="1">'POINT BRANCH COURT'!$1:$5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1" l="1"/>
  <c r="G28" i="11" l="1"/>
  <c r="H28" i="11" s="1"/>
  <c r="F28" i="11"/>
  <c r="G27" i="11"/>
  <c r="H27" i="11" s="1"/>
  <c r="F27" i="11"/>
  <c r="G25" i="11"/>
  <c r="H25" i="11" s="1"/>
  <c r="F25" i="11"/>
  <c r="G24" i="11"/>
  <c r="H24" i="11" s="1"/>
  <c r="F24" i="11"/>
  <c r="G22" i="11"/>
  <c r="H22" i="11" s="1"/>
  <c r="F22" i="11"/>
  <c r="G20" i="11"/>
  <c r="H20" i="11" s="1"/>
  <c r="F20" i="11"/>
  <c r="G19" i="11"/>
  <c r="H19" i="11" s="1"/>
  <c r="F19" i="11"/>
  <c r="G18" i="11"/>
  <c r="H18" i="11" s="1"/>
  <c r="F18" i="11"/>
  <c r="H29" i="11" l="1"/>
  <c r="F29" i="11"/>
  <c r="G29" i="11"/>
  <c r="C16" i="8" l="1"/>
  <c r="C15" i="8"/>
</calcChain>
</file>

<file path=xl/sharedStrings.xml><?xml version="1.0" encoding="utf-8"?>
<sst xmlns="http://schemas.openxmlformats.org/spreadsheetml/2006/main" count="64" uniqueCount="45">
  <si>
    <t>1. INSTRUCTION FOR COMPLETING THE PRICING SCHEDULE</t>
  </si>
  <si>
    <t>TOTAL</t>
  </si>
  <si>
    <t>RFx No</t>
  </si>
  <si>
    <t>RFx Title</t>
  </si>
  <si>
    <t xml:space="preserve">Bidder Name </t>
  </si>
  <si>
    <t>(a)  THIS PRICING SCHEDULE MUST BE SUBMITTED SEPARATELY FROM THE TECHNICAL RESPONSE, failing which the BID may be DISQUALIFIED.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</si>
  <si>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</si>
  <si>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</si>
  <si>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</si>
  <si>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</si>
  <si>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</si>
  <si>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</si>
  <si>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</si>
  <si>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</si>
  <si>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 xml:space="preserve">          SUPPLY CHAIN MANAGEMENT</t>
  </si>
  <si>
    <t xml:space="preserve">              Pricing schedule</t>
  </si>
  <si>
    <t>Name (above)</t>
  </si>
  <si>
    <t>ITEM</t>
  </si>
  <si>
    <t>NAMEN OF COURT</t>
  </si>
  <si>
    <t>UNIT PRICE
(excl VAT)</t>
  </si>
  <si>
    <t>VAT RATE</t>
  </si>
  <si>
    <t>UNIT PRICE
(incl VAT)</t>
  </si>
  <si>
    <t>TOTAL PRICE
(incl VAT)</t>
  </si>
  <si>
    <t>QUANTITY</t>
  </si>
  <si>
    <t>NAME OF COURT</t>
  </si>
  <si>
    <t>Labour:</t>
  </si>
  <si>
    <t>Cleaning Material:</t>
  </si>
  <si>
    <t xml:space="preserve"> CLEANING AND GARDENING SERVICES</t>
  </si>
  <si>
    <t>POINT BRANCH COURT</t>
  </si>
  <si>
    <t>RFB XX 2025</t>
  </si>
  <si>
    <t>APPOINTMENT OF SERVICE PROVIDER FOR PROCUREMENT OF CLEANING AND GARDENING SERVICES FOR VARIOUS MAGISTRATE COURT FOR A PERIOD OF 36 MONTHS: KWA-ZULU NATAL PROVINCE</t>
  </si>
  <si>
    <r>
      <t xml:space="preserve">(b)  Bidder must complete/enter </t>
    </r>
    <r>
      <rPr>
        <b/>
        <sz val="11"/>
        <color theme="1"/>
        <rFont val="Arial"/>
        <family val="2"/>
      </rPr>
      <t xml:space="preserve">YELLOW </t>
    </r>
    <r>
      <rPr>
        <sz val="11"/>
        <color theme="1"/>
        <rFont val="Arial"/>
        <family val="2"/>
      </rPr>
      <t>cells only</t>
    </r>
  </si>
  <si>
    <t>Bidders are expected to pay their employees a salary not less than the minimum wage determined by the Department of labour. Cleaners are required to work an average of 22 days a month.</t>
  </si>
  <si>
    <t>Hygiene Services </t>
  </si>
  <si>
    <t>Toiletries:  Toilet paper for ablution areas  must be replenished frequenltly as when needed</t>
  </si>
  <si>
    <t>36-MONTH TOTAL ( incl VAT)</t>
  </si>
  <si>
    <t>Monthly Salaries / UIF / Compensation fund / Provident fund (cleaners)</t>
  </si>
  <si>
    <t>Monthly Salaries / UIF / Compensation fund / Provident fund (full time supervisor)</t>
  </si>
  <si>
    <t>Monthly Salaries / UIF / Compensation fund / Provident fund (Gardner)</t>
  </si>
  <si>
    <r>
      <t xml:space="preserve">Monthly Pricing for all cleaning material for the duration of the contract including compulsory Disinfectants </t>
    </r>
    <r>
      <rPr>
        <b/>
        <i/>
        <sz val="11"/>
        <color theme="1"/>
        <rFont val="Arial"/>
        <family val="2"/>
      </rPr>
      <t>(see attached Schedule C)</t>
    </r>
  </si>
  <si>
    <t>Monthly pricing for Two ply, white and good quality toilet paper. Toilet paper to consist of 350 sheets per roll (2x 48 packs per month)</t>
  </si>
  <si>
    <r>
      <t>Monthly pricing for She Bins and with  Bi-</t>
    </r>
    <r>
      <rPr>
        <b/>
        <i/>
        <sz val="11"/>
        <color theme="1"/>
        <rFont val="Arial"/>
        <family val="2"/>
      </rPr>
      <t>Weekly service/maintenance</t>
    </r>
  </si>
  <si>
    <t>Annual pricing for Anti-bacterial Hand Soap (2x 20l for 12 months)</t>
  </si>
  <si>
    <t>Monthly pricing forPaper hand towels must be replenished one a week in 2 toilets . Tidy towel folded, good quality, 2 ply white only. (1x 8 pack per month)</t>
  </si>
  <si>
    <t>RFB 07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</si>
</sst>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&quot;R&quot;* #,##0.00_-;\-&quot;R&quot;* #,##0.00_-;_-&quot;R&quot;* &quot;-&quot;??_-;_-@_-"/>
    <numFmt numFmtId="165" formatCode="_-[$R-1C09]* #,##0.00_-;\-[$R-1C09]* #,##0.00_-;_-[$R-1C09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66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45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3" borderId="0" xfId="0" applyFont="1" applyFill="1" applyBorder="1" applyAlignment="1">
      <alignment wrapText="1"/>
    </xf>
    <xf numFmtId="0" fontId="9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right" vertical="top" wrapText="1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top" wrapText="1"/>
      <protection locked="0"/>
    </xf>
    <xf numFmtId="164" fontId="12" fillId="5" borderId="12" xfId="1" applyFont="1" applyFill="1" applyBorder="1" applyAlignment="1" applyProtection="1">
      <alignment horizontal="left" vertical="top" wrapText="1"/>
      <protection locked="0"/>
    </xf>
    <xf numFmtId="164" fontId="12" fillId="5" borderId="14" xfId="1" applyFont="1" applyFill="1" applyBorder="1" applyAlignment="1" applyProtection="1">
      <alignment horizontal="left" vertical="top" wrapText="1"/>
      <protection locked="0"/>
    </xf>
    <xf numFmtId="164" fontId="12" fillId="0" borderId="14" xfId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0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0" fontId="0" fillId="2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11" fillId="4" borderId="1" xfId="0" applyFont="1" applyFill="1" applyBorder="1" applyAlignment="1" applyProtection="1">
      <alignment horizontal="right" vertical="top"/>
      <protection locked="0"/>
    </xf>
    <xf numFmtId="0" fontId="12" fillId="0" borderId="1" xfId="0" applyFont="1" applyFill="1" applyBorder="1" applyAlignment="1" applyProtection="1">
      <alignment horizontal="left" vertical="top"/>
      <protection locked="0"/>
    </xf>
    <xf numFmtId="0" fontId="12" fillId="3" borderId="0" xfId="0" applyFont="1" applyFill="1" applyBorder="1" applyAlignment="1" applyProtection="1">
      <alignment horizontal="center" vertical="top" wrapText="1"/>
      <protection locked="0"/>
    </xf>
    <xf numFmtId="0" fontId="12" fillId="3" borderId="0" xfId="0" applyFont="1" applyFill="1" applyBorder="1" applyAlignment="1" applyProtection="1">
      <alignment vertical="top"/>
      <protection locked="0"/>
    </xf>
    <xf numFmtId="0" fontId="14" fillId="3" borderId="0" xfId="0" applyFont="1" applyFill="1" applyProtection="1">
      <protection locked="0"/>
    </xf>
    <xf numFmtId="0" fontId="0" fillId="3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11" fillId="4" borderId="2" xfId="0" applyFont="1" applyFill="1" applyBorder="1" applyAlignment="1" applyProtection="1">
      <alignment horizontal="right" vertical="top"/>
      <protection locked="0"/>
    </xf>
    <xf numFmtId="0" fontId="12" fillId="0" borderId="2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vertical="top" wrapText="1"/>
      <protection locked="0"/>
    </xf>
    <xf numFmtId="0" fontId="11" fillId="4" borderId="3" xfId="0" applyFont="1" applyFill="1" applyBorder="1" applyAlignment="1" applyProtection="1">
      <alignment horizontal="right" vertical="top" wrapText="1"/>
      <protection locked="0"/>
    </xf>
    <xf numFmtId="0" fontId="12" fillId="3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horizontal="right" vertical="top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Border="1" applyAlignment="1" applyProtection="1">
      <alignment horizontal="left" vertical="center" wrapText="1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Border="1" applyAlignment="1" applyProtection="1">
      <alignment horizontal="left" vertical="top"/>
      <protection locked="0"/>
    </xf>
    <xf numFmtId="0" fontId="11" fillId="3" borderId="0" xfId="0" applyFont="1" applyFill="1" applyProtection="1">
      <protection locked="0"/>
    </xf>
    <xf numFmtId="0" fontId="11" fillId="3" borderId="0" xfId="0" applyFont="1" applyFill="1" applyBorder="1" applyAlignment="1" applyProtection="1">
      <alignment vertical="top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left" vertical="top"/>
      <protection locked="0"/>
    </xf>
    <xf numFmtId="0" fontId="12" fillId="3" borderId="0" xfId="0" applyFont="1" applyFill="1" applyBorder="1" applyAlignment="1" applyProtection="1">
      <alignment wrapText="1"/>
      <protection locked="0"/>
    </xf>
    <xf numFmtId="0" fontId="12" fillId="6" borderId="9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Protection="1">
      <protection locked="0"/>
    </xf>
    <xf numFmtId="0" fontId="12" fillId="6" borderId="10" xfId="0" applyFont="1" applyFill="1" applyBorder="1" applyAlignment="1" applyProtection="1">
      <alignment horizontal="left" vertical="top" wrapText="1"/>
      <protection locked="0"/>
    </xf>
    <xf numFmtId="0" fontId="12" fillId="6" borderId="11" xfId="0" applyFont="1" applyFill="1" applyBorder="1" applyAlignment="1" applyProtection="1">
      <alignment horizontal="left" vertical="top" wrapText="1"/>
      <protection locked="0"/>
    </xf>
    <xf numFmtId="0" fontId="12" fillId="6" borderId="8" xfId="0" applyFont="1" applyFill="1" applyBorder="1" applyAlignment="1" applyProtection="1">
      <alignment horizontal="left" vertical="top" wrapText="1"/>
      <protection locked="0"/>
    </xf>
    <xf numFmtId="0" fontId="12" fillId="6" borderId="12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164" fontId="12" fillId="0" borderId="15" xfId="1" applyFont="1" applyFill="1" applyBorder="1" applyAlignment="1" applyProtection="1">
      <alignment horizontal="left" vertical="top" wrapText="1"/>
      <protection locked="0"/>
    </xf>
    <xf numFmtId="164" fontId="12" fillId="0" borderId="15" xfId="1" applyFont="1" applyBorder="1" applyAlignment="1" applyProtection="1">
      <alignment horizontal="left" vertical="top" wrapText="1"/>
      <protection locked="0"/>
    </xf>
    <xf numFmtId="164" fontId="12" fillId="0" borderId="21" xfId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41" fontId="12" fillId="0" borderId="15" xfId="0" applyNumberFormat="1" applyFont="1" applyFill="1" applyBorder="1" applyAlignment="1" applyProtection="1">
      <alignment horizontal="left" vertical="top" wrapText="1"/>
    </xf>
    <xf numFmtId="0" fontId="12" fillId="0" borderId="23" xfId="0" applyFont="1" applyBorder="1" applyAlignment="1" applyProtection="1">
      <alignment horizontal="left" vertical="top" wrapText="1"/>
    </xf>
    <xf numFmtId="0" fontId="15" fillId="0" borderId="14" xfId="0" applyFont="1" applyBorder="1" applyAlignment="1" applyProtection="1">
      <alignment horizontal="left" vertical="top" wrapText="1"/>
    </xf>
    <xf numFmtId="41" fontId="12" fillId="0" borderId="21" xfId="0" applyNumberFormat="1" applyFont="1" applyFill="1" applyBorder="1" applyAlignment="1" applyProtection="1">
      <alignment horizontal="left" vertical="top" wrapText="1"/>
    </xf>
    <xf numFmtId="0" fontId="12" fillId="0" borderId="14" xfId="0" applyFont="1" applyBorder="1" applyAlignment="1" applyProtection="1">
      <alignment horizontal="left" vertical="top" wrapText="1"/>
    </xf>
    <xf numFmtId="0" fontId="15" fillId="0" borderId="26" xfId="0" applyFont="1" applyBorder="1" applyAlignment="1" applyProtection="1">
      <alignment horizontal="left" vertical="top" wrapText="1"/>
    </xf>
    <xf numFmtId="41" fontId="12" fillId="0" borderId="24" xfId="0" applyNumberFormat="1" applyFont="1" applyFill="1" applyBorder="1" applyAlignment="1" applyProtection="1">
      <alignment horizontal="left" vertical="top" wrapText="1"/>
    </xf>
    <xf numFmtId="0" fontId="12" fillId="0" borderId="17" xfId="0" applyFont="1" applyBorder="1" applyAlignment="1" applyProtection="1">
      <alignment horizontal="left" vertical="top" wrapText="1"/>
    </xf>
    <xf numFmtId="41" fontId="12" fillId="0" borderId="25" xfId="0" applyNumberFormat="1" applyFont="1" applyFill="1" applyBorder="1" applyAlignment="1" applyProtection="1">
      <alignment horizontal="left" vertical="top" wrapText="1"/>
    </xf>
    <xf numFmtId="41" fontId="12" fillId="0" borderId="26" xfId="0" applyNumberFormat="1" applyFont="1" applyFill="1" applyBorder="1" applyAlignment="1" applyProtection="1">
      <alignment horizontal="left" vertical="top" wrapText="1"/>
    </xf>
    <xf numFmtId="41" fontId="12" fillId="0" borderId="14" xfId="0" applyNumberFormat="1" applyFont="1" applyFill="1" applyBorder="1" applyAlignment="1" applyProtection="1">
      <alignment horizontal="left" vertical="top" wrapText="1"/>
    </xf>
    <xf numFmtId="0" fontId="12" fillId="3" borderId="0" xfId="0" applyFont="1" applyFill="1" applyAlignment="1" applyProtection="1">
      <alignment horizontal="left" vertical="top" wrapText="1"/>
    </xf>
    <xf numFmtId="0" fontId="15" fillId="3" borderId="7" xfId="0" applyFont="1" applyFill="1" applyBorder="1" applyAlignment="1" applyProtection="1">
      <alignment horizontal="left" vertical="top" wrapText="1"/>
    </xf>
    <xf numFmtId="0" fontId="12" fillId="0" borderId="27" xfId="0" applyFont="1" applyBorder="1" applyAlignment="1" applyProtection="1">
      <alignment horizontal="left" vertical="top" wrapText="1"/>
    </xf>
    <xf numFmtId="0" fontId="12" fillId="0" borderId="18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>
      <alignment horizontal="left" vertical="top" wrapText="1"/>
    </xf>
    <xf numFmtId="41" fontId="12" fillId="0" borderId="15" xfId="0" applyNumberFormat="1" applyFont="1" applyBorder="1" applyAlignment="1" applyProtection="1">
      <alignment horizontal="left" vertical="top" wrapText="1"/>
    </xf>
    <xf numFmtId="164" fontId="12" fillId="0" borderId="15" xfId="1" applyFont="1" applyFill="1" applyBorder="1" applyAlignment="1" applyProtection="1">
      <alignment horizontal="left" vertical="top" wrapText="1"/>
    </xf>
    <xf numFmtId="164" fontId="12" fillId="0" borderId="15" xfId="1" applyFont="1" applyBorder="1" applyAlignment="1" applyProtection="1">
      <alignment horizontal="left" vertical="top" wrapText="1"/>
    </xf>
    <xf numFmtId="164" fontId="12" fillId="0" borderId="21" xfId="1" applyFont="1" applyFill="1" applyBorder="1" applyAlignment="1" applyProtection="1">
      <alignment horizontal="left" vertical="top" wrapText="1"/>
    </xf>
    <xf numFmtId="164" fontId="12" fillId="0" borderId="21" xfId="1" applyFont="1" applyBorder="1" applyAlignment="1" applyProtection="1">
      <alignment horizontal="left" vertical="top" wrapText="1"/>
    </xf>
    <xf numFmtId="164" fontId="12" fillId="0" borderId="22" xfId="1" applyFont="1" applyBorder="1" applyAlignment="1" applyProtection="1">
      <alignment horizontal="left" vertical="top" wrapText="1"/>
    </xf>
    <xf numFmtId="9" fontId="12" fillId="0" borderId="12" xfId="1" applyNumberFormat="1" applyFont="1" applyFill="1" applyBorder="1" applyAlignment="1" applyProtection="1">
      <alignment horizontal="left" vertical="top" wrapText="1"/>
    </xf>
    <xf numFmtId="164" fontId="12" fillId="0" borderId="12" xfId="1" applyFont="1" applyFill="1" applyBorder="1" applyAlignment="1" applyProtection="1">
      <alignment horizontal="left" vertical="top" wrapText="1"/>
    </xf>
    <xf numFmtId="164" fontId="12" fillId="0" borderId="14" xfId="1" applyFont="1" applyBorder="1" applyAlignment="1" applyProtection="1">
      <alignment horizontal="left" vertical="top" wrapText="1"/>
    </xf>
    <xf numFmtId="0" fontId="12" fillId="6" borderId="7" xfId="0" applyFont="1" applyFill="1" applyBorder="1" applyAlignment="1" applyProtection="1">
      <alignment horizontal="left"/>
    </xf>
    <xf numFmtId="0" fontId="12" fillId="6" borderId="10" xfId="0" applyFont="1" applyFill="1" applyBorder="1" applyAlignment="1" applyProtection="1">
      <alignment wrapText="1"/>
    </xf>
    <xf numFmtId="0" fontId="13" fillId="6" borderId="11" xfId="0" applyFont="1" applyFill="1" applyBorder="1" applyAlignment="1" applyProtection="1">
      <alignment wrapText="1"/>
    </xf>
    <xf numFmtId="0" fontId="13" fillId="6" borderId="13" xfId="0" applyFont="1" applyFill="1" applyBorder="1" applyAlignment="1" applyProtection="1">
      <alignment horizontal="center" wrapText="1"/>
    </xf>
    <xf numFmtId="0" fontId="13" fillId="0" borderId="8" xfId="0" applyFont="1" applyBorder="1" applyAlignment="1" applyProtection="1">
      <alignment horizontal="center"/>
    </xf>
    <xf numFmtId="164" fontId="11" fillId="0" borderId="14" xfId="1" quotePrefix="1" applyFont="1" applyBorder="1" applyAlignment="1" applyProtection="1">
      <alignment horizontal="left" wrapText="1"/>
    </xf>
    <xf numFmtId="0" fontId="12" fillId="0" borderId="18" xfId="0" applyFont="1" applyBorder="1" applyProtection="1"/>
    <xf numFmtId="0" fontId="13" fillId="0" borderId="6" xfId="0" applyFont="1" applyBorder="1" applyAlignment="1" applyProtection="1"/>
    <xf numFmtId="164" fontId="12" fillId="0" borderId="16" xfId="1" applyFont="1" applyBorder="1" applyProtection="1"/>
    <xf numFmtId="0" fontId="12" fillId="6" borderId="0" xfId="0" applyFont="1" applyFill="1" applyBorder="1" applyAlignment="1" applyProtection="1">
      <alignment horizontal="left" vertical="top" wrapText="1"/>
      <protection locked="0"/>
    </xf>
    <xf numFmtId="164" fontId="12" fillId="0" borderId="28" xfId="1" applyFont="1" applyBorder="1" applyAlignment="1" applyProtection="1">
      <alignment horizontal="left" vertical="top" wrapText="1"/>
    </xf>
    <xf numFmtId="164" fontId="12" fillId="0" borderId="23" xfId="1" applyFont="1" applyBorder="1" applyAlignment="1" applyProtection="1">
      <alignment horizontal="left" vertical="top" wrapText="1"/>
    </xf>
    <xf numFmtId="165" fontId="12" fillId="6" borderId="29" xfId="0" applyNumberFormat="1" applyFont="1" applyFill="1" applyBorder="1" applyAlignment="1" applyProtection="1">
      <alignment horizontal="left" vertical="top" wrapText="1"/>
      <protection locked="0"/>
    </xf>
    <xf numFmtId="0" fontId="12" fillId="5" borderId="30" xfId="0" applyFont="1" applyFill="1" applyBorder="1" applyAlignment="1" applyProtection="1">
      <alignment horizontal="left" vertical="top" wrapText="1"/>
      <protection locked="0"/>
    </xf>
    <xf numFmtId="0" fontId="12" fillId="6" borderId="14" xfId="0" applyFont="1" applyFill="1" applyBorder="1" applyAlignment="1" applyProtection="1">
      <alignment horizontal="left" vertical="top" wrapText="1"/>
      <protection locked="0"/>
    </xf>
    <xf numFmtId="0" fontId="11" fillId="6" borderId="5" xfId="0" applyFont="1" applyFill="1" applyBorder="1" applyAlignment="1" applyProtection="1">
      <alignment horizontal="center"/>
    </xf>
    <xf numFmtId="0" fontId="11" fillId="6" borderId="6" xfId="0" applyFont="1" applyFill="1" applyBorder="1" applyAlignment="1" applyProtection="1">
      <alignment horizontal="center"/>
    </xf>
    <xf numFmtId="0" fontId="2" fillId="3" borderId="4" xfId="0" applyFont="1" applyFill="1" applyBorder="1" applyAlignment="1">
      <alignment horizontal="left" vertical="top" wrapText="1"/>
    </xf>
    <xf numFmtId="0" fontId="1" fillId="5" borderId="19" xfId="0" applyFont="1" applyFill="1" applyBorder="1" applyAlignment="1" applyProtection="1">
      <alignment horizontal="left" vertical="center" wrapText="1"/>
      <protection locked="0"/>
    </xf>
    <xf numFmtId="0" fontId="1" fillId="5" borderId="20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left" vertical="top" wrapText="1"/>
    </xf>
    <xf numFmtId="14" fontId="1" fillId="0" borderId="4" xfId="0" applyNumberFormat="1" applyFont="1" applyFill="1" applyBorder="1" applyAlignment="1">
      <alignment horizontal="left" vertical="top" wrapText="1"/>
    </xf>
    <xf numFmtId="0" fontId="1" fillId="5" borderId="4" xfId="0" applyFont="1" applyFill="1" applyBorder="1" applyAlignment="1" applyProtection="1">
      <alignment horizontal="center" vertical="top" wrapText="1"/>
      <protection locked="0"/>
    </xf>
    <xf numFmtId="1" fontId="1" fillId="5" borderId="4" xfId="0" applyNumberFormat="1" applyFont="1" applyFill="1" applyBorder="1" applyAlignment="1" applyProtection="1">
      <alignment horizontal="center" vertical="top" wrapText="1"/>
      <protection locked="0"/>
    </xf>
    <xf numFmtId="0" fontId="12" fillId="6" borderId="5" xfId="0" applyFont="1" applyFill="1" applyBorder="1" applyAlignment="1" applyProtection="1">
      <alignment horizontal="left" vertical="top" wrapText="1"/>
      <protection locked="0"/>
    </xf>
    <xf numFmtId="0" fontId="12" fillId="6" borderId="6" xfId="0" applyFont="1" applyFill="1" applyBorder="1" applyAlignment="1" applyProtection="1">
      <alignment horizontal="left" vertical="top" wrapText="1"/>
      <protection locked="0"/>
    </xf>
    <xf numFmtId="0" fontId="12" fillId="6" borderId="7" xfId="0" applyFont="1" applyFill="1" applyBorder="1" applyAlignment="1" applyProtection="1">
      <alignment horizontal="left" vertical="top" wrapText="1"/>
      <protection locked="0"/>
    </xf>
    <xf numFmtId="0" fontId="12" fillId="6" borderId="8" xfId="0" applyFont="1" applyFill="1" applyBorder="1" applyAlignment="1" applyProtection="1">
      <alignment horizontal="left" vertical="top" wrapText="1"/>
      <protection locked="0"/>
    </xf>
    <xf numFmtId="0" fontId="12" fillId="6" borderId="9" xfId="0" applyFont="1" applyFill="1" applyBorder="1" applyAlignment="1" applyProtection="1">
      <alignment horizontal="left" vertical="top" wrapText="1"/>
      <protection locked="0"/>
    </xf>
    <xf numFmtId="0" fontId="15" fillId="3" borderId="4" xfId="0" applyFont="1" applyFill="1" applyBorder="1" applyAlignment="1" applyProtection="1">
      <alignment horizontal="left" vertical="top" wrapText="1"/>
      <protection locked="0"/>
    </xf>
    <xf numFmtId="0" fontId="15" fillId="5" borderId="4" xfId="0" applyFont="1" applyFill="1" applyBorder="1" applyAlignment="1" applyProtection="1">
      <alignment horizontal="left" vertical="top" wrapText="1"/>
      <protection locked="0"/>
    </xf>
    <xf numFmtId="0" fontId="15" fillId="0" borderId="4" xfId="0" applyFont="1" applyFill="1" applyBorder="1" applyAlignment="1" applyProtection="1">
      <alignment horizontal="left" vertical="top" wrapText="1"/>
      <protection locked="0"/>
    </xf>
    <xf numFmtId="14" fontId="15" fillId="0" borderId="4" xfId="0" applyNumberFormat="1" applyFont="1" applyFill="1" applyBorder="1" applyAlignment="1" applyProtection="1">
      <alignment horizontal="left" vertical="top" wrapText="1"/>
      <protection locked="0"/>
    </xf>
    <xf numFmtId="1" fontId="15" fillId="5" borderId="4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674391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674391</xdr:colOff>
      <xdr:row>1</xdr:row>
      <xdr:rowOff>306446</xdr:rowOff>
    </xdr:to>
    <xdr:pic>
      <xdr:nvPicPr>
        <xdr:cNvPr id="5" name="Picture 4" descr="dojcd logo_A4 smal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674391</xdr:colOff>
      <xdr:row>1</xdr:row>
      <xdr:rowOff>306446</xdr:rowOff>
    </xdr:to>
    <xdr:pic>
      <xdr:nvPicPr>
        <xdr:cNvPr id="6" name="Picture 5" descr="dojcd logo_A4 small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topLeftCell="A11" zoomScale="98" zoomScaleNormal="98" workbookViewId="0">
      <selection activeCell="C21" sqref="C21:D21"/>
    </sheetView>
  </sheetViews>
  <sheetFormatPr defaultColWidth="9.140625" defaultRowHeight="15" x14ac:dyDescent="0.25"/>
  <cols>
    <col min="1" max="1" width="13.5703125" style="22" customWidth="1"/>
    <col min="2" max="2" width="59.5703125" style="21" customWidth="1"/>
    <col min="3" max="3" width="21.42578125" style="21" customWidth="1"/>
    <col min="4" max="16384" width="9.140625" style="21"/>
  </cols>
  <sheetData>
    <row r="1" spans="1:8" s="14" customFormat="1" ht="31.5" x14ac:dyDescent="0.5">
      <c r="A1" s="4"/>
      <c r="B1" s="2" t="s">
        <v>14</v>
      </c>
      <c r="C1" s="1"/>
    </row>
    <row r="2" spans="1:8" s="18" customFormat="1" ht="29.1" customHeight="1" x14ac:dyDescent="0.25">
      <c r="A2" s="16"/>
      <c r="B2" s="13" t="s">
        <v>15</v>
      </c>
      <c r="C2" s="17"/>
    </row>
    <row r="3" spans="1:8" s="20" customFormat="1" ht="15.75" x14ac:dyDescent="0.25">
      <c r="A3" s="10" t="s">
        <v>2</v>
      </c>
      <c r="B3" s="15" t="s">
        <v>29</v>
      </c>
      <c r="C3" s="19"/>
      <c r="D3" s="19"/>
      <c r="E3" s="19"/>
      <c r="F3" s="19"/>
      <c r="G3" s="19"/>
      <c r="H3" s="19"/>
    </row>
    <row r="4" spans="1:8" s="20" customFormat="1" ht="63" x14ac:dyDescent="0.25">
      <c r="A4" s="23" t="s">
        <v>3</v>
      </c>
      <c r="B4" s="26" t="s">
        <v>30</v>
      </c>
      <c r="C4" s="19"/>
      <c r="D4" s="19"/>
      <c r="E4" s="19"/>
      <c r="F4" s="19"/>
      <c r="G4" s="19"/>
      <c r="H4" s="19"/>
    </row>
    <row r="5" spans="1:8" s="20" customFormat="1" ht="34.35" customHeight="1" x14ac:dyDescent="0.25">
      <c r="A5" s="28" t="s">
        <v>4</v>
      </c>
      <c r="B5" s="29"/>
      <c r="C5" s="19"/>
      <c r="D5" s="19"/>
      <c r="E5" s="19"/>
      <c r="F5" s="19"/>
      <c r="G5" s="19"/>
      <c r="H5" s="19"/>
    </row>
    <row r="6" spans="1:8" s="18" customFormat="1" ht="15.75" x14ac:dyDescent="0.25">
      <c r="A6" s="24"/>
      <c r="B6" s="25"/>
      <c r="C6" s="19"/>
      <c r="D6" s="19"/>
      <c r="E6" s="19"/>
      <c r="F6" s="19"/>
      <c r="G6" s="19"/>
      <c r="H6" s="19"/>
    </row>
    <row r="7" spans="1:8" s="19" customFormat="1" ht="15.75" x14ac:dyDescent="0.25">
      <c r="A7" s="6" t="s">
        <v>0</v>
      </c>
      <c r="B7" s="7"/>
    </row>
    <row r="8" spans="1:8" s="19" customFormat="1" ht="15.75" x14ac:dyDescent="0.25">
      <c r="A8" s="12" t="s">
        <v>5</v>
      </c>
      <c r="B8" s="3"/>
    </row>
    <row r="9" spans="1:8" s="19" customFormat="1" ht="15.75" x14ac:dyDescent="0.25">
      <c r="A9" s="27" t="s">
        <v>13</v>
      </c>
      <c r="B9" s="8"/>
    </row>
    <row r="10" spans="1:8" s="19" customFormat="1" ht="15.75" x14ac:dyDescent="0.25">
      <c r="A10" s="11" t="s">
        <v>11</v>
      </c>
      <c r="B10" s="3"/>
    </row>
    <row r="11" spans="1:8" s="19" customFormat="1" ht="15.75" x14ac:dyDescent="0.25">
      <c r="A11" s="11" t="s">
        <v>8</v>
      </c>
      <c r="B11" s="3"/>
    </row>
    <row r="12" spans="1:8" s="19" customFormat="1" ht="16.5" thickBot="1" x14ac:dyDescent="0.3">
      <c r="A12" s="9"/>
      <c r="B12" s="5"/>
    </row>
    <row r="13" spans="1:8" s="20" customFormat="1" ht="15.75" thickBot="1" x14ac:dyDescent="0.3">
      <c r="A13" s="125"/>
      <c r="B13" s="126"/>
      <c r="C13" s="110"/>
    </row>
    <row r="14" spans="1:8" ht="37.5" customHeight="1" thickBot="1" x14ac:dyDescent="0.3">
      <c r="A14" s="111" t="s">
        <v>17</v>
      </c>
      <c r="B14" s="112" t="s">
        <v>24</v>
      </c>
      <c r="C14" s="113" t="s">
        <v>22</v>
      </c>
    </row>
    <row r="15" spans="1:8" ht="38.25" customHeight="1" thickBot="1" x14ac:dyDescent="0.3">
      <c r="A15" s="114">
        <v>1</v>
      </c>
      <c r="B15" s="30" t="s">
        <v>28</v>
      </c>
      <c r="C15" s="115">
        <f>'POINT BRANCH COURT'!H29</f>
        <v>0</v>
      </c>
    </row>
    <row r="16" spans="1:8" ht="39.75" customHeight="1" thickBot="1" x14ac:dyDescent="0.3">
      <c r="A16" s="116"/>
      <c r="B16" s="117" t="s">
        <v>1</v>
      </c>
      <c r="C16" s="118">
        <f>'POINT BRANCH COURT'!H29</f>
        <v>0</v>
      </c>
    </row>
    <row r="19" spans="2:6" ht="21.75" customHeight="1" x14ac:dyDescent="0.25">
      <c r="B19" s="127" t="s">
        <v>9</v>
      </c>
      <c r="C19" s="128"/>
      <c r="D19" s="129"/>
      <c r="E19" s="130"/>
      <c r="F19" s="130"/>
    </row>
    <row r="20" spans="2:6" ht="24.75" customHeight="1" x14ac:dyDescent="0.25">
      <c r="B20" s="127"/>
      <c r="C20" s="131" t="s">
        <v>16</v>
      </c>
      <c r="D20" s="131"/>
      <c r="E20" s="132" t="s">
        <v>7</v>
      </c>
      <c r="F20" s="132"/>
    </row>
    <row r="21" spans="2:6" ht="24" customHeight="1" x14ac:dyDescent="0.25">
      <c r="B21" s="127"/>
      <c r="C21" s="133"/>
      <c r="D21" s="133"/>
      <c r="E21" s="134"/>
      <c r="F21" s="134"/>
    </row>
    <row r="22" spans="2:6" ht="40.35" customHeight="1" x14ac:dyDescent="0.25">
      <c r="B22" s="127"/>
      <c r="C22" s="131" t="s">
        <v>12</v>
      </c>
      <c r="D22" s="131"/>
      <c r="E22" s="132" t="s">
        <v>6</v>
      </c>
      <c r="F22" s="132"/>
    </row>
  </sheetData>
  <sheetProtection algorithmName="SHA-512" hashValue="oa9E/bGkg1NpahdwXa2ogACFIIPLv0SDVz4OK/9+IFG7VfRoEvAgZMGvJJ+76Dl9iXTl57gJdbcrGg7s33ylJw==" saltValue="vpI4UszrTXt+ohLNKN1K4w==" spinCount="100000" sheet="1" selectLockedCells="1"/>
  <protectedRanges>
    <protectedRange sqref="A15:B15" name="Range3"/>
    <protectedRange sqref="B3 B5" name="Range1"/>
    <protectedRange sqref="C19:F21" name="Range7_3"/>
    <protectedRange sqref="B4" name="Range1_2"/>
  </protectedRanges>
  <mergeCells count="10">
    <mergeCell ref="A13:B13"/>
    <mergeCell ref="B19:B22"/>
    <mergeCell ref="C19:D19"/>
    <mergeCell ref="E19:F19"/>
    <mergeCell ref="C20:D20"/>
    <mergeCell ref="E20:F20"/>
    <mergeCell ref="C21:D21"/>
    <mergeCell ref="E21:F21"/>
    <mergeCell ref="C22:D22"/>
    <mergeCell ref="E22:F22"/>
  </mergeCells>
  <pageMargins left="0.70866141732283472" right="0.70866141732283472" top="0.74803149606299213" bottom="0.74803149606299213" header="0.31496062992125984" footer="0.31496062992125984"/>
  <pageSetup paperSize="8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zoomScaleNormal="100" workbookViewId="0">
      <selection activeCell="C4" sqref="C4"/>
    </sheetView>
  </sheetViews>
  <sheetFormatPr defaultColWidth="9.140625" defaultRowHeight="15" x14ac:dyDescent="0.25"/>
  <cols>
    <col min="1" max="1" width="10.5703125" style="81" customWidth="1"/>
    <col min="2" max="2" width="59.5703125" style="76" customWidth="1"/>
    <col min="3" max="3" width="12.42578125" style="82" customWidth="1"/>
    <col min="4" max="4" width="19.42578125" style="82" customWidth="1"/>
    <col min="5" max="5" width="7.5703125" style="76" customWidth="1"/>
    <col min="6" max="6" width="13.85546875" style="76" customWidth="1"/>
    <col min="7" max="8" width="18.85546875" style="76" customWidth="1"/>
    <col min="9" max="9" width="23.140625" style="76" customWidth="1"/>
    <col min="10" max="16384" width="9.140625" style="76"/>
  </cols>
  <sheetData>
    <row r="1" spans="1:14" s="39" customFormat="1" ht="31.5" x14ac:dyDescent="0.5">
      <c r="A1" s="35"/>
      <c r="B1" s="36" t="s">
        <v>14</v>
      </c>
      <c r="C1" s="37"/>
      <c r="D1" s="38"/>
      <c r="E1" s="38"/>
      <c r="F1" s="38"/>
      <c r="G1" s="38"/>
      <c r="H1" s="38"/>
      <c r="I1" s="38"/>
    </row>
    <row r="2" spans="1:14" s="44" customFormat="1" ht="29.1" customHeight="1" x14ac:dyDescent="0.25">
      <c r="A2" s="40"/>
      <c r="B2" s="41" t="s">
        <v>15</v>
      </c>
      <c r="C2" s="42"/>
      <c r="D2" s="43"/>
      <c r="E2" s="43"/>
      <c r="F2" s="43"/>
      <c r="G2" s="43"/>
      <c r="H2" s="43"/>
      <c r="I2" s="43"/>
    </row>
    <row r="3" spans="1:14" s="51" customFormat="1" x14ac:dyDescent="0.25">
      <c r="A3" s="45" t="s">
        <v>2</v>
      </c>
      <c r="B3" s="46" t="s">
        <v>44</v>
      </c>
      <c r="C3" s="47"/>
      <c r="D3" s="48"/>
      <c r="E3" s="48"/>
      <c r="F3" s="48"/>
      <c r="G3" s="49"/>
      <c r="H3" s="49"/>
      <c r="I3" s="49"/>
      <c r="J3" s="49"/>
      <c r="K3" s="49"/>
      <c r="L3" s="50"/>
      <c r="M3" s="50"/>
      <c r="N3" s="50"/>
    </row>
    <row r="4" spans="1:14" s="51" customFormat="1" ht="60" x14ac:dyDescent="0.25">
      <c r="A4" s="52" t="s">
        <v>3</v>
      </c>
      <c r="B4" s="53" t="s">
        <v>30</v>
      </c>
      <c r="C4" s="47"/>
      <c r="D4" s="54"/>
      <c r="E4" s="54"/>
      <c r="F4" s="54"/>
      <c r="G4" s="49"/>
      <c r="H4" s="49"/>
      <c r="I4" s="49"/>
      <c r="J4" s="49"/>
      <c r="K4" s="49"/>
      <c r="L4" s="50"/>
      <c r="M4" s="50"/>
      <c r="N4" s="50"/>
    </row>
    <row r="5" spans="1:14" s="51" customFormat="1" ht="31.5" customHeight="1" x14ac:dyDescent="0.25">
      <c r="A5" s="55" t="s">
        <v>4</v>
      </c>
      <c r="B5" s="31"/>
      <c r="C5" s="47"/>
      <c r="D5" s="56"/>
      <c r="E5" s="56"/>
      <c r="F5" s="56"/>
      <c r="G5" s="49"/>
      <c r="H5" s="49"/>
      <c r="I5" s="49"/>
      <c r="J5" s="49"/>
      <c r="K5" s="49"/>
      <c r="L5" s="50"/>
      <c r="M5" s="50"/>
      <c r="N5" s="50"/>
    </row>
    <row r="6" spans="1:14" s="44" customFormat="1" x14ac:dyDescent="0.25">
      <c r="A6" s="57"/>
      <c r="B6" s="58"/>
      <c r="C6" s="47"/>
      <c r="D6" s="56"/>
      <c r="E6" s="56"/>
      <c r="F6" s="56"/>
      <c r="G6" s="49"/>
      <c r="H6" s="49"/>
      <c r="I6" s="49"/>
      <c r="J6" s="49"/>
      <c r="K6" s="49"/>
      <c r="L6" s="50"/>
      <c r="M6" s="50"/>
      <c r="N6" s="50"/>
    </row>
    <row r="7" spans="1:14" s="50" customFormat="1" x14ac:dyDescent="0.25">
      <c r="A7" s="59" t="s">
        <v>0</v>
      </c>
      <c r="B7" s="60"/>
      <c r="C7" s="60"/>
      <c r="D7" s="56"/>
      <c r="E7" s="56"/>
      <c r="F7" s="56"/>
      <c r="G7" s="49"/>
      <c r="H7" s="49"/>
      <c r="I7" s="49"/>
      <c r="J7" s="49"/>
      <c r="K7" s="49"/>
    </row>
    <row r="8" spans="1:14" s="50" customFormat="1" x14ac:dyDescent="0.25">
      <c r="A8" s="61" t="s">
        <v>5</v>
      </c>
      <c r="B8" s="49"/>
      <c r="C8" s="49"/>
      <c r="D8" s="56"/>
      <c r="E8" s="56"/>
      <c r="F8" s="56"/>
      <c r="G8" s="49"/>
      <c r="H8" s="49"/>
      <c r="I8" s="49"/>
      <c r="J8" s="49"/>
      <c r="K8" s="49"/>
    </row>
    <row r="9" spans="1:14" s="50" customFormat="1" x14ac:dyDescent="0.25">
      <c r="A9" s="62" t="s">
        <v>31</v>
      </c>
      <c r="B9" s="63"/>
      <c r="C9" s="64"/>
      <c r="D9" s="56"/>
      <c r="E9" s="56"/>
      <c r="F9" s="56"/>
      <c r="G9" s="49"/>
      <c r="H9" s="49"/>
      <c r="I9" s="49"/>
      <c r="J9" s="49"/>
      <c r="K9" s="49"/>
    </row>
    <row r="10" spans="1:14" s="50" customFormat="1" x14ac:dyDescent="0.25">
      <c r="A10" s="65" t="s">
        <v>11</v>
      </c>
      <c r="B10" s="49"/>
      <c r="C10" s="49"/>
      <c r="D10" s="56"/>
      <c r="E10" s="56"/>
      <c r="F10" s="56"/>
      <c r="G10" s="49"/>
      <c r="H10" s="49"/>
      <c r="I10" s="49"/>
      <c r="J10" s="49"/>
      <c r="K10" s="49"/>
    </row>
    <row r="11" spans="1:14" s="50" customFormat="1" x14ac:dyDescent="0.25">
      <c r="A11" s="65" t="s">
        <v>8</v>
      </c>
      <c r="B11" s="49"/>
      <c r="C11" s="49"/>
      <c r="D11" s="56"/>
      <c r="E11" s="56"/>
      <c r="F11" s="56"/>
      <c r="G11" s="49"/>
      <c r="H11" s="49"/>
      <c r="I11" s="49"/>
      <c r="J11" s="49"/>
      <c r="K11" s="49"/>
    </row>
    <row r="12" spans="1:14" s="50" customFormat="1" ht="15.75" thickBot="1" x14ac:dyDescent="0.3">
      <c r="A12" s="66"/>
      <c r="B12" s="67"/>
      <c r="C12" s="47"/>
      <c r="D12" s="56"/>
      <c r="E12" s="56"/>
      <c r="F12" s="56"/>
      <c r="G12" s="49"/>
      <c r="H12" s="49"/>
      <c r="I12" s="49"/>
      <c r="J12" s="49"/>
      <c r="K12" s="49"/>
    </row>
    <row r="13" spans="1:14" s="51" customFormat="1" ht="15.75" thickBot="1" x14ac:dyDescent="0.3">
      <c r="A13" s="135"/>
      <c r="B13" s="136"/>
      <c r="C13" s="137"/>
      <c r="D13" s="138" t="s">
        <v>27</v>
      </c>
      <c r="E13" s="139"/>
      <c r="F13" s="139"/>
      <c r="G13" s="137"/>
      <c r="H13" s="119"/>
      <c r="I13" s="69"/>
      <c r="J13" s="70"/>
      <c r="K13" s="70"/>
    </row>
    <row r="14" spans="1:14" ht="45.75" thickBot="1" x14ac:dyDescent="0.3">
      <c r="A14" s="71" t="s">
        <v>17</v>
      </c>
      <c r="B14" s="72" t="s">
        <v>18</v>
      </c>
      <c r="C14" s="73" t="s">
        <v>23</v>
      </c>
      <c r="D14" s="74" t="s">
        <v>19</v>
      </c>
      <c r="E14" s="74" t="s">
        <v>20</v>
      </c>
      <c r="F14" s="74" t="s">
        <v>21</v>
      </c>
      <c r="G14" s="68" t="s">
        <v>22</v>
      </c>
      <c r="H14" s="124" t="s">
        <v>35</v>
      </c>
      <c r="I14" s="122" t="s">
        <v>10</v>
      </c>
      <c r="J14" s="75"/>
      <c r="K14" s="75"/>
    </row>
    <row r="15" spans="1:14" ht="15.75" thickBot="1" x14ac:dyDescent="0.3">
      <c r="A15" s="83"/>
      <c r="B15" s="84" t="s">
        <v>28</v>
      </c>
      <c r="C15" s="85"/>
      <c r="D15" s="77"/>
      <c r="E15" s="102"/>
      <c r="F15" s="103"/>
      <c r="G15" s="120"/>
      <c r="H15" s="109"/>
      <c r="I15" s="123"/>
      <c r="J15" s="75"/>
      <c r="K15" s="75"/>
    </row>
    <row r="16" spans="1:14" x14ac:dyDescent="0.25">
      <c r="A16" s="86">
        <v>1</v>
      </c>
      <c r="B16" s="87" t="s">
        <v>25</v>
      </c>
      <c r="C16" s="88"/>
      <c r="D16" s="79"/>
      <c r="E16" s="104"/>
      <c r="F16" s="105"/>
      <c r="G16" s="106"/>
      <c r="H16" s="109"/>
      <c r="I16" s="123"/>
      <c r="J16" s="75"/>
      <c r="K16" s="75"/>
    </row>
    <row r="17" spans="1:11" ht="60.6" customHeight="1" x14ac:dyDescent="0.25">
      <c r="A17" s="89"/>
      <c r="B17" s="90" t="s">
        <v>32</v>
      </c>
      <c r="C17" s="91"/>
      <c r="D17" s="79"/>
      <c r="E17" s="104"/>
      <c r="F17" s="105"/>
      <c r="G17" s="106"/>
      <c r="H17" s="109"/>
      <c r="I17" s="123"/>
      <c r="J17" s="75"/>
      <c r="K17" s="75"/>
    </row>
    <row r="18" spans="1:11" ht="40.35" customHeight="1" x14ac:dyDescent="0.25">
      <c r="A18" s="92"/>
      <c r="B18" s="87" t="s">
        <v>36</v>
      </c>
      <c r="C18" s="93">
        <v>5</v>
      </c>
      <c r="D18" s="32">
        <v>0</v>
      </c>
      <c r="E18" s="107">
        <v>0</v>
      </c>
      <c r="F18" s="108">
        <f>D18 * (1+E18)</f>
        <v>0</v>
      </c>
      <c r="G18" s="121">
        <f>(D18 * (1+E18)) * C18</f>
        <v>0</v>
      </c>
      <c r="H18" s="109">
        <f>G18*36</f>
        <v>0</v>
      </c>
      <c r="I18" s="123"/>
      <c r="J18" s="75"/>
      <c r="K18" s="75"/>
    </row>
    <row r="19" spans="1:11" ht="42.6" customHeight="1" x14ac:dyDescent="0.25">
      <c r="A19" s="86"/>
      <c r="B19" s="87" t="s">
        <v>38</v>
      </c>
      <c r="C19" s="94">
        <v>3</v>
      </c>
      <c r="D19" s="33">
        <v>0</v>
      </c>
      <c r="E19" s="107">
        <v>0</v>
      </c>
      <c r="F19" s="108">
        <f t="shared" ref="F19:F28" si="0">D19 * (1+E19)</f>
        <v>0</v>
      </c>
      <c r="G19" s="121">
        <f t="shared" ref="G19:G28" si="1">(D19 * (1+E19)) * C19</f>
        <v>0</v>
      </c>
      <c r="H19" s="109">
        <f t="shared" ref="H19:H27" si="2">G19*36</f>
        <v>0</v>
      </c>
      <c r="I19" s="123"/>
      <c r="J19" s="75"/>
      <c r="K19" s="75"/>
    </row>
    <row r="20" spans="1:11" ht="37.700000000000003" customHeight="1" x14ac:dyDescent="0.25">
      <c r="A20" s="86"/>
      <c r="B20" s="87" t="s">
        <v>37</v>
      </c>
      <c r="C20" s="94">
        <v>1</v>
      </c>
      <c r="D20" s="33">
        <v>0</v>
      </c>
      <c r="E20" s="107">
        <v>0</v>
      </c>
      <c r="F20" s="108">
        <f t="shared" si="0"/>
        <v>0</v>
      </c>
      <c r="G20" s="121">
        <f t="shared" si="1"/>
        <v>0</v>
      </c>
      <c r="H20" s="109">
        <f t="shared" si="2"/>
        <v>0</v>
      </c>
      <c r="I20" s="123"/>
      <c r="J20" s="75"/>
      <c r="K20" s="75"/>
    </row>
    <row r="21" spans="1:11" ht="21" customHeight="1" x14ac:dyDescent="0.25">
      <c r="A21" s="86"/>
      <c r="B21" s="87" t="s">
        <v>26</v>
      </c>
      <c r="C21" s="94"/>
      <c r="D21" s="34"/>
      <c r="E21" s="107"/>
      <c r="F21" s="108"/>
      <c r="G21" s="121"/>
      <c r="H21" s="109"/>
      <c r="I21" s="123"/>
      <c r="J21" s="75"/>
      <c r="K21" s="75"/>
    </row>
    <row r="22" spans="1:11" ht="58.7" customHeight="1" x14ac:dyDescent="0.25">
      <c r="A22" s="86"/>
      <c r="B22" s="87" t="s">
        <v>39</v>
      </c>
      <c r="C22" s="94">
        <v>1</v>
      </c>
      <c r="D22" s="33">
        <v>0</v>
      </c>
      <c r="E22" s="107">
        <v>0.15</v>
      </c>
      <c r="F22" s="108">
        <f t="shared" si="0"/>
        <v>0</v>
      </c>
      <c r="G22" s="121">
        <f t="shared" si="1"/>
        <v>0</v>
      </c>
      <c r="H22" s="109">
        <f t="shared" si="2"/>
        <v>0</v>
      </c>
      <c r="I22" s="123"/>
      <c r="J22" s="75"/>
      <c r="K22" s="75"/>
    </row>
    <row r="23" spans="1:11" ht="34.700000000000003" customHeight="1" x14ac:dyDescent="0.25">
      <c r="A23" s="86"/>
      <c r="B23" s="87" t="s">
        <v>34</v>
      </c>
      <c r="C23" s="94"/>
      <c r="D23" s="34"/>
      <c r="E23" s="107"/>
      <c r="F23" s="108"/>
      <c r="G23" s="121"/>
      <c r="H23" s="109"/>
      <c r="I23" s="123"/>
      <c r="J23" s="75"/>
      <c r="K23" s="75"/>
    </row>
    <row r="24" spans="1:11" ht="64.7" customHeight="1" x14ac:dyDescent="0.25">
      <c r="A24" s="89"/>
      <c r="B24" s="87" t="s">
        <v>40</v>
      </c>
      <c r="C24" s="95">
        <v>2</v>
      </c>
      <c r="D24" s="33">
        <v>0</v>
      </c>
      <c r="E24" s="107">
        <v>0.15</v>
      </c>
      <c r="F24" s="108">
        <f t="shared" si="0"/>
        <v>0</v>
      </c>
      <c r="G24" s="121">
        <f t="shared" si="1"/>
        <v>0</v>
      </c>
      <c r="H24" s="109">
        <f t="shared" si="2"/>
        <v>0</v>
      </c>
      <c r="I24" s="123"/>
      <c r="J24" s="75"/>
      <c r="K24" s="75"/>
    </row>
    <row r="25" spans="1:11" ht="51" customHeight="1" x14ac:dyDescent="0.25">
      <c r="A25" s="89"/>
      <c r="B25" s="96" t="s">
        <v>43</v>
      </c>
      <c r="C25" s="95">
        <v>1</v>
      </c>
      <c r="D25" s="33">
        <v>0</v>
      </c>
      <c r="E25" s="107">
        <v>0.15</v>
      </c>
      <c r="F25" s="108">
        <f t="shared" si="0"/>
        <v>0</v>
      </c>
      <c r="G25" s="121">
        <f t="shared" si="1"/>
        <v>0</v>
      </c>
      <c r="H25" s="109">
        <f t="shared" si="2"/>
        <v>0</v>
      </c>
      <c r="I25" s="123"/>
      <c r="J25" s="75"/>
      <c r="K25" s="75"/>
    </row>
    <row r="26" spans="1:11" ht="30" customHeight="1" thickBot="1" x14ac:dyDescent="0.3">
      <c r="A26" s="89"/>
      <c r="B26" s="87" t="s">
        <v>33</v>
      </c>
      <c r="C26" s="95"/>
      <c r="D26" s="34"/>
      <c r="E26" s="107"/>
      <c r="F26" s="108"/>
      <c r="G26" s="121"/>
      <c r="H26" s="109"/>
      <c r="I26" s="123"/>
      <c r="J26" s="75"/>
      <c r="K26" s="75"/>
    </row>
    <row r="27" spans="1:11" ht="42.6" customHeight="1" thickBot="1" x14ac:dyDescent="0.3">
      <c r="A27" s="89"/>
      <c r="B27" s="97" t="s">
        <v>41</v>
      </c>
      <c r="C27" s="95">
        <v>5</v>
      </c>
      <c r="D27" s="33">
        <v>0</v>
      </c>
      <c r="E27" s="107">
        <v>0.15</v>
      </c>
      <c r="F27" s="108">
        <f t="shared" si="0"/>
        <v>0</v>
      </c>
      <c r="G27" s="121">
        <f t="shared" si="1"/>
        <v>0</v>
      </c>
      <c r="H27" s="109">
        <f t="shared" si="2"/>
        <v>0</v>
      </c>
      <c r="I27" s="123"/>
      <c r="J27" s="75"/>
      <c r="K27" s="75"/>
    </row>
    <row r="28" spans="1:11" ht="39" customHeight="1" thickBot="1" x14ac:dyDescent="0.3">
      <c r="A28" s="89"/>
      <c r="B28" s="98" t="s">
        <v>42</v>
      </c>
      <c r="C28" s="95">
        <v>1</v>
      </c>
      <c r="D28" s="33">
        <v>0</v>
      </c>
      <c r="E28" s="107">
        <v>0.15</v>
      </c>
      <c r="F28" s="108">
        <f t="shared" si="0"/>
        <v>0</v>
      </c>
      <c r="G28" s="121">
        <f t="shared" si="1"/>
        <v>0</v>
      </c>
      <c r="H28" s="109">
        <f>G28*3</f>
        <v>0</v>
      </c>
      <c r="I28" s="123"/>
      <c r="J28" s="75"/>
      <c r="K28" s="75"/>
    </row>
    <row r="29" spans="1:11" ht="28.5" customHeight="1" thickBot="1" x14ac:dyDescent="0.3">
      <c r="A29" s="99"/>
      <c r="B29" s="100" t="s">
        <v>1</v>
      </c>
      <c r="C29" s="101"/>
      <c r="D29" s="78">
        <f>SUM(D18:D28)</f>
        <v>0</v>
      </c>
      <c r="E29" s="103"/>
      <c r="F29" s="103">
        <f>SUM(F18:F28)</f>
        <v>0</v>
      </c>
      <c r="G29" s="120">
        <f>SUM(G18:G28)</f>
        <v>0</v>
      </c>
      <c r="H29" s="109">
        <f>SUM(H18:H28)</f>
        <v>0</v>
      </c>
      <c r="I29" s="69"/>
      <c r="J29" s="75"/>
      <c r="K29" s="75"/>
    </row>
    <row r="30" spans="1:1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75"/>
      <c r="K30" s="75"/>
    </row>
    <row r="31" spans="1:1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75"/>
      <c r="K31" s="75"/>
    </row>
    <row r="32" spans="1:11" ht="21.75" customHeight="1" x14ac:dyDescent="0.25">
      <c r="A32" s="69"/>
      <c r="B32" s="140" t="s">
        <v>9</v>
      </c>
      <c r="C32" s="141"/>
      <c r="D32" s="141"/>
      <c r="E32" s="141"/>
      <c r="F32" s="141"/>
      <c r="G32" s="69"/>
      <c r="H32" s="69"/>
      <c r="I32" s="69"/>
      <c r="J32" s="75"/>
      <c r="K32" s="75"/>
    </row>
    <row r="33" spans="1:11" ht="24.75" customHeight="1" x14ac:dyDescent="0.25">
      <c r="A33" s="69"/>
      <c r="B33" s="140"/>
      <c r="C33" s="142" t="s">
        <v>16</v>
      </c>
      <c r="D33" s="142"/>
      <c r="E33" s="143" t="s">
        <v>7</v>
      </c>
      <c r="F33" s="143"/>
      <c r="G33" s="69"/>
      <c r="H33" s="69"/>
      <c r="I33" s="69"/>
      <c r="J33" s="75"/>
      <c r="K33" s="75"/>
    </row>
    <row r="34" spans="1:11" ht="24" customHeight="1" x14ac:dyDescent="0.25">
      <c r="A34" s="69"/>
      <c r="B34" s="140"/>
      <c r="C34" s="141"/>
      <c r="D34" s="141"/>
      <c r="E34" s="144"/>
      <c r="F34" s="144"/>
      <c r="G34" s="69"/>
      <c r="H34" s="69"/>
      <c r="I34" s="69"/>
      <c r="J34" s="75"/>
      <c r="K34" s="75"/>
    </row>
    <row r="35" spans="1:11" ht="62.25" customHeight="1" x14ac:dyDescent="0.25">
      <c r="A35" s="69"/>
      <c r="B35" s="140"/>
      <c r="C35" s="142" t="s">
        <v>12</v>
      </c>
      <c r="D35" s="142"/>
      <c r="E35" s="143" t="s">
        <v>6</v>
      </c>
      <c r="F35" s="143"/>
      <c r="G35" s="69"/>
      <c r="H35" s="69"/>
      <c r="I35" s="69"/>
      <c r="J35" s="75"/>
      <c r="K35" s="75"/>
    </row>
    <row r="36" spans="1:11" x14ac:dyDescent="0.25">
      <c r="A36" s="80"/>
      <c r="B36" s="80"/>
      <c r="C36" s="80"/>
      <c r="D36" s="80"/>
      <c r="E36" s="80"/>
      <c r="F36" s="80"/>
      <c r="G36" s="80"/>
      <c r="H36" s="80"/>
      <c r="I36" s="80"/>
    </row>
  </sheetData>
  <sheetProtection algorithmName="SHA-512" hashValue="Wiuu/fMW5pLQGm4tH7XfKude+LH2HvIxI5yF9wKRq1fgcbX5Ab6hvXqsmPei6BNFho3jcU0hWxm6QaQuLDOoXg==" saltValue="wGMv3g9r7py4tP6iE8M1dQ==" spinCount="100000" sheet="1" selectLockedCells="1"/>
  <protectedRanges>
    <protectedRange sqref="C18 A16:A18 C15:E17 B15 E18:E28" name="Range3_4_1"/>
    <protectedRange sqref="B3:B5" name="Range1_2_1"/>
    <protectedRange sqref="B16:B17" name="Range3_2_2_1"/>
    <protectedRange sqref="D18" name="Range3_3_2_1"/>
    <protectedRange sqref="C32:F34 C27:D28" name="Range7_3_2_1"/>
  </protectedRanges>
  <mergeCells count="11">
    <mergeCell ref="A13:C13"/>
    <mergeCell ref="D13:G13"/>
    <mergeCell ref="B32:B35"/>
    <mergeCell ref="C32:D32"/>
    <mergeCell ref="E32:F32"/>
    <mergeCell ref="C33:D33"/>
    <mergeCell ref="E33:F33"/>
    <mergeCell ref="C34:D34"/>
    <mergeCell ref="E34:F34"/>
    <mergeCell ref="C35:D35"/>
    <mergeCell ref="E35:F35"/>
  </mergeCells>
  <dataValidations count="1">
    <dataValidation type="decimal" operator="greaterThanOrEqual" allowBlank="1" showInputMessage="1" showErrorMessage="1" sqref="D18:E18 E19:E28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CONSOLIDATED PRICING SCHEDULE </vt:lpstr>
      <vt:lpstr>POINT BRANCH COURT</vt:lpstr>
      <vt:lpstr>'POINT BRANCH COURT'!_Hlk141438180</vt:lpstr>
      <vt:lpstr>'CONSOLIDATED PRICING SCHEDULE '!Print_Area</vt:lpstr>
      <vt:lpstr>'POINT BRANCH COURT'!Print_Area</vt:lpstr>
      <vt:lpstr>'CONSOLIDATED PRICING SCHEDULE '!Print_Titles</vt:lpstr>
      <vt:lpstr>'POINT BRANCH COURT'!Print_Titles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Lekganyane Hector</cp:lastModifiedBy>
  <cp:lastPrinted>2023-08-30T13:03:37Z</cp:lastPrinted>
  <dcterms:created xsi:type="dcterms:W3CDTF">2017-06-15T23:28:53Z</dcterms:created>
  <dcterms:modified xsi:type="dcterms:W3CDTF">2025-12-12T10:40:25Z</dcterms:modified>
</cp:coreProperties>
</file>