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055" yWindow="0" windowWidth="9765" windowHeight="5010" tabRatio="939" activeTab="7"/>
  </bookViews>
  <sheets>
    <sheet name="COVER" sheetId="18" r:id="rId1"/>
    <sheet name="Bill 1 P&amp;G's" sheetId="2" r:id="rId2"/>
    <sheet name="Bill 2 - 20ML RW Dam" sheetId="4" r:id="rId3"/>
    <sheet name="Bill 3 - Exist. RW Dam" sheetId="12" r:id="rId4"/>
    <sheet name="Bill 4-Dayworks" sheetId="14" r:id="rId5"/>
    <sheet name="Bill 5 Prov Sums &amp; Relocations" sheetId="16" r:id="rId6"/>
    <sheet name="Bill 6 C&amp;I" sheetId="17" state="hidden" r:id="rId7"/>
    <sheet name="Summary" sheetId="15" r:id="rId8"/>
  </sheets>
  <externalReferences>
    <externalReference r:id="rId9"/>
    <externalReference r:id="rId10"/>
    <externalReference r:id="rId11"/>
    <externalReference r:id="rId12"/>
    <externalReference r:id="rId13"/>
    <externalReference r:id="rId14"/>
    <externalReference r:id="rId15"/>
  </externalReferences>
  <definedNames>
    <definedName name="________________SEC1200">#REF!</definedName>
    <definedName name="_______________SEC1200">#REF!</definedName>
    <definedName name="______________SEC1200">#REF!</definedName>
    <definedName name="_____________SEC1200">#REF!</definedName>
    <definedName name="____________SEC1200">#REF!</definedName>
    <definedName name="___________SEC1200">#REF!</definedName>
    <definedName name="__________SEC1200">#REF!</definedName>
    <definedName name="_________SEC1200">#REF!</definedName>
    <definedName name="_______SEC1200">#REF!</definedName>
    <definedName name="______SEC1200">#REF!</definedName>
    <definedName name="_____SEC1200">#REF!</definedName>
    <definedName name="____SEC1200">#REF!</definedName>
    <definedName name="____tax1">#REF!</definedName>
    <definedName name="____tax2">#REF!</definedName>
    <definedName name="____tax3">#REF!</definedName>
    <definedName name="____tax4">#REF!</definedName>
    <definedName name="___SEC1200">#REF!</definedName>
    <definedName name="__IntlFixup" hidden="1">TRUE</definedName>
    <definedName name="__SEC1200">#REF!</definedName>
    <definedName name="__tax1">#REF!</definedName>
    <definedName name="__tax2">#REF!</definedName>
    <definedName name="__tax3">#REF!</definedName>
    <definedName name="__tax4">#REF!</definedName>
    <definedName name="_Parse_Out" hidden="1">#REF!</definedName>
    <definedName name="_sch1" localSheetId="2">#REF!</definedName>
    <definedName name="_sch1" localSheetId="3">#REF!</definedName>
    <definedName name="_sch1" localSheetId="4">#REF!</definedName>
    <definedName name="_sch1" localSheetId="5">#REF!</definedName>
    <definedName name="_sch1" localSheetId="6">#REF!</definedName>
    <definedName name="_sch1">#REF!</definedName>
    <definedName name="_sch2" localSheetId="2">#REF!</definedName>
    <definedName name="_sch2" localSheetId="3">#REF!</definedName>
    <definedName name="_sch2" localSheetId="4">#REF!</definedName>
    <definedName name="_sch2" localSheetId="5">#REF!</definedName>
    <definedName name="_sch2" localSheetId="6">#REF!</definedName>
    <definedName name="_sch2">#REF!</definedName>
    <definedName name="_SEC1200">#REF!</definedName>
    <definedName name="_SEC13">#REF!</definedName>
    <definedName name="_tax1">#REF!</definedName>
    <definedName name="_tax2">#REF!</definedName>
    <definedName name="_tax3">#REF!</definedName>
    <definedName name="_tax4">#REF!</definedName>
    <definedName name="A">#REF!</definedName>
    <definedName name="A_11">#REF!</definedName>
    <definedName name="A_2">#REF!</definedName>
    <definedName name="A_8">'[1]50 kl'!#REF!</definedName>
    <definedName name="banzieast">#REF!</definedName>
    <definedName name="banzieast_11">#REF!</definedName>
    <definedName name="banzieast_2">#REF!</definedName>
    <definedName name="banzieasthh">#REF!</definedName>
    <definedName name="banzieasthh_11">#REF!</definedName>
    <definedName name="banzieasthh_2">#REF!</definedName>
    <definedName name="Bedding">#REF!</definedName>
    <definedName name="Bedding_11">#REF!</definedName>
    <definedName name="Bedding_2">#REF!</definedName>
    <definedName name="boxes">#REF!</definedName>
    <definedName name="button_area_1">#REF!</definedName>
    <definedName name="carol">#REF!</definedName>
    <definedName name="CC">'[2]Customize Your Invoice'!$G$22:$G$25</definedName>
    <definedName name="CCT">#REF!</definedName>
    <definedName name="cdk">#REF!</definedName>
    <definedName name="cec" localSheetId="2">#REF!</definedName>
    <definedName name="cec" localSheetId="3">#REF!</definedName>
    <definedName name="cec" localSheetId="4">#REF!</definedName>
    <definedName name="cec" localSheetId="5">#REF!</definedName>
    <definedName name="cec" localSheetId="6">#REF!</definedName>
    <definedName name="cec" localSheetId="0">#REF!</definedName>
    <definedName name="cec">#REF!</definedName>
    <definedName name="celltips_area">#REF!</definedName>
    <definedName name="Concrete">#REF!</definedName>
    <definedName name="Concrete_11">#REF!</definedName>
    <definedName name="Concrete_2">#REF!</definedName>
    <definedName name="Corrosion">#REF!</definedName>
    <definedName name="cpa" localSheetId="2">#REF!</definedName>
    <definedName name="cpa" localSheetId="3">#REF!</definedName>
    <definedName name="cpa" localSheetId="4">#REF!</definedName>
    <definedName name="cpa" localSheetId="5">#REF!</definedName>
    <definedName name="cpa" localSheetId="6">#REF!</definedName>
    <definedName name="cp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dflt1">'[2]Customize Your Invoice'!$E$22</definedName>
    <definedName name="dflt4">'[2]Customize Your Invoice'!$E$26</definedName>
    <definedName name="dflt5">'[2]Customize Your Invoice'!$E$27</definedName>
    <definedName name="dflt6">'[2]Customize Your Invoice'!$D$28</definedName>
    <definedName name="display_area_2">#REF!</definedName>
    <definedName name="Earthworks">#REF!</definedName>
    <definedName name="Earthworks_11">#REF!</definedName>
    <definedName name="Earthworks_2">#REF!</definedName>
    <definedName name="Excel_BuiltIn__FilterDatabase_2">#REF!</definedName>
    <definedName name="Excel_BuiltIn_Print_Titles_8">'[1]50 kl'!#REF!</definedName>
    <definedName name="FF">#REF!</definedName>
    <definedName name="Gabion">#REF!</definedName>
    <definedName name="Gabion_11">#REF!</definedName>
    <definedName name="Gabion_2">#REF!</definedName>
    <definedName name="hani">#REF!</definedName>
    <definedName name="hani_11">#REF!</definedName>
    <definedName name="hani_2">#REF!</definedName>
    <definedName name="hanihh">#REF!</definedName>
    <definedName name="hanihh_11">#REF!</definedName>
    <definedName name="hanihh_2">#REF!</definedName>
    <definedName name="henry">#REF!</definedName>
    <definedName name="hoite">#REF!</definedName>
    <definedName name="hoitehh">#REF!</definedName>
    <definedName name="INTAKE" localSheetId="2">#REF!</definedName>
    <definedName name="INTAKE" localSheetId="3">#REF!</definedName>
    <definedName name="INTAKE" localSheetId="4">#REF!</definedName>
    <definedName name="INTAKE" localSheetId="5">#REF!</definedName>
    <definedName name="INTAKE" localSheetId="6">#REF!</definedName>
    <definedName name="INTAKE">#REF!</definedName>
    <definedName name="Items_01" localSheetId="2">#REF!</definedName>
    <definedName name="Items_01" localSheetId="3">#REF!</definedName>
    <definedName name="Items_01" localSheetId="4">#REF!</definedName>
    <definedName name="Items_01" localSheetId="5">#REF!</definedName>
    <definedName name="Items_01" localSheetId="6">#REF!</definedName>
    <definedName name="Items_01">#REF!</definedName>
    <definedName name="Items_01_11">#REF!</definedName>
    <definedName name="Items_01_2">#REF!</definedName>
    <definedName name="letter" localSheetId="2">#REF!</definedName>
    <definedName name="letter" localSheetId="3">#REF!</definedName>
    <definedName name="letter" localSheetId="4">#REF!</definedName>
    <definedName name="letter" localSheetId="5">#REF!</definedName>
    <definedName name="letter" localSheetId="6">#REF!</definedName>
    <definedName name="letter">#REF!</definedName>
    <definedName name="mainscost">[3]Mains!$D$24</definedName>
    <definedName name="mainslenghtlargell">[3]Mains!$F$25</definedName>
    <definedName name="mainslenghtsmall">[3]Mains!$F$26</definedName>
    <definedName name="mos" localSheetId="2">#REF!</definedName>
    <definedName name="mos" localSheetId="3">#REF!</definedName>
    <definedName name="mos" localSheetId="4">#REF!</definedName>
    <definedName name="mos" localSheetId="5">#REF!</definedName>
    <definedName name="mos" localSheetId="6">#REF!</definedName>
    <definedName name="mos" localSheetId="0">#REF!</definedName>
    <definedName name="mos">#REF!</definedName>
    <definedName name="NO">#REF!</definedName>
    <definedName name="NQABARA">#REF!</definedName>
    <definedName name="NQABARA_11">#REF!</definedName>
    <definedName name="NQABARA_2">#REF!</definedName>
    <definedName name="Old">[4]SCHED3!$A$1:$H$301</definedName>
    <definedName name="OLE_LINK6" localSheetId="2">'Bill 2 - 20ML RW Dam'!#REF!</definedName>
    <definedName name="OLE_LINK6" localSheetId="3">'Bill 3 - Exist. RW Dam'!#REF!</definedName>
    <definedName name="PandG">#REF!</definedName>
    <definedName name="PandG_11">#REF!</definedName>
    <definedName name="PandG_2">#REF!</definedName>
    <definedName name="PIPELINE" localSheetId="2">#REF!</definedName>
    <definedName name="PIPELINE" localSheetId="3">#REF!</definedName>
    <definedName name="PIPELINE" localSheetId="4">#REF!</definedName>
    <definedName name="PIPELINE" localSheetId="5">#REF!</definedName>
    <definedName name="PIPELINE" localSheetId="6">#REF!</definedName>
    <definedName name="PIPELINE">#REF!</definedName>
    <definedName name="Pipes">#REF!</definedName>
    <definedName name="Pipes_11">#REF!</definedName>
    <definedName name="Pipes_2">#REF!</definedName>
    <definedName name="PIPES1">#REF!</definedName>
    <definedName name="_xlnm.Print_Area" localSheetId="1">'Bill 1 P&amp;G''s'!$A$1:$H$145</definedName>
    <definedName name="_xlnm.Print_Area" localSheetId="2">'Bill 2 - 20ML RW Dam'!$A$1:$G$652</definedName>
    <definedName name="_xlnm.Print_Area" localSheetId="3">'Bill 3 - Exist. RW Dam'!$A$1:$H$50</definedName>
    <definedName name="_xlnm.Print_Area" localSheetId="4">'Bill 4-Dayworks'!$A$1:$G$194</definedName>
    <definedName name="_xlnm.Print_Area" localSheetId="5">'Bill 5 Prov Sums &amp; Relocations'!$A$1:$G$44</definedName>
    <definedName name="_xlnm.Print_Area" localSheetId="6">'Bill 6 C&amp;I'!$A$1:$G$54</definedName>
    <definedName name="_xlnm.Print_Area" localSheetId="0">COVER!$A$1:$H$30</definedName>
    <definedName name="_xlnm.Print_Area" localSheetId="7">Summary!$A$1:$D$20</definedName>
    <definedName name="_xlnm.Print_Area">[5]SCHED5!#REF!</definedName>
    <definedName name="Print_Area_MI" localSheetId="2">#REF!</definedName>
    <definedName name="Print_Area_MI" localSheetId="3">#REF!</definedName>
    <definedName name="Print_Area_MI" localSheetId="4">#REF!</definedName>
    <definedName name="Print_Area_MI" localSheetId="5">#REF!</definedName>
    <definedName name="Print_Area_MI" localSheetId="6">#REF!</definedName>
    <definedName name="Print_Area_MI" localSheetId="0">#REF!</definedName>
    <definedName name="Print_Area_MI">#REF!</definedName>
    <definedName name="_xlnm.Print_Titles" localSheetId="1">'Bill 1 P&amp;G''s'!$1:$6</definedName>
    <definedName name="_xlnm.Print_Titles" localSheetId="2">'Bill 2 - 20ML RW Dam'!$1:$6</definedName>
    <definedName name="_xlnm.Print_Titles" localSheetId="3">'Bill 3 - Exist. RW Dam'!$1:$6</definedName>
    <definedName name="_xlnm.Print_Titles" localSheetId="7">Summary!$B:$B,Summary!$1:$7</definedName>
    <definedName name="Pumps">#REF!</definedName>
    <definedName name="Pumps_11">#REF!</definedName>
    <definedName name="Pumps_2">#REF!</definedName>
    <definedName name="PUMPS1">#REF!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r">#REF!</definedName>
    <definedName name="SCHED1">'Bill 1 P&amp;G''s'!$A$1:$H$145</definedName>
    <definedName name="SCHED2" localSheetId="2">#REF!</definedName>
    <definedName name="SCHED2" localSheetId="3">#REF!</definedName>
    <definedName name="SCHED2" localSheetId="4">#REF!</definedName>
    <definedName name="SCHED2" localSheetId="5">#REF!</definedName>
    <definedName name="SCHED2" localSheetId="6">#REF!</definedName>
    <definedName name="SCHED2" localSheetId="0">#REF!</definedName>
    <definedName name="SCHED2" localSheetId="7">[6]SCHED2!#REF!</definedName>
    <definedName name="SCHED2">#REF!</definedName>
    <definedName name="SCHED3" localSheetId="2">#REF!</definedName>
    <definedName name="SCHED3" localSheetId="3">#REF!</definedName>
    <definedName name="SCHED3" localSheetId="4">#REF!</definedName>
    <definedName name="SCHED3" localSheetId="5">#REF!</definedName>
    <definedName name="SCHED3" localSheetId="6">#REF!</definedName>
    <definedName name="SCHED3" localSheetId="0">#REF!</definedName>
    <definedName name="SCHED3" localSheetId="7">[6]SCHED5!#REF!</definedName>
    <definedName name="SCHED3">#REF!</definedName>
    <definedName name="SCHED3.1" localSheetId="2">[5]SCHED3!#REF!</definedName>
    <definedName name="SCHED3.1" localSheetId="7">[6]SCHED3!#REF!</definedName>
    <definedName name="SCHED3.1">[5]SCHED3!#REF!</definedName>
    <definedName name="SCHED3.2" localSheetId="2">#REF!</definedName>
    <definedName name="SCHED3.2" localSheetId="3">#REF!</definedName>
    <definedName name="SCHED3.2" localSheetId="4">#REF!</definedName>
    <definedName name="SCHED3.2" localSheetId="5">#REF!</definedName>
    <definedName name="SCHED3.2" localSheetId="6">#REF!</definedName>
    <definedName name="SCHED3.2" localSheetId="0">#REF!</definedName>
    <definedName name="SCHED3.2">#REF!</definedName>
    <definedName name="SCHED3.3" localSheetId="2">#REF!</definedName>
    <definedName name="SCHED3.3" localSheetId="3">#REF!</definedName>
    <definedName name="SCHED3.3" localSheetId="4">#REF!</definedName>
    <definedName name="SCHED3.3" localSheetId="5">#REF!</definedName>
    <definedName name="SCHED3.3" localSheetId="6">#REF!</definedName>
    <definedName name="SCHED3.3">#REF!</definedName>
    <definedName name="SCHED3.4" localSheetId="2">#REF!</definedName>
    <definedName name="SCHED3.4" localSheetId="3">#REF!</definedName>
    <definedName name="SCHED3.4" localSheetId="4">#REF!</definedName>
    <definedName name="SCHED3.4" localSheetId="5">#REF!</definedName>
    <definedName name="SCHED3.4" localSheetId="6">#REF!</definedName>
    <definedName name="SCHED3.4">#REF!</definedName>
    <definedName name="SCHED3.5" localSheetId="2">#REF!</definedName>
    <definedName name="SCHED3.5" localSheetId="3">#REF!</definedName>
    <definedName name="SCHED3.5" localSheetId="4">#REF!</definedName>
    <definedName name="SCHED3.5" localSheetId="5">#REF!</definedName>
    <definedName name="SCHED3.5" localSheetId="6">#REF!</definedName>
    <definedName name="SCHED3.5">#REF!</definedName>
    <definedName name="SCHED3.6" localSheetId="2">#REF!</definedName>
    <definedName name="SCHED3.6" localSheetId="3">#REF!</definedName>
    <definedName name="SCHED3.6" localSheetId="4">#REF!</definedName>
    <definedName name="SCHED3.6" localSheetId="5">#REF!</definedName>
    <definedName name="SCHED3.6" localSheetId="6">#REF!</definedName>
    <definedName name="SCHED3.6">#REF!</definedName>
    <definedName name="SCHED3.7" localSheetId="2">#REF!</definedName>
    <definedName name="SCHED3.7" localSheetId="3">#REF!</definedName>
    <definedName name="SCHED3.7" localSheetId="4">#REF!</definedName>
    <definedName name="SCHED3.7" localSheetId="5">#REF!</definedName>
    <definedName name="SCHED3.7" localSheetId="6">#REF!</definedName>
    <definedName name="SCHED3.7">#REF!</definedName>
    <definedName name="SCHED3.8" localSheetId="2">#REF!</definedName>
    <definedName name="SCHED3.8" localSheetId="3">#REF!</definedName>
    <definedName name="SCHED3.8" localSheetId="4">#REF!</definedName>
    <definedName name="SCHED3.8" localSheetId="5">#REF!</definedName>
    <definedName name="SCHED3.8" localSheetId="6">#REF!</definedName>
    <definedName name="SCHED3.8">#REF!</definedName>
    <definedName name="SCHED4" localSheetId="2">#REF!</definedName>
    <definedName name="SCHED4" localSheetId="3">#REF!</definedName>
    <definedName name="SCHED4" localSheetId="4">#REF!</definedName>
    <definedName name="SCHED4" localSheetId="5">#REF!</definedName>
    <definedName name="SCHED4" localSheetId="6">#REF!</definedName>
    <definedName name="SCHED4">#REF!</definedName>
    <definedName name="SCHED5" localSheetId="2">#REF!</definedName>
    <definedName name="SCHED5" localSheetId="3">#REF!</definedName>
    <definedName name="SCHED5" localSheetId="4">#REF!</definedName>
    <definedName name="SCHED5" localSheetId="5">#REF!</definedName>
    <definedName name="SCHED5" localSheetId="6">#REF!</definedName>
    <definedName name="SCHED5">#REF!</definedName>
    <definedName name="SCHED6" localSheetId="2">[5]SCHED8!#REF!</definedName>
    <definedName name="SCHED6" localSheetId="7">[6]SCHED8!#REF!</definedName>
    <definedName name="SCHED6">[5]SCHED8!#REF!</definedName>
    <definedName name="shgjgs">#REF!</definedName>
    <definedName name="snuf">#REF!</definedName>
    <definedName name="staff">[7]quantities!#REF!</definedName>
    <definedName name="staff_11">[7]quantities!#REF!</definedName>
    <definedName name="staff_2">[7]quantities!#REF!</definedName>
    <definedName name="summary" localSheetId="2">#REF!</definedName>
    <definedName name="summary" localSheetId="3">#REF!</definedName>
    <definedName name="summary" localSheetId="4">#REF!</definedName>
    <definedName name="summary" localSheetId="5">#REF!</definedName>
    <definedName name="summary" localSheetId="6">#REF!</definedName>
    <definedName name="summary" localSheetId="0">#REF!</definedName>
    <definedName name="SUMMARY" localSheetId="7">#REF!</definedName>
    <definedName name="summary">#REF!</definedName>
    <definedName name="Tasks">#REF!</definedName>
    <definedName name="TOT">#REF!</definedName>
    <definedName name="Trenches">#REF!</definedName>
    <definedName name="Trenches_11">#REF!</definedName>
    <definedName name="Trenches_2">#REF!</definedName>
    <definedName name="tt" hidden="1">#REF!</definedName>
    <definedName name="vital5">'[2]Customize Your Invoice'!$E$15</definedName>
    <definedName name="vosum" localSheetId="2">#REF!</definedName>
    <definedName name="vosum" localSheetId="3">#REF!</definedName>
    <definedName name="vosum" localSheetId="4">#REF!</definedName>
    <definedName name="vosum" localSheetId="5">#REF!</definedName>
    <definedName name="vosum" localSheetId="6">#REF!</definedName>
    <definedName name="vosum" localSheetId="0">#REF!</definedName>
    <definedName name="vosum">#REF!</definedName>
    <definedName name="x">#REF!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2" l="1"/>
  <c r="H50" i="2" l="1"/>
  <c r="H144" i="2"/>
  <c r="H143" i="2"/>
  <c r="H142" i="2"/>
  <c r="H141" i="2"/>
  <c r="H140" i="2"/>
  <c r="H139" i="2"/>
  <c r="H138" i="2"/>
  <c r="H137" i="2"/>
  <c r="H136" i="2"/>
  <c r="H135" i="2"/>
  <c r="H134" i="2"/>
  <c r="H133" i="2"/>
  <c r="H132" i="2"/>
  <c r="H131" i="2"/>
  <c r="H129" i="2"/>
  <c r="H128" i="2"/>
  <c r="H127" i="2"/>
  <c r="H126" i="2"/>
  <c r="H125" i="2"/>
  <c r="H124" i="2"/>
  <c r="H123" i="2"/>
  <c r="H122" i="2"/>
  <c r="H121" i="2"/>
  <c r="H120" i="2"/>
  <c r="H119" i="2"/>
  <c r="H118" i="2"/>
  <c r="H117" i="2"/>
  <c r="H116" i="2"/>
  <c r="H115" i="2"/>
  <c r="H114" i="2"/>
  <c r="H113" i="2"/>
  <c r="H112" i="2"/>
  <c r="H109" i="2"/>
  <c r="H108" i="2"/>
  <c r="H107" i="2"/>
  <c r="H105" i="2"/>
  <c r="H103" i="2"/>
  <c r="H102" i="2"/>
  <c r="H99" i="2"/>
  <c r="H98" i="2"/>
  <c r="H97" i="2"/>
  <c r="H96" i="2"/>
  <c r="H95" i="2"/>
  <c r="H94" i="2"/>
  <c r="H93" i="2"/>
  <c r="H92" i="2"/>
  <c r="H91" i="2"/>
  <c r="H90" i="2"/>
  <c r="H89" i="2"/>
  <c r="H55" i="2"/>
  <c r="H54" i="2"/>
  <c r="H53" i="2"/>
  <c r="H52" i="2"/>
  <c r="H51" i="2"/>
  <c r="H49" i="2"/>
  <c r="H48" i="2"/>
  <c r="H47" i="2"/>
  <c r="H41" i="2"/>
  <c r="H20" i="2"/>
  <c r="H16" i="2"/>
  <c r="H15" i="2"/>
  <c r="H14" i="2"/>
  <c r="H13" i="2"/>
  <c r="H12" i="2"/>
  <c r="H11" i="2"/>
  <c r="H10" i="2"/>
  <c r="H9" i="2"/>
  <c r="H8" i="2"/>
  <c r="H7" i="2"/>
  <c r="E35" i="4"/>
  <c r="G284" i="4"/>
  <c r="G262" i="4"/>
  <c r="G260" i="4"/>
  <c r="G579" i="4"/>
  <c r="G587" i="4"/>
  <c r="G590" i="4"/>
  <c r="G593" i="4"/>
  <c r="G596" i="4"/>
  <c r="G599" i="4"/>
  <c r="G601" i="4"/>
  <c r="G603" i="4"/>
  <c r="G605" i="4"/>
  <c r="G608" i="4"/>
  <c r="H59" i="2" l="1"/>
  <c r="H60" i="2" s="1"/>
  <c r="H110" i="2" s="1"/>
  <c r="H111" i="2" s="1"/>
  <c r="G130" i="2"/>
  <c r="H130" i="2"/>
  <c r="H269" i="4"/>
  <c r="D8" i="15" l="1"/>
  <c r="G256" i="4"/>
  <c r="G291" i="4"/>
  <c r="G289" i="4"/>
  <c r="G9" i="16" l="1"/>
  <c r="G11" i="16" s="1"/>
  <c r="H19" i="12" l="1"/>
  <c r="H17" i="12"/>
  <c r="H15" i="12"/>
  <c r="H10" i="12"/>
  <c r="H50" i="12" l="1"/>
  <c r="G34" i="17"/>
  <c r="G36" i="17" s="1"/>
  <c r="G30" i="17"/>
  <c r="G32" i="17" s="1"/>
  <c r="G26" i="17"/>
  <c r="G28" i="17" s="1"/>
  <c r="G22" i="17"/>
  <c r="G24" i="17" s="1"/>
  <c r="G14" i="17"/>
  <c r="G16" i="17" s="1"/>
  <c r="G10" i="17"/>
  <c r="G183" i="14"/>
  <c r="G185" i="14" s="1"/>
  <c r="G177" i="14"/>
  <c r="G179" i="14" s="1"/>
  <c r="G175" i="14"/>
  <c r="G174" i="14"/>
  <c r="G173" i="14"/>
  <c r="G170" i="14"/>
  <c r="G169" i="14"/>
  <c r="G168" i="14"/>
  <c r="G164" i="14"/>
  <c r="G163" i="14"/>
  <c r="G162" i="14"/>
  <c r="G325" i="4"/>
  <c r="G577" i="4"/>
  <c r="G575" i="4"/>
  <c r="G573" i="4"/>
  <c r="G569" i="4"/>
  <c r="G567" i="4"/>
  <c r="G563" i="4"/>
  <c r="G560" i="4"/>
  <c r="G558" i="4"/>
  <c r="G556" i="4"/>
  <c r="G545" i="4"/>
  <c r="G543" i="4"/>
  <c r="G521" i="4"/>
  <c r="G519" i="4"/>
  <c r="G517" i="4"/>
  <c r="G513" i="4"/>
  <c r="G511" i="4"/>
  <c r="G508" i="4"/>
  <c r="G506" i="4"/>
  <c r="G482" i="4"/>
  <c r="G478" i="4"/>
  <c r="G473" i="4"/>
  <c r="G471" i="4"/>
  <c r="G469" i="4"/>
  <c r="G465" i="4"/>
  <c r="G452" i="4"/>
  <c r="G450" i="4"/>
  <c r="G448" i="4"/>
  <c r="G446" i="4"/>
  <c r="G444" i="4"/>
  <c r="G442" i="4"/>
  <c r="G440" i="4"/>
  <c r="G438" i="4"/>
  <c r="G436" i="4"/>
  <c r="G434" i="4"/>
  <c r="G432" i="4"/>
  <c r="G430" i="4"/>
  <c r="G428" i="4"/>
  <c r="G426" i="4"/>
  <c r="G424" i="4"/>
  <c r="G420" i="4"/>
  <c r="G418" i="4"/>
  <c r="G416" i="4"/>
  <c r="G414" i="4"/>
  <c r="G406" i="4"/>
  <c r="G402" i="4"/>
  <c r="G400" i="4"/>
  <c r="G395" i="4"/>
  <c r="G393" i="4"/>
  <c r="G391" i="4"/>
  <c r="G389" i="4"/>
  <c r="G387" i="4"/>
  <c r="G385" i="4"/>
  <c r="G383" i="4"/>
  <c r="G377" i="4"/>
  <c r="G375" i="4"/>
  <c r="G371" i="4"/>
  <c r="G369" i="4"/>
  <c r="G359" i="4"/>
  <c r="G357" i="4"/>
  <c r="G355" i="4"/>
  <c r="G350" i="4"/>
  <c r="G345" i="4"/>
  <c r="G343" i="4"/>
  <c r="G341" i="4"/>
  <c r="G339" i="4"/>
  <c r="G337" i="4"/>
  <c r="G335" i="4"/>
  <c r="G327" i="4"/>
  <c r="G309" i="4"/>
  <c r="G305" i="4"/>
  <c r="G303" i="4"/>
  <c r="G301" i="4"/>
  <c r="G299" i="4"/>
  <c r="G271" i="4"/>
  <c r="G269" i="4"/>
  <c r="G247" i="4"/>
  <c r="G245" i="4"/>
  <c r="G243" i="4"/>
  <c r="G241" i="4"/>
  <c r="G235" i="4"/>
  <c r="G233" i="4"/>
  <c r="G229" i="4"/>
  <c r="G227" i="4"/>
  <c r="G225" i="4"/>
  <c r="G223" i="4"/>
  <c r="G219" i="4"/>
  <c r="G217" i="4"/>
  <c r="G215" i="4"/>
  <c r="G211" i="4"/>
  <c r="G209" i="4"/>
  <c r="G207" i="4"/>
  <c r="G201" i="4"/>
  <c r="G199" i="4"/>
  <c r="G197" i="4"/>
  <c r="G189" i="4"/>
  <c r="G187" i="4"/>
  <c r="G185" i="4"/>
  <c r="G177" i="4"/>
  <c r="G175" i="4"/>
  <c r="G171" i="4"/>
  <c r="G167" i="4"/>
  <c r="G163" i="4"/>
  <c r="G161" i="4"/>
  <c r="G159" i="4"/>
  <c r="G157" i="4"/>
  <c r="G155" i="4"/>
  <c r="G149" i="4"/>
  <c r="G143" i="4"/>
  <c r="G135" i="4"/>
  <c r="G131" i="4"/>
  <c r="G127" i="4"/>
  <c r="G123" i="4"/>
  <c r="G121" i="4"/>
  <c r="G119" i="4"/>
  <c r="G115" i="4"/>
  <c r="G92" i="4"/>
  <c r="G90" i="4"/>
  <c r="G88" i="4"/>
  <c r="G86" i="4"/>
  <c r="G82" i="4"/>
  <c r="G80" i="4"/>
  <c r="G74" i="4"/>
  <c r="G72" i="4"/>
  <c r="G70" i="4"/>
  <c r="G68" i="4"/>
  <c r="G66" i="4"/>
  <c r="G62" i="4"/>
  <c r="G60" i="4"/>
  <c r="G58" i="4"/>
  <c r="G56" i="4"/>
  <c r="G51" i="4"/>
  <c r="G49" i="4"/>
  <c r="G43" i="4"/>
  <c r="G39" i="4"/>
  <c r="G35" i="4"/>
  <c r="G29" i="4"/>
  <c r="G25" i="4"/>
  <c r="G21" i="4"/>
  <c r="G17" i="4"/>
  <c r="G13" i="4"/>
  <c r="E30" i="18"/>
  <c r="G53" i="4" l="1"/>
  <c r="G54" i="4" s="1"/>
  <c r="G500" i="4"/>
  <c r="G639" i="4" s="1"/>
  <c r="G146" i="4"/>
  <c r="G536" i="4"/>
  <c r="G408" i="4"/>
  <c r="G635" i="4" s="1"/>
  <c r="G457" i="4"/>
  <c r="G54" i="17"/>
  <c r="G12" i="17"/>
  <c r="G637" i="4"/>
  <c r="G45" i="14"/>
  <c r="G46" i="14" s="1"/>
  <c r="G96" i="14" s="1"/>
  <c r="G97" i="14" s="1"/>
  <c r="G151" i="14" s="1"/>
  <c r="G152" i="14" s="1"/>
  <c r="G102" i="4" l="1"/>
  <c r="G147" i="4" s="1"/>
  <c r="D11" i="15"/>
  <c r="G631" i="4" l="1"/>
  <c r="G194" i="4"/>
  <c r="G195" i="4" s="1"/>
  <c r="G237" i="4" s="1"/>
  <c r="G537" i="4"/>
  <c r="G581" i="4" s="1"/>
  <c r="G582" i="4" l="1"/>
  <c r="G625" i="4" s="1"/>
  <c r="G238" i="4"/>
  <c r="G278" i="4" s="1"/>
  <c r="G279" i="4" l="1"/>
  <c r="G318" i="4" s="1"/>
  <c r="A13" i="15"/>
  <c r="A12" i="15"/>
  <c r="A3" i="17"/>
  <c r="A2" i="17"/>
  <c r="A11" i="15"/>
  <c r="A3" i="16"/>
  <c r="A2" i="16"/>
  <c r="A3" i="15"/>
  <c r="G641" i="4" l="1"/>
  <c r="G319" i="4"/>
  <c r="G363" i="4" s="1"/>
  <c r="D12" i="15"/>
  <c r="A10" i="15" l="1"/>
  <c r="A1" i="4"/>
  <c r="A1" i="12" s="1"/>
  <c r="A1" i="17" s="1"/>
  <c r="A3" i="12"/>
  <c r="A1" i="14" l="1"/>
  <c r="A1" i="16"/>
  <c r="D10" i="15" l="1"/>
  <c r="A3" i="4" l="1"/>
  <c r="A2" i="4"/>
  <c r="A2" i="12" s="1"/>
  <c r="A3" i="14"/>
  <c r="A2" i="14"/>
  <c r="A2" i="15"/>
  <c r="A9" i="15"/>
  <c r="A8" i="15"/>
  <c r="G633" i="4" l="1"/>
  <c r="G652" i="4" s="1"/>
  <c r="D9" i="15" l="1"/>
  <c r="D14" i="15" l="1"/>
  <c r="D15" i="15" s="1"/>
  <c r="D16" i="15" l="1"/>
  <c r="D17" i="15" s="1"/>
  <c r="D18" i="15" s="1"/>
  <c r="D19" i="15" s="1"/>
</calcChain>
</file>

<file path=xl/sharedStrings.xml><?xml version="1.0" encoding="utf-8"?>
<sst xmlns="http://schemas.openxmlformats.org/spreadsheetml/2006/main" count="1342" uniqueCount="647">
  <si>
    <t>Preliminary and General</t>
  </si>
  <si>
    <t>BILL 1 : PRELIMINARY AND GENERAL</t>
  </si>
  <si>
    <t>ITEM</t>
  </si>
  <si>
    <t>PAYM.</t>
  </si>
  <si>
    <t>DESCRIPTION</t>
  </si>
  <si>
    <t>UNIT</t>
  </si>
  <si>
    <t>QTY</t>
  </si>
  <si>
    <t>RATE</t>
  </si>
  <si>
    <t>AMOUNT</t>
  </si>
  <si>
    <t>NO.</t>
  </si>
  <si>
    <t>REF.</t>
  </si>
  <si>
    <t>sum</t>
  </si>
  <si>
    <t>no</t>
  </si>
  <si>
    <t>CARRIED FORWARD</t>
  </si>
  <si>
    <t>BROUGHT FORWARD</t>
  </si>
  <si>
    <t>%</t>
  </si>
  <si>
    <t>SITE CLEARANCE</t>
  </si>
  <si>
    <t>m</t>
  </si>
  <si>
    <t>EXCAVATION</t>
  </si>
  <si>
    <t>ha</t>
  </si>
  <si>
    <t>MISCELLANEOUS</t>
  </si>
  <si>
    <t>TOTAL BILL 3 CARRIED FORWARD TO SUMMARY</t>
  </si>
  <si>
    <t>t</t>
  </si>
  <si>
    <t>Dayworks</t>
  </si>
  <si>
    <t>hr</t>
  </si>
  <si>
    <t>km</t>
  </si>
  <si>
    <t>SUMMARY OF BILLS</t>
  </si>
  <si>
    <t xml:space="preserve">SUB-TOTAL  </t>
  </si>
  <si>
    <t xml:space="preserve">CONTINGENCIES @ 10%  </t>
  </si>
  <si>
    <t>Bill 1</t>
  </si>
  <si>
    <t>Bill 3</t>
  </si>
  <si>
    <t>Dealing with water</t>
  </si>
  <si>
    <t>BILL 4 :  DAYWORKS</t>
  </si>
  <si>
    <t>Bill 2</t>
  </si>
  <si>
    <t>Bill 4</t>
  </si>
  <si>
    <t>Sum</t>
  </si>
  <si>
    <t>No</t>
  </si>
  <si>
    <t xml:space="preserve">VAT @ 15%  </t>
  </si>
  <si>
    <t>VHEMBE DISTRICT MUNICIPALITY</t>
  </si>
  <si>
    <t>TENDER NO. VDM/TECH/25/07/2024/04</t>
  </si>
  <si>
    <t>MUTALE WATER SYSTEM UPGRADE C4: 20ML RAW WATER DAM CONSTRUCTION AND EXISTING RAW WATER DAM RENOVATIONS</t>
  </si>
  <si>
    <t>BILL 2  :  20ML RAW WATER DAM CONSTRUCTION</t>
  </si>
  <si>
    <t>BILL 3 : RAW WATER DAM RENOVATIONS</t>
  </si>
  <si>
    <t>BILL 5 :  PROVISIONAL SUMS AND RELOCATIONS</t>
  </si>
  <si>
    <t>Bill 5</t>
  </si>
  <si>
    <t>Prov Sums/ Relocations</t>
  </si>
  <si>
    <t xml:space="preserve">TOTAL CARRIED FORWARD TO FORM OF OFFER (Page C1.1)  </t>
  </si>
  <si>
    <t>20ML Raw Water Dam</t>
  </si>
  <si>
    <t>16.001</t>
  </si>
  <si>
    <t>Clear and strip site</t>
  </si>
  <si>
    <t>m2</t>
  </si>
  <si>
    <t>Remove and grub large trees (complete with stumps) or stumps only, as scheduled, of girth</t>
  </si>
  <si>
    <t>16.002(a)</t>
  </si>
  <si>
    <t>Over 1 m and up to and including 2 m</t>
  </si>
  <si>
    <t>Removal of surface rocks</t>
  </si>
  <si>
    <t>Extra-over 16.001 for removal of rocks</t>
  </si>
  <si>
    <t>m3</t>
  </si>
  <si>
    <t>Remove topsoil</t>
  </si>
  <si>
    <t>16.007</t>
  </si>
  <si>
    <t>In-situ treatment of foundations</t>
  </si>
  <si>
    <t>9.009(b)</t>
  </si>
  <si>
    <t>In-situ treatment by ripping</t>
  </si>
  <si>
    <t>Material unsuitable for embankment</t>
  </si>
  <si>
    <t>16.008(a)</t>
  </si>
  <si>
    <t>i) To spoil at designated spoil site</t>
  </si>
  <si>
    <t>Material suitable for embankment from essential excavations for</t>
  </si>
  <si>
    <t>16.008(b)</t>
  </si>
  <si>
    <t>(5) Cut to fill from excavation of reservoir basin for embankment walls</t>
  </si>
  <si>
    <t>Extra-over items (b) (1)-(4) for excavation in:</t>
  </si>
  <si>
    <t>16.008(c)</t>
  </si>
  <si>
    <t>(2) Hard rock material</t>
  </si>
  <si>
    <t>Forming embankment</t>
  </si>
  <si>
    <t>16.010(a)</t>
  </si>
  <si>
    <t>i) Selected semi-pervious material:
Imported material from borrow pits</t>
  </si>
  <si>
    <t>ii)  Selected semi-pervious material:
In-situ embankment excavated material</t>
  </si>
  <si>
    <t>16.010(b)</t>
  </si>
  <si>
    <t>i) Unselected pervious material:
Imported material from borrow pits (homogeneous)</t>
  </si>
  <si>
    <t>ii) Unselected pervious material:
In-situ embankment excavated material  (homogeneous)</t>
  </si>
  <si>
    <t>16.010(d)</t>
  </si>
  <si>
    <t>Topsoil from stockpile to downstream slope</t>
  </si>
  <si>
    <t>16.010(g)</t>
  </si>
  <si>
    <t>Gravel capping</t>
  </si>
  <si>
    <t>Overhaul</t>
  </si>
  <si>
    <t>16.013(a)</t>
  </si>
  <si>
    <t>Between 1km up to and including 3km</t>
  </si>
  <si>
    <t>16.013(b)</t>
  </si>
  <si>
    <t>Between 3km up to and including 5km</t>
  </si>
  <si>
    <t>16.013(c)</t>
  </si>
  <si>
    <t>Between 5km up to and including 7km</t>
  </si>
  <si>
    <t>16.013(d)</t>
  </si>
  <si>
    <t>Between 7km up to and including 9km</t>
  </si>
  <si>
    <t>16.013(e)</t>
  </si>
  <si>
    <t>Between 9km up to and including 11km</t>
  </si>
  <si>
    <t>Prepare surface areas to be lined</t>
  </si>
  <si>
    <t>16.014</t>
  </si>
  <si>
    <t>Embankment floor</t>
  </si>
  <si>
    <t>16.015</t>
  </si>
  <si>
    <t>Embankment slopes</t>
  </si>
  <si>
    <t>8.001</t>
  </si>
  <si>
    <t/>
  </si>
  <si>
    <t>8.002</t>
  </si>
  <si>
    <t>Treatment of water</t>
  </si>
  <si>
    <t>8.003</t>
  </si>
  <si>
    <t>Water monitoring</t>
  </si>
  <si>
    <t>8.004</t>
  </si>
  <si>
    <t>Sampling equipment and reagents for the Engineer</t>
  </si>
  <si>
    <t>Excavation in all materials to spoil</t>
  </si>
  <si>
    <t>Excavate for structures</t>
  </si>
  <si>
    <t>Excavation in all materials to stockpile</t>
  </si>
  <si>
    <t>Extra-Over items 9.001 to 9.005 for: Hard Excavation (by blasting)</t>
  </si>
  <si>
    <t>Excavation by hand</t>
  </si>
  <si>
    <t>9.011 a)</t>
  </si>
  <si>
    <t>CONSTRUCTION OF EMBANKMENT AND STRUCTURE BACKFILL</t>
  </si>
  <si>
    <t>15.014(a)</t>
  </si>
  <si>
    <t>Structure backfilling compacted to compacted to 93% MOD AASHTO</t>
  </si>
  <si>
    <t xml:space="preserve">15.016(a) </t>
  </si>
  <si>
    <t>FORMWORK</t>
  </si>
  <si>
    <t>Rough Formwork</t>
  </si>
  <si>
    <t>Vertical surfaces</t>
  </si>
  <si>
    <t>20.001</t>
  </si>
  <si>
    <t>Sides of floor slab and coulmn bases</t>
  </si>
  <si>
    <t>Sides of walls</t>
  </si>
  <si>
    <t>Smooth Formwork</t>
  </si>
  <si>
    <t>Vertical surfaces for visible surface including 20mm chamfers on a exposed corners to:</t>
  </si>
  <si>
    <t>20.002</t>
  </si>
  <si>
    <t>Walls</t>
  </si>
  <si>
    <t>Pipe supports</t>
  </si>
  <si>
    <t>To stair treads</t>
  </si>
  <si>
    <t>To columns</t>
  </si>
  <si>
    <t>To liner tie beams</t>
  </si>
  <si>
    <t>Sloping surfaces including chamfers</t>
  </si>
  <si>
    <t>Smooth, inclined including 20mm chamfer, to liner tie beams</t>
  </si>
  <si>
    <t>Horizontal surfaces including chamfers</t>
  </si>
  <si>
    <t>Slabs</t>
  </si>
  <si>
    <t>REINFORCEMENT</t>
  </si>
  <si>
    <t>20.007(a)</t>
  </si>
  <si>
    <t>Steel bars irrespective of grade and diameter</t>
  </si>
  <si>
    <t>high-tensile welded mesh ref 311</t>
  </si>
  <si>
    <t>CONCRETE</t>
  </si>
  <si>
    <t>Prescribed Mix Concrete</t>
  </si>
  <si>
    <t>Grade 35MPa/19mm 30F for concrete structures</t>
  </si>
  <si>
    <t>Inlet structures</t>
  </si>
  <si>
    <t>Discharge structures</t>
  </si>
  <si>
    <t>Overflow structures</t>
  </si>
  <si>
    <t>Culvert base &amp; pipe plinth for pipe crossing</t>
  </si>
  <si>
    <t>Underdrain chambers</t>
  </si>
  <si>
    <t>Access stairs</t>
  </si>
  <si>
    <t>Blinding layer in 15MPa/19mm F30 concrete:</t>
  </si>
  <si>
    <t>Blinding layer of 50mm minimum thickness including levelling and floating.</t>
  </si>
  <si>
    <t>20.011(a)</t>
  </si>
  <si>
    <t>Strength Concrete</t>
  </si>
  <si>
    <t>Mass concrete grade 15MPa/19mm F30 concrete</t>
  </si>
  <si>
    <t>Mass concrete (pumpable) grade 15MPa/6mm to Geocell</t>
  </si>
  <si>
    <t>Grade 30MPa/19mm in pipe crossing and bases</t>
  </si>
  <si>
    <t>Unformed Surface Finishes</t>
  </si>
  <si>
    <t>20.013(a)</t>
  </si>
  <si>
    <t>Wood floated finish to structures</t>
  </si>
  <si>
    <t>Wood floated finish to Geocell</t>
  </si>
  <si>
    <t>20.013(b)</t>
  </si>
  <si>
    <t>Steel floated finish to top of walls, floors and beams</t>
  </si>
  <si>
    <t>20.013(d)</t>
  </si>
  <si>
    <t>Broomed</t>
  </si>
  <si>
    <t>Joints</t>
  </si>
  <si>
    <t>10mm wide x 1200mm deep with joint filler and sealant at overflow</t>
  </si>
  <si>
    <t>Key joint in culvert base slab</t>
  </si>
  <si>
    <t>30mm deep x 250mm wide slot in base slab for culvert installation, including 1:6 packing mortar</t>
  </si>
  <si>
    <t>Construction joint to liner tie beam consisting of Y12 dowel (L = 350mm) epoxied 150mm into existing concrete. Dowel spacing 500mm c/c
(concrete and formwork measured elsewhere)</t>
  </si>
  <si>
    <t>Manufacture (or supply) and erect precast elements</t>
  </si>
  <si>
    <t>Items Cast or Built Into Concrete</t>
  </si>
  <si>
    <t>33.005</t>
  </si>
  <si>
    <t>MISCELLANEOUS ITEMS</t>
  </si>
  <si>
    <t xml:space="preserve">75mm Geocells supplied and installed per supplier's specification. Concrete measured separately </t>
  </si>
  <si>
    <t>20.021(c)</t>
  </si>
  <si>
    <t>STRUCTURAL STEEL</t>
  </si>
  <si>
    <t>Flooring and frames, complete and installed</t>
  </si>
  <si>
    <t>24.009 (a)
24.011</t>
  </si>
  <si>
    <t>Prefabricated grid treads 250mm wide x 1100mm long</t>
  </si>
  <si>
    <t>ANCILLARY WORKS</t>
  </si>
  <si>
    <t>Mild steel stanchions, ball type welded construction, 1050mm high, stanchion OD 42.9mm, 2.5mm wall thickness. Mentis Sales Inter-Link Handrail System or similar approved.</t>
  </si>
  <si>
    <t>24.007(b)</t>
  </si>
  <si>
    <t>Top mounted. Type MT90, including fixing detail</t>
  </si>
  <si>
    <t>Side mounted. Type MT90, including fixing detail</t>
  </si>
  <si>
    <t>24.007(c)</t>
  </si>
  <si>
    <t>iii) Bends, end closures and accessories</t>
  </si>
  <si>
    <t>24.008
&amp; 24.011</t>
  </si>
  <si>
    <t xml:space="preserve">Galvanised external cat ladder per drawing 125769/97, H = 4.3m (no cage) </t>
  </si>
  <si>
    <t>Manhole covers and lids, complete and installed</t>
  </si>
  <si>
    <t>24.010</t>
  </si>
  <si>
    <t>PIPEWORK</t>
  </si>
  <si>
    <t>DETAILING AND DOCUMENTATION</t>
  </si>
  <si>
    <t>32.001
&amp;35.001</t>
  </si>
  <si>
    <t>Pipes and pipe specials: Design and documentation (As required: For Employer Design)</t>
  </si>
  <si>
    <t>37.001</t>
  </si>
  <si>
    <t>Corrosion protection: PQP and other documentation</t>
  </si>
  <si>
    <t>MANUFACTURE AND SUPPLY OF PIPES, PIPE ANCILLARIES AND SPECIALS AND DELIVERY TO CONTRACTOR'S SITE STORE (INCLUDING CORROSION PROTECTION)</t>
  </si>
  <si>
    <t>32.003</t>
  </si>
  <si>
    <t>ITEMS CAST OR BUILT INTO CONCRETE</t>
  </si>
  <si>
    <t>Steel pipe diameter 200mm</t>
  </si>
  <si>
    <t>PIPE TESTING</t>
  </si>
  <si>
    <t>33.008</t>
  </si>
  <si>
    <t>Hydrostatic Testing</t>
  </si>
  <si>
    <t>33.009</t>
  </si>
  <si>
    <t>Pipe lining integrity testing</t>
  </si>
  <si>
    <t>33.010</t>
  </si>
  <si>
    <t>Pipe coating integrity testing</t>
  </si>
  <si>
    <t>9.014</t>
  </si>
  <si>
    <t>OVERHAUL</t>
  </si>
  <si>
    <t>9.023(a)</t>
  </si>
  <si>
    <t>9.023(b)</t>
  </si>
  <si>
    <t>PROVISION OF MATERIAL FOR BED, BEDDING CRADLE, SELECTED FILL BLANKET AND MAIN BACKFILL</t>
  </si>
  <si>
    <t>15.003(d)</t>
  </si>
  <si>
    <t xml:space="preserve">Material from the nearest borrow pit with screening </t>
  </si>
  <si>
    <t>PLACING OF BEDDING MATERIAL, SOILCRETE, FERTILE SOIL AND MAIN BACKFILL</t>
  </si>
  <si>
    <t>15.001</t>
  </si>
  <si>
    <t>No.</t>
  </si>
  <si>
    <t>Reservoir membranes and liners</t>
  </si>
  <si>
    <t>17.001</t>
  </si>
  <si>
    <t>Inspection, acceptance and maintenance of surface area</t>
  </si>
  <si>
    <t>17.002</t>
  </si>
  <si>
    <t>Access to lining area</t>
  </si>
  <si>
    <t>Geo-cells, Membranes and liners</t>
  </si>
  <si>
    <t>17.005</t>
  </si>
  <si>
    <t>Anchoring to concrete structure:</t>
  </si>
  <si>
    <t>a)  Inlet structure</t>
  </si>
  <si>
    <t>b)  Outlet structure</t>
  </si>
  <si>
    <t>c)  Overflow structure</t>
  </si>
  <si>
    <t>Anchor trench for HDPE liner</t>
  </si>
  <si>
    <t>Anchor trench for Geocell confinement layer - 0.75m wide</t>
  </si>
  <si>
    <t>Anchor trench for Geocell confinement layer - 1m wide</t>
  </si>
  <si>
    <t>Safety Items</t>
  </si>
  <si>
    <t xml:space="preserve">Safety ropes and buoys </t>
  </si>
  <si>
    <t>17.010</t>
  </si>
  <si>
    <t>Warning signs</t>
  </si>
  <si>
    <t>GUARDRAILS</t>
  </si>
  <si>
    <t>Excavate in all materials to specified levels and battered slopes, including temporary stockpiling and levelling alongside excavations within the confines of the pipe servitude</t>
  </si>
  <si>
    <t>9.012</t>
  </si>
  <si>
    <t>Up to 1m deep</t>
  </si>
  <si>
    <t>Bed material</t>
  </si>
  <si>
    <t>Bedding cradle</t>
  </si>
  <si>
    <t>Provision of bed material</t>
  </si>
  <si>
    <t>Provision of bedding cradle material</t>
  </si>
  <si>
    <t>15.004(d)</t>
  </si>
  <si>
    <t>Provision of selected fill blanket</t>
  </si>
  <si>
    <t>15.006(d)</t>
  </si>
  <si>
    <t>Provision of main backfill material</t>
  </si>
  <si>
    <t>15.007(a)</t>
  </si>
  <si>
    <t>Backfill material from trench excavation</t>
  </si>
  <si>
    <t>Selected fill blanket</t>
  </si>
  <si>
    <t>Main backfill</t>
  </si>
  <si>
    <t>15.010(a)</t>
  </si>
  <si>
    <t>47.001</t>
  </si>
  <si>
    <t>Shaping</t>
  </si>
  <si>
    <t>47.007</t>
  </si>
  <si>
    <t>Furnishing and applying fertilisers</t>
  </si>
  <si>
    <t>kg</t>
  </si>
  <si>
    <t>47.011</t>
  </si>
  <si>
    <t>Preparing topsoil for seeding</t>
  </si>
  <si>
    <t>47.012</t>
  </si>
  <si>
    <t>Hydro-seeding</t>
  </si>
  <si>
    <t>Provision of seed</t>
  </si>
  <si>
    <t>47.010</t>
  </si>
  <si>
    <t>Seed type - Anthephora pubescens</t>
  </si>
  <si>
    <t>Seed type - Cenchris cilliaris</t>
  </si>
  <si>
    <t>Seed type - Chloris gayana</t>
  </si>
  <si>
    <t>Seed type - Cynodon dactylon</t>
  </si>
  <si>
    <t>Seed type - Digitaria eriantha</t>
  </si>
  <si>
    <t>Seed type - Enneapogon chenchroides</t>
  </si>
  <si>
    <t>Seed type - Eragrostis curvula</t>
  </si>
  <si>
    <t>Seed type - Eragrostis lehmanniana</t>
  </si>
  <si>
    <t>Seed type - Eragrostis tef</t>
  </si>
  <si>
    <t>Seed type - Heteropogon contortus</t>
  </si>
  <si>
    <t>Seed type - Panicum maximum</t>
  </si>
  <si>
    <t>Seed type - Pogonarthria squarrosa</t>
  </si>
  <si>
    <t>47.016</t>
  </si>
  <si>
    <t>Provision of temporary erosion control measures</t>
  </si>
  <si>
    <t>47.017</t>
  </si>
  <si>
    <t>Maintenance of the Temporary Erosion Control Measures</t>
  </si>
  <si>
    <t>47.018</t>
  </si>
  <si>
    <t>Maintenance of Vegetation</t>
  </si>
  <si>
    <t>OPENING OF BORROW AREAS</t>
  </si>
  <si>
    <t>14.001</t>
  </si>
  <si>
    <t>Opening of borrow areas and access roads</t>
  </si>
  <si>
    <t>Removal of agricultural material and overburden</t>
  </si>
  <si>
    <t>14.002</t>
  </si>
  <si>
    <t>Removal and replacement of topsoil</t>
  </si>
  <si>
    <t>14.003</t>
  </si>
  <si>
    <t>Removal and replacement of fertile soil</t>
  </si>
  <si>
    <t>14.004</t>
  </si>
  <si>
    <t>Removal and replacement of overburden</t>
  </si>
  <si>
    <t>Handling of imported materials at the borrow and spoil areas prior to the commencement of finishing processes as per Clause 14.5.</t>
  </si>
  <si>
    <t>Removal of existing services</t>
  </si>
  <si>
    <t>Removal of services relating to pivot irrigation system, to be handed over to the Engineer</t>
  </si>
  <si>
    <t>9.011(a)</t>
  </si>
  <si>
    <t>9.011(b)</t>
  </si>
  <si>
    <t>9.011(c)</t>
  </si>
  <si>
    <t>Pipe Trench Excavations</t>
  </si>
  <si>
    <t xml:space="preserve">Unclassified trench excavations: Within the freehaul distance </t>
  </si>
  <si>
    <t>Over 1m and up to 2m deep</t>
  </si>
  <si>
    <t>Over 2m and up to 3m deep</t>
  </si>
  <si>
    <t>Bedding, Backfilling and Geotextile</t>
  </si>
  <si>
    <t>Synthetic-fibre filter blanket wrapped around 19mm stone encasing, including stitching</t>
  </si>
  <si>
    <t>27.002(a)</t>
  </si>
  <si>
    <t>Natural permeable sand - plaster sand</t>
  </si>
  <si>
    <t>27.002(c)</t>
  </si>
  <si>
    <t>19mm Crushed stone</t>
  </si>
  <si>
    <t>1.009</t>
  </si>
  <si>
    <t>PS</t>
  </si>
  <si>
    <t>Contractor's charges and profit</t>
  </si>
  <si>
    <t>Varied work instructed by the Engineer to be executed on daywork basis</t>
  </si>
  <si>
    <t>General Unskilled Labour</t>
  </si>
  <si>
    <t>General Semi-Skilled Labour</t>
  </si>
  <si>
    <t>General Skilled Labour</t>
  </si>
  <si>
    <t>Artisan</t>
  </si>
  <si>
    <t>Boilermaker (Pipe Fabricator)</t>
  </si>
  <si>
    <t>Boilermaker Assistant</t>
  </si>
  <si>
    <t>Qualified Welder</t>
  </si>
  <si>
    <t>Welder Assistant</t>
  </si>
  <si>
    <t>Fitter</t>
  </si>
  <si>
    <t>Fitter Assistant</t>
  </si>
  <si>
    <t>Grinder</t>
  </si>
  <si>
    <t>Qualified Electrician</t>
  </si>
  <si>
    <t>Electrician Assistant</t>
  </si>
  <si>
    <t>Shutter hand</t>
  </si>
  <si>
    <t>Steel Fixer</t>
  </si>
  <si>
    <t>Rigger</t>
  </si>
  <si>
    <t>Quality Inspector</t>
  </si>
  <si>
    <t>Quality Inspector Technician</t>
  </si>
  <si>
    <t>Mechanic</t>
  </si>
  <si>
    <t>General Operator</t>
  </si>
  <si>
    <t>LDV Driver</t>
  </si>
  <si>
    <t>Bus Driver</t>
  </si>
  <si>
    <t>DAYWORK CHARGES - EQUIPMENT</t>
  </si>
  <si>
    <t>Varied work instructed by the Engineer to be executed under daywork basis. Rate to include operator, fuel, maintenance, insurances and all other costs. Dry rate must be completed else value = "nil" ("Dry rate" = "Wet rate" less Fuel)</t>
  </si>
  <si>
    <t>Backhoe Loaders (TLB's)</t>
  </si>
  <si>
    <t xml:space="preserve">4x2 Size &gt; 5 ton / small (Dry rate = __________) </t>
  </si>
  <si>
    <t xml:space="preserve">4x4 Size &gt; 7 ton / medium (Dry rate = __________) </t>
  </si>
  <si>
    <t xml:space="preserve">4x4 Size &gt; 9 ton / large (Dry rate = __________) </t>
  </si>
  <si>
    <t>Bulldozers</t>
  </si>
  <si>
    <t>Size D6 &gt; 125 kW (Dry rate = ___________)</t>
  </si>
  <si>
    <t>Size D8 &gt; 200 kW (Dry rate = ___________)</t>
  </si>
  <si>
    <t>Size D10 &gt; 400 kW (Dry rate = ___________)</t>
  </si>
  <si>
    <t>Other Size ___________ , ______ kW 
(Dry rate = ___________)</t>
  </si>
  <si>
    <t>Flatbed Truck with crane</t>
  </si>
  <si>
    <t>Capacity 4 ton / small (Dry rate = _______)</t>
  </si>
  <si>
    <t>Capacity 6 ton / medium (Dry rate = _______)</t>
  </si>
  <si>
    <t>Capacity 10 ton / large (Dry rate = _______)</t>
  </si>
  <si>
    <t xml:space="preserve">Off highway dump trucks </t>
  </si>
  <si>
    <t>Capacity 8m³ / small (Dry rate = _______)</t>
  </si>
  <si>
    <t>Capacity 10 m³ / medium (Dry rate = _______)</t>
  </si>
  <si>
    <t>Capacity 15 m³ / large (Dry rate = _______)</t>
  </si>
  <si>
    <t>Tipper Trucks</t>
  </si>
  <si>
    <t>Capacity &gt; 8m³ / small (Dry rate = _______)</t>
  </si>
  <si>
    <t>Capacity &gt; 10 m³ / medium (Dry rate = _______)</t>
  </si>
  <si>
    <t>Capacity &gt; 15 m³ / large (Dry rate = _______)</t>
  </si>
  <si>
    <t>Wheel Loaders</t>
  </si>
  <si>
    <t>Bobcat</t>
  </si>
  <si>
    <t>Capacity &gt; 1.5 m³ bucket / small 
(Dry rate = _________)</t>
  </si>
  <si>
    <t>Capacity &gt; 3 m³ bucket / medium 
(Dry rate = _________)</t>
  </si>
  <si>
    <t>Capacity &gt; 5 m³ bucket / large 
(Dry rate = _________)</t>
  </si>
  <si>
    <t>Water Tankers</t>
  </si>
  <si>
    <t>Capacity &gt; 2 kl / small towable (Dry rate =_______)</t>
  </si>
  <si>
    <t>Capacity &gt; 10 kl / medium (Dry rate =_______)</t>
  </si>
  <si>
    <t>Capacity &gt; 18 kl / large (Dry rate =_______)</t>
  </si>
  <si>
    <t>Light Delivery Vehicle (LDV)</t>
  </si>
  <si>
    <t>LDV &gt; 2 ton (Dry rate =________)</t>
  </si>
  <si>
    <t>Crawler Excavator</t>
  </si>
  <si>
    <t>Model &gt; 15 ton / 88 kw / small (Dry rate =______ )</t>
  </si>
  <si>
    <t>Model &gt; 20 ton / 120 kw / medium 
(Dry rate =______ )</t>
  </si>
  <si>
    <t>Model &gt; 30 ton / 200 kW / large (Dry rate =______ )</t>
  </si>
  <si>
    <t>Motor Graders</t>
  </si>
  <si>
    <t>Model &gt; 130 kW / medium (Dry rate = _______)</t>
  </si>
  <si>
    <t>Self propelled vibrating rollers (smooth drum)</t>
  </si>
  <si>
    <t>Mass &gt; 5 ton / medium (Dry rate = ________)</t>
  </si>
  <si>
    <t>Mass &gt; 10 ton / medium (Dry rate = ________)</t>
  </si>
  <si>
    <t>Self propelled vibrating rollers (padfoot)</t>
  </si>
  <si>
    <t>Mass &gt; 8 ton / medium (Dry rate = ________)</t>
  </si>
  <si>
    <t>Mass &gt; 12 ton / medium (Dry rate = ________)</t>
  </si>
  <si>
    <t>Pneumatic tyred rollers (specify mass)</t>
  </si>
  <si>
    <t>Mass &gt; 9 ton / medium (Dry rate = _______)</t>
  </si>
  <si>
    <t>Mass &gt; 15 ton / large (Dry rate = _______)</t>
  </si>
  <si>
    <t xml:space="preserve">Walk behind vibrating rollers </t>
  </si>
  <si>
    <t>Model &gt; 700 kg / BW 65 / small (Dry rate =______)</t>
  </si>
  <si>
    <t>Model &gt; 1000 kg /BW 75/medium 
(Dry rate = ________)</t>
  </si>
  <si>
    <t xml:space="preserve">Plate compactors </t>
  </si>
  <si>
    <t>Model &gt; 100 kg (Dry rate =_______)</t>
  </si>
  <si>
    <t xml:space="preserve">Wacker's </t>
  </si>
  <si>
    <t>Model &gt; 60kg (Dry rate = ________)</t>
  </si>
  <si>
    <t xml:space="preserve">Concrete mixers </t>
  </si>
  <si>
    <t>Volume &gt; 320 litre / small (Dry rate=_______)</t>
  </si>
  <si>
    <t>Volume &gt; 1200 litre / medium towable 
(Dry rate =_______)</t>
  </si>
  <si>
    <t>Volume &gt; 7000 litre / large (Dry rate =_______)</t>
  </si>
  <si>
    <t>Concrete mixer truck</t>
  </si>
  <si>
    <t>Capacity &gt; 5m³ (Dry rate = _______)</t>
  </si>
  <si>
    <t xml:space="preserve">Portable diesel compressors </t>
  </si>
  <si>
    <t>Capacity &gt; 50 cfm / small (Dry rate=______)</t>
  </si>
  <si>
    <t>Capacity &gt; 250 cfm / medium Dry rate=_______)</t>
  </si>
  <si>
    <t>Capacity &gt; 490 cfm / large Dry rate=______)</t>
  </si>
  <si>
    <t xml:space="preserve">Water pump </t>
  </si>
  <si>
    <t>Capacity &gt; 30 l/s / small (Dry rate=_______)</t>
  </si>
  <si>
    <t>Capacity &gt; 100 l/s / medium (Dry rate=_______)</t>
  </si>
  <si>
    <t>Capacity &gt; 300 l/s / large (Dry rate=_______)</t>
  </si>
  <si>
    <t xml:space="preserve">Welding unit </t>
  </si>
  <si>
    <t>Size &gt; 200 Amp / small (Dry rate=_______)</t>
  </si>
  <si>
    <t>Size &gt; 300 Amp / medium (Dry rate=______)</t>
  </si>
  <si>
    <t>Size &gt; 800 Amp / large (Dry rate=______)</t>
  </si>
  <si>
    <t>Mobile generator set (specify KVA)</t>
  </si>
  <si>
    <t>Size &gt; 2 kVA / small (Dry rate=______)</t>
  </si>
  <si>
    <t>Size &gt; 4 kVA / medium (Dry rate=______)</t>
  </si>
  <si>
    <t>Size &gt; 8 kVA / large (Dry rate=_______)</t>
  </si>
  <si>
    <t>Lifting Equipment</t>
  </si>
  <si>
    <t>Side Booms Pipe Layer</t>
  </si>
  <si>
    <t>Crane &gt; 20 ton / small (Dry rate=______)</t>
  </si>
  <si>
    <t>Crane &gt; 30 ton / medium (Dry rate=______)</t>
  </si>
  <si>
    <t>Crane &gt; 50 ton / large (Dry rate=______)</t>
  </si>
  <si>
    <t>General Equipment</t>
  </si>
  <si>
    <t>Blasting Pot</t>
  </si>
  <si>
    <t>Airless Spray Machine</t>
  </si>
  <si>
    <t>Low-bed (suitable for the largest piece of equipment)</t>
  </si>
  <si>
    <t xml:space="preserve">Capacity 4 ton / small </t>
  </si>
  <si>
    <t xml:space="preserve">Capacity 6 ton / medium </t>
  </si>
  <si>
    <t xml:space="preserve">Capacity 10 ton / large </t>
  </si>
  <si>
    <t xml:space="preserve">Capacity &gt; 8m³ / small </t>
  </si>
  <si>
    <t xml:space="preserve">Capacity &gt; 10 m³ / medium </t>
  </si>
  <si>
    <t>Capacity &gt; 15 m³ / large</t>
  </si>
  <si>
    <t xml:space="preserve">Capacity &gt; 2 kl / small towable </t>
  </si>
  <si>
    <t xml:space="preserve">Capacity &gt; 10 kl / medium </t>
  </si>
  <si>
    <t xml:space="preserve">Capacity &gt; 18 kl / large </t>
  </si>
  <si>
    <t>Provisional Amount for establishment charge by rental company as instructed by the Engineer.</t>
  </si>
  <si>
    <t>DAYWORK CHARGES - MATERIALS</t>
  </si>
  <si>
    <t>Materials required in the execution of dayworks</t>
  </si>
  <si>
    <t>Bill 6</t>
  </si>
  <si>
    <t>CONTROL AND INSTRUMENTATION SYSTEMS, COMMUNICATION AND SECURITY</t>
  </si>
  <si>
    <t>SCADA system programme updating</t>
  </si>
  <si>
    <t>ADDITIONAL SPARES CONSIDERED NECESSARY BY THE EMPLOYER</t>
  </si>
  <si>
    <t>Civil Works</t>
  </si>
  <si>
    <t>Mechanical Works</t>
  </si>
  <si>
    <t>Electrical Works</t>
  </si>
  <si>
    <t>Control Systems, Wireless Communication and Security Control</t>
  </si>
  <si>
    <t>Refer to drawing ….......... &amp; …......... for embankment compaction densities</t>
  </si>
  <si>
    <t>As per dwg. ….............</t>
  </si>
  <si>
    <t>REFER TO DRAWING …............. to …............,  
…...............,  ….............., …............ and …...............</t>
  </si>
  <si>
    <t>150mm geocellular confinement layer filled with 5Mpa soilcrete ….</t>
  </si>
  <si>
    <t>10mm diam edge pegs for Geocell confinement layer as per drawing …...</t>
  </si>
  <si>
    <t>DAYWORK CHARGES - LABOUR</t>
  </si>
  <si>
    <t>Raw Water Dam Repairs</t>
  </si>
  <si>
    <t>TOTAL BILL 1 CARRIED FORWARD TO SUMMARY</t>
  </si>
  <si>
    <t>BATATISE CONSULTING PTY LTD</t>
  </si>
  <si>
    <t>PROVISIONAL BILLS OF QUANTITIES REV00</t>
  </si>
  <si>
    <t>FOR</t>
  </si>
  <si>
    <t xml:space="preserve">CONFIDENTIAL </t>
  </si>
  <si>
    <t xml:space="preserve">Batatise Consulting  Pty Ltd                                                     Stoney Ridge Office Park                                                           Sandton, 2151                                                     www.batatise.com                                  jabula.nkomo@batatise.com                                                                      Tel: 082 552 7498                                                                                                                             Cell: 082 552 7498                                                                                                                                                                                                                                   </t>
  </si>
  <si>
    <t>CONTRACT 1: VDM/TECH/25/07/2024/04</t>
  </si>
  <si>
    <t>MUTALE RAW WATER SCHEME  - 20ML RAW WATER DAM CONSTRUCTION AND EXISTING RAW WATER DAM RENOVATIONS</t>
  </si>
  <si>
    <t>TOTAL BILL 2 CARRIED FORWARD TO SUMMARY</t>
  </si>
  <si>
    <t>TOTAL SECTION 1 CARRIED TO BILL 2 SUMMARY</t>
  </si>
  <si>
    <t>SECTION 1 - EARTHWORKS</t>
  </si>
  <si>
    <t xml:space="preserve">DEALING WITH WATER </t>
  </si>
  <si>
    <t>SECTION 2 - CONCRETE STRUCTURES</t>
  </si>
  <si>
    <t xml:space="preserve"> INLET, DISCHARGE, OVERFLOW, PIPE CROSSING, UNDERDRAIN CHAMBER, ACCESS BRIDGE, ACCESS STAIRS AND BRIDGE STRUCTURES</t>
  </si>
  <si>
    <t>10mm wide x 250mm deep with joint filler and sealant at inlet per detail ….......................</t>
  </si>
  <si>
    <t>Precast baffles per drawing …............</t>
  </si>
  <si>
    <t>4mm thick diluted bitumen emulsion applied to Geocell sandwich per drawing …..........</t>
  </si>
  <si>
    <t>Galvanised open grid floors complete with galvanised embedment angle frame per detail …................. where applicable</t>
  </si>
  <si>
    <t>Manhole cover and lids, complete and installed as per drawing Reg. No…...............</t>
  </si>
  <si>
    <t>PN10 to Dwg Ref …........................</t>
  </si>
  <si>
    <t>TOTAL SECTION 2 CARRIED TO BILL 2 SUMMARY</t>
  </si>
  <si>
    <t>SECTION 3 - LINING</t>
  </si>
  <si>
    <t>2mm HDPE liner (slopes and floor)</t>
  </si>
  <si>
    <t>Refer to Dwg. …...........</t>
  </si>
  <si>
    <t>Dwg. Detail ….........................</t>
  </si>
  <si>
    <t>Guardrails, including for all curved radiuses and end terminals as per Drw Ref. …..............</t>
  </si>
  <si>
    <t>TOTAL SECTION 3 CARRIED TO BILL 2 SUMMARY</t>
  </si>
  <si>
    <t>LANDSCAPING</t>
  </si>
  <si>
    <t>TOTAL SECTION 4 CARRIED TO BILL 2 SUMMARY</t>
  </si>
  <si>
    <t>TOTAL SECTION 5 CARRIED TO BILL 2 SUMMARY</t>
  </si>
  <si>
    <t>BORROW PIT AND SPOIL AREAS</t>
  </si>
  <si>
    <t>TOTAL SECTION 6 CARRIED TO BILL 2 SUMMARY</t>
  </si>
  <si>
    <t>Spoiling:</t>
  </si>
  <si>
    <t>Rock/boulders, material unsuitable for structural backfilling and surplus excavated material</t>
  </si>
  <si>
    <t xml:space="preserve">STORMWATER CHANNELS 
</t>
  </si>
  <si>
    <t>For Overflow Channel</t>
  </si>
  <si>
    <t>Excavation in all materials to spoil for lined channels</t>
  </si>
  <si>
    <t>Excavation in all materials to stockpile for lined channels</t>
  </si>
  <si>
    <t xml:space="preserve"> Hard Excavation for unclassified material (by blasting)</t>
  </si>
  <si>
    <t>Extra-Over items 9.001 to 9.005 for:</t>
  </si>
  <si>
    <t>Hard Excavation for unclassified material (by non-explosive means)</t>
  </si>
  <si>
    <t>STORMWATER DRAINAGE</t>
  </si>
  <si>
    <t xml:space="preserve">From silt trap transition </t>
  </si>
  <si>
    <t>Excavation in all materials to spoil for stilling basin</t>
  </si>
  <si>
    <t>Excavation in all materials to stockpile for stilling basin</t>
  </si>
  <si>
    <t>Below Balancing Reservoir</t>
  </si>
  <si>
    <t xml:space="preserve">SUBSOIL DRAINAGE 
</t>
  </si>
  <si>
    <t>BILL 2 - SUMMARY</t>
  </si>
  <si>
    <t>SECTION 2 - CONCRETE</t>
  </si>
  <si>
    <t>Extra-Over items 9.012, 9.013, 9.016 and 9.021 for:</t>
  </si>
  <si>
    <t xml:space="preserve"> Hard Excavation for classified and unclassified material (blasting)</t>
  </si>
  <si>
    <t>20ML RAW WATER DAM CONSTRUCTION</t>
  </si>
  <si>
    <t>TOTAL BILL 4 CARRIED FORWARD TO SUMMARY</t>
  </si>
  <si>
    <t>Transport Heavy Equipment to and from Site. Distance shall be measured one way only (tender rate shall however include for transport in both directions). Note: Distance travelled on Site will not be paid.</t>
  </si>
  <si>
    <t>TOTAL BILL 5 CARRIED FORWARD TO SUMMARY</t>
  </si>
  <si>
    <t>TOTAL BILL 6 CARRIED FORWARD TO SUMMARY</t>
  </si>
  <si>
    <t>Storage Dam Minor Refurbishment</t>
  </si>
  <si>
    <t>Allowance for refurbishment of minor components, lining and dam basin within the existing storage dam to ensure all components, basin, waterproofing and drainage are in working order prior to scheme operation.</t>
  </si>
  <si>
    <t>a)</t>
  </si>
  <si>
    <t>b)</t>
  </si>
  <si>
    <t>c)</t>
  </si>
  <si>
    <t>d)</t>
  </si>
  <si>
    <t xml:space="preserve">e) </t>
  </si>
  <si>
    <t>Supply crane truck to remove and install parts</t>
  </si>
  <si>
    <t>Commissioning and handover</t>
  </si>
  <si>
    <t>Construction joint per Dwg …....... (no water stop) in side overflows</t>
  </si>
  <si>
    <t>Rate Only</t>
  </si>
  <si>
    <t xml:space="preserve">ESCALATION @ 5%  </t>
  </si>
  <si>
    <t>Demolitions of existing and unwanted structures, concrete, etc</t>
  </si>
  <si>
    <t>Full Integration between the Mutale WTP, Mutale High-lift Pump Station and Mutale Low-lift Pump Station Communication and Control System</t>
  </si>
  <si>
    <t>BILL 6 :  COMMUNICATION AND INSTRUMENTATION</t>
  </si>
  <si>
    <t>COMMUNICATION &amp; INSTRUMENTATION</t>
  </si>
  <si>
    <t>Steel pipe diameter 600mm</t>
  </si>
  <si>
    <t>Empty Existing Balancing dam</t>
  </si>
  <si>
    <t>27.005(a)</t>
  </si>
  <si>
    <t>Grouting</t>
  </si>
  <si>
    <t xml:space="preserve">a) Under bases of pipe supports and straps </t>
  </si>
  <si>
    <t>m³</t>
  </si>
  <si>
    <t>c) Pipe box-outs</t>
  </si>
  <si>
    <t>Fabricate and install handraling as per detail drawings</t>
  </si>
  <si>
    <t>110mm Diameter HDPE Perforated Drainage Pipe</t>
  </si>
  <si>
    <t>Remove topsoil to nominal depth 150 mm</t>
  </si>
  <si>
    <t>Item 1: DN350 flanged spool pipes, table 1000/3, 3500mm sections</t>
  </si>
  <si>
    <t>Item 2: DN350 Reselient Seal gate valves, table 1000/3</t>
  </si>
  <si>
    <t>Item 3: DN350 Dismantling joint, table 1000/3</t>
  </si>
  <si>
    <t>Item 4: DN350 equal tee piece, table 1000/3</t>
  </si>
  <si>
    <t>Item 5: DN350 90 deg. Bend, table 1000/3</t>
  </si>
  <si>
    <t>Item 6: PVC flange adaptor, table 1000/3</t>
  </si>
  <si>
    <t xml:space="preserve">SECTION 4 - LANDSCAPING </t>
  </si>
  <si>
    <t>SECTION 5 - SITE REHABILITATION</t>
  </si>
  <si>
    <t>SECTION 6 - STORMWATER  AND SUBSOIL DRAINAGE</t>
  </si>
  <si>
    <t>SECTION 4 - LANDSCAPING</t>
  </si>
  <si>
    <t>SECTION 6 - STORMWATER AND SUBSOIL DRAINAGE</t>
  </si>
  <si>
    <t>SABS</t>
  </si>
  <si>
    <t>1200A</t>
  </si>
  <si>
    <t>GENERAL</t>
  </si>
  <si>
    <t>1.1</t>
  </si>
  <si>
    <t>8.3</t>
  </si>
  <si>
    <t>FIXED CHARGE AND VALUE-RELATED ITEMS</t>
  </si>
  <si>
    <t>1.1.1</t>
  </si>
  <si>
    <t>8.3.1</t>
  </si>
  <si>
    <t>Contractual Requirements</t>
  </si>
  <si>
    <t>1.1.2</t>
  </si>
  <si>
    <t>8.3.2</t>
  </si>
  <si>
    <t>Establish facilities on site</t>
  </si>
  <si>
    <t>1.1.2.1</t>
  </si>
  <si>
    <t>8.3.2.1</t>
  </si>
  <si>
    <r>
      <t xml:space="preserve">i)   </t>
    </r>
    <r>
      <rPr>
        <u/>
        <sz val="9"/>
        <rFont val="Arial"/>
        <family val="2"/>
      </rPr>
      <t>Facilities for Engineer</t>
    </r>
  </si>
  <si>
    <t>Name Boards (3 no) Supply &amp; erect three</t>
  </si>
  <si>
    <t>Furnished Office  (PSAB4.1)</t>
  </si>
  <si>
    <t xml:space="preserve">Survey assistant and equipment </t>
  </si>
  <si>
    <t>Cellular phones and data (PSAB4.2)</t>
  </si>
  <si>
    <t>month</t>
  </si>
  <si>
    <t>1.1.2.2</t>
  </si>
  <si>
    <t>8.3.2.2</t>
  </si>
  <si>
    <r>
      <t xml:space="preserve">ii)   </t>
    </r>
    <r>
      <rPr>
        <u/>
        <sz val="9"/>
        <rFont val="Arial"/>
        <family val="2"/>
      </rPr>
      <t>Facilities for Contractor</t>
    </r>
  </si>
  <si>
    <t>Offices and storage sheds</t>
  </si>
  <si>
    <t xml:space="preserve"> </t>
  </si>
  <si>
    <t>Workshops</t>
  </si>
  <si>
    <t>Ablution and latrine facilities</t>
  </si>
  <si>
    <t>Tools and equipment</t>
  </si>
  <si>
    <t>e)</t>
  </si>
  <si>
    <t>Water supplies, electric power &amp; communi-</t>
  </si>
  <si>
    <t xml:space="preserve">           communications</t>
  </si>
  <si>
    <t>cations</t>
  </si>
  <si>
    <t>f)</t>
  </si>
  <si>
    <t>g)</t>
  </si>
  <si>
    <t>Access</t>
  </si>
  <si>
    <t>h)</t>
  </si>
  <si>
    <t>Plant</t>
  </si>
  <si>
    <t>i)</t>
  </si>
  <si>
    <t>Operational Health &amp; Safety (POHAS 3.6)</t>
  </si>
  <si>
    <t>1.1.3</t>
  </si>
  <si>
    <t>8.3.3</t>
  </si>
  <si>
    <t>Other fixed charge obligations</t>
  </si>
  <si>
    <t>1.1.4</t>
  </si>
  <si>
    <t>8.3.4</t>
  </si>
  <si>
    <t>Removal of site establishments</t>
  </si>
  <si>
    <t>1.2</t>
  </si>
  <si>
    <t>8.4</t>
  </si>
  <si>
    <t>TIME RELATED ITEMS</t>
  </si>
  <si>
    <t>1.2.1</t>
  </si>
  <si>
    <t>8.4.1</t>
  </si>
  <si>
    <t>Contractual requirements</t>
  </si>
  <si>
    <t>1.2.2</t>
  </si>
  <si>
    <t>8.4.2</t>
  </si>
  <si>
    <t>Operations and Maintenance of Facilities on</t>
  </si>
  <si>
    <t>Site</t>
  </si>
  <si>
    <t>1.2.2.1</t>
  </si>
  <si>
    <t>8.4.2.1</t>
  </si>
  <si>
    <t>Facilities for Engineer</t>
  </si>
  <si>
    <t>PSAB1</t>
  </si>
  <si>
    <t>name boards as per Dwg. No. 1609A0.716.20</t>
  </si>
  <si>
    <t>Furnished Office  (PSAB4.2)</t>
  </si>
  <si>
    <t>Cellular phones and data (PSAB4.1)</t>
  </si>
  <si>
    <t>1.2.2.2</t>
  </si>
  <si>
    <t>8.4.2.2</t>
  </si>
  <si>
    <t>Facilities for Contractor</t>
  </si>
  <si>
    <t>Laboratories</t>
  </si>
  <si>
    <t>Living accommodation</t>
  </si>
  <si>
    <t>j)</t>
  </si>
  <si>
    <t>k)</t>
  </si>
  <si>
    <t>1.2.3</t>
  </si>
  <si>
    <t>8.4.3</t>
  </si>
  <si>
    <t>Supervision for duration of the construction</t>
  </si>
  <si>
    <t>1.2.4</t>
  </si>
  <si>
    <t>8.4.4</t>
  </si>
  <si>
    <t>Company and Head Office overhead costs for</t>
  </si>
  <si>
    <t>the duration of the Contract</t>
  </si>
  <si>
    <t>1.2.5</t>
  </si>
  <si>
    <t>8.4.5</t>
  </si>
  <si>
    <t>Other time related obligations</t>
  </si>
  <si>
    <t>SUMS STATED PROVISIONALLY BY THE</t>
  </si>
  <si>
    <t>ENGINEER</t>
  </si>
  <si>
    <t>1.4</t>
  </si>
  <si>
    <t>(NOT SUBJECT TO RETENTION OR ESCALA-</t>
  </si>
  <si>
    <r>
      <t>TION)</t>
    </r>
    <r>
      <rPr>
        <sz val="9"/>
        <rFont val="Arial"/>
        <family val="2"/>
      </rPr>
      <t xml:space="preserve">  (Provisional Sum)</t>
    </r>
  </si>
  <si>
    <t>1.4.1</t>
  </si>
  <si>
    <t>Rented accommodation</t>
  </si>
  <si>
    <t>1.4.2</t>
  </si>
  <si>
    <t>Radio - telephone facilities</t>
  </si>
  <si>
    <t>1.4.3</t>
  </si>
  <si>
    <t>Labour Desk Officer</t>
  </si>
  <si>
    <t>1.4.4</t>
  </si>
  <si>
    <t>Commissioning of the Project</t>
  </si>
  <si>
    <t>1.4.5</t>
  </si>
  <si>
    <t>Detailed surveying and staking of pipeline routes</t>
  </si>
  <si>
    <t>1.4.6</t>
  </si>
  <si>
    <t>Provision for training of the PSC members.</t>
  </si>
  <si>
    <t>1.4.7</t>
  </si>
  <si>
    <t>cover Contractor's expenses with regard to the</t>
  </si>
  <si>
    <t>above items (maximum 10%)</t>
  </si>
  <si>
    <t>TEMPORARY WORKS</t>
  </si>
  <si>
    <t>1.5.1</t>
  </si>
  <si>
    <t>8.8.4</t>
  </si>
  <si>
    <t>Existing Services</t>
  </si>
  <si>
    <t xml:space="preserve">a) </t>
  </si>
  <si>
    <t>Excavation by hand in soft material to expose</t>
  </si>
  <si>
    <t>services (Provisional)</t>
  </si>
  <si>
    <t>name boards as per Dwg</t>
  </si>
  <si>
    <t>Percentage adjustment to items 1.4.1 to 1.4.6 to</t>
  </si>
  <si>
    <t>(BLANK)</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</si>
</sst>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 #,##0.00_-;_-* &quot;-&quot;??_-;_-@_-"/>
    <numFmt numFmtId="164" formatCode="_(* #,##0.00_);_(* \(#,##0.00\);_(* &quot;-&quot;??_);_(@_)"/>
    <numFmt numFmtId="165" formatCode="&quot;R&quot;#,##0.00"/>
    <numFmt numFmtId="166" formatCode="#,##0.0"/>
    <numFmt numFmtId="167" formatCode="_ * #,##0.00_ ;_ * \-#,##0.00_ ;_ * &quot;-&quot;??_ ;_ @_ "/>
    <numFmt numFmtId="168" formatCode="_ &quot;R&quot;* #,##0.00_ ;_ &quot;R&quot;* \-#,##0.00_ ;_ &quot;R&quot;* &quot;-&quot;??_ ;_ @_ "/>
    <numFmt numFmtId="169" formatCode="&quot;R&quot;\ #,##0.00;&quot;R&quot;\ \-#,##0.00"/>
    <numFmt numFmtId="170" formatCode="_-* #,##0_-;\-* #,##0_-;_-* &quot;-&quot;??_-;_-@_-"/>
    <numFmt numFmtId="171" formatCode="0.000"/>
    <numFmt numFmtId="172" formatCode="[$-F800]dddd\,\ mmmm\ dd\,\ yyyy"/>
    <numFmt numFmtId="173" formatCode="[$-409]mmmm\ d\,\ yyyy;@"/>
    <numFmt numFmtId="174" formatCode="&quot;R&quot;#,##0.00;&quot;R&quot;\-#,##0.00"/>
    <numFmt numFmtId="175" formatCode="&quot;R&quot;\ #,##0.00_);\(&quot;R&quot;\ #,##0.00\)"/>
    <numFmt numFmtId="176" formatCode="&quot;R&quot;\ #,##0_);\(&quot;R&quot;\ #,##0\)"/>
    <numFmt numFmtId="177" formatCode="&quot;R&quot;\ #,##0"/>
  </numFmts>
  <fonts count="33">
    <font>
      <sz val="11"/>
      <color theme="1"/>
      <name val="Calibri"/>
      <family val="2"/>
      <scheme val="minor"/>
    </font>
    <font>
      <sz val="11"/>
      <color theme="1"/>
      <name val="Calibri"/>
      <family val="2"/>
      <scheme val="minor"/>
    </font>
    <font>
      <sz val="12"/>
      <name val="Helv"/>
    </font>
    <font>
      <b/>
      <u/>
      <sz val="9"/>
      <name val="Arial"/>
      <family val="2"/>
    </font>
    <font>
      <sz val="12"/>
      <name val="Arial"/>
      <family val="2"/>
    </font>
    <font>
      <sz val="10"/>
      <name val="Arial"/>
      <family val="2"/>
    </font>
    <font>
      <sz val="9"/>
      <name val="Arial"/>
      <family val="2"/>
    </font>
    <font>
      <b/>
      <u/>
      <sz val="10"/>
      <name val="Arial"/>
      <family val="2"/>
    </font>
    <font>
      <b/>
      <sz val="10"/>
      <name val="Arial"/>
      <family val="2"/>
    </font>
    <font>
      <b/>
      <u/>
      <sz val="9"/>
      <color rgb="FFFF0000"/>
      <name val="Arial"/>
      <family val="2"/>
    </font>
    <font>
      <sz val="9"/>
      <color rgb="FFFF0000"/>
      <name val="Arial"/>
      <family val="2"/>
    </font>
    <font>
      <b/>
      <sz val="9"/>
      <color rgb="FFFF0000"/>
      <name val="Arial"/>
      <family val="2"/>
    </font>
    <font>
      <u/>
      <sz val="9"/>
      <color rgb="FFFF0000"/>
      <name val="Arial"/>
      <family val="2"/>
    </font>
    <font>
      <sz val="9"/>
      <color rgb="FFFF0000"/>
      <name val="Helv"/>
    </font>
    <font>
      <sz val="12"/>
      <color rgb="FFFF0000"/>
      <name val="Arial"/>
      <family val="2"/>
    </font>
    <font>
      <b/>
      <u/>
      <sz val="11"/>
      <name val="Arial"/>
      <family val="2"/>
    </font>
    <font>
      <b/>
      <i/>
      <sz val="10"/>
      <color rgb="FFFF0000"/>
      <name val="Arial"/>
      <family val="2"/>
    </font>
    <font>
      <u/>
      <sz val="9"/>
      <name val="Arial"/>
      <family val="2"/>
    </font>
    <font>
      <sz val="9"/>
      <name val="Helv"/>
    </font>
    <font>
      <b/>
      <sz val="9"/>
      <name val="Arial"/>
      <family val="2"/>
    </font>
    <font>
      <sz val="9"/>
      <color rgb="FFFF0000"/>
      <name val="Calibri"/>
      <family val="2"/>
    </font>
    <font>
      <b/>
      <sz val="20"/>
      <name val="Arial"/>
      <family val="2"/>
    </font>
    <font>
      <sz val="18"/>
      <name val="Arial"/>
      <family val="2"/>
    </font>
    <font>
      <b/>
      <sz val="14"/>
      <name val="Arial"/>
      <family val="2"/>
    </font>
    <font>
      <b/>
      <sz val="12"/>
      <name val="Arial"/>
      <family val="2"/>
    </font>
    <font>
      <b/>
      <i/>
      <sz val="14"/>
      <color rgb="FFC00000"/>
      <name val="Arial"/>
      <family val="2"/>
    </font>
    <font>
      <b/>
      <i/>
      <sz val="10"/>
      <name val="Arial"/>
      <family val="2"/>
    </font>
    <font>
      <b/>
      <sz val="14"/>
      <color rgb="FFC00000"/>
      <name val="Arial"/>
      <family val="2"/>
    </font>
    <font>
      <sz val="11"/>
      <name val="Arial"/>
      <family val="2"/>
    </font>
    <font>
      <sz val="10"/>
      <name val="CG Times"/>
      <family val="1"/>
    </font>
    <font>
      <b/>
      <sz val="11"/>
      <name val="Arial"/>
      <family val="2"/>
    </font>
    <font>
      <sz val="9"/>
      <name val="Calibri"/>
      <family val="2"/>
      <scheme val="minor"/>
    </font>
    <font>
      <strike/>
      <sz val="9"/>
      <name val="Arial"/>
      <family val="2"/>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s>
  <borders count="41">
    <border>
      <left/>
      <right/>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right/>
      <top/>
      <bottom style="thin">
        <color indexed="8"/>
      </bottom>
      <diagonal/>
    </border>
    <border>
      <left style="thin">
        <color auto="1"/>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auto="1"/>
      </right>
      <top/>
      <bottom style="hair">
        <color indexed="64"/>
      </bottom>
      <diagonal/>
    </border>
    <border>
      <left style="thin">
        <color indexed="64"/>
      </left>
      <right/>
      <top/>
      <bottom style="hair">
        <color indexed="64"/>
      </bottom>
      <diagonal/>
    </border>
    <border>
      <left style="thin">
        <color indexed="64"/>
      </left>
      <right/>
      <top/>
      <bottom style="thin">
        <color indexed="64"/>
      </bottom>
      <diagonal/>
    </border>
    <border>
      <left/>
      <right style="thin">
        <color auto="1"/>
      </right>
      <top/>
      <bottom style="thin">
        <color indexed="64"/>
      </bottom>
      <diagonal/>
    </border>
    <border>
      <left style="thin">
        <color indexed="64"/>
      </left>
      <right/>
      <top/>
      <bottom style="double">
        <color indexed="64"/>
      </bottom>
      <diagonal/>
    </border>
    <border>
      <left/>
      <right style="thin">
        <color auto="1"/>
      </right>
      <top/>
      <bottom style="double">
        <color indexed="64"/>
      </bottom>
      <diagonal/>
    </border>
    <border>
      <left/>
      <right/>
      <top/>
      <bottom style="thin">
        <color indexed="64"/>
      </bottom>
      <diagonal/>
    </border>
    <border>
      <left/>
      <right style="thin">
        <color indexed="8"/>
      </right>
      <top/>
      <bottom/>
      <diagonal/>
    </border>
    <border>
      <left/>
      <right style="thin">
        <color auto="1"/>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8"/>
      </left>
      <right/>
      <top/>
      <bottom/>
      <diagonal/>
    </border>
    <border>
      <left style="thin">
        <color indexed="8"/>
      </left>
      <right style="thin">
        <color indexed="8"/>
      </right>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auto="1"/>
      </right>
      <top/>
      <bottom/>
      <diagonal/>
    </border>
    <border>
      <left style="thin">
        <color indexed="8"/>
      </left>
      <right style="thin">
        <color indexed="8"/>
      </right>
      <top/>
      <bottom/>
      <diagonal/>
    </border>
  </borders>
  <cellStyleXfs count="17">
    <xf numFmtId="0" fontId="0" fillId="0" borderId="0"/>
    <xf numFmtId="0" fontId="2" fillId="0" borderId="0"/>
    <xf numFmtId="0" fontId="4" fillId="0" borderId="0"/>
    <xf numFmtId="0" fontId="5" fillId="0" borderId="0"/>
    <xf numFmtId="167" fontId="1" fillId="0" borderId="0" applyFont="0" applyFill="0" applyBorder="0" applyAlignment="0" applyProtection="0"/>
    <xf numFmtId="0" fontId="1" fillId="0" borderId="0"/>
    <xf numFmtId="164" fontId="5" fillId="0" borderId="0" applyFont="0" applyFill="0" applyBorder="0" applyAlignment="0" applyProtection="0"/>
    <xf numFmtId="167" fontId="5" fillId="0" borderId="0" applyFont="0" applyFill="0" applyBorder="0" applyAlignment="0" applyProtection="0"/>
    <xf numFmtId="168" fontId="2" fillId="0" borderId="0" applyFont="0" applyFill="0" applyBorder="0" applyAlignment="0" applyProtection="0"/>
    <xf numFmtId="0" fontId="5" fillId="0" borderId="0"/>
    <xf numFmtId="0" fontId="4"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29" fillId="0" borderId="0"/>
    <xf numFmtId="0" fontId="5" fillId="0" borderId="0"/>
    <xf numFmtId="0" fontId="6" fillId="0" borderId="0"/>
  </cellStyleXfs>
  <cellXfs count="451">
    <xf numFmtId="0" fontId="0" fillId="0" borderId="0" xfId="0"/>
    <xf numFmtId="0" fontId="3" fillId="0" borderId="0" xfId="1" applyFont="1"/>
    <xf numFmtId="0" fontId="6" fillId="0" borderId="0" xfId="1" applyFont="1"/>
    <xf numFmtId="0" fontId="7" fillId="0" borderId="0" xfId="1" applyFont="1" applyAlignment="1">
      <alignment horizontal="centerContinuous"/>
    </xf>
    <xf numFmtId="0" fontId="5" fillId="0" borderId="0" xfId="10" applyFont="1" applyAlignment="1">
      <alignment horizontal="centerContinuous"/>
    </xf>
    <xf numFmtId="0" fontId="5" fillId="0" borderId="0" xfId="10" applyFont="1"/>
    <xf numFmtId="0" fontId="10" fillId="0" borderId="7" xfId="1" applyFont="1" applyBorder="1"/>
    <xf numFmtId="0" fontId="10" fillId="0" borderId="0" xfId="1" applyFont="1"/>
    <xf numFmtId="0" fontId="13" fillId="0" borderId="0" xfId="1" applyFont="1"/>
    <xf numFmtId="0" fontId="10" fillId="0" borderId="13" xfId="1" applyFont="1" applyBorder="1" applyAlignment="1">
      <alignment horizontal="center"/>
    </xf>
    <xf numFmtId="3" fontId="10" fillId="0" borderId="13" xfId="1" applyNumberFormat="1" applyFont="1" applyBorder="1" applyAlignment="1">
      <alignment horizontal="center"/>
    </xf>
    <xf numFmtId="0" fontId="10" fillId="0" borderId="14" xfId="1" applyFont="1" applyBorder="1"/>
    <xf numFmtId="0" fontId="10" fillId="0" borderId="13" xfId="1" applyFont="1" applyBorder="1"/>
    <xf numFmtId="0" fontId="10" fillId="0" borderId="14" xfId="1" applyFont="1" applyBorder="1" applyAlignment="1">
      <alignment horizontal="left"/>
    </xf>
    <xf numFmtId="0" fontId="10" fillId="0" borderId="0" xfId="1" applyFont="1" applyAlignment="1">
      <alignment horizontal="left"/>
    </xf>
    <xf numFmtId="0" fontId="10" fillId="0" borderId="28" xfId="1" applyFont="1" applyBorder="1"/>
    <xf numFmtId="0" fontId="10" fillId="0" borderId="28" xfId="1" applyFont="1" applyBorder="1" applyAlignment="1">
      <alignment horizontal="center"/>
    </xf>
    <xf numFmtId="0" fontId="10" fillId="0" borderId="0" xfId="9" applyFont="1" applyAlignment="1">
      <alignment horizontal="center"/>
    </xf>
    <xf numFmtId="0" fontId="10" fillId="0" borderId="0" xfId="3" applyFont="1" applyAlignment="1">
      <alignment horizontal="center"/>
    </xf>
    <xf numFmtId="0" fontId="10" fillId="0" borderId="5" xfId="1" applyFont="1" applyBorder="1" applyAlignment="1">
      <alignment horizontal="center"/>
    </xf>
    <xf numFmtId="0" fontId="10" fillId="0" borderId="15" xfId="1" applyFont="1" applyBorder="1" applyAlignment="1">
      <alignment horizontal="left"/>
    </xf>
    <xf numFmtId="0" fontId="10" fillId="0" borderId="6" xfId="1" applyFont="1" applyBorder="1"/>
    <xf numFmtId="0" fontId="10" fillId="0" borderId="0" xfId="9" quotePrefix="1" applyFont="1" applyAlignment="1">
      <alignment horizontal="left"/>
    </xf>
    <xf numFmtId="0" fontId="10" fillId="0" borderId="0" xfId="9" applyFont="1" applyAlignment="1">
      <alignment horizontal="left"/>
    </xf>
    <xf numFmtId="0" fontId="14" fillId="0" borderId="0" xfId="10" applyFont="1"/>
    <xf numFmtId="165" fontId="14" fillId="0" borderId="0" xfId="10" applyNumberFormat="1" applyFont="1"/>
    <xf numFmtId="0" fontId="10" fillId="0" borderId="0" xfId="10" applyFont="1"/>
    <xf numFmtId="165" fontId="10" fillId="0" borderId="0" xfId="10" applyNumberFormat="1" applyFont="1"/>
    <xf numFmtId="9" fontId="10" fillId="0" borderId="0" xfId="10" applyNumberFormat="1" applyFont="1"/>
    <xf numFmtId="0" fontId="14" fillId="0" borderId="23" xfId="10" applyFont="1" applyBorder="1" applyAlignment="1">
      <alignment vertical="center"/>
    </xf>
    <xf numFmtId="0" fontId="10" fillId="0" borderId="24" xfId="10" applyFont="1" applyBorder="1" applyAlignment="1">
      <alignment vertical="center"/>
    </xf>
    <xf numFmtId="0" fontId="10" fillId="0" borderId="27" xfId="10" applyFont="1" applyBorder="1" applyAlignment="1">
      <alignment vertical="center"/>
    </xf>
    <xf numFmtId="0" fontId="10" fillId="0" borderId="7" xfId="2" applyFont="1" applyBorder="1"/>
    <xf numFmtId="0" fontId="10" fillId="0" borderId="13" xfId="2" applyFont="1" applyBorder="1"/>
    <xf numFmtId="0" fontId="10" fillId="0" borderId="8" xfId="2" applyFont="1" applyBorder="1"/>
    <xf numFmtId="0" fontId="11" fillId="0" borderId="2" xfId="1" applyFont="1" applyBorder="1"/>
    <xf numFmtId="0" fontId="11" fillId="0" borderId="2" xfId="1" applyFont="1" applyBorder="1" applyAlignment="1">
      <alignment horizontal="center"/>
    </xf>
    <xf numFmtId="0" fontId="11" fillId="0" borderId="1" xfId="1" applyFont="1" applyBorder="1"/>
    <xf numFmtId="0" fontId="10" fillId="0" borderId="3" xfId="1" applyFont="1" applyBorder="1"/>
    <xf numFmtId="0" fontId="10" fillId="0" borderId="2" xfId="1" applyFont="1" applyBorder="1" applyAlignment="1">
      <alignment horizontal="center"/>
    </xf>
    <xf numFmtId="3" fontId="10" fillId="0" borderId="2" xfId="1" applyNumberFormat="1" applyFont="1" applyBorder="1" applyAlignment="1">
      <alignment horizontal="center"/>
    </xf>
    <xf numFmtId="0" fontId="11" fillId="0" borderId="13" xfId="1" applyFont="1" applyBorder="1" applyAlignment="1">
      <alignment horizontal="left"/>
    </xf>
    <xf numFmtId="0" fontId="11" fillId="0" borderId="13" xfId="1" applyFont="1" applyBorder="1" applyAlignment="1">
      <alignment horizontal="center"/>
    </xf>
    <xf numFmtId="0" fontId="10" fillId="0" borderId="13" xfId="1" applyFont="1" applyBorder="1" applyAlignment="1">
      <alignment horizontal="left"/>
    </xf>
    <xf numFmtId="0" fontId="9" fillId="0" borderId="0" xfId="1" applyFont="1" applyAlignment="1">
      <alignment horizontal="left"/>
    </xf>
    <xf numFmtId="0" fontId="9" fillId="0" borderId="28" xfId="1" applyFont="1" applyBorder="1" applyAlignment="1">
      <alignment horizontal="left"/>
    </xf>
    <xf numFmtId="0" fontId="10" fillId="0" borderId="28" xfId="1" applyFont="1" applyBorder="1" applyAlignment="1">
      <alignment horizontal="left"/>
    </xf>
    <xf numFmtId="0" fontId="10" fillId="0" borderId="0" xfId="1" applyFont="1" applyAlignment="1">
      <alignment horizontal="centerContinuous"/>
    </xf>
    <xf numFmtId="0" fontId="10" fillId="0" borderId="28" xfId="1" applyFont="1" applyBorder="1" applyAlignment="1">
      <alignment horizontal="centerContinuous"/>
    </xf>
    <xf numFmtId="0" fontId="12" fillId="0" borderId="0" xfId="1" applyFont="1" applyAlignment="1">
      <alignment horizontal="left"/>
    </xf>
    <xf numFmtId="0" fontId="12" fillId="0" borderId="28" xfId="1" applyFont="1" applyBorder="1" applyAlignment="1">
      <alignment horizontal="left"/>
    </xf>
    <xf numFmtId="0" fontId="12" fillId="0" borderId="0" xfId="1" applyFont="1" applyAlignment="1">
      <alignment horizontal="centerContinuous"/>
    </xf>
    <xf numFmtId="0" fontId="12" fillId="0" borderId="28" xfId="1" applyFont="1" applyBorder="1" applyAlignment="1">
      <alignment horizontal="centerContinuous"/>
    </xf>
    <xf numFmtId="0" fontId="7" fillId="0" borderId="0" xfId="10" applyFont="1" applyAlignment="1">
      <alignment horizontal="centerContinuous"/>
    </xf>
    <xf numFmtId="0" fontId="6" fillId="0" borderId="0" xfId="2" applyFont="1"/>
    <xf numFmtId="0" fontId="6" fillId="0" borderId="0" xfId="2" applyFont="1" applyProtection="1">
      <protection locked="0"/>
    </xf>
    <xf numFmtId="0" fontId="18" fillId="0" borderId="0" xfId="1" applyFont="1"/>
    <xf numFmtId="0" fontId="19" fillId="0" borderId="1" xfId="2" applyFont="1" applyBorder="1" applyAlignment="1">
      <alignment horizontal="center"/>
    </xf>
    <xf numFmtId="0" fontId="19" fillId="0" borderId="2" xfId="2" applyFont="1" applyBorder="1" applyAlignment="1">
      <alignment horizontal="center"/>
    </xf>
    <xf numFmtId="0" fontId="19" fillId="0" borderId="4" xfId="2" applyFont="1" applyBorder="1" applyAlignment="1">
      <alignment horizontal="center"/>
    </xf>
    <xf numFmtId="0" fontId="19" fillId="0" borderId="5" xfId="2" applyFont="1" applyBorder="1" applyAlignment="1">
      <alignment horizontal="center"/>
    </xf>
    <xf numFmtId="0" fontId="19" fillId="0" borderId="34" xfId="2" applyFont="1" applyBorder="1" applyAlignment="1">
      <alignment horizontal="center"/>
    </xf>
    <xf numFmtId="0" fontId="19" fillId="0" borderId="28" xfId="2" applyFont="1" applyBorder="1" applyAlignment="1">
      <alignment horizontal="center" vertical="center"/>
    </xf>
    <xf numFmtId="0" fontId="6" fillId="0" borderId="30" xfId="0" applyFont="1" applyBorder="1" applyAlignment="1">
      <alignment horizontal="center" vertical="top" wrapText="1"/>
    </xf>
    <xf numFmtId="0" fontId="3" fillId="0" borderId="30" xfId="0" applyFont="1" applyBorder="1" applyAlignment="1">
      <alignment horizontal="left" wrapText="1"/>
    </xf>
    <xf numFmtId="0" fontId="6" fillId="0" borderId="30" xfId="0" applyFont="1" applyBorder="1"/>
    <xf numFmtId="0" fontId="19" fillId="0" borderId="30" xfId="0" applyFont="1" applyBorder="1" applyAlignment="1">
      <alignment horizontal="left" wrapText="1"/>
    </xf>
    <xf numFmtId="49" fontId="19" fillId="0" borderId="30" xfId="0" applyNumberFormat="1" applyFont="1" applyBorder="1" applyAlignment="1">
      <alignment horizontal="center" wrapText="1"/>
    </xf>
    <xf numFmtId="0" fontId="6" fillId="0" borderId="30" xfId="0" applyFont="1" applyBorder="1" applyAlignment="1">
      <alignment horizontal="left" wrapText="1"/>
    </xf>
    <xf numFmtId="49" fontId="6" fillId="0" borderId="30" xfId="0" applyNumberFormat="1" applyFont="1" applyBorder="1" applyAlignment="1">
      <alignment horizontal="center"/>
    </xf>
    <xf numFmtId="49" fontId="6" fillId="0" borderId="30" xfId="0" applyNumberFormat="1" applyFont="1" applyBorder="1" applyAlignment="1">
      <alignment horizontal="center" wrapText="1"/>
    </xf>
    <xf numFmtId="49" fontId="6" fillId="0" borderId="30" xfId="0" applyNumberFormat="1" applyFont="1" applyBorder="1" applyAlignment="1">
      <alignment horizontal="center" vertical="top"/>
    </xf>
    <xf numFmtId="0" fontId="6" fillId="0" borderId="30" xfId="0" applyFont="1" applyBorder="1" applyAlignment="1">
      <alignment vertical="top" wrapText="1"/>
    </xf>
    <xf numFmtId="170" fontId="6" fillId="0" borderId="30" xfId="11" applyNumberFormat="1" applyFont="1" applyFill="1" applyBorder="1" applyAlignment="1"/>
    <xf numFmtId="49" fontId="19" fillId="0" borderId="30" xfId="0" applyNumberFormat="1" applyFont="1" applyBorder="1" applyAlignment="1">
      <alignment horizontal="center" vertical="top" wrapText="1"/>
    </xf>
    <xf numFmtId="0" fontId="19" fillId="0" borderId="2" xfId="1" applyFont="1" applyBorder="1" applyAlignment="1">
      <alignment horizontal="center"/>
    </xf>
    <xf numFmtId="0" fontId="19" fillId="0" borderId="3" xfId="1" applyFont="1" applyBorder="1" applyAlignment="1">
      <alignment horizontal="center"/>
    </xf>
    <xf numFmtId="0" fontId="19" fillId="0" borderId="5" xfId="1" applyFont="1" applyBorder="1" applyAlignment="1">
      <alignment horizontal="center"/>
    </xf>
    <xf numFmtId="0" fontId="19" fillId="0" borderId="6" xfId="1" applyFont="1" applyBorder="1" applyAlignment="1">
      <alignment horizontal="center"/>
    </xf>
    <xf numFmtId="0" fontId="11" fillId="0" borderId="28" xfId="2" applyFont="1" applyBorder="1" applyAlignment="1">
      <alignment horizontal="center" vertical="center"/>
    </xf>
    <xf numFmtId="170" fontId="10" fillId="0" borderId="30" xfId="11" applyNumberFormat="1" applyFont="1" applyFill="1" applyBorder="1" applyAlignment="1"/>
    <xf numFmtId="0" fontId="20" fillId="0" borderId="0" xfId="1" applyFont="1"/>
    <xf numFmtId="0" fontId="17" fillId="0" borderId="0" xfId="2" applyFont="1"/>
    <xf numFmtId="0" fontId="11" fillId="0" borderId="34" xfId="2" applyFont="1" applyBorder="1" applyAlignment="1">
      <alignment horizontal="center"/>
    </xf>
    <xf numFmtId="0" fontId="11" fillId="0" borderId="28" xfId="2" applyFont="1" applyBorder="1" applyAlignment="1">
      <alignment horizontal="center"/>
    </xf>
    <xf numFmtId="0" fontId="3" fillId="0" borderId="30" xfId="0" applyFont="1" applyBorder="1" applyAlignment="1">
      <alignment horizontal="left"/>
    </xf>
    <xf numFmtId="0" fontId="6" fillId="0" borderId="8" xfId="2" applyFont="1" applyBorder="1"/>
    <xf numFmtId="0" fontId="6" fillId="0" borderId="9" xfId="2" applyFont="1" applyBorder="1"/>
    <xf numFmtId="0" fontId="19" fillId="0" borderId="9" xfId="2" applyFont="1" applyBorder="1"/>
    <xf numFmtId="0" fontId="6" fillId="0" borderId="8" xfId="1" applyFont="1" applyBorder="1" applyAlignment="1">
      <alignment horizontal="left"/>
    </xf>
    <xf numFmtId="0" fontId="6" fillId="0" borderId="9" xfId="1" applyFont="1" applyBorder="1" applyAlignment="1">
      <alignment horizontal="center"/>
    </xf>
    <xf numFmtId="0" fontId="19" fillId="0" borderId="9" xfId="2" applyFont="1" applyBorder="1" applyAlignment="1">
      <alignment horizontal="right"/>
    </xf>
    <xf numFmtId="3" fontId="6" fillId="0" borderId="9" xfId="1" applyNumberFormat="1" applyFont="1" applyBorder="1" applyAlignment="1">
      <alignment horizontal="center"/>
    </xf>
    <xf numFmtId="0" fontId="6" fillId="0" borderId="30" xfId="0" applyFont="1" applyBorder="1" applyAlignment="1">
      <alignment horizontal="center" vertical="top"/>
    </xf>
    <xf numFmtId="0" fontId="5" fillId="0" borderId="0" xfId="13"/>
    <xf numFmtId="0" fontId="22" fillId="0" borderId="0" xfId="13" applyFont="1" applyAlignment="1">
      <alignment vertical="top"/>
    </xf>
    <xf numFmtId="0" fontId="19" fillId="0" borderId="0" xfId="13" applyFont="1" applyAlignment="1">
      <alignment vertical="top"/>
    </xf>
    <xf numFmtId="0" fontId="5" fillId="0" borderId="0" xfId="13" applyAlignment="1">
      <alignment vertical="top"/>
    </xf>
    <xf numFmtId="0" fontId="19" fillId="0" borderId="0" xfId="13" applyFont="1" applyAlignment="1">
      <alignment horizontal="left"/>
    </xf>
    <xf numFmtId="0" fontId="23" fillId="0" borderId="0" xfId="13" applyFont="1"/>
    <xf numFmtId="0" fontId="23" fillId="0" borderId="0" xfId="13" applyFont="1" applyAlignment="1">
      <alignment horizontal="center"/>
    </xf>
    <xf numFmtId="0" fontId="5" fillId="0" borderId="0" xfId="13" applyAlignment="1">
      <alignment horizontal="left" indent="1"/>
    </xf>
    <xf numFmtId="0" fontId="16" fillId="0" borderId="0" xfId="13" applyFont="1" applyAlignment="1">
      <alignment horizontal="center"/>
    </xf>
    <xf numFmtId="0" fontId="23" fillId="0" borderId="0" xfId="13" applyFont="1" applyAlignment="1">
      <alignment vertical="center"/>
    </xf>
    <xf numFmtId="0" fontId="23" fillId="0" borderId="0" xfId="13" applyFont="1" applyAlignment="1">
      <alignment horizontal="center" vertical="center"/>
    </xf>
    <xf numFmtId="0" fontId="23" fillId="0" borderId="0" xfId="13" applyFont="1" applyAlignment="1">
      <alignment horizontal="left" indent="1"/>
    </xf>
    <xf numFmtId="0" fontId="28" fillId="0" borderId="0" xfId="13" applyFont="1" applyAlignment="1">
      <alignment horizontal="right" vertical="top"/>
    </xf>
    <xf numFmtId="0" fontId="5" fillId="0" borderId="0" xfId="13" applyAlignment="1">
      <alignment horizontal="center"/>
    </xf>
    <xf numFmtId="172" fontId="30" fillId="0" borderId="0" xfId="14" quotePrefix="1" applyNumberFormat="1" applyFont="1" applyAlignment="1">
      <alignment horizontal="center"/>
    </xf>
    <xf numFmtId="0" fontId="19" fillId="0" borderId="34" xfId="1" applyFont="1" applyBorder="1" applyAlignment="1">
      <alignment horizontal="center"/>
    </xf>
    <xf numFmtId="0" fontId="19" fillId="0" borderId="34" xfId="2" applyFont="1" applyBorder="1" applyAlignment="1">
      <alignment horizontal="center" vertical="center"/>
    </xf>
    <xf numFmtId="0" fontId="6" fillId="0" borderId="30" xfId="0" applyFont="1" applyBorder="1" applyAlignment="1">
      <alignment horizontal="center"/>
    </xf>
    <xf numFmtId="0" fontId="19" fillId="0" borderId="30" xfId="0" applyFont="1" applyBorder="1" applyAlignment="1">
      <alignment horizontal="center" vertical="top" wrapText="1"/>
    </xf>
    <xf numFmtId="0" fontId="6" fillId="0" borderId="30" xfId="0" applyFont="1" applyBorder="1" applyAlignment="1">
      <alignment horizontal="left"/>
    </xf>
    <xf numFmtId="1" fontId="6" fillId="0" borderId="30" xfId="11" applyNumberFormat="1" applyFont="1" applyFill="1" applyBorder="1" applyAlignment="1"/>
    <xf numFmtId="170" fontId="6" fillId="0" borderId="30" xfId="11" applyNumberFormat="1" applyFont="1" applyFill="1" applyBorder="1" applyAlignment="1" applyProtection="1"/>
    <xf numFmtId="170" fontId="6" fillId="0" borderId="30" xfId="11" applyNumberFormat="1" applyFont="1" applyBorder="1" applyAlignment="1"/>
    <xf numFmtId="170" fontId="32" fillId="0" borderId="30" xfId="11" applyNumberFormat="1" applyFont="1" applyFill="1" applyBorder="1" applyAlignment="1"/>
    <xf numFmtId="0" fontId="6" fillId="0" borderId="37" xfId="0" applyFont="1" applyBorder="1"/>
    <xf numFmtId="170" fontId="6" fillId="0" borderId="30" xfId="11" applyNumberFormat="1" applyFont="1" applyFill="1" applyBorder="1"/>
    <xf numFmtId="0" fontId="6" fillId="0" borderId="37" xfId="0" applyFont="1" applyBorder="1" applyAlignment="1">
      <alignment horizontal="center" vertical="top" wrapText="1"/>
    </xf>
    <xf numFmtId="0" fontId="19" fillId="0" borderId="31" xfId="0" applyFont="1" applyBorder="1" applyAlignment="1">
      <alignment vertical="top" wrapText="1"/>
    </xf>
    <xf numFmtId="0" fontId="6" fillId="0" borderId="28" xfId="2" applyFont="1" applyBorder="1" applyAlignment="1">
      <alignment horizontal="center" vertical="center"/>
    </xf>
    <xf numFmtId="0" fontId="6" fillId="2" borderId="0" xfId="1" applyFont="1" applyFill="1"/>
    <xf numFmtId="0" fontId="19" fillId="0" borderId="30" xfId="0" applyFont="1" applyBorder="1" applyAlignment="1">
      <alignment horizontal="left"/>
    </xf>
    <xf numFmtId="0" fontId="6" fillId="3" borderId="0" xfId="1" applyFont="1" applyFill="1"/>
    <xf numFmtId="0" fontId="6" fillId="0" borderId="9" xfId="1" applyFont="1" applyBorder="1"/>
    <xf numFmtId="0" fontId="6" fillId="0" borderId="30" xfId="0" applyFont="1" applyBorder="1" applyAlignment="1">
      <alignment horizontal="left" vertical="top" wrapText="1"/>
    </xf>
    <xf numFmtId="170" fontId="6" fillId="0" borderId="30" xfId="11" applyNumberFormat="1" applyFont="1" applyFill="1" applyBorder="1" applyAlignment="1" applyProtection="1">
      <alignment vertical="top"/>
    </xf>
    <xf numFmtId="0" fontId="19" fillId="0" borderId="3" xfId="2" applyFont="1" applyBorder="1" applyAlignment="1">
      <alignment horizontal="center"/>
    </xf>
    <xf numFmtId="0" fontId="19" fillId="0" borderId="6" xfId="2" applyFont="1" applyBorder="1" applyAlignment="1">
      <alignment horizontal="center"/>
    </xf>
    <xf numFmtId="170" fontId="6" fillId="0" borderId="30" xfId="11" applyNumberFormat="1" applyFont="1" applyFill="1" applyBorder="1" applyAlignment="1">
      <alignment wrapText="1"/>
    </xf>
    <xf numFmtId="43" fontId="6" fillId="0" borderId="0" xfId="11" applyFont="1" applyFill="1" applyBorder="1" applyAlignment="1">
      <alignment horizontal="right"/>
    </xf>
    <xf numFmtId="0" fontId="19" fillId="0" borderId="28" xfId="2" applyFont="1" applyBorder="1" applyAlignment="1">
      <alignment horizontal="center"/>
    </xf>
    <xf numFmtId="0" fontId="6" fillId="0" borderId="30" xfId="11" applyNumberFormat="1" applyFont="1" applyFill="1" applyBorder="1" applyAlignment="1"/>
    <xf numFmtId="9" fontId="6" fillId="0" borderId="30" xfId="12" applyFont="1" applyFill="1" applyBorder="1" applyAlignment="1">
      <alignment wrapText="1"/>
    </xf>
    <xf numFmtId="43" fontId="17" fillId="0" borderId="0" xfId="11" applyFont="1" applyFill="1"/>
    <xf numFmtId="43" fontId="17" fillId="0" borderId="0" xfId="11" applyFont="1" applyFill="1" applyAlignment="1">
      <alignment horizontal="right"/>
    </xf>
    <xf numFmtId="43" fontId="6" fillId="0" borderId="29" xfId="11" applyFont="1" applyFill="1" applyBorder="1" applyAlignment="1">
      <alignment horizontal="right" wrapText="1"/>
    </xf>
    <xf numFmtId="43" fontId="6" fillId="0" borderId="30" xfId="11" applyFont="1" applyFill="1" applyBorder="1" applyAlignment="1">
      <alignment horizontal="right" wrapText="1"/>
    </xf>
    <xf numFmtId="43" fontId="6" fillId="0" borderId="29" xfId="11" applyFont="1" applyFill="1" applyBorder="1" applyAlignment="1">
      <alignment horizontal="right"/>
    </xf>
    <xf numFmtId="43" fontId="6" fillId="0" borderId="30" xfId="11" applyFont="1" applyFill="1" applyBorder="1" applyAlignment="1">
      <alignment horizontal="right"/>
    </xf>
    <xf numFmtId="43" fontId="19" fillId="0" borderId="34" xfId="11" applyFont="1" applyFill="1" applyBorder="1" applyAlignment="1" applyProtection="1">
      <alignment horizontal="center" vertical="center"/>
      <protection locked="0"/>
    </xf>
    <xf numFmtId="43" fontId="6" fillId="0" borderId="30" xfId="11" applyFont="1" applyFill="1" applyBorder="1"/>
    <xf numFmtId="43" fontId="19" fillId="0" borderId="28" xfId="11" applyFont="1" applyFill="1" applyBorder="1" applyAlignment="1">
      <alignment horizontal="center" vertical="center"/>
    </xf>
    <xf numFmtId="43" fontId="10" fillId="0" borderId="7" xfId="11" applyFont="1" applyFill="1" applyBorder="1" applyProtection="1">
      <protection locked="0"/>
    </xf>
    <xf numFmtId="43" fontId="13" fillId="0" borderId="0" xfId="11" applyFont="1" applyFill="1"/>
    <xf numFmtId="43" fontId="6" fillId="0" borderId="0" xfId="11" applyFont="1" applyAlignment="1">
      <alignment horizontal="center"/>
    </xf>
    <xf numFmtId="43" fontId="17" fillId="0" borderId="0" xfId="11" applyFont="1" applyAlignment="1">
      <alignment horizontal="right"/>
    </xf>
    <xf numFmtId="43" fontId="6" fillId="0" borderId="34" xfId="11" applyFont="1" applyFill="1" applyBorder="1" applyAlignment="1" applyProtection="1">
      <alignment horizontal="center" vertical="center"/>
      <protection locked="0"/>
    </xf>
    <xf numFmtId="43" fontId="19" fillId="0" borderId="5" xfId="11" applyFont="1" applyFill="1" applyBorder="1" applyAlignment="1" applyProtection="1">
      <alignment horizontal="center" vertical="center"/>
      <protection locked="0"/>
    </xf>
    <xf numFmtId="43" fontId="6" fillId="0" borderId="13" xfId="11" applyFont="1" applyBorder="1" applyAlignment="1" applyProtection="1">
      <alignment horizontal="right"/>
      <protection locked="0"/>
    </xf>
    <xf numFmtId="43" fontId="6" fillId="0" borderId="34" xfId="11" applyFont="1" applyFill="1" applyBorder="1" applyAlignment="1" applyProtection="1">
      <alignment horizontal="center"/>
      <protection locked="0"/>
    </xf>
    <xf numFmtId="43" fontId="6" fillId="0" borderId="34" xfId="11" applyFont="1" applyFill="1" applyBorder="1" applyAlignment="1" applyProtection="1">
      <alignment horizontal="right"/>
      <protection locked="0"/>
    </xf>
    <xf numFmtId="43" fontId="10" fillId="0" borderId="34" xfId="11" applyFont="1" applyFill="1" applyBorder="1" applyAlignment="1" applyProtection="1">
      <alignment horizontal="center"/>
      <protection locked="0"/>
    </xf>
    <xf numFmtId="43" fontId="10" fillId="0" borderId="34" xfId="11" applyFont="1" applyFill="1" applyBorder="1" applyAlignment="1" applyProtection="1">
      <alignment horizontal="right"/>
      <protection locked="0"/>
    </xf>
    <xf numFmtId="43" fontId="10" fillId="0" borderId="13" xfId="11" applyFont="1" applyBorder="1" applyAlignment="1" applyProtection="1">
      <alignment horizontal="right"/>
      <protection locked="0"/>
    </xf>
    <xf numFmtId="43" fontId="6" fillId="0" borderId="10" xfId="11" applyFont="1" applyBorder="1" applyAlignment="1" applyProtection="1">
      <alignment horizontal="center"/>
      <protection locked="0"/>
    </xf>
    <xf numFmtId="43" fontId="10" fillId="0" borderId="0" xfId="11" applyFont="1" applyAlignment="1">
      <alignment horizontal="center"/>
    </xf>
    <xf numFmtId="43" fontId="10" fillId="0" borderId="0" xfId="11" applyFont="1"/>
    <xf numFmtId="43" fontId="6" fillId="0" borderId="0" xfId="11" applyFont="1"/>
    <xf numFmtId="43" fontId="6" fillId="0" borderId="0" xfId="11" applyFont="1" applyAlignment="1" applyProtection="1">
      <alignment horizontal="right"/>
      <protection locked="0"/>
    </xf>
    <xf numFmtId="43" fontId="6" fillId="0" borderId="30" xfId="11" applyFont="1" applyBorder="1" applyAlignment="1">
      <alignment horizontal="right"/>
    </xf>
    <xf numFmtId="43" fontId="6" fillId="0" borderId="30" xfId="11" applyFont="1" applyFill="1" applyBorder="1" applyAlignment="1"/>
    <xf numFmtId="43" fontId="13" fillId="0" borderId="0" xfId="11" applyFont="1"/>
    <xf numFmtId="43" fontId="17" fillId="0" borderId="0" xfId="11" applyFont="1" applyAlignment="1" applyProtection="1">
      <alignment horizontal="right"/>
    </xf>
    <xf numFmtId="43" fontId="10" fillId="0" borderId="2" xfId="11" applyFont="1" applyBorder="1" applyAlignment="1" applyProtection="1">
      <alignment horizontal="center"/>
      <protection locked="0"/>
    </xf>
    <xf numFmtId="43" fontId="10" fillId="0" borderId="13" xfId="11" applyFont="1" applyBorder="1" applyAlignment="1" applyProtection="1">
      <alignment horizontal="center"/>
      <protection locked="0"/>
    </xf>
    <xf numFmtId="43" fontId="10" fillId="0" borderId="7" xfId="11" applyFont="1" applyBorder="1" applyAlignment="1">
      <alignment horizontal="center"/>
    </xf>
    <xf numFmtId="43" fontId="10" fillId="0" borderId="28" xfId="11" applyFont="1" applyBorder="1" applyAlignment="1">
      <alignment horizontal="center"/>
    </xf>
    <xf numFmtId="1" fontId="6" fillId="0" borderId="9" xfId="2" applyNumberFormat="1" applyFont="1" applyBorder="1" applyAlignment="1">
      <alignment horizontal="center"/>
    </xf>
    <xf numFmtId="43" fontId="6" fillId="0" borderId="10" xfId="11" applyFont="1" applyFill="1" applyBorder="1" applyProtection="1">
      <protection locked="0"/>
    </xf>
    <xf numFmtId="43" fontId="6" fillId="0" borderId="7" xfId="11" applyFont="1" applyFill="1" applyBorder="1" applyProtection="1">
      <protection locked="0"/>
    </xf>
    <xf numFmtId="9" fontId="6" fillId="0" borderId="30" xfId="12" applyFont="1" applyFill="1" applyBorder="1" applyAlignment="1"/>
    <xf numFmtId="9" fontId="6" fillId="0" borderId="30" xfId="12" applyFont="1" applyBorder="1" applyAlignment="1"/>
    <xf numFmtId="9" fontId="6" fillId="0" borderId="30" xfId="11" applyNumberFormat="1" applyFont="1" applyBorder="1" applyAlignment="1"/>
    <xf numFmtId="0" fontId="6" fillId="0" borderId="31" xfId="0" applyFont="1" applyBorder="1" applyAlignment="1">
      <alignment vertical="top" wrapText="1"/>
    </xf>
    <xf numFmtId="170" fontId="6" fillId="0" borderId="31" xfId="11" applyNumberFormat="1" applyFont="1" applyFill="1" applyBorder="1" applyAlignment="1"/>
    <xf numFmtId="0" fontId="6" fillId="0" borderId="7" xfId="2" applyFont="1" applyBorder="1"/>
    <xf numFmtId="43" fontId="6" fillId="0" borderId="10" xfId="11" applyFont="1" applyFill="1" applyBorder="1" applyAlignment="1" applyProtection="1">
      <alignment horizontal="center"/>
      <protection locked="0"/>
    </xf>
    <xf numFmtId="43" fontId="6" fillId="0" borderId="10" xfId="11" applyFont="1" applyFill="1" applyBorder="1" applyAlignment="1" applyProtection="1">
      <alignment horizontal="right"/>
      <protection locked="0"/>
    </xf>
    <xf numFmtId="0" fontId="8" fillId="0" borderId="17" xfId="10" applyFont="1" applyBorder="1" applyAlignment="1">
      <alignment horizontal="centerContinuous" vertical="center"/>
    </xf>
    <xf numFmtId="0" fontId="8" fillId="0" borderId="18" xfId="10" applyFont="1" applyBorder="1" applyAlignment="1">
      <alignment horizontal="centerContinuous" vertical="center"/>
    </xf>
    <xf numFmtId="0" fontId="8" fillId="0" borderId="19" xfId="10" applyFont="1" applyBorder="1" applyAlignment="1">
      <alignment horizontal="centerContinuous" vertical="center"/>
    </xf>
    <xf numFmtId="0" fontId="8" fillId="0" borderId="18" xfId="10" applyFont="1" applyBorder="1" applyAlignment="1">
      <alignment horizontal="center" vertical="center"/>
    </xf>
    <xf numFmtId="0" fontId="5" fillId="0" borderId="16" xfId="10" applyFont="1" applyBorder="1" applyAlignment="1">
      <alignment vertical="center"/>
    </xf>
    <xf numFmtId="0" fontId="5" fillId="0" borderId="0" xfId="10" applyFont="1" applyAlignment="1">
      <alignment horizontal="left" vertical="center"/>
    </xf>
    <xf numFmtId="168" fontId="5" fillId="0" borderId="20" xfId="8" applyFont="1" applyBorder="1" applyAlignment="1">
      <alignment vertical="center"/>
    </xf>
    <xf numFmtId="165" fontId="5" fillId="0" borderId="21" xfId="8" applyNumberFormat="1" applyFont="1" applyFill="1" applyBorder="1" applyAlignment="1">
      <alignment vertical="center"/>
    </xf>
    <xf numFmtId="165" fontId="5" fillId="0" borderId="22" xfId="10" applyNumberFormat="1" applyFont="1" applyBorder="1" applyAlignment="1">
      <alignment vertical="center"/>
    </xf>
    <xf numFmtId="0" fontId="5" fillId="0" borderId="31" xfId="10" applyFont="1" applyBorder="1" applyAlignment="1">
      <alignment vertical="center"/>
    </xf>
    <xf numFmtId="165" fontId="5" fillId="0" borderId="36" xfId="10" applyNumberFormat="1" applyFont="1" applyBorder="1" applyAlignment="1">
      <alignment vertical="center"/>
    </xf>
    <xf numFmtId="165" fontId="5" fillId="0" borderId="35" xfId="8" applyNumberFormat="1" applyFont="1" applyFill="1" applyBorder="1" applyAlignment="1">
      <alignment vertical="center"/>
    </xf>
    <xf numFmtId="0" fontId="5" fillId="0" borderId="23" xfId="10" applyFont="1" applyBorder="1" applyAlignment="1">
      <alignment vertical="center"/>
    </xf>
    <xf numFmtId="0" fontId="5" fillId="0" borderId="27" xfId="10" applyFont="1" applyBorder="1" applyAlignment="1">
      <alignment horizontal="left" vertical="center"/>
    </xf>
    <xf numFmtId="165" fontId="5" fillId="0" borderId="23" xfId="10" applyNumberFormat="1" applyFont="1" applyBorder="1" applyAlignment="1">
      <alignment vertical="center"/>
    </xf>
    <xf numFmtId="165" fontId="5" fillId="0" borderId="24" xfId="8" applyNumberFormat="1" applyFont="1" applyFill="1" applyBorder="1" applyAlignment="1">
      <alignment vertical="center"/>
    </xf>
    <xf numFmtId="169" fontId="5" fillId="0" borderId="22" xfId="1" applyNumberFormat="1" applyFont="1" applyBorder="1" applyAlignment="1">
      <alignment vertical="center"/>
    </xf>
    <xf numFmtId="165" fontId="8" fillId="0" borderId="21" xfId="8" applyNumberFormat="1" applyFont="1" applyFill="1" applyBorder="1" applyAlignment="1">
      <alignment vertical="center"/>
    </xf>
    <xf numFmtId="169" fontId="5" fillId="0" borderId="23" xfId="1" applyNumberFormat="1" applyFont="1" applyBorder="1" applyAlignment="1">
      <alignment vertical="center"/>
    </xf>
    <xf numFmtId="165" fontId="5" fillId="0" borderId="24" xfId="8" applyNumberFormat="1" applyFont="1" applyBorder="1" applyAlignment="1">
      <alignment vertical="center"/>
    </xf>
    <xf numFmtId="169" fontId="8" fillId="0" borderId="25" xfId="1" applyNumberFormat="1" applyFont="1" applyBorder="1" applyAlignment="1">
      <alignment vertical="center"/>
    </xf>
    <xf numFmtId="165" fontId="8" fillId="0" borderId="26" xfId="8" applyNumberFormat="1" applyFont="1" applyBorder="1" applyAlignment="1">
      <alignment vertical="center"/>
    </xf>
    <xf numFmtId="9" fontId="6" fillId="0" borderId="30" xfId="11" applyNumberFormat="1" applyFont="1" applyFill="1" applyBorder="1" applyAlignment="1"/>
    <xf numFmtId="1" fontId="10" fillId="0" borderId="7" xfId="2" applyNumberFormat="1" applyFont="1" applyBorder="1" applyAlignment="1">
      <alignment horizontal="center"/>
    </xf>
    <xf numFmtId="0" fontId="19" fillId="0" borderId="31" xfId="0" applyFont="1" applyBorder="1" applyAlignment="1">
      <alignment wrapText="1"/>
    </xf>
    <xf numFmtId="2" fontId="6" fillId="0" borderId="30" xfId="0" applyNumberFormat="1" applyFont="1" applyBorder="1" applyAlignment="1">
      <alignment horizontal="center" vertical="top"/>
    </xf>
    <xf numFmtId="43" fontId="6" fillId="0" borderId="0" xfId="11" applyFont="1" applyFill="1" applyAlignment="1"/>
    <xf numFmtId="170" fontId="6" fillId="0" borderId="31" xfId="11" applyNumberFormat="1" applyFont="1" applyFill="1" applyBorder="1" applyAlignment="1">
      <alignment wrapText="1"/>
    </xf>
    <xf numFmtId="43" fontId="6" fillId="0" borderId="30" xfId="11" applyFont="1" applyFill="1" applyBorder="1" applyAlignment="1">
      <alignment wrapText="1"/>
    </xf>
    <xf numFmtId="43" fontId="18" fillId="0" borderId="0" xfId="11" applyFont="1" applyFill="1"/>
    <xf numFmtId="0" fontId="19" fillId="0" borderId="40" xfId="2" applyFont="1" applyBorder="1" applyAlignment="1">
      <alignment horizontal="center"/>
    </xf>
    <xf numFmtId="43" fontId="6" fillId="0" borderId="0" xfId="11" applyFont="1" applyBorder="1" applyAlignment="1">
      <alignment horizontal="right"/>
    </xf>
    <xf numFmtId="0" fontId="17" fillId="0" borderId="30" xfId="0" applyFont="1" applyBorder="1" applyAlignment="1">
      <alignment horizontal="left" vertical="top" wrapText="1"/>
    </xf>
    <xf numFmtId="0" fontId="6" fillId="0" borderId="28" xfId="1" applyFont="1" applyBorder="1" applyAlignment="1">
      <alignment horizontal="left"/>
    </xf>
    <xf numFmtId="0" fontId="6" fillId="0" borderId="33" xfId="1" applyFont="1" applyBorder="1"/>
    <xf numFmtId="0" fontId="6" fillId="0" borderId="28" xfId="1" applyFont="1" applyBorder="1" applyAlignment="1">
      <alignment wrapText="1"/>
    </xf>
    <xf numFmtId="0" fontId="6" fillId="0" borderId="32" xfId="0" applyFont="1" applyBorder="1" applyAlignment="1">
      <alignment horizontal="left" wrapText="1"/>
    </xf>
    <xf numFmtId="0" fontId="19" fillId="0" borderId="13" xfId="1" applyFont="1" applyBorder="1" applyAlignment="1">
      <alignment horizontal="center"/>
    </xf>
    <xf numFmtId="0" fontId="6" fillId="0" borderId="0" xfId="1" applyFont="1" applyAlignment="1">
      <alignment horizontal="left"/>
    </xf>
    <xf numFmtId="0" fontId="6" fillId="0" borderId="28" xfId="1" applyFont="1" applyBorder="1"/>
    <xf numFmtId="0" fontId="6" fillId="0" borderId="28" xfId="1" applyFont="1" applyBorder="1" applyAlignment="1">
      <alignment horizontal="center"/>
    </xf>
    <xf numFmtId="43" fontId="6" fillId="0" borderId="7" xfId="11" applyFont="1" applyBorder="1" applyAlignment="1">
      <alignment horizontal="center"/>
    </xf>
    <xf numFmtId="0" fontId="6" fillId="0" borderId="28" xfId="1" applyFont="1" applyBorder="1" applyAlignment="1">
      <alignment horizontal="left" wrapText="1"/>
    </xf>
    <xf numFmtId="0" fontId="6" fillId="0" borderId="0" xfId="1" applyFont="1" applyAlignment="1">
      <alignment horizontal="centerContinuous"/>
    </xf>
    <xf numFmtId="0" fontId="6" fillId="0" borderId="28" xfId="1" applyFont="1" applyBorder="1" applyAlignment="1">
      <alignment horizontal="centerContinuous"/>
    </xf>
    <xf numFmtId="3" fontId="6" fillId="0" borderId="28" xfId="1" applyNumberFormat="1" applyFont="1" applyBorder="1" applyAlignment="1">
      <alignment horizontal="center"/>
    </xf>
    <xf numFmtId="0" fontId="9" fillId="0" borderId="28" xfId="1" applyFont="1" applyBorder="1"/>
    <xf numFmtId="0" fontId="7" fillId="0" borderId="30" xfId="1" applyFont="1" applyBorder="1" applyAlignment="1">
      <alignment horizontal="left" vertical="center"/>
    </xf>
    <xf numFmtId="0" fontId="10" fillId="0" borderId="40" xfId="1" applyFont="1" applyBorder="1"/>
    <xf numFmtId="0" fontId="10" fillId="0" borderId="40" xfId="1" applyFont="1" applyBorder="1" applyAlignment="1">
      <alignment horizontal="center"/>
    </xf>
    <xf numFmtId="43" fontId="10" fillId="0" borderId="40" xfId="11" applyFont="1" applyBorder="1" applyAlignment="1" applyProtection="1">
      <alignment horizontal="right"/>
      <protection locked="0"/>
    </xf>
    <xf numFmtId="0" fontId="6" fillId="0" borderId="14" xfId="1" applyFont="1" applyBorder="1"/>
    <xf numFmtId="0" fontId="6" fillId="0" borderId="0" xfId="3" applyFont="1" applyAlignment="1">
      <alignment horizontal="center"/>
    </xf>
    <xf numFmtId="0" fontId="19" fillId="0" borderId="5" xfId="2" applyFont="1" applyBorder="1" applyAlignment="1">
      <alignment horizontal="center" vertical="center"/>
    </xf>
    <xf numFmtId="43" fontId="6" fillId="0" borderId="0" xfId="11" applyFont="1" applyFill="1" applyAlignment="1">
      <alignment horizontal="center"/>
    </xf>
    <xf numFmtId="0" fontId="19" fillId="0" borderId="28" xfId="1" applyFont="1" applyBorder="1" applyAlignment="1">
      <alignment horizontal="center"/>
    </xf>
    <xf numFmtId="0" fontId="3" fillId="0" borderId="28" xfId="2" applyFont="1" applyBorder="1" applyAlignment="1">
      <alignment horizontal="left" vertical="center"/>
    </xf>
    <xf numFmtId="0" fontId="6" fillId="0" borderId="37" xfId="0" applyFont="1" applyBorder="1" applyAlignment="1">
      <alignment horizontal="center" vertical="top"/>
    </xf>
    <xf numFmtId="3" fontId="6" fillId="0" borderId="30" xfId="0" applyNumberFormat="1" applyFont="1" applyBorder="1"/>
    <xf numFmtId="171" fontId="6" fillId="0" borderId="37" xfId="0" applyNumberFormat="1" applyFont="1" applyBorder="1" applyAlignment="1">
      <alignment horizontal="center" vertical="top"/>
    </xf>
    <xf numFmtId="0" fontId="6" fillId="0" borderId="37" xfId="0" quotePrefix="1" applyFont="1" applyBorder="1" applyAlignment="1">
      <alignment horizontal="center" vertical="top"/>
    </xf>
    <xf numFmtId="0" fontId="6" fillId="0" borderId="34" xfId="1" applyFont="1" applyBorder="1" applyAlignment="1">
      <alignment horizontal="center"/>
    </xf>
    <xf numFmtId="0" fontId="6" fillId="0" borderId="34" xfId="2" applyFont="1" applyBorder="1" applyAlignment="1">
      <alignment horizontal="center" vertical="center"/>
    </xf>
    <xf numFmtId="0" fontId="6" fillId="0" borderId="28" xfId="2" applyFont="1" applyBorder="1" applyAlignment="1">
      <alignment horizontal="left" vertical="center"/>
    </xf>
    <xf numFmtId="0" fontId="6" fillId="0" borderId="28" xfId="2" applyFont="1" applyBorder="1" applyAlignment="1">
      <alignment horizontal="left" vertical="center" wrapText="1"/>
    </xf>
    <xf numFmtId="0" fontId="19" fillId="0" borderId="0" xfId="1" applyFont="1" applyAlignment="1">
      <alignment horizontal="center"/>
    </xf>
    <xf numFmtId="0" fontId="19" fillId="0" borderId="38" xfId="2" applyFont="1" applyBorder="1" applyAlignment="1">
      <alignment horizontal="center" vertical="center"/>
    </xf>
    <xf numFmtId="0" fontId="3" fillId="0" borderId="38" xfId="2" applyFont="1" applyBorder="1" applyAlignment="1">
      <alignment horizontal="left" vertical="center"/>
    </xf>
    <xf numFmtId="0" fontId="6" fillId="0" borderId="33" xfId="0" applyFont="1" applyBorder="1" applyAlignment="1">
      <alignment horizontal="center" vertical="top"/>
    </xf>
    <xf numFmtId="0" fontId="17" fillId="0" borderId="30" xfId="0" applyFont="1" applyBorder="1" applyAlignment="1">
      <alignment horizontal="left" wrapText="1"/>
    </xf>
    <xf numFmtId="0" fontId="6" fillId="0" borderId="39" xfId="0" applyFont="1" applyBorder="1"/>
    <xf numFmtId="171" fontId="6" fillId="0" borderId="30" xfId="0" applyNumberFormat="1" applyFont="1" applyBorder="1" applyAlignment="1">
      <alignment horizontal="center" vertical="top"/>
    </xf>
    <xf numFmtId="0" fontId="6" fillId="0" borderId="0" xfId="0" applyFont="1" applyAlignment="1">
      <alignment horizontal="center" vertical="top"/>
    </xf>
    <xf numFmtId="0" fontId="6" fillId="0" borderId="34" xfId="0" applyFont="1" applyBorder="1" applyAlignment="1">
      <alignment horizontal="left" wrapText="1"/>
    </xf>
    <xf numFmtId="0" fontId="6" fillId="0" borderId="34" xfId="0" applyFont="1" applyBorder="1" applyAlignment="1">
      <alignment horizontal="center"/>
    </xf>
    <xf numFmtId="3" fontId="6" fillId="0" borderId="34" xfId="0" applyNumberFormat="1" applyFont="1" applyBorder="1"/>
    <xf numFmtId="0" fontId="19" fillId="0" borderId="33" xfId="1" applyFont="1" applyBorder="1" applyAlignment="1">
      <alignment horizontal="center"/>
    </xf>
    <xf numFmtId="0" fontId="6" fillId="0" borderId="13" xfId="1" applyFont="1" applyBorder="1" applyAlignment="1">
      <alignment horizontal="left"/>
    </xf>
    <xf numFmtId="43" fontId="6" fillId="0" borderId="13" xfId="11" applyFont="1" applyFill="1" applyBorder="1" applyAlignment="1" applyProtection="1">
      <alignment horizontal="right"/>
      <protection locked="0"/>
    </xf>
    <xf numFmtId="43" fontId="6" fillId="0" borderId="13" xfId="11" applyFont="1" applyFill="1" applyBorder="1" applyAlignment="1" applyProtection="1">
      <alignment horizontal="center"/>
      <protection locked="0"/>
    </xf>
    <xf numFmtId="4" fontId="6" fillId="0" borderId="30" xfId="0" applyNumberFormat="1" applyFont="1" applyBorder="1"/>
    <xf numFmtId="0" fontId="19" fillId="0" borderId="13" xfId="1" applyFont="1" applyBorder="1" applyAlignment="1">
      <alignment horizontal="left"/>
    </xf>
    <xf numFmtId="166" fontId="6" fillId="0" borderId="30" xfId="0" applyNumberFormat="1" applyFont="1" applyBorder="1"/>
    <xf numFmtId="0" fontId="19" fillId="0" borderId="34" xfId="1" applyFont="1" applyBorder="1" applyAlignment="1">
      <alignment horizontal="left"/>
    </xf>
    <xf numFmtId="0" fontId="31" fillId="0" borderId="0" xfId="0" applyFont="1"/>
    <xf numFmtId="0" fontId="6" fillId="0" borderId="39" xfId="0" applyFont="1" applyBorder="1" applyAlignment="1">
      <alignment horizontal="center" vertical="top"/>
    </xf>
    <xf numFmtId="0" fontId="6" fillId="0" borderId="37" xfId="0" applyFont="1" applyBorder="1" applyAlignment="1">
      <alignment horizontal="center" vertical="center"/>
    </xf>
    <xf numFmtId="171" fontId="6" fillId="0" borderId="37" xfId="0" applyNumberFormat="1" applyFont="1" applyBorder="1" applyAlignment="1">
      <alignment horizontal="center" vertical="top" wrapText="1"/>
    </xf>
    <xf numFmtId="0" fontId="6" fillId="0" borderId="39" xfId="0" applyFont="1" applyBorder="1" applyAlignment="1">
      <alignment horizontal="center"/>
    </xf>
    <xf numFmtId="0" fontId="6" fillId="0" borderId="37" xfId="0" quotePrefix="1" applyFont="1" applyBorder="1" applyAlignment="1">
      <alignment horizontal="center" vertical="top" wrapText="1"/>
    </xf>
    <xf numFmtId="171" fontId="6" fillId="0" borderId="30" xfId="0" applyNumberFormat="1" applyFont="1" applyBorder="1" applyAlignment="1">
      <alignment horizontal="center" vertical="top" wrapText="1"/>
    </xf>
    <xf numFmtId="0" fontId="6" fillId="0" borderId="30" xfId="0" quotePrefix="1" applyFont="1" applyBorder="1" applyAlignment="1">
      <alignment horizontal="center" vertical="top" wrapText="1"/>
    </xf>
    <xf numFmtId="0" fontId="3" fillId="0" borderId="30" xfId="0" applyFont="1" applyBorder="1" applyAlignment="1">
      <alignment vertical="top" wrapText="1"/>
    </xf>
    <xf numFmtId="0" fontId="6" fillId="0" borderId="30" xfId="0" applyFont="1" applyBorder="1" applyAlignment="1">
      <alignment wrapText="1"/>
    </xf>
    <xf numFmtId="0" fontId="11" fillId="0" borderId="34" xfId="1" applyFont="1" applyBorder="1" applyAlignment="1">
      <alignment horizontal="center"/>
    </xf>
    <xf numFmtId="0" fontId="11" fillId="0" borderId="34" xfId="1" applyFont="1" applyBorder="1" applyAlignment="1">
      <alignment horizontal="left"/>
    </xf>
    <xf numFmtId="0" fontId="10" fillId="0" borderId="30" xfId="0" applyFont="1" applyBorder="1" applyAlignment="1">
      <alignment horizontal="center" vertical="top"/>
    </xf>
    <xf numFmtId="0" fontId="10" fillId="0" borderId="30" xfId="0" applyFont="1" applyBorder="1" applyAlignment="1">
      <alignment horizontal="center"/>
    </xf>
    <xf numFmtId="0" fontId="10" fillId="0" borderId="30" xfId="0" applyFont="1" applyBorder="1"/>
    <xf numFmtId="0" fontId="10" fillId="0" borderId="30" xfId="0" applyFont="1" applyBorder="1" applyAlignment="1">
      <alignment horizontal="left" wrapText="1"/>
    </xf>
    <xf numFmtId="3" fontId="10" fillId="0" borderId="30" xfId="0" applyNumberFormat="1" applyFont="1" applyBorder="1"/>
    <xf numFmtId="0" fontId="19" fillId="0" borderId="40" xfId="1" applyFont="1" applyBorder="1" applyAlignment="1">
      <alignment horizontal="left"/>
    </xf>
    <xf numFmtId="43" fontId="6" fillId="0" borderId="40" xfId="11" applyFont="1" applyFill="1" applyBorder="1" applyAlignment="1" applyProtection="1">
      <alignment horizontal="center" vertical="center"/>
      <protection locked="0"/>
    </xf>
    <xf numFmtId="0" fontId="6" fillId="0" borderId="34" xfId="1" applyFont="1" applyBorder="1" applyAlignment="1">
      <alignment horizontal="left"/>
    </xf>
    <xf numFmtId="2" fontId="6" fillId="0" borderId="30" xfId="0" applyNumberFormat="1" applyFont="1" applyBorder="1"/>
    <xf numFmtId="0" fontId="10" fillId="0" borderId="30" xfId="0" applyFont="1" applyBorder="1" applyAlignment="1">
      <alignment horizontal="center" vertical="top" wrapText="1"/>
    </xf>
    <xf numFmtId="0" fontId="11" fillId="0" borderId="28" xfId="1" applyFont="1" applyBorder="1" applyAlignment="1">
      <alignment horizontal="center"/>
    </xf>
    <xf numFmtId="0" fontId="11" fillId="0" borderId="34" xfId="2" applyFont="1" applyBorder="1" applyAlignment="1">
      <alignment horizontal="center" vertical="center"/>
    </xf>
    <xf numFmtId="43" fontId="11" fillId="0" borderId="34" xfId="11" applyFont="1" applyFill="1" applyBorder="1" applyAlignment="1" applyProtection="1">
      <alignment horizontal="center" vertical="center"/>
      <protection locked="0"/>
    </xf>
    <xf numFmtId="0" fontId="19" fillId="0" borderId="0" xfId="2" applyFont="1" applyAlignment="1">
      <alignment horizontal="left" vertical="center"/>
    </xf>
    <xf numFmtId="0" fontId="19" fillId="0" borderId="0" xfId="2" applyFont="1" applyAlignment="1">
      <alignment horizontal="center" vertical="center"/>
    </xf>
    <xf numFmtId="1" fontId="6" fillId="0" borderId="30" xfId="0" applyNumberFormat="1" applyFont="1" applyBorder="1"/>
    <xf numFmtId="170" fontId="6" fillId="0" borderId="30" xfId="0" applyNumberFormat="1" applyFont="1" applyBorder="1"/>
    <xf numFmtId="0" fontId="19" fillId="0" borderId="30" xfId="0" applyFont="1" applyBorder="1" applyAlignment="1">
      <alignment vertical="top"/>
    </xf>
    <xf numFmtId="0" fontId="6" fillId="0" borderId="30" xfId="0" applyFont="1" applyBorder="1" applyAlignment="1">
      <alignment vertical="top"/>
    </xf>
    <xf numFmtId="0" fontId="6" fillId="0" borderId="30" xfId="0" applyFont="1" applyBorder="1" applyAlignment="1">
      <alignment horizontal="left" vertical="top"/>
    </xf>
    <xf numFmtId="0" fontId="3" fillId="0" borderId="30" xfId="0" applyFont="1" applyBorder="1" applyAlignment="1">
      <alignment horizontal="left" vertical="top" wrapText="1"/>
    </xf>
    <xf numFmtId="0" fontId="17" fillId="0" borderId="30" xfId="0" applyFont="1" applyBorder="1" applyAlignment="1">
      <alignment horizontal="left" vertical="top"/>
    </xf>
    <xf numFmtId="0" fontId="17" fillId="0" borderId="30" xfId="0" applyFont="1" applyBorder="1" applyAlignment="1">
      <alignment wrapText="1"/>
    </xf>
    <xf numFmtId="0" fontId="32" fillId="0" borderId="37" xfId="0" applyFont="1" applyBorder="1" applyAlignment="1">
      <alignment horizontal="center" vertical="top" wrapText="1"/>
    </xf>
    <xf numFmtId="0" fontId="32" fillId="0" borderId="30" xfId="0" applyFont="1" applyBorder="1" applyAlignment="1">
      <alignment horizontal="left" wrapText="1"/>
    </xf>
    <xf numFmtId="0" fontId="32" fillId="0" borderId="30" xfId="0" applyFont="1" applyBorder="1" applyAlignment="1">
      <alignment horizontal="center"/>
    </xf>
    <xf numFmtId="43" fontId="6" fillId="0" borderId="34" xfId="11" applyFont="1" applyFill="1" applyBorder="1" applyAlignment="1" applyProtection="1">
      <alignment horizontal="center" vertical="top"/>
      <protection locked="0"/>
    </xf>
    <xf numFmtId="49" fontId="6" fillId="0" borderId="31" xfId="0" applyNumberFormat="1" applyFont="1" applyBorder="1" applyAlignment="1">
      <alignment horizontal="center" vertical="top"/>
    </xf>
    <xf numFmtId="0" fontId="3" fillId="0" borderId="34" xfId="0" applyFont="1" applyBorder="1" applyAlignment="1">
      <alignment horizontal="left" wrapText="1"/>
    </xf>
    <xf numFmtId="49" fontId="6" fillId="0" borderId="34" xfId="0" applyNumberFormat="1" applyFont="1" applyBorder="1" applyAlignment="1">
      <alignment horizontal="center"/>
    </xf>
    <xf numFmtId="0" fontId="6" fillId="0" borderId="34" xfId="0" applyFont="1" applyBorder="1"/>
    <xf numFmtId="49" fontId="6" fillId="0" borderId="0" xfId="0" applyNumberFormat="1" applyFont="1" applyAlignment="1">
      <alignment horizontal="center" vertical="top"/>
    </xf>
    <xf numFmtId="49" fontId="10" fillId="0" borderId="0" xfId="0" applyNumberFormat="1" applyFont="1" applyAlignment="1">
      <alignment horizontal="center" vertical="top"/>
    </xf>
    <xf numFmtId="0" fontId="10" fillId="0" borderId="33" xfId="1" applyFont="1" applyBorder="1" applyAlignment="1">
      <alignment horizontal="center"/>
    </xf>
    <xf numFmtId="3" fontId="6" fillId="0" borderId="34" xfId="1" applyNumberFormat="1" applyFont="1" applyBorder="1" applyAlignment="1">
      <alignment horizontal="center"/>
    </xf>
    <xf numFmtId="0" fontId="10" fillId="0" borderId="34" xfId="1" applyFont="1" applyBorder="1" applyAlignment="1">
      <alignment horizontal="left"/>
    </xf>
    <xf numFmtId="0" fontId="10" fillId="0" borderId="34" xfId="1" applyFont="1" applyBorder="1" applyAlignment="1">
      <alignment horizontal="center"/>
    </xf>
    <xf numFmtId="3" fontId="10" fillId="0" borderId="34" xfId="1" applyNumberFormat="1" applyFont="1" applyBorder="1" applyAlignment="1">
      <alignment horizontal="center"/>
    </xf>
    <xf numFmtId="0" fontId="10" fillId="0" borderId="5" xfId="1" applyFont="1" applyBorder="1" applyAlignment="1">
      <alignment horizontal="left"/>
    </xf>
    <xf numFmtId="3" fontId="10" fillId="0" borderId="5" xfId="1" applyNumberFormat="1" applyFont="1" applyBorder="1" applyAlignment="1">
      <alignment horizontal="center"/>
    </xf>
    <xf numFmtId="43" fontId="10" fillId="0" borderId="5" xfId="11" applyFont="1" applyFill="1" applyBorder="1" applyAlignment="1" applyProtection="1">
      <alignment horizontal="center"/>
      <protection locked="0"/>
    </xf>
    <xf numFmtId="43" fontId="10" fillId="0" borderId="13" xfId="11" applyFont="1" applyFill="1" applyBorder="1" applyAlignment="1" applyProtection="1">
      <alignment horizontal="right"/>
      <protection locked="0"/>
    </xf>
    <xf numFmtId="43" fontId="10" fillId="0" borderId="0" xfId="11" applyFont="1" applyFill="1" applyAlignment="1">
      <alignment horizontal="center"/>
    </xf>
    <xf numFmtId="43" fontId="10" fillId="0" borderId="0" xfId="11" applyFont="1" applyFill="1"/>
    <xf numFmtId="43" fontId="19" fillId="0" borderId="10" xfId="11" applyFont="1" applyFill="1" applyBorder="1" applyProtection="1">
      <protection locked="0"/>
    </xf>
    <xf numFmtId="43" fontId="19" fillId="0" borderId="11" xfId="11" applyFont="1" applyBorder="1" applyAlignment="1" applyProtection="1">
      <alignment horizontal="right"/>
      <protection locked="0"/>
    </xf>
    <xf numFmtId="43" fontId="19" fillId="0" borderId="11" xfId="11" applyFont="1" applyFill="1" applyBorder="1" applyAlignment="1" applyProtection="1">
      <alignment horizontal="right"/>
      <protection locked="0"/>
    </xf>
    <xf numFmtId="0" fontId="19" fillId="0" borderId="40" xfId="1" applyFont="1" applyBorder="1" applyAlignment="1">
      <alignment horizontal="center"/>
    </xf>
    <xf numFmtId="0" fontId="6" fillId="0" borderId="40" xfId="1" applyFont="1" applyBorder="1" applyAlignment="1">
      <alignment horizontal="center"/>
    </xf>
    <xf numFmtId="0" fontId="6" fillId="0" borderId="40" xfId="2" applyFont="1" applyBorder="1" applyAlignment="1">
      <alignment horizontal="center" vertical="center"/>
    </xf>
    <xf numFmtId="0" fontId="6" fillId="4" borderId="8" xfId="1" applyFont="1" applyFill="1" applyBorder="1" applyAlignment="1">
      <alignment horizontal="left"/>
    </xf>
    <xf numFmtId="0" fontId="6" fillId="4" borderId="9" xfId="1" applyFont="1" applyFill="1" applyBorder="1" applyAlignment="1">
      <alignment horizontal="center"/>
    </xf>
    <xf numFmtId="0" fontId="19" fillId="4" borderId="9" xfId="2" applyFont="1" applyFill="1" applyBorder="1" applyAlignment="1">
      <alignment horizontal="right"/>
    </xf>
    <xf numFmtId="3" fontId="6" fillId="4" borderId="9" xfId="1" applyNumberFormat="1" applyFont="1" applyFill="1" applyBorder="1" applyAlignment="1">
      <alignment horizontal="center"/>
    </xf>
    <xf numFmtId="43" fontId="6" fillId="4" borderId="10" xfId="11" applyFont="1" applyFill="1" applyBorder="1" applyAlignment="1" applyProtection="1">
      <alignment horizontal="center"/>
      <protection locked="0"/>
    </xf>
    <xf numFmtId="43" fontId="6" fillId="4" borderId="10" xfId="11" applyFont="1" applyFill="1" applyBorder="1" applyAlignment="1" applyProtection="1">
      <alignment horizontal="right"/>
      <protection locked="0"/>
    </xf>
    <xf numFmtId="43" fontId="19" fillId="4" borderId="10" xfId="11" applyFont="1" applyFill="1" applyBorder="1" applyAlignment="1" applyProtection="1">
      <alignment horizontal="right"/>
      <protection locked="0"/>
    </xf>
    <xf numFmtId="0" fontId="19" fillId="4" borderId="8" xfId="1" applyFont="1" applyFill="1" applyBorder="1" applyAlignment="1">
      <alignment horizontal="left"/>
    </xf>
    <xf numFmtId="0" fontId="19" fillId="4" borderId="9" xfId="1" applyFont="1" applyFill="1" applyBorder="1" applyAlignment="1">
      <alignment horizontal="center"/>
    </xf>
    <xf numFmtId="3" fontId="19" fillId="4" borderId="9" xfId="1" applyNumberFormat="1" applyFont="1" applyFill="1" applyBorder="1" applyAlignment="1">
      <alignment horizontal="center"/>
    </xf>
    <xf numFmtId="43" fontId="19" fillId="4" borderId="10" xfId="11" applyFont="1" applyFill="1" applyBorder="1" applyAlignment="1" applyProtection="1">
      <alignment horizontal="center"/>
      <protection locked="0"/>
    </xf>
    <xf numFmtId="170" fontId="6" fillId="0" borderId="30" xfId="11" applyNumberFormat="1" applyFont="1" applyFill="1" applyBorder="1" applyAlignment="1">
      <alignment horizontal="center" vertical="center"/>
    </xf>
    <xf numFmtId="3" fontId="6" fillId="0" borderId="0" xfId="1" applyNumberFormat="1" applyFont="1"/>
    <xf numFmtId="0" fontId="19" fillId="0" borderId="30" xfId="15" applyFont="1" applyBorder="1" applyAlignment="1">
      <alignment vertical="top" wrapText="1"/>
    </xf>
    <xf numFmtId="0" fontId="19" fillId="0" borderId="30" xfId="15" applyFont="1" applyBorder="1" applyAlignment="1">
      <alignment horizontal="center" shrinkToFit="1"/>
    </xf>
    <xf numFmtId="0" fontId="6" fillId="0" borderId="30" xfId="15" applyFont="1" applyBorder="1" applyAlignment="1">
      <alignment vertical="top" wrapText="1"/>
    </xf>
    <xf numFmtId="0" fontId="6" fillId="0" borderId="30" xfId="15" applyFont="1" applyBorder="1" applyAlignment="1">
      <alignment horizontal="center" shrinkToFit="1"/>
    </xf>
    <xf numFmtId="0" fontId="6" fillId="0" borderId="0" xfId="1" applyFont="1" applyAlignment="1">
      <alignment vertical="top"/>
    </xf>
    <xf numFmtId="0" fontId="11" fillId="0" borderId="28" xfId="2" applyFont="1" applyBorder="1" applyAlignment="1">
      <alignment horizontal="center" vertical="top"/>
    </xf>
    <xf numFmtId="0" fontId="19" fillId="0" borderId="30" xfId="0" applyFont="1" applyBorder="1" applyAlignment="1">
      <alignment horizontal="left" vertical="top" wrapText="1"/>
    </xf>
    <xf numFmtId="0" fontId="19" fillId="0" borderId="28" xfId="2" applyFont="1" applyBorder="1" applyAlignment="1">
      <alignment horizontal="center" vertical="top"/>
    </xf>
    <xf numFmtId="0" fontId="6" fillId="0" borderId="7" xfId="2" applyFont="1" applyBorder="1" applyAlignment="1">
      <alignment vertical="top"/>
    </xf>
    <xf numFmtId="0" fontId="19" fillId="0" borderId="9" xfId="2" applyFont="1" applyBorder="1" applyAlignment="1">
      <alignment vertical="top"/>
    </xf>
    <xf numFmtId="0" fontId="13" fillId="0" borderId="0" xfId="1" applyFont="1" applyAlignment="1">
      <alignment vertical="top"/>
    </xf>
    <xf numFmtId="0" fontId="17" fillId="0" borderId="0" xfId="2" applyFont="1" applyAlignment="1">
      <alignment vertical="top"/>
    </xf>
    <xf numFmtId="43" fontId="17" fillId="0" borderId="0" xfId="11" applyFont="1" applyAlignment="1">
      <alignment vertical="top"/>
    </xf>
    <xf numFmtId="43" fontId="17" fillId="0" borderId="0" xfId="11" applyFont="1" applyAlignment="1">
      <alignment horizontal="right" vertical="top"/>
    </xf>
    <xf numFmtId="43" fontId="11" fillId="0" borderId="28" xfId="11" applyFont="1" applyBorder="1" applyAlignment="1">
      <alignment horizontal="center" vertical="top"/>
    </xf>
    <xf numFmtId="43" fontId="19" fillId="0" borderId="28" xfId="11" applyFont="1" applyBorder="1" applyAlignment="1">
      <alignment horizontal="center" vertical="top"/>
    </xf>
    <xf numFmtId="170" fontId="6" fillId="0" borderId="30" xfId="11" applyNumberFormat="1" applyFont="1" applyFill="1" applyBorder="1" applyAlignment="1">
      <alignment vertical="top" wrapText="1"/>
    </xf>
    <xf numFmtId="43" fontId="6" fillId="0" borderId="30" xfId="11" applyFont="1" applyFill="1" applyBorder="1" applyAlignment="1">
      <alignment horizontal="right" vertical="top" wrapText="1"/>
    </xf>
    <xf numFmtId="170" fontId="6" fillId="0" borderId="30" xfId="11" applyNumberFormat="1" applyFont="1" applyBorder="1" applyAlignment="1">
      <alignment vertical="top"/>
    </xf>
    <xf numFmtId="43" fontId="6" fillId="0" borderId="30" xfId="11" applyFont="1" applyBorder="1" applyAlignment="1">
      <alignment horizontal="right" vertical="top"/>
    </xf>
    <xf numFmtId="43" fontId="6" fillId="0" borderId="30" xfId="11" applyFont="1" applyFill="1" applyBorder="1" applyAlignment="1">
      <alignment horizontal="right" vertical="top"/>
    </xf>
    <xf numFmtId="170" fontId="6" fillId="0" borderId="30" xfId="11" applyNumberFormat="1" applyFont="1" applyFill="1" applyBorder="1" applyAlignment="1">
      <alignment vertical="top"/>
    </xf>
    <xf numFmtId="9" fontId="6" fillId="0" borderId="30" xfId="12" applyFont="1" applyFill="1" applyBorder="1" applyAlignment="1">
      <alignment vertical="top"/>
    </xf>
    <xf numFmtId="9" fontId="6" fillId="0" borderId="30" xfId="11" applyNumberFormat="1" applyFont="1" applyBorder="1" applyAlignment="1">
      <alignment vertical="top"/>
    </xf>
    <xf numFmtId="43" fontId="6" fillId="0" borderId="29" xfId="11" applyFont="1" applyBorder="1" applyAlignment="1">
      <alignment horizontal="right" vertical="top"/>
    </xf>
    <xf numFmtId="43" fontId="6" fillId="0" borderId="29" xfId="11" applyFont="1" applyFill="1" applyBorder="1" applyAlignment="1">
      <alignment horizontal="right" vertical="top" wrapText="1"/>
    </xf>
    <xf numFmtId="43" fontId="6" fillId="0" borderId="29" xfId="11" applyFont="1" applyFill="1" applyBorder="1" applyAlignment="1">
      <alignment horizontal="right" vertical="top"/>
    </xf>
    <xf numFmtId="170" fontId="6" fillId="0" borderId="31" xfId="11" applyNumberFormat="1" applyFont="1" applyFill="1" applyBorder="1" applyAlignment="1">
      <alignment vertical="top"/>
    </xf>
    <xf numFmtId="43" fontId="6" fillId="0" borderId="30" xfId="11" applyFont="1" applyFill="1" applyBorder="1" applyAlignment="1">
      <alignment vertical="top"/>
    </xf>
    <xf numFmtId="1" fontId="6" fillId="0" borderId="7" xfId="2" applyNumberFormat="1" applyFont="1" applyBorder="1" applyAlignment="1">
      <alignment horizontal="center" vertical="top"/>
    </xf>
    <xf numFmtId="43" fontId="6" fillId="0" borderId="7" xfId="11" applyFont="1" applyBorder="1" applyAlignment="1" applyProtection="1">
      <alignment vertical="top"/>
      <protection locked="0"/>
    </xf>
    <xf numFmtId="0" fontId="6" fillId="0" borderId="9" xfId="2" applyFont="1" applyBorder="1" applyAlignment="1">
      <alignment vertical="top"/>
    </xf>
    <xf numFmtId="1" fontId="6" fillId="0" borderId="9" xfId="2" applyNumberFormat="1" applyFont="1" applyBorder="1" applyAlignment="1">
      <alignment horizontal="center" vertical="top"/>
    </xf>
    <xf numFmtId="43" fontId="6" fillId="0" borderId="10" xfId="11" applyFont="1" applyBorder="1" applyAlignment="1" applyProtection="1">
      <alignment vertical="top"/>
      <protection locked="0"/>
    </xf>
    <xf numFmtId="43" fontId="19" fillId="0" borderId="10" xfId="11" applyFont="1" applyBorder="1" applyAlignment="1" applyProtection="1">
      <alignment vertical="top"/>
      <protection locked="0"/>
    </xf>
    <xf numFmtId="43" fontId="13" fillId="0" borderId="0" xfId="11" applyFont="1" applyAlignment="1">
      <alignment vertical="top"/>
    </xf>
    <xf numFmtId="0" fontId="6" fillId="0" borderId="33" xfId="2" applyFont="1" applyBorder="1"/>
    <xf numFmtId="0" fontId="6" fillId="0" borderId="28" xfId="2" applyFont="1" applyBorder="1"/>
    <xf numFmtId="174" fontId="6" fillId="0" borderId="28" xfId="2" applyNumberFormat="1" applyFont="1" applyBorder="1" applyAlignment="1" applyProtection="1">
      <alignment horizontal="right"/>
      <protection locked="0"/>
    </xf>
    <xf numFmtId="0" fontId="3" fillId="0" borderId="0" xfId="2" applyFont="1" applyAlignment="1">
      <alignment horizontal="left"/>
    </xf>
    <xf numFmtId="0" fontId="3" fillId="0" borderId="28" xfId="2" applyFont="1" applyBorder="1" applyAlignment="1">
      <alignment horizontal="left"/>
    </xf>
    <xf numFmtId="0" fontId="19" fillId="0" borderId="40" xfId="2" applyFont="1" applyBorder="1"/>
    <xf numFmtId="0" fontId="6" fillId="0" borderId="40" xfId="2" applyFont="1" applyBorder="1" applyAlignment="1">
      <alignment horizontal="center"/>
    </xf>
    <xf numFmtId="0" fontId="6" fillId="0" borderId="40" xfId="2" applyFont="1" applyBorder="1"/>
    <xf numFmtId="0" fontId="6" fillId="0" borderId="0" xfId="2" applyFont="1" applyAlignment="1">
      <alignment horizontal="left"/>
    </xf>
    <xf numFmtId="0" fontId="6" fillId="0" borderId="28" xfId="2" applyFont="1" applyBorder="1" applyAlignment="1">
      <alignment horizontal="left"/>
    </xf>
    <xf numFmtId="0" fontId="6" fillId="0" borderId="28" xfId="2" applyFont="1" applyBorder="1" applyAlignment="1">
      <alignment horizontal="center"/>
    </xf>
    <xf numFmtId="4" fontId="6" fillId="0" borderId="28" xfId="2" applyNumberFormat="1" applyFont="1" applyBorder="1" applyAlignment="1">
      <alignment horizontal="center"/>
    </xf>
    <xf numFmtId="175" fontId="6" fillId="0" borderId="28" xfId="2" applyNumberFormat="1" applyFont="1" applyBorder="1"/>
    <xf numFmtId="0" fontId="6" fillId="0" borderId="29" xfId="2" applyFont="1" applyBorder="1" applyAlignment="1">
      <alignment horizontal="left"/>
    </xf>
    <xf numFmtId="175" fontId="6" fillId="0" borderId="28" xfId="2" applyNumberFormat="1" applyFont="1" applyBorder="1" applyAlignment="1">
      <alignment horizontal="center"/>
    </xf>
    <xf numFmtId="0" fontId="6" fillId="0" borderId="33" xfId="1" applyFont="1" applyBorder="1" applyAlignment="1">
      <alignment horizontal="left"/>
    </xf>
    <xf numFmtId="0" fontId="17" fillId="0" borderId="0" xfId="2" applyFont="1" applyAlignment="1">
      <alignment horizontal="left"/>
    </xf>
    <xf numFmtId="0" fontId="17" fillId="0" borderId="28" xfId="2" applyFont="1" applyBorder="1" applyAlignment="1">
      <alignment horizontal="left"/>
    </xf>
    <xf numFmtId="0" fontId="6" fillId="0" borderId="9" xfId="2" applyFont="1" applyBorder="1" applyAlignment="1">
      <alignment horizontal="left"/>
    </xf>
    <xf numFmtId="0" fontId="6" fillId="0" borderId="9" xfId="2" applyFont="1" applyBorder="1" applyAlignment="1">
      <alignment horizontal="center"/>
    </xf>
    <xf numFmtId="0" fontId="6" fillId="0" borderId="10" xfId="2" applyFont="1" applyBorder="1" applyAlignment="1">
      <alignment horizontal="center"/>
    </xf>
    <xf numFmtId="174" fontId="6" fillId="0" borderId="10" xfId="2" applyNumberFormat="1" applyFont="1" applyBorder="1" applyAlignment="1" applyProtection="1">
      <alignment horizontal="right"/>
      <protection locked="0"/>
    </xf>
    <xf numFmtId="0" fontId="6" fillId="0" borderId="28" xfId="2" quotePrefix="1" applyFont="1" applyBorder="1" applyAlignment="1">
      <alignment horizontal="left"/>
    </xf>
    <xf numFmtId="176" fontId="6" fillId="0" borderId="28" xfId="2" applyNumberFormat="1" applyFont="1" applyBorder="1"/>
    <xf numFmtId="9" fontId="6" fillId="0" borderId="28" xfId="1" applyNumberFormat="1" applyFont="1" applyBorder="1"/>
    <xf numFmtId="9" fontId="6" fillId="0" borderId="28" xfId="2" applyNumberFormat="1" applyFont="1" applyBorder="1"/>
    <xf numFmtId="0" fontId="6" fillId="0" borderId="40" xfId="1" applyFont="1" applyBorder="1"/>
    <xf numFmtId="0" fontId="6" fillId="0" borderId="33" xfId="16" applyBorder="1" applyAlignment="1">
      <alignment horizontal="left"/>
    </xf>
    <xf numFmtId="0" fontId="6" fillId="0" borderId="28" xfId="16" applyBorder="1" applyAlignment="1">
      <alignment horizontal="left"/>
    </xf>
    <xf numFmtId="0" fontId="6" fillId="0" borderId="28" xfId="16" applyBorder="1" applyAlignment="1">
      <alignment horizontal="center"/>
    </xf>
    <xf numFmtId="176" fontId="6" fillId="0" borderId="28" xfId="1" applyNumberFormat="1" applyFont="1" applyBorder="1"/>
    <xf numFmtId="0" fontId="6" fillId="0" borderId="28" xfId="1" quotePrefix="1" applyFont="1" applyBorder="1" applyAlignment="1">
      <alignment horizontal="center"/>
    </xf>
    <xf numFmtId="0" fontId="19" fillId="0" borderId="40" xfId="2" applyFont="1" applyBorder="1" applyAlignment="1">
      <alignment horizontal="left"/>
    </xf>
    <xf numFmtId="0" fontId="6" fillId="0" borderId="28" xfId="2" quotePrefix="1" applyFont="1" applyBorder="1" applyAlignment="1">
      <alignment horizontal="center"/>
    </xf>
    <xf numFmtId="177" fontId="6" fillId="0" borderId="28" xfId="2" applyNumberFormat="1" applyFont="1" applyBorder="1"/>
    <xf numFmtId="0" fontId="19" fillId="0" borderId="9" xfId="2" applyFont="1" applyBorder="1" applyAlignment="1">
      <alignment horizontal="left"/>
    </xf>
    <xf numFmtId="0" fontId="19" fillId="0" borderId="9" xfId="2" applyFont="1" applyBorder="1" applyAlignment="1">
      <alignment horizontal="center"/>
    </xf>
    <xf numFmtId="0" fontId="6" fillId="0" borderId="10" xfId="2" applyFont="1" applyBorder="1"/>
    <xf numFmtId="0" fontId="24" fillId="0" borderId="0" xfId="13" applyFont="1" applyAlignment="1">
      <alignment horizontal="center" vertical="center"/>
    </xf>
    <xf numFmtId="0" fontId="27" fillId="0" borderId="0" xfId="13" applyFont="1" applyAlignment="1">
      <alignment horizontal="center"/>
    </xf>
    <xf numFmtId="0" fontId="28" fillId="0" borderId="0" xfId="13" applyFont="1" applyAlignment="1">
      <alignment horizontal="left" vertical="top" wrapText="1"/>
    </xf>
    <xf numFmtId="173" fontId="24" fillId="0" borderId="0" xfId="14" quotePrefix="1" applyNumberFormat="1" applyFont="1" applyAlignment="1">
      <alignment horizontal="right"/>
    </xf>
    <xf numFmtId="0" fontId="21" fillId="0" borderId="0" xfId="13" applyFont="1" applyAlignment="1">
      <alignment horizontal="center" vertical="top"/>
    </xf>
    <xf numFmtId="0" fontId="24" fillId="0" borderId="0" xfId="13" applyFont="1" applyAlignment="1">
      <alignment horizontal="center"/>
    </xf>
    <xf numFmtId="0" fontId="25" fillId="0" borderId="0" xfId="13" applyFont="1" applyAlignment="1">
      <alignment horizontal="center"/>
    </xf>
    <xf numFmtId="0" fontId="24" fillId="0" borderId="0" xfId="13" applyFont="1" applyAlignment="1">
      <alignment horizontal="center" vertical="center" wrapText="1"/>
    </xf>
    <xf numFmtId="0" fontId="26" fillId="0" borderId="0" xfId="13" applyFont="1" applyAlignment="1">
      <alignment horizontal="center" vertical="center" wrapText="1"/>
    </xf>
    <xf numFmtId="43" fontId="19" fillId="0" borderId="2" xfId="11" applyFont="1" applyBorder="1" applyAlignment="1">
      <alignment horizontal="center" vertical="center"/>
    </xf>
    <xf numFmtId="43" fontId="19" fillId="0" borderId="5" xfId="11" applyFont="1" applyBorder="1" applyAlignment="1">
      <alignment horizontal="center" vertical="center"/>
    </xf>
    <xf numFmtId="0" fontId="3" fillId="0" borderId="0" xfId="1" applyFont="1" applyAlignment="1">
      <alignment horizontal="left" wrapText="1"/>
    </xf>
    <xf numFmtId="0" fontId="19" fillId="0" borderId="2" xfId="2" applyFont="1" applyBorder="1" applyAlignment="1">
      <alignment horizontal="center" vertical="center"/>
    </xf>
    <xf numFmtId="0" fontId="19" fillId="0" borderId="5" xfId="2" applyFont="1" applyBorder="1" applyAlignment="1">
      <alignment horizontal="center" vertical="center"/>
    </xf>
    <xf numFmtId="0" fontId="19" fillId="0" borderId="1" xfId="2" applyFont="1" applyBorder="1" applyAlignment="1">
      <alignment horizontal="center" vertical="center"/>
    </xf>
    <xf numFmtId="0" fontId="19" fillId="0" borderId="3" xfId="2" applyFont="1" applyBorder="1" applyAlignment="1">
      <alignment horizontal="center" vertical="center"/>
    </xf>
    <xf numFmtId="0" fontId="19" fillId="0" borderId="4" xfId="2" applyFont="1" applyBorder="1" applyAlignment="1">
      <alignment horizontal="center" vertical="center"/>
    </xf>
    <xf numFmtId="0" fontId="19" fillId="0" borderId="6" xfId="2" applyFont="1" applyBorder="1" applyAlignment="1">
      <alignment horizontal="center" vertical="center"/>
    </xf>
    <xf numFmtId="43" fontId="19" fillId="0" borderId="2" xfId="11" applyFont="1" applyFill="1" applyBorder="1" applyAlignment="1" applyProtection="1">
      <alignment horizontal="center" vertical="center"/>
      <protection locked="0"/>
    </xf>
    <xf numFmtId="43" fontId="19" fillId="0" borderId="5" xfId="11" applyFont="1" applyFill="1" applyBorder="1" applyAlignment="1" applyProtection="1">
      <alignment horizontal="center" vertical="center"/>
      <protection locked="0"/>
    </xf>
    <xf numFmtId="43" fontId="19" fillId="0" borderId="2" xfId="11" applyFont="1" applyBorder="1" applyAlignment="1" applyProtection="1">
      <alignment horizontal="center" vertical="center"/>
      <protection locked="0"/>
    </xf>
    <xf numFmtId="43" fontId="19" fillId="0" borderId="5" xfId="11" applyFont="1" applyBorder="1" applyAlignment="1" applyProtection="1">
      <alignment horizontal="center" vertical="center"/>
      <protection locked="0"/>
    </xf>
    <xf numFmtId="43" fontId="19" fillId="0" borderId="2" xfId="11" applyFont="1" applyFill="1" applyBorder="1" applyAlignment="1">
      <alignment horizontal="center" vertical="center"/>
    </xf>
    <xf numFmtId="43" fontId="19" fillId="0" borderId="5" xfId="11" applyFont="1" applyFill="1" applyBorder="1" applyAlignment="1">
      <alignment horizontal="center" vertical="center"/>
    </xf>
    <xf numFmtId="43" fontId="19" fillId="0" borderId="2" xfId="11" applyFont="1" applyBorder="1" applyAlignment="1">
      <alignment horizontal="center" vertical="top"/>
    </xf>
    <xf numFmtId="43" fontId="19" fillId="0" borderId="5" xfId="11" applyFont="1" applyBorder="1" applyAlignment="1">
      <alignment horizontal="center" vertical="top"/>
    </xf>
    <xf numFmtId="0" fontId="19" fillId="0" borderId="3" xfId="2" applyFont="1" applyBorder="1" applyAlignment="1">
      <alignment horizontal="center" vertical="top"/>
    </xf>
    <xf numFmtId="0" fontId="19" fillId="0" borderId="6" xfId="2" applyFont="1" applyBorder="1" applyAlignment="1">
      <alignment horizontal="center" vertical="top"/>
    </xf>
    <xf numFmtId="0" fontId="19" fillId="0" borderId="2" xfId="2" applyFont="1" applyBorder="1" applyAlignment="1">
      <alignment horizontal="center" vertical="top"/>
    </xf>
    <xf numFmtId="0" fontId="19" fillId="0" borderId="5" xfId="2" applyFont="1" applyBorder="1" applyAlignment="1">
      <alignment horizontal="center" vertical="top"/>
    </xf>
    <xf numFmtId="0" fontId="5" fillId="0" borderId="23" xfId="1" applyFont="1" applyBorder="1" applyAlignment="1">
      <alignment horizontal="right" vertical="center"/>
    </xf>
    <xf numFmtId="0" fontId="5" fillId="0" borderId="24" xfId="1" applyFont="1" applyBorder="1" applyAlignment="1">
      <alignment horizontal="right" vertical="center"/>
    </xf>
    <xf numFmtId="0" fontId="8" fillId="0" borderId="16" xfId="1" applyFont="1" applyBorder="1" applyAlignment="1">
      <alignment horizontal="right" vertical="center"/>
    </xf>
    <xf numFmtId="0" fontId="8" fillId="0" borderId="12" xfId="1" applyFont="1" applyBorder="1" applyAlignment="1">
      <alignment horizontal="right" vertical="center"/>
    </xf>
    <xf numFmtId="0" fontId="7" fillId="0" borderId="0" xfId="1" applyFont="1" applyAlignment="1">
      <alignment horizontal="center" wrapText="1"/>
    </xf>
    <xf numFmtId="0" fontId="7" fillId="0" borderId="0" xfId="1" applyFont="1" applyAlignment="1">
      <alignment horizontal="center"/>
    </xf>
    <xf numFmtId="0" fontId="15" fillId="0" borderId="0" xfId="10" applyFont="1" applyAlignment="1">
      <alignment horizontal="center"/>
    </xf>
  </cellXfs>
  <cellStyles count="17">
    <cellStyle name="Comma" xfId="11" builtinId="3"/>
    <cellStyle name="Comma 2 2" xfId="7"/>
    <cellStyle name="Comma 2 3" xfId="6"/>
    <cellStyle name="Comma 3" xfId="4"/>
    <cellStyle name="Currency 2" xfId="8"/>
    <cellStyle name="Normal" xfId="0" builtinId="0"/>
    <cellStyle name="Normal 10" xfId="15"/>
    <cellStyle name="Normal 2" xfId="1"/>
    <cellStyle name="Normal 2 2" xfId="3"/>
    <cellStyle name="Normal 3" xfId="9"/>
    <cellStyle name="Normal 4" xfId="5"/>
    <cellStyle name="Normal 4 2" xfId="14"/>
    <cellStyle name="Normal_Dwarsloop 2001 QTY" xfId="2"/>
    <cellStyle name="Normal_Dwarsloop Qty List" xfId="16"/>
    <cellStyle name="Normal_Hotel Viability No. 1" xfId="13"/>
    <cellStyle name="Normal_Kampersrus Cost Estimate" xfId="10"/>
    <cellStyle name="Percent" xfId="1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935265</xdr:colOff>
      <xdr:row>4</xdr:row>
      <xdr:rowOff>34925</xdr:rowOff>
    </xdr:from>
    <xdr:to>
      <xdr:col>5</xdr:col>
      <xdr:colOff>297277</xdr:colOff>
      <xdr:row>8</xdr:row>
      <xdr:rowOff>124802</xdr:rowOff>
    </xdr:to>
    <xdr:pic>
      <xdr:nvPicPr>
        <xdr:cNvPr id="2" name="Picture 1">
          <a:extLst>
            <a:ext uri="{FF2B5EF4-FFF2-40B4-BE49-F238E27FC236}">
              <a16:creationId xmlns:a16="http://schemas.microsoft.com/office/drawing/2014/main" xmlns="" id="{0C5800B8-9201-436E-B32A-C4C66D7048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424215" y="1069975"/>
          <a:ext cx="3705412" cy="807427"/>
        </a:xfrm>
        <a:prstGeom prst="rect">
          <a:avLst/>
        </a:prstGeom>
        <a:noFill/>
        <a:ln>
          <a:noFill/>
        </a:ln>
      </xdr:spPr>
    </xdr:pic>
    <xdr:clientData/>
  </xdr:twoCellAnchor>
  <xdr:twoCellAnchor editAs="oneCell">
    <xdr:from>
      <xdr:col>5</xdr:col>
      <xdr:colOff>256220</xdr:colOff>
      <xdr:row>26</xdr:row>
      <xdr:rowOff>142875</xdr:rowOff>
    </xdr:from>
    <xdr:to>
      <xdr:col>7</xdr:col>
      <xdr:colOff>202711</xdr:colOff>
      <xdr:row>27</xdr:row>
      <xdr:rowOff>1346199</xdr:rowOff>
    </xdr:to>
    <xdr:pic>
      <xdr:nvPicPr>
        <xdr:cNvPr id="3" name="Picture 2">
          <a:extLst>
            <a:ext uri="{FF2B5EF4-FFF2-40B4-BE49-F238E27FC236}">
              <a16:creationId xmlns:a16="http://schemas.microsoft.com/office/drawing/2014/main" xmlns="" id="{1F84920C-7A97-459F-ABC6-7FFF4CC9EF8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5088570" y="5762625"/>
          <a:ext cx="1391116" cy="1435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xdr:row>
      <xdr:rowOff>0</xdr:rowOff>
    </xdr:from>
    <xdr:to>
      <xdr:col>11</xdr:col>
      <xdr:colOff>304800</xdr:colOff>
      <xdr:row>8</xdr:row>
      <xdr:rowOff>123825</xdr:rowOff>
    </xdr:to>
    <xdr:sp macro="" textlink="">
      <xdr:nvSpPr>
        <xdr:cNvPr id="4" name="AutoShape 1" descr="A drawing of a face&#10;&#10;Description automatically generated">
          <a:extLst>
            <a:ext uri="{FF2B5EF4-FFF2-40B4-BE49-F238E27FC236}">
              <a16:creationId xmlns:a16="http://schemas.microsoft.com/office/drawing/2014/main" xmlns="" id="{465EA9BD-996C-4BB9-B082-98E990833E95}"/>
            </a:ext>
          </a:extLst>
        </xdr:cNvPr>
        <xdr:cNvSpPr>
          <a:spLocks noChangeAspect="1" noChangeArrowheads="1"/>
        </xdr:cNvSpPr>
      </xdr:nvSpPr>
      <xdr:spPr bwMode="auto">
        <a:xfrm>
          <a:off x="8718550" y="158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486833</xdr:colOff>
      <xdr:row>1</xdr:row>
      <xdr:rowOff>328083</xdr:rowOff>
    </xdr:from>
    <xdr:to>
      <xdr:col>3</xdr:col>
      <xdr:colOff>1579880</xdr:colOff>
      <xdr:row>5</xdr:row>
      <xdr:rowOff>92642</xdr:rowOff>
    </xdr:to>
    <xdr:pic>
      <xdr:nvPicPr>
        <xdr:cNvPr id="2" name="Picture 1" descr="Vhembe DM">
          <a:extLst>
            <a:ext uri="{FF2B5EF4-FFF2-40B4-BE49-F238E27FC236}">
              <a16:creationId xmlns:a16="http://schemas.microsoft.com/office/drawing/2014/main" xmlns="" id="{32E2A39A-54E9-AC60-5228-528651A86D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0" y="571500"/>
          <a:ext cx="1100667" cy="85951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k-reception\old%20reception%20documents\I\Intsika%20Yethu%20Ward%2015%20Camama%20Forest\Certificates\Masakhane%20-%20Cert%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User/Local%20Settings/Temporary%20Internet%20Files/Content.Outlook/5ZYBOK5A/Tsomo%20invoce1.IAFJV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ain\projects\T\Tsomo%20Water%20RDP3%20970315\Tsomo%20busplan%20Phase%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erver\01-E-files\alma\Data%20Files\BOSBOK\MARITE\Marite%202001%20Q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ries\c\Data%20Files\Maruleng\Kampersrust\Kampersrus%20Cost%20Estim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le-server\01-E-files\alma\Nov%2003\0304A0%20Kampersrus%20Ten%20Pryse\Kampersrus%20Qty%20List%20Prys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in\projects\K\Komga%20Treatment%20Works\Treatment%20works%20estim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Certificate"/>
      <sheetName val="Summary"/>
      <sheetName val="BOQ"/>
      <sheetName val="25kl Mthimbini"/>
      <sheetName val="25kl Chamama"/>
      <sheetName val="25kl Cubeni"/>
      <sheetName val="50 kl"/>
      <sheetName val="Materials on Site"/>
      <sheetName val="Contingencies"/>
      <sheetName val="Calcs"/>
      <sheetName val="Prev_ Payments"/>
    </sheetNames>
    <sheetDataSet>
      <sheetData sheetId="0" refreshError="1"/>
      <sheetData sheetId="1"/>
      <sheetData sheetId="2"/>
      <sheetData sheetId="3"/>
      <sheetData sheetId="4" refreshError="1"/>
      <sheetData sheetId="5" refreshError="1"/>
      <sheetData sheetId="6" refreshError="1"/>
      <sheetData sheetId="7"/>
      <sheetData sheetId="8"/>
      <sheetData sheetId="9" refreshError="1"/>
      <sheetData sheetId="10" refreshError="1"/>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sheetData sheetId="1">
        <row r="15">
          <cell r="E15" t="str">
            <v>Mthatha</v>
          </cell>
        </row>
        <row r="22">
          <cell r="E22" t="str">
            <v>VAT</v>
          </cell>
          <cell r="G22" t="str">
            <v>Credit Card #1</v>
          </cell>
        </row>
        <row r="23">
          <cell r="G23" t="str">
            <v>Credit Card #2</v>
          </cell>
        </row>
        <row r="24">
          <cell r="G24" t="str">
            <v>Credit Card #3</v>
          </cell>
        </row>
        <row r="28">
          <cell r="D28" t="b">
            <v>0</v>
          </cell>
        </row>
      </sheetData>
      <sheetData sheetId="2" refreshError="1"/>
      <sheetData sheetId="3" refreshError="1"/>
      <sheetData sheetId="4" refreshError="1"/>
      <sheetData sheetId="5" refreshError="1"/>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plan"/>
      <sheetName val="Bulk demand"/>
      <sheetName val="Tsomo Data"/>
      <sheetName val="Develop gravity"/>
      <sheetName val="Mains"/>
      <sheetName val="Village reticulation"/>
      <sheetName val="Summary"/>
      <sheetName val="Program"/>
      <sheetName val="O&amp;M"/>
      <sheetName val="Task Definition"/>
      <sheetName val="Develop groundwater"/>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Bulk_demand"/>
      <sheetName val="Tsomo_Data"/>
      <sheetName val="Develop_gravity"/>
      <sheetName val="Village_reticulation"/>
      <sheetName val="Task_Definition"/>
      <sheetName val="Develop_groundwater"/>
    </sheetNames>
    <sheetDataSet>
      <sheetData sheetId="0" refreshError="1"/>
      <sheetData sheetId="1" refreshError="1"/>
      <sheetData sheetId="2" refreshError="1"/>
      <sheetData sheetId="3" refreshError="1"/>
      <sheetData sheetId="4">
        <row r="24">
          <cell r="D24">
            <v>293200</v>
          </cell>
        </row>
        <row r="25">
          <cell r="F25">
            <v>5550</v>
          </cell>
        </row>
        <row r="26">
          <cell r="F26">
            <v>4600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1"/>
      <sheetName val="SCHED2"/>
      <sheetName val="SCHED3"/>
      <sheetName val="SCHED4"/>
      <sheetName val="SCHED5"/>
      <sheetName val="SCHED6"/>
      <sheetName val="SCHED7"/>
      <sheetName val="SCHED8"/>
      <sheetName val="SCHED9"/>
      <sheetName val="SCHED 10"/>
    </sheetNames>
    <sheetDataSet>
      <sheetData sheetId="0"/>
      <sheetData sheetId="1"/>
      <sheetData sheetId="2">
        <row r="1">
          <cell r="A1" t="str">
            <v>RAND WATER</v>
          </cell>
          <cell r="H1" t="str">
            <v>Schedule 3.</v>
          </cell>
        </row>
        <row r="2">
          <cell r="A2" t="str">
            <v>BUSHBUCKRIDGE INFRASTRUCTURE DEVELOPMENT</v>
          </cell>
          <cell r="H2" t="str">
            <v>Gravity Main</v>
          </cell>
        </row>
        <row r="3">
          <cell r="A3" t="str">
            <v>MARITE WATER PROJECT  :   NP 123</v>
          </cell>
          <cell r="H3" t="str">
            <v>Oakley Low to</v>
          </cell>
        </row>
        <row r="4">
          <cell r="A4" t="str">
            <v>SCHEDULE 3.   :   GRAVITY MAIN OAKLEY LOW TO OAKLEY HIGH LEVEL</v>
          </cell>
          <cell r="H4" t="str">
            <v>Oakley High Level</v>
          </cell>
        </row>
        <row r="5">
          <cell r="A5" t="str">
            <v>ITEM</v>
          </cell>
          <cell r="B5" t="str">
            <v>PAYM.</v>
          </cell>
          <cell r="C5" t="str">
            <v>DESCRIPTION</v>
          </cell>
          <cell r="E5" t="str">
            <v>UNIT</v>
          </cell>
          <cell r="F5" t="str">
            <v>QUANT.</v>
          </cell>
          <cell r="G5" t="str">
            <v>RATE</v>
          </cell>
          <cell r="H5" t="str">
            <v>AMOUNT</v>
          </cell>
        </row>
        <row r="6">
          <cell r="A6" t="str">
            <v>NO.</v>
          </cell>
          <cell r="B6" t="str">
            <v>REF.</v>
          </cell>
        </row>
        <row r="8">
          <cell r="B8" t="str">
            <v>SABS</v>
          </cell>
        </row>
        <row r="9">
          <cell r="A9">
            <v>3.1</v>
          </cell>
          <cell r="B9" t="str">
            <v>1200DB</v>
          </cell>
          <cell r="C9" t="str">
            <v>SITE CLEARANCE</v>
          </cell>
        </row>
        <row r="10">
          <cell r="A10" t="str">
            <v>3.1.1</v>
          </cell>
          <cell r="B10" t="str">
            <v>8.3.a)</v>
          </cell>
          <cell r="C10" t="str">
            <v>a)</v>
          </cell>
          <cell r="D10" t="str">
            <v>Clear vegetation and trees of girth up to 1m</v>
          </cell>
          <cell r="E10" t="str">
            <v>m</v>
          </cell>
          <cell r="F10">
            <v>3000</v>
          </cell>
        </row>
        <row r="12">
          <cell r="A12" t="str">
            <v>3.1.2</v>
          </cell>
          <cell r="B12" t="str">
            <v>8.3.b)</v>
          </cell>
          <cell r="C12" t="str">
            <v>b)</v>
          </cell>
          <cell r="D12" t="str">
            <v>Clear trees of girth over 1m (Provisional)</v>
          </cell>
          <cell r="E12" t="str">
            <v>no</v>
          </cell>
          <cell r="F12">
            <v>5</v>
          </cell>
        </row>
        <row r="14">
          <cell r="B14" t="str">
            <v>SABS</v>
          </cell>
          <cell r="C14" t="str">
            <v xml:space="preserve"> </v>
          </cell>
        </row>
        <row r="15">
          <cell r="A15">
            <v>3.2</v>
          </cell>
          <cell r="B15" t="str">
            <v>1200DB</v>
          </cell>
          <cell r="C15" t="str">
            <v>EXCAVATION</v>
          </cell>
        </row>
        <row r="16">
          <cell r="A16" t="str">
            <v>3.2.1</v>
          </cell>
          <cell r="B16" t="str">
            <v>8.3.2a)</v>
          </cell>
          <cell r="C16" t="str">
            <v>Excavation with manual labour in pickable material</v>
          </cell>
        </row>
        <row r="17">
          <cell r="C17" t="str">
            <v>for trenches for 250 DN pipes and smaller. Rates to</v>
          </cell>
        </row>
        <row r="18">
          <cell r="C18" t="str">
            <v>include backfill, compact and dispose of surplus</v>
          </cell>
        </row>
        <row r="19">
          <cell r="C19" t="str">
            <v>material</v>
          </cell>
        </row>
        <row r="20">
          <cell r="C20" t="str">
            <v>a)</v>
          </cell>
          <cell r="D20" t="str">
            <v>Up to 1,5m deep</v>
          </cell>
          <cell r="E20" t="str">
            <v>m</v>
          </cell>
        </row>
        <row r="22">
          <cell r="C22" t="str">
            <v>b)</v>
          </cell>
          <cell r="D22" t="str">
            <v>Over 1,5m up to 2,5m deep (Provisional)</v>
          </cell>
          <cell r="E22" t="str">
            <v>m</v>
          </cell>
        </row>
        <row r="24">
          <cell r="A24" t="str">
            <v>3.2.2</v>
          </cell>
          <cell r="B24" t="str">
            <v>8.3.2a)</v>
          </cell>
          <cell r="C24" t="str">
            <v>Excavation in all materials for trenches for 250 DN</v>
          </cell>
        </row>
        <row r="25">
          <cell r="C25" t="str">
            <v xml:space="preserve">pipes and smaller with mechanical equipment.  Rates </v>
          </cell>
        </row>
        <row r="26">
          <cell r="C26" t="str">
            <v>to include dispose of surplus material</v>
          </cell>
        </row>
        <row r="27">
          <cell r="C27" t="str">
            <v>a)</v>
          </cell>
          <cell r="D27" t="str">
            <v>Up to 1,5m deep</v>
          </cell>
          <cell r="E27" t="str">
            <v>m</v>
          </cell>
          <cell r="F27">
            <v>2470</v>
          </cell>
        </row>
        <row r="29">
          <cell r="C29" t="str">
            <v>b)</v>
          </cell>
          <cell r="D29" t="str">
            <v>Over 1,5m up to 2,5m deep (Provisional)</v>
          </cell>
          <cell r="E29" t="str">
            <v>m</v>
          </cell>
          <cell r="F29">
            <v>50</v>
          </cell>
        </row>
        <row r="31">
          <cell r="A31" t="str">
            <v>3.2.3</v>
          </cell>
          <cell r="B31" t="str">
            <v>8.3.2a)</v>
          </cell>
          <cell r="C31" t="str">
            <v>Backfill and compact materials with manual labour</v>
          </cell>
        </row>
        <row r="32">
          <cell r="C32" t="str">
            <v>item 3.2.2</v>
          </cell>
          <cell r="E32" t="str">
            <v>m</v>
          </cell>
        </row>
        <row r="34">
          <cell r="A34" t="str">
            <v>3.2.4</v>
          </cell>
          <cell r="B34" t="str">
            <v>8.3.2b)</v>
          </cell>
          <cell r="C34" t="str">
            <v>Extra-over item 3.2.1 and 3.2.2 for</v>
          </cell>
        </row>
        <row r="35">
          <cell r="C35" t="str">
            <v>a)</v>
          </cell>
          <cell r="D35" t="str">
            <v>Intermediate excavation (Prov.)</v>
          </cell>
          <cell r="E35" t="str">
            <v>m³</v>
          </cell>
          <cell r="F35">
            <v>600</v>
          </cell>
        </row>
        <row r="37">
          <cell r="C37" t="str">
            <v>b)</v>
          </cell>
          <cell r="D37" t="str">
            <v>Hard rock excavation (Prov.)</v>
          </cell>
          <cell r="E37" t="str">
            <v>m³</v>
          </cell>
          <cell r="F37">
            <v>300</v>
          </cell>
        </row>
        <row r="39">
          <cell r="A39" t="str">
            <v>3.2.5</v>
          </cell>
          <cell r="B39" t="str">
            <v>8.3.2c)</v>
          </cell>
          <cell r="C39" t="str">
            <v>Excavate and dispose of unsuitable material from</v>
          </cell>
        </row>
        <row r="40">
          <cell r="C40" t="str">
            <v>trench bottom (Prov.)</v>
          </cell>
          <cell r="E40" t="str">
            <v>m³</v>
          </cell>
          <cell r="F40">
            <v>600</v>
          </cell>
        </row>
        <row r="42">
          <cell r="A42" t="str">
            <v>3.2.6</v>
          </cell>
          <cell r="B42" t="str">
            <v>8.3.3.b)</v>
          </cell>
          <cell r="C42" t="str">
            <v xml:space="preserve">Import backfill material from designated borrow </v>
          </cell>
        </row>
        <row r="43">
          <cell r="C43" t="str">
            <v>pits (Provisional)</v>
          </cell>
          <cell r="E43" t="str">
            <v>m³</v>
          </cell>
          <cell r="F43">
            <v>600</v>
          </cell>
        </row>
        <row r="45">
          <cell r="A45" t="str">
            <v>3.2.7</v>
          </cell>
          <cell r="B45" t="str">
            <v>8.3.3.2</v>
          </cell>
          <cell r="C45" t="str">
            <v xml:space="preserve">Opening up and closing down of designated </v>
          </cell>
        </row>
        <row r="46">
          <cell r="C46" t="str">
            <v>borrow pit</v>
          </cell>
          <cell r="E46" t="str">
            <v>ha</v>
          </cell>
          <cell r="F46">
            <v>0.2</v>
          </cell>
          <cell r="G46" t="str">
            <v xml:space="preserve"> </v>
          </cell>
        </row>
        <row r="48">
          <cell r="A48" t="str">
            <v>3.2.8</v>
          </cell>
          <cell r="B48" t="str">
            <v>8.3.3.3</v>
          </cell>
          <cell r="C48" t="str">
            <v>Compaction in road reserves</v>
          </cell>
          <cell r="E48" t="str">
            <v>m³</v>
          </cell>
          <cell r="F48">
            <v>90</v>
          </cell>
        </row>
        <row r="50">
          <cell r="A50" t="str">
            <v>3.2.9</v>
          </cell>
          <cell r="B50" t="str">
            <v>8.3.3.4</v>
          </cell>
          <cell r="C50" t="str">
            <v>Overhaul</v>
          </cell>
        </row>
        <row r="51">
          <cell r="C51" t="str">
            <v>a)</v>
          </cell>
          <cell r="D51" t="str">
            <v>Limited overhaul (0,5 to 1,0km) (Provisional)</v>
          </cell>
          <cell r="E51" t="str">
            <v>m³</v>
          </cell>
          <cell r="F51">
            <v>300</v>
          </cell>
        </row>
        <row r="53">
          <cell r="C53" t="str">
            <v>b)</v>
          </cell>
          <cell r="D53" t="str">
            <v>Long overhaul (Provisional)</v>
          </cell>
          <cell r="E53" t="str">
            <v>m³.km</v>
          </cell>
          <cell r="F53">
            <v>1500</v>
          </cell>
        </row>
        <row r="56">
          <cell r="D56" t="str">
            <v xml:space="preserve">CARRIED FORWARD </v>
          </cell>
        </row>
        <row r="57">
          <cell r="D57" t="str">
            <v xml:space="preserve">BROUGHT FORWARD </v>
          </cell>
        </row>
        <row r="58">
          <cell r="A58" t="str">
            <v>3.2.10</v>
          </cell>
          <cell r="B58" t="str">
            <v>8.3.6.1c)</v>
          </cell>
          <cell r="C58" t="str">
            <v>Reinstate road surface</v>
          </cell>
        </row>
        <row r="59">
          <cell r="C59" t="str">
            <v>Asphalt surfacing of 40mm thickness in road</v>
          </cell>
        </row>
        <row r="60">
          <cell r="C60" t="str">
            <v>crossing (Provisional)</v>
          </cell>
          <cell r="E60" t="str">
            <v>m²</v>
          </cell>
          <cell r="F60">
            <v>30</v>
          </cell>
        </row>
        <row r="62">
          <cell r="B62" t="str">
            <v>SABS</v>
          </cell>
        </row>
        <row r="63">
          <cell r="A63">
            <v>3.3</v>
          </cell>
          <cell r="B63" t="str">
            <v>1200DB</v>
          </cell>
          <cell r="C63" t="str">
            <v>EXISTING SERVICES</v>
          </cell>
        </row>
        <row r="64">
          <cell r="A64" t="str">
            <v>3.3.1</v>
          </cell>
          <cell r="B64" t="str">
            <v>8.3.5a)</v>
          </cell>
          <cell r="C64" t="str">
            <v>Services that intersect a trench</v>
          </cell>
        </row>
        <row r="65">
          <cell r="C65" t="str">
            <v>a)</v>
          </cell>
          <cell r="D65" t="str">
            <v>Water and sewer pipelines</v>
          </cell>
          <cell r="E65" t="str">
            <v>no</v>
          </cell>
          <cell r="F65">
            <v>50</v>
          </cell>
        </row>
        <row r="67">
          <cell r="C67" t="str">
            <v>b)</v>
          </cell>
          <cell r="D67" t="str">
            <v>Cables</v>
          </cell>
          <cell r="E67" t="str">
            <v>no</v>
          </cell>
          <cell r="F67">
            <v>20</v>
          </cell>
        </row>
        <row r="69">
          <cell r="A69" t="str">
            <v>3.3.2</v>
          </cell>
          <cell r="B69" t="str">
            <v>8.3.5b)</v>
          </cell>
          <cell r="C69" t="str">
            <v>Services that adjoin a trench</v>
          </cell>
        </row>
        <row r="70">
          <cell r="C70" t="str">
            <v>a)</v>
          </cell>
          <cell r="D70" t="str">
            <v>Water and sewer pipelines</v>
          </cell>
          <cell r="E70" t="str">
            <v>m</v>
          </cell>
          <cell r="F70">
            <v>600</v>
          </cell>
        </row>
        <row r="72">
          <cell r="C72" t="str">
            <v>b)</v>
          </cell>
          <cell r="D72" t="str">
            <v>Cables</v>
          </cell>
          <cell r="E72" t="str">
            <v>m</v>
          </cell>
          <cell r="F72">
            <v>150</v>
          </cell>
        </row>
        <row r="74">
          <cell r="B74" t="str">
            <v>SABS</v>
          </cell>
        </row>
        <row r="75">
          <cell r="A75">
            <v>3.4</v>
          </cell>
          <cell r="B75" t="str">
            <v>1200LB</v>
          </cell>
          <cell r="C75" t="str">
            <v>PIPE BEDDING</v>
          </cell>
        </row>
        <row r="76">
          <cell r="A76" t="str">
            <v>3.4.1</v>
          </cell>
          <cell r="C76" t="str">
            <v xml:space="preserve">Selected granular material for bedding cradle </v>
          </cell>
        </row>
        <row r="77">
          <cell r="B77" t="str">
            <v>8.2.1</v>
          </cell>
          <cell r="C77" t="str">
            <v>a)</v>
          </cell>
          <cell r="D77" t="str">
            <v>Trench excavation</v>
          </cell>
          <cell r="E77" t="str">
            <v>m³</v>
          </cell>
          <cell r="F77">
            <v>280</v>
          </cell>
        </row>
        <row r="79">
          <cell r="B79" t="str">
            <v>8.2.2.2</v>
          </cell>
          <cell r="C79" t="str">
            <v>b)</v>
          </cell>
          <cell r="D79" t="str">
            <v>Borrow pits</v>
          </cell>
          <cell r="E79" t="str">
            <v>m³</v>
          </cell>
          <cell r="F79">
            <v>280</v>
          </cell>
        </row>
        <row r="81">
          <cell r="A81" t="str">
            <v>3.4.2</v>
          </cell>
          <cell r="C81" t="str">
            <v xml:space="preserve">Provision of selected fill material </v>
          </cell>
        </row>
        <row r="82">
          <cell r="B82" t="str">
            <v>8.2.1</v>
          </cell>
          <cell r="C82" t="str">
            <v>a)</v>
          </cell>
          <cell r="D82" t="str">
            <v>Trench excavation</v>
          </cell>
          <cell r="E82" t="str">
            <v>m³</v>
          </cell>
          <cell r="F82">
            <v>270</v>
          </cell>
        </row>
        <row r="84">
          <cell r="B84" t="str">
            <v>8.2.2.2</v>
          </cell>
          <cell r="C84" t="str">
            <v>b)</v>
          </cell>
          <cell r="D84" t="str">
            <v>Borrow pits (Provisional)</v>
          </cell>
          <cell r="E84" t="str">
            <v>m³</v>
          </cell>
          <cell r="F84">
            <v>270</v>
          </cell>
        </row>
        <row r="86">
          <cell r="A86" t="str">
            <v>3.4.3</v>
          </cell>
          <cell r="B86" t="str">
            <v>8.2.5</v>
          </cell>
          <cell r="C86" t="str">
            <v>Overhaul for imported material for bedding cradle</v>
          </cell>
        </row>
        <row r="87">
          <cell r="C87" t="str">
            <v>and selected fill blanket (Provisional)</v>
          </cell>
          <cell r="E87" t="str">
            <v>m³.km</v>
          </cell>
          <cell r="F87">
            <v>1500</v>
          </cell>
        </row>
        <row r="89">
          <cell r="B89" t="str">
            <v>SABS</v>
          </cell>
        </row>
        <row r="90">
          <cell r="A90">
            <v>3.5</v>
          </cell>
          <cell r="B90" t="str">
            <v>1200L</v>
          </cell>
          <cell r="C90" t="str">
            <v>uPVC PRESSURE PIPE AND PIPE FITTINGS</v>
          </cell>
        </row>
        <row r="91">
          <cell r="A91" t="str">
            <v>3.5.1</v>
          </cell>
          <cell r="C91" t="str">
            <v>People's Republic of China donated pipes (PRC )</v>
          </cell>
        </row>
        <row r="92">
          <cell r="A92" t="str">
            <v>3.5.1.1</v>
          </cell>
          <cell r="C92" t="str">
            <v>Transportation of pipes. Rate to include the selection</v>
          </cell>
        </row>
        <row r="93">
          <cell r="C93" t="str">
            <v>and inspection of the pipes at DWAF's stores and the</v>
          </cell>
        </row>
        <row r="94">
          <cell r="C94" t="str">
            <v>transport thereof to the construction site.</v>
          </cell>
          <cell r="E94" t="str">
            <v>t / km</v>
          </cell>
          <cell r="F94">
            <v>1350</v>
          </cell>
        </row>
        <row r="96">
          <cell r="A96" t="str">
            <v>3.5.1.2</v>
          </cell>
          <cell r="C96" t="str">
            <v>Lay, bed and test the following PRC pressure pipes.</v>
          </cell>
        </row>
        <row r="97">
          <cell r="C97" t="str">
            <v>a)</v>
          </cell>
          <cell r="D97" t="str">
            <v>250 mm dia Class 09 &amp; 12</v>
          </cell>
          <cell r="E97" t="str">
            <v>m</v>
          </cell>
        </row>
        <row r="99">
          <cell r="A99" t="str">
            <v>3.5.2</v>
          </cell>
          <cell r="B99" t="str">
            <v>8.2.1</v>
          </cell>
          <cell r="C99" t="str">
            <v>Supply, lay, bed and test the following uPVC pressure</v>
          </cell>
        </row>
        <row r="100">
          <cell r="A100" t="str">
            <v xml:space="preserve"> </v>
          </cell>
          <cell r="C100" t="str">
            <v>pipes (conforming with SABS 966 Part 1 specifications)</v>
          </cell>
        </row>
        <row r="101">
          <cell r="C101" t="str">
            <v>in 6m lengths each pipe fitted at one end with socket for</v>
          </cell>
        </row>
        <row r="102">
          <cell r="C102" t="str">
            <v>Mechanical jointing, in the following diameters :</v>
          </cell>
        </row>
        <row r="103">
          <cell r="C103" t="str">
            <v>a)</v>
          </cell>
          <cell r="D103" t="str">
            <v>250 mm dia Class 09</v>
          </cell>
          <cell r="E103" t="str">
            <v>m</v>
          </cell>
          <cell r="F103">
            <v>60</v>
          </cell>
        </row>
        <row r="105">
          <cell r="D105" t="str">
            <v xml:space="preserve">CARRIED FORWARD </v>
          </cell>
        </row>
        <row r="106">
          <cell r="D106" t="str">
            <v xml:space="preserve">BROUGHT FORWARD </v>
          </cell>
        </row>
        <row r="108">
          <cell r="C108" t="str">
            <v>b)</v>
          </cell>
          <cell r="D108" t="str">
            <v>250 mm dia Class 12</v>
          </cell>
          <cell r="E108" t="str">
            <v>m</v>
          </cell>
          <cell r="F108">
            <v>60</v>
          </cell>
        </row>
        <row r="110">
          <cell r="C110" t="str">
            <v>c)</v>
          </cell>
          <cell r="D110" t="str">
            <v>110 mm dia Class 06</v>
          </cell>
          <cell r="E110" t="str">
            <v>m</v>
          </cell>
        </row>
        <row r="111">
          <cell r="B111" t="str">
            <v>SABS</v>
          </cell>
        </row>
        <row r="112">
          <cell r="A112">
            <v>3.6</v>
          </cell>
          <cell r="B112" t="str">
            <v>1200L</v>
          </cell>
          <cell r="C112" t="str">
            <v>FITTINGS AND SPECIALS FOR FIXING ONTO</v>
          </cell>
        </row>
        <row r="113">
          <cell r="C113" t="str">
            <v>uPVC PIPES</v>
          </cell>
        </row>
        <row r="114">
          <cell r="C114" t="str">
            <v>Fittings to be suitable for coupling directly (mechanically)</v>
          </cell>
        </row>
        <row r="115">
          <cell r="B115" t="str">
            <v xml:space="preserve"> </v>
          </cell>
          <cell r="C115" t="str">
            <v xml:space="preserve">onto pipes.  Each fitting socketed for mechanical jointing. </v>
          </cell>
        </row>
        <row r="116">
          <cell r="C116" t="str">
            <v>Fittings for PVC Class 16 (unless otherwise specified)</v>
          </cell>
        </row>
        <row r="117">
          <cell r="C117" t="str">
            <v>Fittings to be of PVC, Cast Iron or epoxy painted steel</v>
          </cell>
        </row>
        <row r="118">
          <cell r="C118" t="str">
            <v>construction.</v>
          </cell>
        </row>
        <row r="119">
          <cell r="A119" t="str">
            <v>3.6.1</v>
          </cell>
          <cell r="B119" t="str">
            <v>8.2.2</v>
          </cell>
          <cell r="C119" t="str">
            <v>Bends</v>
          </cell>
        </row>
        <row r="120">
          <cell r="C120" t="str">
            <v>a)</v>
          </cell>
          <cell r="D120" t="str">
            <v>250 mm dia x 11 degrees</v>
          </cell>
          <cell r="E120" t="str">
            <v>no</v>
          </cell>
        </row>
        <row r="122">
          <cell r="C122" t="str">
            <v>b)</v>
          </cell>
          <cell r="D122" t="str">
            <v>250 mm dia x 22 degrees</v>
          </cell>
          <cell r="E122" t="str">
            <v>no</v>
          </cell>
        </row>
        <row r="124">
          <cell r="C124" t="str">
            <v>c)</v>
          </cell>
          <cell r="D124" t="str">
            <v>250 mm dia x 45 degrees</v>
          </cell>
          <cell r="E124" t="str">
            <v>no</v>
          </cell>
        </row>
        <row r="126">
          <cell r="C126" t="str">
            <v>d)</v>
          </cell>
          <cell r="D126" t="str">
            <v>250 mm dia x 90 degrees</v>
          </cell>
          <cell r="E126" t="str">
            <v>no</v>
          </cell>
        </row>
        <row r="128">
          <cell r="C128" t="str">
            <v>e)</v>
          </cell>
          <cell r="D128" t="str">
            <v>110 mm dia x 11 degrees</v>
          </cell>
          <cell r="E128" t="str">
            <v>no</v>
          </cell>
        </row>
        <row r="130">
          <cell r="C130" t="str">
            <v>f)</v>
          </cell>
          <cell r="D130" t="str">
            <v>110 mm dia x 22 degrees</v>
          </cell>
          <cell r="E130" t="str">
            <v>no</v>
          </cell>
        </row>
        <row r="132">
          <cell r="C132" t="str">
            <v>g)</v>
          </cell>
          <cell r="D132" t="str">
            <v>110 mm dia x 45 degrees</v>
          </cell>
          <cell r="E132" t="str">
            <v>no</v>
          </cell>
        </row>
        <row r="134">
          <cell r="C134" t="str">
            <v>h)</v>
          </cell>
          <cell r="D134" t="str">
            <v>110 mm dia x 90 degrees</v>
          </cell>
          <cell r="E134" t="str">
            <v>no</v>
          </cell>
        </row>
        <row r="136">
          <cell r="A136" t="str">
            <v>3.6.2</v>
          </cell>
          <cell r="B136" t="str">
            <v>8.2.2</v>
          </cell>
          <cell r="C136" t="str">
            <v>Flanged Adaptor (Drilled SABS 1123 Table 10)</v>
          </cell>
        </row>
        <row r="137">
          <cell r="C137" t="str">
            <v>a)</v>
          </cell>
          <cell r="D137" t="str">
            <v>110mm dia</v>
          </cell>
          <cell r="E137" t="str">
            <v>no</v>
          </cell>
        </row>
        <row r="139">
          <cell r="C139" t="str">
            <v>b)</v>
          </cell>
          <cell r="D139" t="str">
            <v>250 mm dia</v>
          </cell>
          <cell r="E139" t="str">
            <v>no</v>
          </cell>
        </row>
        <row r="141">
          <cell r="A141" t="str">
            <v>3.6.3</v>
          </cell>
          <cell r="B141" t="str">
            <v>8.2.2</v>
          </cell>
          <cell r="C141" t="str">
            <v>Flanged Adaptor (Drilled SABS 1123 Table 16)</v>
          </cell>
        </row>
        <row r="142">
          <cell r="C142" t="str">
            <v>a)</v>
          </cell>
          <cell r="D142" t="str">
            <v>110mm dia</v>
          </cell>
          <cell r="E142" t="str">
            <v>no</v>
          </cell>
        </row>
        <row r="144">
          <cell r="C144" t="str">
            <v>b)</v>
          </cell>
          <cell r="D144" t="str">
            <v>250 mm dia</v>
          </cell>
          <cell r="E144" t="str">
            <v>no</v>
          </cell>
        </row>
        <row r="146">
          <cell r="A146" t="str">
            <v>3.6.4</v>
          </cell>
          <cell r="B146" t="str">
            <v>8.2.2</v>
          </cell>
          <cell r="C146" t="str">
            <v>Hydrant Tee</v>
          </cell>
        </row>
        <row r="147">
          <cell r="C147" t="str">
            <v>a)</v>
          </cell>
          <cell r="D147" t="str">
            <v>250 mm dia  (Drilled SABS 1123 Table 10)</v>
          </cell>
          <cell r="E147" t="str">
            <v>no</v>
          </cell>
        </row>
        <row r="149">
          <cell r="C149" t="str">
            <v>b)</v>
          </cell>
          <cell r="D149" t="str">
            <v>250 mm dia  (Drilled SABS 1123 Table 16)</v>
          </cell>
          <cell r="E149" t="str">
            <v>no</v>
          </cell>
        </row>
        <row r="151">
          <cell r="C151" t="str">
            <v>c)</v>
          </cell>
          <cell r="D151" t="str">
            <v>110 mm dia  (Drilled SABS 1123 Table 10)</v>
          </cell>
          <cell r="E151" t="str">
            <v>no</v>
          </cell>
        </row>
        <row r="154">
          <cell r="D154" t="str">
            <v xml:space="preserve">CARRIED FORWARD </v>
          </cell>
        </row>
        <row r="155">
          <cell r="D155" t="str">
            <v xml:space="preserve">BROUGHT FORWARD </v>
          </cell>
        </row>
        <row r="156">
          <cell r="A156" t="str">
            <v>3.6.5</v>
          </cell>
          <cell r="B156" t="str">
            <v>8.2.2</v>
          </cell>
          <cell r="C156" t="str">
            <v>Reducer</v>
          </cell>
        </row>
        <row r="157">
          <cell r="C157" t="str">
            <v>a)</v>
          </cell>
          <cell r="D157" t="str">
            <v>250 x 200 mm dia</v>
          </cell>
          <cell r="E157" t="str">
            <v>no</v>
          </cell>
          <cell r="F157">
            <v>1</v>
          </cell>
        </row>
        <row r="159">
          <cell r="A159" t="str">
            <v>3.6.6</v>
          </cell>
          <cell r="B159" t="str">
            <v>8.2.2</v>
          </cell>
          <cell r="C159" t="str">
            <v>Scour Tee</v>
          </cell>
        </row>
        <row r="160">
          <cell r="C160" t="str">
            <v>a)</v>
          </cell>
          <cell r="D160" t="str">
            <v>250 mm dia  (Drilled SABS 1123 Table 10)</v>
          </cell>
          <cell r="E160" t="str">
            <v>no</v>
          </cell>
          <cell r="F160">
            <v>1</v>
          </cell>
        </row>
        <row r="162">
          <cell r="C162" t="str">
            <v>b)</v>
          </cell>
          <cell r="D162" t="str">
            <v>250 mm dia  (Drilled SABS 1123 Table 16)</v>
          </cell>
          <cell r="E162" t="str">
            <v>no</v>
          </cell>
          <cell r="F162">
            <v>1</v>
          </cell>
        </row>
        <row r="165">
          <cell r="A165">
            <v>3.7</v>
          </cell>
          <cell r="C165" t="str">
            <v>FITTINGS FOR CONSTANT INTERNAL DIAMETER</v>
          </cell>
        </row>
        <row r="166">
          <cell r="C166" t="str">
            <v>FIBRE CEMENT PRESSURE PIPES</v>
          </cell>
        </row>
        <row r="167">
          <cell r="C167" t="str">
            <v>All bends, flanged adaptors, hydrant tee, reducers,</v>
          </cell>
        </row>
        <row r="168">
          <cell r="C168" t="str">
            <v>scour tees used in conjunction with Asbestos cement</v>
          </cell>
        </row>
        <row r="169">
          <cell r="C169" t="str">
            <v>pipes are to be of cast iron or epoxy painted steel</v>
          </cell>
        </row>
        <row r="170">
          <cell r="C170" t="str">
            <v>construction.</v>
          </cell>
        </row>
        <row r="172">
          <cell r="A172" t="str">
            <v>3.7.1</v>
          </cell>
          <cell r="B172" t="str">
            <v>8.2.2</v>
          </cell>
          <cell r="C172" t="str">
            <v>Adaptor Coupling AC-PVC</v>
          </cell>
        </row>
        <row r="173">
          <cell r="C173" t="str">
            <v>200 AC ID/18 - 200 PVC</v>
          </cell>
          <cell r="E173" t="str">
            <v>no</v>
          </cell>
          <cell r="F173">
            <v>1</v>
          </cell>
        </row>
        <row r="175">
          <cell r="A175">
            <v>3.8</v>
          </cell>
          <cell r="C175" t="str">
            <v>VALVES</v>
          </cell>
        </row>
        <row r="176">
          <cell r="A176" t="str">
            <v>3.8.1</v>
          </cell>
          <cell r="B176" t="str">
            <v>8.2.3</v>
          </cell>
          <cell r="C176" t="str">
            <v>Gate valves</v>
          </cell>
        </row>
        <row r="177">
          <cell r="C177" t="str">
            <v>Gate valves, waterworks pattern in compliance with</v>
          </cell>
        </row>
        <row r="178">
          <cell r="C178" t="str">
            <v>SABS 664, with resilient, rubberised metal gate, cap</v>
          </cell>
        </row>
        <row r="179">
          <cell r="C179" t="str">
            <v>top, plain thrust collar, non-rising spindle, clockwise</v>
          </cell>
        </row>
        <row r="180">
          <cell r="C180" t="str">
            <v>closing.</v>
          </cell>
        </row>
        <row r="182">
          <cell r="C182" t="str">
            <v>a)</v>
          </cell>
          <cell r="D182" t="str">
            <v>100 mm dia flanged and drilled BS4504 Table 16</v>
          </cell>
          <cell r="E182" t="str">
            <v>no</v>
          </cell>
          <cell r="F182">
            <v>1</v>
          </cell>
        </row>
        <row r="184">
          <cell r="C184" t="str">
            <v>b)</v>
          </cell>
          <cell r="D184" t="str">
            <v>100 mm dia flanged and drilled BS4504 Table 16</v>
          </cell>
          <cell r="E184" t="str">
            <v>no</v>
          </cell>
          <cell r="F184">
            <v>2</v>
          </cell>
        </row>
        <row r="186">
          <cell r="A186" t="str">
            <v>3.8.2</v>
          </cell>
          <cell r="B186" t="str">
            <v>8.2.3</v>
          </cell>
          <cell r="C186" t="str">
            <v>Double purpose air release valve</v>
          </cell>
        </row>
        <row r="187">
          <cell r="C187" t="str">
            <v>Combination air and vacuum release valve assembly</v>
          </cell>
        </row>
        <row r="188">
          <cell r="C188" t="str">
            <v>comprising :</v>
          </cell>
        </row>
        <row r="189">
          <cell r="C189" t="str">
            <v>a)</v>
          </cell>
          <cell r="D189" t="str">
            <v>1 x 50mm dia air release valve (16 bar rating)</v>
          </cell>
        </row>
        <row r="190">
          <cell r="C190" t="str">
            <v>b)</v>
          </cell>
          <cell r="D190" t="str">
            <v>1 x 50 ND Brass fullway gate valve to SABS 776</v>
          </cell>
        </row>
        <row r="191">
          <cell r="D191" t="str">
            <v>Class 16</v>
          </cell>
        </row>
        <row r="192">
          <cell r="C192" t="str">
            <v>c)</v>
          </cell>
          <cell r="D192" t="str">
            <v>1 x 50 ND Galvanised barrel nipple</v>
          </cell>
        </row>
        <row r="193">
          <cell r="C193" t="str">
            <v>d)</v>
          </cell>
          <cell r="D193" t="str">
            <v>1 x 80 x 50 ND Galvanised reducing bush</v>
          </cell>
        </row>
        <row r="194">
          <cell r="C194" t="str">
            <v>e)</v>
          </cell>
          <cell r="D194" t="str">
            <v>1 x 80 Galvanised flange drilled SABS 1123 Table</v>
          </cell>
        </row>
        <row r="195">
          <cell r="D195" t="str">
            <v>1600/4 and screwed BSP</v>
          </cell>
        </row>
        <row r="196">
          <cell r="C196" t="str">
            <v>f)</v>
          </cell>
          <cell r="D196" t="str">
            <v>Gasket for item e)</v>
          </cell>
        </row>
        <row r="197">
          <cell r="C197" t="str">
            <v>g)</v>
          </cell>
          <cell r="D197" t="str">
            <v>Bolts and nuts to fit item e)</v>
          </cell>
        </row>
        <row r="198">
          <cell r="C198" t="str">
            <v>h)</v>
          </cell>
          <cell r="D198" t="str">
            <v>Galvanised locking device with lock bolt and nut</v>
          </cell>
        </row>
        <row r="199">
          <cell r="C199" t="str">
            <v>i)</v>
          </cell>
          <cell r="D199" t="str">
            <v>Manhole, manhole cover and frame as per detail.</v>
          </cell>
        </row>
        <row r="200">
          <cell r="D200" t="str">
            <v xml:space="preserve">Complete assembly  </v>
          </cell>
          <cell r="E200" t="str">
            <v>no</v>
          </cell>
          <cell r="F200">
            <v>1</v>
          </cell>
        </row>
        <row r="203">
          <cell r="D203" t="str">
            <v xml:space="preserve">CARRIED FORWARD </v>
          </cell>
        </row>
        <row r="204">
          <cell r="D204" t="str">
            <v xml:space="preserve">BROUGHT FORWARD </v>
          </cell>
        </row>
        <row r="205">
          <cell r="A205" t="str">
            <v>3.8.3</v>
          </cell>
          <cell r="B205" t="str">
            <v>8.2.3</v>
          </cell>
          <cell r="C205" t="str">
            <v>Double purpose air release valve combination air and</v>
          </cell>
        </row>
        <row r="206">
          <cell r="C206" t="str">
            <v>vacuum release valve assembly comprising:</v>
          </cell>
        </row>
        <row r="207">
          <cell r="C207" t="str">
            <v>a)</v>
          </cell>
          <cell r="D207" t="str">
            <v>1 x 50mm dia air release valve (10 bar rating)</v>
          </cell>
        </row>
        <row r="208">
          <cell r="C208" t="str">
            <v>b)</v>
          </cell>
          <cell r="D208" t="str">
            <v>1 x 50mm Brass fullway gate valve to SABS 776</v>
          </cell>
        </row>
        <row r="209">
          <cell r="D209" t="str">
            <v>Class 10</v>
          </cell>
        </row>
        <row r="210">
          <cell r="C210" t="str">
            <v>c)</v>
          </cell>
          <cell r="D210" t="str">
            <v>1 x 50mm  dia Barrel nipple</v>
          </cell>
        </row>
        <row r="211">
          <cell r="C211" t="str">
            <v>d)</v>
          </cell>
          <cell r="D211" t="str">
            <v>1 x 80 x 50mm dia Galvanised reducing bush</v>
          </cell>
        </row>
        <row r="212">
          <cell r="C212" t="str">
            <v>e)</v>
          </cell>
          <cell r="D212" t="str">
            <v>1 x 80mm dia Galvanised flange drilled SABS</v>
          </cell>
        </row>
        <row r="213">
          <cell r="D213" t="str">
            <v>1123 Table 1000/4 and screwed BSP</v>
          </cell>
        </row>
        <row r="214">
          <cell r="C214" t="str">
            <v>f)</v>
          </cell>
          <cell r="D214" t="str">
            <v>Gasket for item e)</v>
          </cell>
        </row>
        <row r="215">
          <cell r="C215" t="str">
            <v>g)</v>
          </cell>
          <cell r="D215" t="str">
            <v>Bolts and nuts to fit item e)</v>
          </cell>
        </row>
        <row r="216">
          <cell r="C216" t="str">
            <v>h)</v>
          </cell>
          <cell r="D216" t="str">
            <v>Galvanised locking device with lock bolt and nut</v>
          </cell>
        </row>
        <row r="217">
          <cell r="C217" t="str">
            <v>i)</v>
          </cell>
          <cell r="D217" t="str">
            <v>Manhole, manhole cover and frame as per detail.</v>
          </cell>
        </row>
        <row r="218">
          <cell r="D218" t="str">
            <v xml:space="preserve">Complete assembly  </v>
          </cell>
          <cell r="E218" t="str">
            <v>no</v>
          </cell>
          <cell r="F218">
            <v>5</v>
          </cell>
        </row>
        <row r="220">
          <cell r="A220" t="str">
            <v>3.8.4</v>
          </cell>
          <cell r="B220" t="str">
            <v>8.2.3</v>
          </cell>
          <cell r="C220" t="str">
            <v>Float control valve</v>
          </cell>
        </row>
        <row r="221">
          <cell r="C221" t="str">
            <v>Supply and install the following diameter flanged float</v>
          </cell>
        </row>
        <row r="222">
          <cell r="C222" t="str">
            <v>control valve suitable for 1600 kPa working pressure.</v>
          </cell>
        </row>
        <row r="223">
          <cell r="C223" t="str">
            <v>a)</v>
          </cell>
          <cell r="D223" t="str">
            <v>200 mm dia</v>
          </cell>
          <cell r="E223" t="str">
            <v>no</v>
          </cell>
          <cell r="F223">
            <v>1</v>
          </cell>
        </row>
        <row r="225">
          <cell r="B225" t="str">
            <v>SABS</v>
          </cell>
        </row>
        <row r="226">
          <cell r="A226">
            <v>3.9</v>
          </cell>
          <cell r="B226" t="str">
            <v>1200L</v>
          </cell>
          <cell r="C226" t="str">
            <v>MISCELLANEOUS</v>
          </cell>
        </row>
        <row r="227">
          <cell r="A227" t="str">
            <v>3.9.1</v>
          </cell>
          <cell r="B227" t="str">
            <v>8.2.11</v>
          </cell>
          <cell r="C227" t="str">
            <v xml:space="preserve">Concrete thrust block configuration.  </v>
          </cell>
        </row>
        <row r="228">
          <cell r="C228" t="str">
            <v>a)</v>
          </cell>
          <cell r="D228" t="str">
            <v>Concrete volume &lt; 0,6m³ (Provisional)</v>
          </cell>
          <cell r="E228" t="str">
            <v>no</v>
          </cell>
          <cell r="F228">
            <v>1</v>
          </cell>
        </row>
        <row r="230">
          <cell r="C230" t="str">
            <v>b)</v>
          </cell>
          <cell r="D230" t="str">
            <v>Concrete volume 0,6 to 1,2m³ (Provisional)</v>
          </cell>
          <cell r="E230" t="str">
            <v>no</v>
          </cell>
          <cell r="F230">
            <v>25</v>
          </cell>
        </row>
        <row r="232">
          <cell r="C232" t="str">
            <v>c)</v>
          </cell>
          <cell r="D232" t="str">
            <v>Concrete volume 1,2 to 2,0m³ (Provisional)</v>
          </cell>
          <cell r="E232" t="str">
            <v>no</v>
          </cell>
          <cell r="F232">
            <v>1</v>
          </cell>
        </row>
        <row r="234">
          <cell r="C234" t="str">
            <v>d)</v>
          </cell>
          <cell r="D234" t="str">
            <v>Concrete volume 2,0 to 2,8m³ (Provisional)</v>
          </cell>
          <cell r="E234" t="str">
            <v>no</v>
          </cell>
          <cell r="F234">
            <v>1</v>
          </cell>
        </row>
        <row r="236">
          <cell r="A236" t="str">
            <v>3.9.2</v>
          </cell>
          <cell r="B236" t="str">
            <v>8.2.11</v>
          </cell>
          <cell r="C236" t="str">
            <v>Pipeline marker</v>
          </cell>
        </row>
        <row r="237">
          <cell r="C237" t="str">
            <v>Complete as detail on drawing</v>
          </cell>
          <cell r="E237" t="str">
            <v>no</v>
          </cell>
          <cell r="F237">
            <v>20</v>
          </cell>
        </row>
        <row r="239">
          <cell r="A239" t="str">
            <v>3.9.3</v>
          </cell>
          <cell r="B239" t="str">
            <v>8.2.13</v>
          </cell>
          <cell r="C239" t="str">
            <v>Valve box for scour valve</v>
          </cell>
        </row>
        <row r="240">
          <cell r="C240" t="str">
            <v xml:space="preserve">Valve box as detailed on drawing completed with the </v>
          </cell>
        </row>
        <row r="241">
          <cell r="C241" t="str">
            <v>following.</v>
          </cell>
        </row>
        <row r="242">
          <cell r="C242" t="str">
            <v>i)</v>
          </cell>
          <cell r="D242" t="str">
            <v>1 x SABS558-1973 type 11D valve box</v>
          </cell>
        </row>
        <row r="243">
          <cell r="C243" t="str">
            <v>ii)</v>
          </cell>
          <cell r="D243" t="str">
            <v>Concrete slab</v>
          </cell>
        </row>
        <row r="244">
          <cell r="C244" t="str">
            <v>iii)</v>
          </cell>
          <cell r="D244" t="str">
            <v>Sleeve pipe</v>
          </cell>
        </row>
        <row r="245">
          <cell r="D245" t="str">
            <v xml:space="preserve">Price complete  </v>
          </cell>
          <cell r="E245" t="str">
            <v>set</v>
          </cell>
          <cell r="F245">
            <v>8</v>
          </cell>
        </row>
        <row r="247">
          <cell r="B247" t="str">
            <v>SABS</v>
          </cell>
        </row>
        <row r="248">
          <cell r="B248" t="str">
            <v>1200L</v>
          </cell>
        </row>
        <row r="249">
          <cell r="A249" t="str">
            <v>3.9.4</v>
          </cell>
          <cell r="B249" t="str">
            <v>8.2.5</v>
          </cell>
          <cell r="C249" t="str">
            <v>Connection to existing reservoir</v>
          </cell>
        </row>
        <row r="250">
          <cell r="C250" t="str">
            <v>a)</v>
          </cell>
          <cell r="D250" t="str">
            <v xml:space="preserve">100 dia (MGI) Barrel Nipple </v>
          </cell>
          <cell r="E250" t="str">
            <v>no</v>
          </cell>
          <cell r="F250">
            <v>1</v>
          </cell>
        </row>
        <row r="252">
          <cell r="D252" t="str">
            <v xml:space="preserve">CARRIED FORWARD </v>
          </cell>
        </row>
        <row r="253">
          <cell r="D253" t="str">
            <v xml:space="preserve">BROUGHT FORWARD </v>
          </cell>
        </row>
        <row r="255">
          <cell r="C255" t="str">
            <v>b)</v>
          </cell>
          <cell r="D255" t="str">
            <v xml:space="preserve">100 dia 90 degree (MGI) Female Elbow </v>
          </cell>
          <cell r="E255" t="str">
            <v>no</v>
          </cell>
          <cell r="F255">
            <v>2</v>
          </cell>
        </row>
        <row r="257">
          <cell r="C257" t="str">
            <v>c)</v>
          </cell>
          <cell r="D257" t="str">
            <v>100 dia x 6,0m long pipe (MGI) threaded both ends</v>
          </cell>
          <cell r="E257" t="str">
            <v>no</v>
          </cell>
          <cell r="F257">
            <v>1</v>
          </cell>
        </row>
        <row r="259">
          <cell r="C259" t="str">
            <v>d)</v>
          </cell>
          <cell r="D259" t="str">
            <v>100 dia x 500mm long (MGI) steel pipe flanged one</v>
          </cell>
        </row>
        <row r="260">
          <cell r="D260" t="str">
            <v>end only, other end threaded and having puddle</v>
          </cell>
        </row>
        <row r="261">
          <cell r="D261" t="str">
            <v>flange 125mm from threaded end</v>
          </cell>
          <cell r="E261" t="str">
            <v>no</v>
          </cell>
          <cell r="F261">
            <v>1</v>
          </cell>
        </row>
        <row r="263">
          <cell r="C263" t="str">
            <v>e)</v>
          </cell>
          <cell r="D263" t="str">
            <v>100dia x 600mm long (MGI) steel pipe threaded</v>
          </cell>
        </row>
        <row r="264">
          <cell r="D264" t="str">
            <v xml:space="preserve">one end only </v>
          </cell>
          <cell r="E264" t="str">
            <v>no</v>
          </cell>
          <cell r="F264">
            <v>1</v>
          </cell>
        </row>
        <row r="266">
          <cell r="C266" t="str">
            <v>f)</v>
          </cell>
          <cell r="D266" t="str">
            <v xml:space="preserve">100 dia MGI screwed flange </v>
          </cell>
          <cell r="E266" t="str">
            <v>no</v>
          </cell>
          <cell r="F266">
            <v>1</v>
          </cell>
        </row>
        <row r="268">
          <cell r="A268" t="str">
            <v>3.9.5</v>
          </cell>
          <cell r="C268" t="str">
            <v>Breaking into existing reservoir and grout in delivery</v>
          </cell>
        </row>
        <row r="269">
          <cell r="C269" t="str">
            <v>pipe with a non shrink wet to dry grout approved by the</v>
          </cell>
        </row>
        <row r="270">
          <cell r="C270" t="str">
            <v>Engineer.</v>
          </cell>
          <cell r="E270" t="str">
            <v>no</v>
          </cell>
          <cell r="F270">
            <v>1</v>
          </cell>
        </row>
        <row r="272">
          <cell r="A272" t="str">
            <v>3.9.6</v>
          </cell>
          <cell r="C272" t="str">
            <v>Water Meter</v>
          </cell>
        </row>
        <row r="273">
          <cell r="C273" t="str">
            <v>Flanged turbine water meter suitable for cold water</v>
          </cell>
        </row>
        <row r="274">
          <cell r="C274" t="str">
            <v>up to 40°C and 1600 kPa working pressure complete</v>
          </cell>
        </row>
        <row r="275">
          <cell r="C275" t="str">
            <v>with manhole, manhole cover and frame as per detail</v>
          </cell>
        </row>
        <row r="276">
          <cell r="C276" t="str">
            <v>a)</v>
          </cell>
          <cell r="D276" t="str">
            <v>150mm dia and drilled BS4504 table 10</v>
          </cell>
          <cell r="E276" t="str">
            <v>no</v>
          </cell>
          <cell r="F276">
            <v>1</v>
          </cell>
        </row>
        <row r="278">
          <cell r="C278" t="str">
            <v>b)</v>
          </cell>
          <cell r="D278" t="str">
            <v>150mm dia and drilled BS 4504 table 16</v>
          </cell>
          <cell r="E278" t="str">
            <v>no</v>
          </cell>
          <cell r="F278">
            <v>1</v>
          </cell>
        </row>
        <row r="280">
          <cell r="A280" t="str">
            <v>3.9.8</v>
          </cell>
          <cell r="C280" t="str">
            <v>Concrete sleeve pipe</v>
          </cell>
        </row>
        <row r="281">
          <cell r="C281" t="str">
            <v>a)</v>
          </cell>
          <cell r="D281" t="str">
            <v>600mm dia Class 75D concrete stormwater pipes</v>
          </cell>
        </row>
        <row r="282">
          <cell r="D282" t="str">
            <v>for the road crossings</v>
          </cell>
          <cell r="E282" t="str">
            <v>m</v>
          </cell>
          <cell r="F282">
            <v>30</v>
          </cell>
        </row>
        <row r="301">
          <cell r="C301" t="str">
            <v>TOTAL SCHEDULE 3 CARRIED FORWARD TO SUMMARY</v>
          </cell>
        </row>
      </sheetData>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1"/>
      <sheetName val="SCHED2"/>
      <sheetName val="SCHED3"/>
      <sheetName val="SCHED4"/>
      <sheetName val="SCHED5"/>
      <sheetName val="SCHED6"/>
      <sheetName val="SCHED7"/>
      <sheetName val="SCHED8"/>
      <sheetName val="SUMMARY"/>
    </sheetNames>
    <sheetDataSet>
      <sheetData sheetId="0"/>
      <sheetData sheetId="1" refreshError="1"/>
      <sheetData sheetId="2"/>
      <sheetData sheetId="3" refreshError="1"/>
      <sheetData sheetId="4"/>
      <sheetData sheetId="5" refreshError="1"/>
      <sheetData sheetId="6" refreshError="1"/>
      <sheetData sheetId="7"/>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CHED1"/>
      <sheetName val="SCHED2"/>
      <sheetName val="SCHED3"/>
      <sheetName val="SCHED4"/>
      <sheetName val="SCHED5"/>
      <sheetName val="SCHED6"/>
      <sheetName val="SCHED7"/>
      <sheetName val="SCHED8"/>
    </sheetNames>
    <sheetDataSet>
      <sheetData sheetId="0" refreshError="1"/>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quantities"/>
      <sheetName val="Summary sheet"/>
      <sheetName val="conmip "/>
      <sheetName val="engineer"/>
      <sheetName val="economic operating cost"/>
      <sheetName val="practical operating cost"/>
      <sheetName val="3 YEAR COST"/>
      <sheetName val="Summary_sheet1"/>
      <sheetName val="conmip_1"/>
      <sheetName val="economic_operating_cost1"/>
      <sheetName val="practical_operating_cost1"/>
      <sheetName val="3_YEAR_COST1"/>
      <sheetName val="Summary_sheet"/>
      <sheetName val="conmip_"/>
      <sheetName val="economic_operating_cost"/>
      <sheetName val="practical_operating_cost"/>
      <sheetName val="3_YEAR_COST"/>
      <sheetName val="Mains"/>
      <sheetName val="Summary_sheet2"/>
      <sheetName val="conmip_2"/>
      <sheetName val="economic_operating_cost2"/>
      <sheetName val="practical_operating_cost2"/>
      <sheetName val="3_YEAR_COST2"/>
      <sheetName val="9431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H30"/>
  <sheetViews>
    <sheetView view="pageBreakPreview" topLeftCell="A8" zoomScaleNormal="100" zoomScaleSheetLayoutView="100" workbookViewId="0">
      <selection activeCell="B15" sqref="B15"/>
    </sheetView>
  </sheetViews>
  <sheetFormatPr defaultRowHeight="15"/>
  <cols>
    <col min="1" max="1" width="2.5703125" customWidth="1"/>
    <col min="2" max="2" width="4.42578125" customWidth="1"/>
    <col min="3" max="3" width="26.5703125" customWidth="1"/>
    <col min="4" max="4" width="17.42578125" customWidth="1"/>
    <col min="5" max="5" width="18.140625" customWidth="1"/>
    <col min="6" max="6" width="8.5703125" customWidth="1"/>
    <col min="7" max="7" width="12.140625" customWidth="1"/>
  </cols>
  <sheetData>
    <row r="1" spans="1:7">
      <c r="A1" s="94"/>
      <c r="B1" s="94"/>
      <c r="C1" s="94"/>
      <c r="D1" s="94"/>
      <c r="E1" s="94"/>
      <c r="F1" s="94"/>
      <c r="G1" s="94"/>
    </row>
    <row r="2" spans="1:7" ht="30" customHeight="1">
      <c r="A2" s="94"/>
      <c r="B2" s="418" t="s">
        <v>446</v>
      </c>
      <c r="C2" s="418"/>
      <c r="D2" s="418"/>
      <c r="E2" s="418"/>
      <c r="F2" s="418"/>
      <c r="G2" s="418"/>
    </row>
    <row r="3" spans="1:7" ht="23.25">
      <c r="A3" s="94"/>
      <c r="B3" s="94"/>
      <c r="C3" s="95"/>
      <c r="D3" s="95"/>
      <c r="E3" s="95"/>
      <c r="F3" s="95"/>
      <c r="G3" s="95"/>
    </row>
    <row r="4" spans="1:7">
      <c r="A4" s="94"/>
      <c r="B4" s="94"/>
      <c r="C4" s="96"/>
      <c r="D4" s="96"/>
      <c r="E4" s="97"/>
      <c r="F4" s="97"/>
      <c r="G4" s="97"/>
    </row>
    <row r="5" spans="1:7">
      <c r="A5" s="94"/>
      <c r="B5" s="94"/>
      <c r="C5" s="96"/>
      <c r="D5" s="96"/>
      <c r="E5" s="97"/>
      <c r="F5" s="97"/>
      <c r="G5" s="97"/>
    </row>
    <row r="6" spans="1:7">
      <c r="A6" s="94"/>
      <c r="B6" s="94"/>
      <c r="C6" s="94"/>
      <c r="D6" s="98"/>
      <c r="E6" s="94"/>
      <c r="F6" s="94"/>
      <c r="G6" s="94"/>
    </row>
    <row r="7" spans="1:7">
      <c r="A7" s="94"/>
      <c r="B7" s="94"/>
      <c r="C7" s="94"/>
      <c r="D7" s="98"/>
      <c r="E7" s="94"/>
      <c r="F7" s="94"/>
      <c r="G7" s="94"/>
    </row>
    <row r="8" spans="1:7">
      <c r="A8" s="94"/>
      <c r="B8" s="94"/>
      <c r="C8" s="94"/>
      <c r="D8" s="98"/>
      <c r="E8" s="94"/>
      <c r="F8" s="94"/>
      <c r="G8" s="94"/>
    </row>
    <row r="9" spans="1:7" ht="18">
      <c r="A9" s="94"/>
      <c r="B9" s="94"/>
      <c r="C9" s="99"/>
      <c r="D9" s="94"/>
      <c r="E9" s="99"/>
      <c r="F9" s="99"/>
      <c r="G9" s="99"/>
    </row>
    <row r="10" spans="1:7" ht="18">
      <c r="A10" s="94"/>
      <c r="B10" s="100"/>
      <c r="C10" s="100"/>
      <c r="D10" s="100"/>
      <c r="E10" s="100"/>
      <c r="F10" s="100"/>
      <c r="G10" s="100"/>
    </row>
    <row r="11" spans="1:7" ht="18">
      <c r="A11" s="94"/>
      <c r="B11" s="100"/>
      <c r="C11" s="100"/>
      <c r="D11" s="94"/>
      <c r="E11" s="100"/>
      <c r="F11" s="100"/>
      <c r="G11" s="100"/>
    </row>
    <row r="12" spans="1:7" ht="15.75">
      <c r="A12" s="94"/>
      <c r="B12" s="419" t="s">
        <v>447</v>
      </c>
      <c r="C12" s="419"/>
      <c r="D12" s="419"/>
      <c r="E12" s="419"/>
      <c r="F12" s="419"/>
      <c r="G12" s="419"/>
    </row>
    <row r="13" spans="1:7" ht="18.75">
      <c r="A13" s="94"/>
      <c r="B13" s="420" t="s">
        <v>646</v>
      </c>
      <c r="C13" s="420"/>
      <c r="D13" s="420"/>
      <c r="E13" s="420"/>
      <c r="F13" s="420"/>
      <c r="G13" s="420"/>
    </row>
    <row r="14" spans="1:7">
      <c r="A14" s="94"/>
      <c r="B14" s="101"/>
      <c r="C14" s="94"/>
      <c r="D14" s="102"/>
      <c r="E14" s="94"/>
      <c r="F14" s="94"/>
      <c r="G14" s="94"/>
    </row>
    <row r="15" spans="1:7" ht="18">
      <c r="A15" s="94"/>
      <c r="B15" s="101"/>
      <c r="C15" s="94"/>
      <c r="D15" s="94"/>
      <c r="E15" s="103"/>
      <c r="F15" s="103"/>
      <c r="G15" s="103"/>
    </row>
    <row r="16" spans="1:7" ht="18">
      <c r="A16" s="94"/>
      <c r="B16" s="101"/>
      <c r="C16" s="101"/>
      <c r="D16" s="104"/>
      <c r="E16" s="101"/>
      <c r="F16" s="101"/>
      <c r="G16" s="101"/>
    </row>
    <row r="17" spans="1:8" ht="32.1" customHeight="1">
      <c r="A17" s="421" t="s">
        <v>452</v>
      </c>
      <c r="B17" s="421"/>
      <c r="C17" s="421"/>
      <c r="D17" s="421"/>
      <c r="E17" s="421"/>
      <c r="F17" s="421"/>
      <c r="G17" s="421"/>
      <c r="H17" s="421"/>
    </row>
    <row r="18" spans="1:8">
      <c r="A18" s="422" t="s">
        <v>451</v>
      </c>
      <c r="B18" s="422"/>
      <c r="C18" s="422"/>
      <c r="D18" s="422"/>
      <c r="E18" s="422"/>
      <c r="F18" s="422"/>
      <c r="G18" s="422"/>
      <c r="H18" s="422"/>
    </row>
    <row r="19" spans="1:8" ht="18">
      <c r="A19" s="94"/>
      <c r="B19" s="101"/>
      <c r="C19" s="101"/>
      <c r="D19" s="104"/>
      <c r="E19" s="101"/>
      <c r="F19" s="101"/>
      <c r="G19" s="101"/>
    </row>
    <row r="20" spans="1:8" ht="15.75">
      <c r="A20" s="94"/>
      <c r="B20" s="419" t="s">
        <v>448</v>
      </c>
      <c r="C20" s="419"/>
      <c r="D20" s="419"/>
      <c r="E20" s="419"/>
      <c r="F20" s="419"/>
      <c r="G20" s="419"/>
    </row>
    <row r="21" spans="1:8" ht="18">
      <c r="A21" s="94"/>
      <c r="B21" s="105"/>
      <c r="C21" s="105"/>
      <c r="D21" s="94"/>
      <c r="E21" s="105"/>
      <c r="F21" s="105"/>
      <c r="G21" s="105"/>
    </row>
    <row r="22" spans="1:8" ht="15.75">
      <c r="A22" s="94"/>
      <c r="B22" s="414" t="s">
        <v>38</v>
      </c>
      <c r="C22" s="414"/>
      <c r="D22" s="414"/>
      <c r="E22" s="414"/>
      <c r="F22" s="414"/>
      <c r="G22" s="414"/>
    </row>
    <row r="23" spans="1:8">
      <c r="A23" s="94"/>
      <c r="B23" s="94"/>
      <c r="C23" s="94"/>
      <c r="D23" s="94"/>
      <c r="E23" s="94"/>
      <c r="F23" s="94"/>
      <c r="G23" s="94"/>
    </row>
    <row r="24" spans="1:8" ht="18">
      <c r="A24" s="94"/>
      <c r="B24" s="100"/>
      <c r="C24" s="100"/>
      <c r="D24" s="100"/>
      <c r="E24" s="100"/>
      <c r="F24" s="100"/>
      <c r="G24" s="100"/>
    </row>
    <row r="25" spans="1:8" ht="18">
      <c r="A25" s="94"/>
      <c r="B25" s="100"/>
      <c r="C25" s="100"/>
      <c r="D25" s="100"/>
      <c r="E25" s="100"/>
      <c r="F25" s="100"/>
      <c r="G25" s="100"/>
    </row>
    <row r="26" spans="1:8" ht="18">
      <c r="A26" s="94"/>
      <c r="B26" s="415" t="s">
        <v>449</v>
      </c>
      <c r="C26" s="415"/>
      <c r="D26" s="415"/>
      <c r="E26" s="415"/>
      <c r="F26" s="415"/>
      <c r="G26" s="415"/>
    </row>
    <row r="27" spans="1:8" ht="18">
      <c r="A27" s="94"/>
      <c r="B27" s="100"/>
      <c r="C27" s="100"/>
      <c r="D27" s="100"/>
      <c r="E27" s="100"/>
      <c r="F27" s="100"/>
      <c r="G27" s="100"/>
    </row>
    <row r="28" spans="1:8" ht="107.45" customHeight="1">
      <c r="A28" s="94"/>
      <c r="B28" s="416" t="s">
        <v>450</v>
      </c>
      <c r="C28" s="416"/>
      <c r="D28" s="416"/>
      <c r="E28" s="106"/>
      <c r="F28" s="106"/>
      <c r="G28" s="106"/>
    </row>
    <row r="29" spans="1:8" ht="18">
      <c r="A29" s="94"/>
      <c r="B29" s="107"/>
      <c r="C29" s="107"/>
      <c r="D29" s="107"/>
      <c r="E29" s="107"/>
      <c r="F29" s="107"/>
      <c r="G29" s="100"/>
    </row>
    <row r="30" spans="1:8" ht="15.75">
      <c r="A30" s="94"/>
      <c r="B30" s="94"/>
      <c r="C30" s="94"/>
      <c r="D30" s="108"/>
      <c r="E30" s="417">
        <f ca="1">TODAY()-2</f>
        <v>45585</v>
      </c>
      <c r="F30" s="417"/>
      <c r="G30" s="417"/>
    </row>
  </sheetData>
  <mergeCells count="10">
    <mergeCell ref="B22:G22"/>
    <mergeCell ref="B26:G26"/>
    <mergeCell ref="B28:D28"/>
    <mergeCell ref="E30:G30"/>
    <mergeCell ref="B2:G2"/>
    <mergeCell ref="B12:G12"/>
    <mergeCell ref="B13:G13"/>
    <mergeCell ref="A17:H17"/>
    <mergeCell ref="A18:H18"/>
    <mergeCell ref="B20:G20"/>
  </mergeCells>
  <pageMargins left="0.7" right="0.7" top="0.75" bottom="0.75" header="0.3" footer="0.3"/>
  <pageSetup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1"/>
  </sheetPr>
  <dimension ref="A1:J181"/>
  <sheetViews>
    <sheetView showGridLines="0" showZeros="0" defaultGridColor="0" view="pageBreakPreview" topLeftCell="A51" colorId="8" zoomScale="110" zoomScaleNormal="100" zoomScaleSheetLayoutView="110" workbookViewId="0">
      <selection activeCell="H59" sqref="H59"/>
    </sheetView>
  </sheetViews>
  <sheetFormatPr defaultColWidth="9.140625" defaultRowHeight="10.5"/>
  <cols>
    <col min="1" max="1" width="7.5703125" style="8" customWidth="1"/>
    <col min="2" max="2" width="8.5703125" style="8" customWidth="1"/>
    <col min="3" max="3" width="3.7109375" style="8" customWidth="1"/>
    <col min="4" max="4" width="31.5703125" style="8" customWidth="1"/>
    <col min="5" max="5" width="6.5703125" style="8" customWidth="1"/>
    <col min="6" max="6" width="7.5703125" style="8" customWidth="1"/>
    <col min="7" max="7" width="12.7109375" style="164" customWidth="1"/>
    <col min="8" max="8" width="13.42578125" style="164" customWidth="1"/>
    <col min="9" max="9" width="9.140625" style="8"/>
    <col min="10" max="10" width="12.85546875" style="8" bestFit="1" customWidth="1"/>
    <col min="11" max="11" width="14.7109375" style="8" bestFit="1" customWidth="1"/>
    <col min="12" max="16384" width="9.140625" style="8"/>
  </cols>
  <sheetData>
    <row r="1" spans="1:10" s="56" customFormat="1" ht="12.95" customHeight="1">
      <c r="A1" s="1" t="s">
        <v>38</v>
      </c>
      <c r="B1" s="54"/>
      <c r="C1" s="54"/>
      <c r="D1" s="54"/>
      <c r="E1" s="54"/>
      <c r="F1" s="55"/>
      <c r="G1" s="160"/>
      <c r="H1" s="148" t="s">
        <v>29</v>
      </c>
    </row>
    <row r="2" spans="1:10" s="56" customFormat="1" ht="27.75" customHeight="1">
      <c r="A2" s="425" t="s">
        <v>40</v>
      </c>
      <c r="B2" s="425"/>
      <c r="C2" s="425"/>
      <c r="D2" s="425"/>
      <c r="E2" s="425"/>
      <c r="F2" s="425"/>
      <c r="G2" s="160"/>
      <c r="H2" s="148" t="s">
        <v>0</v>
      </c>
    </row>
    <row r="3" spans="1:10" s="56" customFormat="1" ht="12.95" customHeight="1">
      <c r="A3" s="1" t="s">
        <v>39</v>
      </c>
      <c r="B3" s="54"/>
      <c r="C3" s="54"/>
      <c r="D3" s="54"/>
      <c r="E3" s="54"/>
      <c r="F3" s="54"/>
      <c r="G3" s="160"/>
      <c r="H3" s="148"/>
    </row>
    <row r="4" spans="1:10" s="56" customFormat="1" ht="12.95" customHeight="1">
      <c r="A4" s="1" t="s">
        <v>1</v>
      </c>
      <c r="B4" s="54"/>
      <c r="C4" s="54"/>
      <c r="D4" s="54"/>
      <c r="E4" s="54"/>
      <c r="F4" s="54"/>
      <c r="G4" s="160"/>
      <c r="H4" s="161"/>
    </row>
    <row r="5" spans="1:10" s="56" customFormat="1" ht="12.95" customHeight="1">
      <c r="A5" s="57" t="s">
        <v>2</v>
      </c>
      <c r="B5" s="58" t="s">
        <v>3</v>
      </c>
      <c r="C5" s="428" t="s">
        <v>4</v>
      </c>
      <c r="D5" s="429"/>
      <c r="E5" s="426" t="s">
        <v>5</v>
      </c>
      <c r="F5" s="426" t="s">
        <v>6</v>
      </c>
      <c r="G5" s="423" t="s">
        <v>7</v>
      </c>
      <c r="H5" s="423" t="s">
        <v>8</v>
      </c>
    </row>
    <row r="6" spans="1:10" s="56" customFormat="1" ht="12.95" customHeight="1">
      <c r="A6" s="59" t="s">
        <v>9</v>
      </c>
      <c r="B6" s="60" t="s">
        <v>10</v>
      </c>
      <c r="C6" s="430"/>
      <c r="D6" s="431"/>
      <c r="E6" s="427"/>
      <c r="F6" s="427"/>
      <c r="G6" s="424"/>
      <c r="H6" s="424"/>
    </row>
    <row r="7" spans="1:10" s="56" customFormat="1" ht="8.4499999999999993" customHeight="1">
      <c r="A7" s="376"/>
      <c r="B7" s="211" t="s">
        <v>538</v>
      </c>
      <c r="C7" s="54"/>
      <c r="D7" s="377"/>
      <c r="E7" s="377"/>
      <c r="F7" s="377"/>
      <c r="G7" s="377"/>
      <c r="H7" s="378">
        <f t="shared" ref="H7:H55" si="0">+G7*F7</f>
        <v>0</v>
      </c>
      <c r="J7" s="56">
        <v>1</v>
      </c>
    </row>
    <row r="8" spans="1:10" s="56" customFormat="1" ht="12.95" customHeight="1">
      <c r="A8" s="376"/>
      <c r="B8" s="211" t="s">
        <v>539</v>
      </c>
      <c r="C8" s="379" t="s">
        <v>540</v>
      </c>
      <c r="D8" s="380"/>
      <c r="E8" s="377"/>
      <c r="F8" s="377"/>
      <c r="G8" s="377"/>
      <c r="H8" s="378">
        <f t="shared" si="0"/>
        <v>0</v>
      </c>
      <c r="J8" s="56">
        <v>2</v>
      </c>
    </row>
    <row r="9" spans="1:10" s="56" customFormat="1" ht="12.95" customHeight="1">
      <c r="A9" s="381" t="s">
        <v>541</v>
      </c>
      <c r="B9" s="382" t="s">
        <v>542</v>
      </c>
      <c r="C9" s="379" t="s">
        <v>543</v>
      </c>
      <c r="D9" s="380"/>
      <c r="E9" s="377"/>
      <c r="F9" s="377"/>
      <c r="G9" s="377"/>
      <c r="H9" s="378">
        <f t="shared" si="0"/>
        <v>0</v>
      </c>
      <c r="J9" s="56">
        <v>3</v>
      </c>
    </row>
    <row r="10" spans="1:10" s="56" customFormat="1" ht="12.95" customHeight="1">
      <c r="A10" s="383" t="s">
        <v>544</v>
      </c>
      <c r="B10" s="382" t="s">
        <v>545</v>
      </c>
      <c r="C10" s="384" t="s">
        <v>546</v>
      </c>
      <c r="D10" s="385"/>
      <c r="E10" s="386" t="s">
        <v>11</v>
      </c>
      <c r="F10" s="386">
        <v>1</v>
      </c>
      <c r="G10" s="387"/>
      <c r="H10" s="378">
        <f>+G10*F10</f>
        <v>0</v>
      </c>
      <c r="J10" s="56">
        <v>4</v>
      </c>
    </row>
    <row r="11" spans="1:10" s="56" customFormat="1" ht="12.95" customHeight="1">
      <c r="A11" s="383"/>
      <c r="B11" s="377"/>
      <c r="C11" s="384"/>
      <c r="D11" s="385"/>
      <c r="E11" s="377"/>
      <c r="F11" s="388"/>
      <c r="G11" s="377"/>
      <c r="H11" s="378">
        <f t="shared" si="0"/>
        <v>0</v>
      </c>
      <c r="J11" s="56">
        <v>5</v>
      </c>
    </row>
    <row r="12" spans="1:10" s="56" customFormat="1" ht="12.95" customHeight="1">
      <c r="A12" s="383" t="s">
        <v>547</v>
      </c>
      <c r="B12" s="386" t="s">
        <v>548</v>
      </c>
      <c r="C12" s="379" t="s">
        <v>549</v>
      </c>
      <c r="D12" s="380"/>
      <c r="E12" s="377"/>
      <c r="F12" s="377"/>
      <c r="G12" s="388"/>
      <c r="H12" s="378">
        <f t="shared" si="0"/>
        <v>0</v>
      </c>
      <c r="J12" s="56">
        <v>6</v>
      </c>
    </row>
    <row r="13" spans="1:10" s="56" customFormat="1" ht="12.95" customHeight="1">
      <c r="A13" s="383" t="s">
        <v>550</v>
      </c>
      <c r="B13" s="382" t="s">
        <v>551</v>
      </c>
      <c r="C13" s="384" t="s">
        <v>552</v>
      </c>
      <c r="D13" s="385"/>
      <c r="E13" s="377"/>
      <c r="F13" s="388"/>
      <c r="G13" s="388"/>
      <c r="H13" s="378">
        <f t="shared" si="0"/>
        <v>0</v>
      </c>
      <c r="J13" s="56">
        <v>7</v>
      </c>
    </row>
    <row r="14" spans="1:10" s="56" customFormat="1" ht="12.95" customHeight="1">
      <c r="A14" s="383"/>
      <c r="B14" s="383"/>
      <c r="C14" s="384" t="s">
        <v>503</v>
      </c>
      <c r="D14" s="389" t="s">
        <v>553</v>
      </c>
      <c r="E14" s="386"/>
      <c r="F14" s="386"/>
      <c r="G14" s="386"/>
      <c r="H14" s="378">
        <f t="shared" si="0"/>
        <v>0</v>
      </c>
      <c r="J14" s="56">
        <v>8</v>
      </c>
    </row>
    <row r="15" spans="1:10" s="56" customFormat="1" ht="12.95" customHeight="1">
      <c r="A15" s="383"/>
      <c r="B15" s="383"/>
      <c r="C15" s="384"/>
      <c r="D15" s="389" t="s">
        <v>644</v>
      </c>
      <c r="E15" s="386" t="s">
        <v>12</v>
      </c>
      <c r="F15" s="386">
        <v>2</v>
      </c>
      <c r="G15" s="387"/>
      <c r="H15" s="378">
        <f t="shared" si="0"/>
        <v>0</v>
      </c>
      <c r="J15" s="56">
        <v>9</v>
      </c>
    </row>
    <row r="16" spans="1:10" s="56" customFormat="1" ht="12.95" customHeight="1">
      <c r="A16" s="383"/>
      <c r="B16" s="383"/>
      <c r="C16" s="384"/>
      <c r="D16" s="389"/>
      <c r="E16" s="386"/>
      <c r="F16" s="386"/>
      <c r="G16" s="386"/>
      <c r="H16" s="378">
        <f t="shared" si="0"/>
        <v>0</v>
      </c>
      <c r="J16" s="56">
        <v>10</v>
      </c>
    </row>
    <row r="17" spans="1:10" s="56" customFormat="1" ht="12.95" customHeight="1">
      <c r="A17" s="383"/>
      <c r="B17" s="383"/>
      <c r="C17" s="384" t="s">
        <v>504</v>
      </c>
      <c r="D17" s="389" t="s">
        <v>554</v>
      </c>
      <c r="E17" s="386" t="s">
        <v>11</v>
      </c>
      <c r="F17" s="386">
        <v>1</v>
      </c>
      <c r="G17" s="387"/>
      <c r="H17" s="378"/>
      <c r="J17" s="56">
        <v>11</v>
      </c>
    </row>
    <row r="18" spans="1:10" s="56" customFormat="1" ht="12.95" customHeight="1">
      <c r="A18" s="383"/>
      <c r="B18" s="383"/>
      <c r="C18" s="384"/>
      <c r="D18" s="389"/>
      <c r="E18" s="386"/>
      <c r="F18" s="386"/>
      <c r="G18" s="386"/>
      <c r="H18" s="378"/>
      <c r="J18" s="56">
        <v>12</v>
      </c>
    </row>
    <row r="19" spans="1:10" s="56" customFormat="1" ht="12.95" customHeight="1">
      <c r="A19" s="383"/>
      <c r="B19" s="383"/>
      <c r="C19" s="384" t="s">
        <v>506</v>
      </c>
      <c r="D19" s="389" t="s">
        <v>555</v>
      </c>
      <c r="E19" s="386" t="s">
        <v>11</v>
      </c>
      <c r="F19" s="386">
        <v>1</v>
      </c>
      <c r="G19" s="387"/>
      <c r="H19" s="378"/>
      <c r="J19" s="56">
        <v>13</v>
      </c>
    </row>
    <row r="20" spans="1:10" s="56" customFormat="1" ht="12.95" customHeight="1">
      <c r="A20" s="383"/>
      <c r="B20" s="383"/>
      <c r="C20" s="384"/>
      <c r="D20" s="389"/>
      <c r="E20" s="386"/>
      <c r="F20" s="386"/>
      <c r="G20" s="386"/>
      <c r="H20" s="378">
        <f t="shared" si="0"/>
        <v>0</v>
      </c>
      <c r="J20" s="56">
        <v>14</v>
      </c>
    </row>
    <row r="21" spans="1:10" s="56" customFormat="1" ht="12.95" customHeight="1">
      <c r="A21" s="383"/>
      <c r="B21" s="383"/>
      <c r="C21" s="384" t="s">
        <v>506</v>
      </c>
      <c r="D21" s="389" t="s">
        <v>556</v>
      </c>
      <c r="E21" s="386" t="s">
        <v>557</v>
      </c>
      <c r="F21" s="386">
        <v>12</v>
      </c>
      <c r="G21" s="387"/>
      <c r="H21" s="378"/>
      <c r="J21" s="56">
        <v>15</v>
      </c>
    </row>
    <row r="22" spans="1:10" s="56" customFormat="1" ht="12.95" customHeight="1">
      <c r="A22" s="383"/>
      <c r="B22" s="383"/>
      <c r="C22" s="384"/>
      <c r="D22" s="385"/>
      <c r="E22" s="377"/>
      <c r="F22" s="377"/>
      <c r="G22" s="377"/>
      <c r="H22" s="378"/>
      <c r="J22" s="56">
        <v>16</v>
      </c>
    </row>
    <row r="23" spans="1:10" s="56" customFormat="1" ht="12.95" customHeight="1">
      <c r="A23" s="383" t="s">
        <v>558</v>
      </c>
      <c r="B23" s="382" t="s">
        <v>559</v>
      </c>
      <c r="C23" s="384" t="s">
        <v>560</v>
      </c>
      <c r="D23" s="385"/>
      <c r="E23" s="377"/>
      <c r="F23" s="388"/>
      <c r="G23" s="388"/>
      <c r="H23" s="378"/>
      <c r="J23" s="56">
        <v>17</v>
      </c>
    </row>
    <row r="24" spans="1:10" s="56" customFormat="1" ht="12.95" customHeight="1">
      <c r="A24" s="383"/>
      <c r="B24" s="383"/>
      <c r="C24" s="384" t="s">
        <v>503</v>
      </c>
      <c r="D24" s="389" t="s">
        <v>561</v>
      </c>
      <c r="E24" s="386" t="s">
        <v>11</v>
      </c>
      <c r="F24" s="386">
        <v>1</v>
      </c>
      <c r="G24" s="387"/>
      <c r="H24" s="378"/>
      <c r="J24" s="56">
        <v>18</v>
      </c>
    </row>
    <row r="25" spans="1:10" s="56" customFormat="1" ht="12.95" customHeight="1">
      <c r="A25" s="383" t="s">
        <v>562</v>
      </c>
      <c r="B25" s="383"/>
      <c r="C25" s="384"/>
      <c r="D25" s="389"/>
      <c r="E25" s="377"/>
      <c r="F25" s="377"/>
      <c r="G25" s="377"/>
      <c r="H25" s="378"/>
      <c r="J25" s="56">
        <v>19</v>
      </c>
    </row>
    <row r="26" spans="1:10" s="56" customFormat="1" ht="12.95" customHeight="1">
      <c r="A26" s="383"/>
      <c r="B26" s="383"/>
      <c r="C26" s="384" t="s">
        <v>504</v>
      </c>
      <c r="D26" s="389" t="s">
        <v>563</v>
      </c>
      <c r="E26" s="386" t="s">
        <v>11</v>
      </c>
      <c r="F26" s="386">
        <v>1</v>
      </c>
      <c r="G26" s="387"/>
      <c r="H26" s="378"/>
      <c r="J26" s="56">
        <v>20</v>
      </c>
    </row>
    <row r="27" spans="1:10" s="56" customFormat="1" ht="12.95" customHeight="1">
      <c r="A27" s="383"/>
      <c r="B27" s="383"/>
      <c r="C27" s="384"/>
      <c r="D27" s="389"/>
      <c r="E27" s="377"/>
      <c r="F27" s="377"/>
      <c r="G27" s="377"/>
      <c r="H27" s="378"/>
      <c r="J27" s="56">
        <v>21</v>
      </c>
    </row>
    <row r="28" spans="1:10" s="56" customFormat="1" ht="12.95" customHeight="1">
      <c r="A28" s="383"/>
      <c r="B28" s="383"/>
      <c r="C28" s="384" t="s">
        <v>505</v>
      </c>
      <c r="D28" s="389" t="s">
        <v>564</v>
      </c>
      <c r="E28" s="386" t="s">
        <v>11</v>
      </c>
      <c r="F28" s="386">
        <v>1</v>
      </c>
      <c r="G28" s="387"/>
      <c r="H28" s="378"/>
      <c r="J28" s="56">
        <v>22</v>
      </c>
    </row>
    <row r="29" spans="1:10" s="56" customFormat="1" ht="12.95" customHeight="1">
      <c r="A29" s="383"/>
      <c r="B29" s="383"/>
      <c r="C29" s="384"/>
      <c r="D29" s="389"/>
      <c r="E29" s="377"/>
      <c r="F29" s="377"/>
      <c r="G29" s="377"/>
      <c r="H29" s="378"/>
      <c r="J29" s="56">
        <v>23</v>
      </c>
    </row>
    <row r="30" spans="1:10" s="56" customFormat="1" ht="12.95" customHeight="1">
      <c r="A30" s="383"/>
      <c r="B30" s="383"/>
      <c r="C30" s="384" t="s">
        <v>506</v>
      </c>
      <c r="D30" s="389" t="s">
        <v>565</v>
      </c>
      <c r="E30" s="386" t="s">
        <v>11</v>
      </c>
      <c r="F30" s="386">
        <v>1</v>
      </c>
      <c r="G30" s="387"/>
      <c r="H30" s="378"/>
      <c r="J30" s="56">
        <v>24</v>
      </c>
    </row>
    <row r="31" spans="1:10" s="56" customFormat="1" ht="12.95" customHeight="1">
      <c r="A31" s="383"/>
      <c r="B31" s="383"/>
      <c r="C31" s="384"/>
      <c r="D31" s="389"/>
      <c r="E31" s="377"/>
      <c r="F31" s="377"/>
      <c r="G31" s="377"/>
      <c r="H31" s="378"/>
      <c r="J31" s="56">
        <v>25</v>
      </c>
    </row>
    <row r="32" spans="1:10" s="56" customFormat="1" ht="12.95" customHeight="1">
      <c r="A32" s="383"/>
      <c r="B32" s="383"/>
      <c r="C32" s="384" t="s">
        <v>566</v>
      </c>
      <c r="D32" s="389" t="s">
        <v>567</v>
      </c>
      <c r="E32" s="377"/>
      <c r="F32" s="377"/>
      <c r="G32" s="377"/>
      <c r="H32" s="378"/>
      <c r="J32" s="56">
        <v>26</v>
      </c>
    </row>
    <row r="33" spans="1:10" s="56" customFormat="1" ht="12.95" customHeight="1">
      <c r="A33" s="383"/>
      <c r="B33" s="383"/>
      <c r="C33" s="384" t="s">
        <v>568</v>
      </c>
      <c r="D33" s="389" t="s">
        <v>569</v>
      </c>
      <c r="E33" s="386" t="s">
        <v>11</v>
      </c>
      <c r="F33" s="386">
        <v>1</v>
      </c>
      <c r="G33" s="387"/>
      <c r="H33" s="378"/>
      <c r="J33" s="56">
        <v>27</v>
      </c>
    </row>
    <row r="34" spans="1:10" s="56" customFormat="1" ht="12.95" customHeight="1">
      <c r="A34" s="383"/>
      <c r="B34" s="383"/>
      <c r="C34" s="384"/>
      <c r="D34" s="389"/>
      <c r="E34" s="377"/>
      <c r="F34" s="377"/>
      <c r="G34" s="377"/>
      <c r="H34" s="378"/>
      <c r="J34" s="56">
        <v>28</v>
      </c>
    </row>
    <row r="35" spans="1:10" s="56" customFormat="1" ht="12.95" customHeight="1">
      <c r="A35" s="383"/>
      <c r="B35" s="383"/>
      <c r="C35" s="384" t="s">
        <v>570</v>
      </c>
      <c r="D35" s="389" t="s">
        <v>31</v>
      </c>
      <c r="E35" s="386" t="s">
        <v>11</v>
      </c>
      <c r="F35" s="386">
        <v>1</v>
      </c>
      <c r="G35" s="387"/>
      <c r="H35" s="378"/>
      <c r="J35" s="56">
        <v>29</v>
      </c>
    </row>
    <row r="36" spans="1:10" s="56" customFormat="1" ht="12.95" customHeight="1">
      <c r="A36" s="383"/>
      <c r="B36" s="383"/>
      <c r="C36" s="384"/>
      <c r="D36" s="389"/>
      <c r="E36" s="377"/>
      <c r="F36" s="377"/>
      <c r="G36" s="377"/>
      <c r="H36" s="378"/>
      <c r="J36" s="56">
        <v>30</v>
      </c>
    </row>
    <row r="37" spans="1:10" s="56" customFormat="1" ht="6.95" customHeight="1">
      <c r="A37" s="383"/>
      <c r="B37" s="383"/>
      <c r="C37" s="384" t="s">
        <v>571</v>
      </c>
      <c r="D37" s="389" t="s">
        <v>572</v>
      </c>
      <c r="E37" s="386" t="s">
        <v>11</v>
      </c>
      <c r="F37" s="386">
        <v>1</v>
      </c>
      <c r="G37" s="387"/>
      <c r="H37" s="378"/>
      <c r="J37" s="56">
        <v>31</v>
      </c>
    </row>
    <row r="38" spans="1:10" s="56" customFormat="1" ht="12.95" customHeight="1">
      <c r="A38" s="383"/>
      <c r="B38" s="383"/>
      <c r="C38" s="384"/>
      <c r="D38" s="389"/>
      <c r="E38" s="377"/>
      <c r="F38" s="386"/>
      <c r="G38" s="387"/>
      <c r="H38" s="378"/>
      <c r="J38" s="56">
        <v>32</v>
      </c>
    </row>
    <row r="39" spans="1:10" s="56" customFormat="1" ht="12.95" customHeight="1">
      <c r="A39" s="383"/>
      <c r="B39" s="383"/>
      <c r="C39" s="384" t="s">
        <v>573</v>
      </c>
      <c r="D39" s="389" t="s">
        <v>574</v>
      </c>
      <c r="E39" s="386" t="s">
        <v>11</v>
      </c>
      <c r="F39" s="386">
        <v>1</v>
      </c>
      <c r="G39" s="387"/>
      <c r="H39" s="378"/>
      <c r="J39" s="56">
        <v>33</v>
      </c>
    </row>
    <row r="40" spans="1:10" s="56" customFormat="1" ht="12.95" customHeight="1">
      <c r="A40" s="383"/>
      <c r="B40" s="383"/>
      <c r="C40" s="384"/>
      <c r="D40" s="389"/>
      <c r="E40" s="386"/>
      <c r="F40" s="390"/>
      <c r="G40" s="390"/>
      <c r="H40" s="378"/>
      <c r="J40" s="56">
        <v>34</v>
      </c>
    </row>
    <row r="41" spans="1:10" s="56" customFormat="1" ht="12.95" customHeight="1">
      <c r="A41" s="383"/>
      <c r="B41" s="383"/>
      <c r="C41" s="391" t="s">
        <v>575</v>
      </c>
      <c r="D41" s="220" t="s">
        <v>576</v>
      </c>
      <c r="E41" s="221" t="s">
        <v>11</v>
      </c>
      <c r="F41" s="386">
        <v>1</v>
      </c>
      <c r="G41" s="387"/>
      <c r="H41" s="378">
        <f t="shared" si="0"/>
        <v>0</v>
      </c>
      <c r="J41" s="56">
        <v>35</v>
      </c>
    </row>
    <row r="42" spans="1:10" s="56" customFormat="1" ht="12.95" customHeight="1">
      <c r="A42" s="383"/>
      <c r="B42" s="383"/>
      <c r="C42" s="384"/>
      <c r="D42" s="385"/>
      <c r="E42" s="377"/>
      <c r="F42" s="377"/>
      <c r="G42" s="377"/>
      <c r="H42" s="378"/>
      <c r="J42" s="56">
        <v>36</v>
      </c>
    </row>
    <row r="43" spans="1:10" s="56" customFormat="1" ht="12.95" customHeight="1">
      <c r="A43" s="383" t="s">
        <v>577</v>
      </c>
      <c r="B43" s="382" t="s">
        <v>578</v>
      </c>
      <c r="C43" s="384" t="s">
        <v>579</v>
      </c>
      <c r="D43" s="385"/>
      <c r="E43" s="386" t="s">
        <v>11</v>
      </c>
      <c r="F43" s="386">
        <v>1</v>
      </c>
      <c r="G43" s="387"/>
      <c r="H43" s="378"/>
      <c r="J43" s="56">
        <v>37</v>
      </c>
    </row>
    <row r="44" spans="1:10" s="56" customFormat="1" ht="12.95" customHeight="1">
      <c r="A44" s="383"/>
      <c r="B44" s="383"/>
      <c r="C44" s="384"/>
      <c r="D44" s="385"/>
      <c r="E44" s="377"/>
      <c r="F44" s="388"/>
      <c r="G44" s="388"/>
      <c r="H44" s="378"/>
      <c r="J44" s="56">
        <v>38</v>
      </c>
    </row>
    <row r="45" spans="1:10" s="56" customFormat="1" ht="12.95" customHeight="1">
      <c r="A45" s="383" t="s">
        <v>580</v>
      </c>
      <c r="B45" s="382" t="s">
        <v>581</v>
      </c>
      <c r="C45" s="384" t="s">
        <v>582</v>
      </c>
      <c r="D45" s="385"/>
      <c r="E45" s="386" t="s">
        <v>11</v>
      </c>
      <c r="F45" s="386">
        <v>1</v>
      </c>
      <c r="G45" s="387"/>
      <c r="H45" s="378"/>
      <c r="J45" s="56">
        <v>39</v>
      </c>
    </row>
    <row r="46" spans="1:10" s="56" customFormat="1" ht="12.95" customHeight="1">
      <c r="A46" s="383"/>
      <c r="B46" s="383"/>
      <c r="C46" s="384"/>
      <c r="D46" s="385"/>
      <c r="E46" s="377"/>
      <c r="F46" s="377"/>
      <c r="G46" s="377"/>
      <c r="H46" s="378"/>
      <c r="J46" s="56">
        <v>40</v>
      </c>
    </row>
    <row r="47" spans="1:10" s="56" customFormat="1" ht="12.95" customHeight="1">
      <c r="A47" s="383"/>
      <c r="B47" s="211" t="s">
        <v>538</v>
      </c>
      <c r="C47" s="384"/>
      <c r="D47" s="385"/>
      <c r="E47" s="377"/>
      <c r="F47" s="377"/>
      <c r="G47" s="377"/>
      <c r="H47" s="378">
        <f t="shared" si="0"/>
        <v>0</v>
      </c>
      <c r="J47" s="56">
        <v>41</v>
      </c>
    </row>
    <row r="48" spans="1:10" s="56" customFormat="1" ht="12.95" customHeight="1">
      <c r="A48" s="383"/>
      <c r="B48" s="211" t="s">
        <v>539</v>
      </c>
      <c r="C48" s="384"/>
      <c r="D48" s="385"/>
      <c r="E48" s="377"/>
      <c r="F48" s="377"/>
      <c r="G48" s="388"/>
      <c r="H48" s="378">
        <f t="shared" si="0"/>
        <v>0</v>
      </c>
      <c r="J48" s="56">
        <v>42</v>
      </c>
    </row>
    <row r="49" spans="1:10" s="56" customFormat="1" ht="12.95" customHeight="1">
      <c r="A49" s="381" t="s">
        <v>583</v>
      </c>
      <c r="B49" s="211" t="s">
        <v>584</v>
      </c>
      <c r="C49" s="379" t="s">
        <v>585</v>
      </c>
      <c r="D49" s="380"/>
      <c r="E49" s="377"/>
      <c r="F49" s="377"/>
      <c r="G49" s="377"/>
      <c r="H49" s="378">
        <f t="shared" si="0"/>
        <v>0</v>
      </c>
      <c r="J49" s="56">
        <v>43</v>
      </c>
    </row>
    <row r="50" spans="1:10" s="56" customFormat="1" ht="12.95" customHeight="1">
      <c r="A50" s="383" t="s">
        <v>586</v>
      </c>
      <c r="B50" s="382" t="s">
        <v>587</v>
      </c>
      <c r="C50" s="384" t="s">
        <v>588</v>
      </c>
      <c r="D50" s="385"/>
      <c r="E50" s="386" t="s">
        <v>11</v>
      </c>
      <c r="F50" s="386">
        <v>1</v>
      </c>
      <c r="G50" s="387"/>
      <c r="H50" s="378">
        <f t="shared" si="0"/>
        <v>0</v>
      </c>
      <c r="J50" s="56">
        <v>44</v>
      </c>
    </row>
    <row r="51" spans="1:10" s="56" customFormat="1" ht="12.95" customHeight="1">
      <c r="A51" s="383"/>
      <c r="B51" s="383"/>
      <c r="C51" s="384"/>
      <c r="D51" s="385"/>
      <c r="E51" s="377"/>
      <c r="F51" s="377"/>
      <c r="G51" s="377"/>
      <c r="H51" s="378">
        <f t="shared" si="0"/>
        <v>0</v>
      </c>
      <c r="J51" s="56">
        <v>45</v>
      </c>
    </row>
    <row r="52" spans="1:10" s="56" customFormat="1" ht="12.95" customHeight="1">
      <c r="A52" s="383" t="s">
        <v>589</v>
      </c>
      <c r="B52" s="382" t="s">
        <v>590</v>
      </c>
      <c r="C52" s="379" t="s">
        <v>591</v>
      </c>
      <c r="D52" s="380"/>
      <c r="E52" s="377" t="s">
        <v>562</v>
      </c>
      <c r="F52" s="377"/>
      <c r="G52" s="377"/>
      <c r="H52" s="378">
        <f t="shared" si="0"/>
        <v>0</v>
      </c>
      <c r="J52" s="56">
        <v>46</v>
      </c>
    </row>
    <row r="53" spans="1:10" s="56" customFormat="1" ht="12.95" customHeight="1">
      <c r="A53" s="383"/>
      <c r="B53" s="382"/>
      <c r="C53" s="379" t="s">
        <v>592</v>
      </c>
      <c r="D53" s="380"/>
      <c r="E53" s="377"/>
      <c r="F53" s="377"/>
      <c r="G53" s="377"/>
      <c r="H53" s="378">
        <f t="shared" si="0"/>
        <v>0</v>
      </c>
      <c r="J53" s="56">
        <v>47</v>
      </c>
    </row>
    <row r="54" spans="1:10" s="56" customFormat="1" ht="12.95" customHeight="1">
      <c r="A54" s="383" t="s">
        <v>593</v>
      </c>
      <c r="B54" s="382" t="s">
        <v>594</v>
      </c>
      <c r="C54" s="392" t="s">
        <v>595</v>
      </c>
      <c r="D54" s="393"/>
      <c r="E54" s="377"/>
      <c r="F54" s="377"/>
      <c r="G54" s="377"/>
      <c r="H54" s="378">
        <f t="shared" si="0"/>
        <v>0</v>
      </c>
      <c r="J54" s="56">
        <v>48</v>
      </c>
    </row>
    <row r="55" spans="1:10" s="56" customFormat="1" ht="12.95" customHeight="1">
      <c r="A55" s="383"/>
      <c r="B55" s="382" t="s">
        <v>596</v>
      </c>
      <c r="C55" s="54" t="s">
        <v>503</v>
      </c>
      <c r="D55" s="377" t="s">
        <v>553</v>
      </c>
      <c r="E55" s="386"/>
      <c r="F55" s="386"/>
      <c r="G55" s="386"/>
      <c r="H55" s="378">
        <f t="shared" si="0"/>
        <v>0</v>
      </c>
      <c r="J55" s="56">
        <v>49</v>
      </c>
    </row>
    <row r="56" spans="1:10" s="56" customFormat="1" ht="12.95" customHeight="1">
      <c r="A56" s="383"/>
      <c r="B56" s="383"/>
      <c r="C56" s="54"/>
      <c r="D56" s="377" t="s">
        <v>597</v>
      </c>
      <c r="E56" s="386" t="s">
        <v>557</v>
      </c>
      <c r="F56" s="386">
        <v>12</v>
      </c>
      <c r="G56" s="387"/>
      <c r="H56" s="378"/>
      <c r="J56" s="56">
        <v>50</v>
      </c>
    </row>
    <row r="57" spans="1:10" s="2" customFormat="1" ht="21.95" customHeight="1">
      <c r="A57" s="383"/>
      <c r="B57" s="383"/>
      <c r="C57" s="54"/>
      <c r="D57" s="377"/>
      <c r="E57" s="386"/>
      <c r="F57" s="386"/>
      <c r="G57" s="386"/>
      <c r="H57" s="378"/>
      <c r="J57" s="56">
        <v>51</v>
      </c>
    </row>
    <row r="58" spans="1:10" s="2" customFormat="1" ht="21.95" customHeight="1">
      <c r="A58" s="383"/>
      <c r="B58" s="383"/>
      <c r="C58" s="54" t="s">
        <v>504</v>
      </c>
      <c r="D58" s="377" t="s">
        <v>598</v>
      </c>
      <c r="E58" s="386" t="s">
        <v>557</v>
      </c>
      <c r="F58" s="386">
        <v>12</v>
      </c>
      <c r="G58" s="387"/>
      <c r="H58" s="378"/>
      <c r="J58" s="56">
        <v>52</v>
      </c>
    </row>
    <row r="59" spans="1:10" s="56" customFormat="1" ht="12.95" customHeight="1">
      <c r="A59" s="86"/>
      <c r="B59" s="87"/>
      <c r="C59" s="394"/>
      <c r="D59" s="91" t="s">
        <v>13</v>
      </c>
      <c r="E59" s="395"/>
      <c r="F59" s="395"/>
      <c r="G59" s="396"/>
      <c r="H59" s="397">
        <f>SUM(H8:H58)</f>
        <v>0</v>
      </c>
    </row>
    <row r="60" spans="1:10" s="56" customFormat="1" ht="12.95" customHeight="1">
      <c r="A60" s="86"/>
      <c r="B60" s="87"/>
      <c r="C60" s="394"/>
      <c r="D60" s="91" t="s">
        <v>14</v>
      </c>
      <c r="E60" s="395"/>
      <c r="F60" s="395"/>
      <c r="G60" s="396"/>
      <c r="H60" s="397">
        <f>H59</f>
        <v>0</v>
      </c>
    </row>
    <row r="61" spans="1:10" s="56" customFormat="1" ht="12.95" customHeight="1">
      <c r="A61" s="383"/>
      <c r="B61" s="383"/>
      <c r="C61" s="54"/>
      <c r="D61" s="377"/>
      <c r="E61" s="386"/>
      <c r="F61" s="386"/>
      <c r="G61" s="386"/>
      <c r="H61" s="378"/>
    </row>
    <row r="62" spans="1:10" s="56" customFormat="1" ht="12.95" customHeight="1">
      <c r="A62" s="383"/>
      <c r="B62" s="383"/>
      <c r="C62" s="54" t="s">
        <v>505</v>
      </c>
      <c r="D62" s="377" t="s">
        <v>555</v>
      </c>
      <c r="E62" s="386" t="s">
        <v>557</v>
      </c>
      <c r="F62" s="386">
        <v>12</v>
      </c>
      <c r="G62" s="387"/>
      <c r="H62" s="378"/>
    </row>
    <row r="63" spans="1:10" s="56" customFormat="1" ht="12.95" customHeight="1">
      <c r="A63" s="383"/>
      <c r="B63" s="383"/>
      <c r="C63" s="384"/>
      <c r="D63" s="385"/>
      <c r="E63" s="386"/>
      <c r="F63" s="386"/>
      <c r="G63" s="386"/>
      <c r="H63" s="378"/>
    </row>
    <row r="64" spans="1:10" s="56" customFormat="1" ht="12.95" customHeight="1">
      <c r="A64" s="383"/>
      <c r="B64" s="383"/>
      <c r="C64" s="384" t="s">
        <v>506</v>
      </c>
      <c r="D64" s="385" t="s">
        <v>599</v>
      </c>
      <c r="E64" s="386" t="s">
        <v>557</v>
      </c>
      <c r="F64" s="386">
        <v>12</v>
      </c>
      <c r="G64" s="387"/>
      <c r="H64" s="378"/>
    </row>
    <row r="65" spans="1:8" s="56" customFormat="1" ht="12.95" customHeight="1">
      <c r="A65" s="383"/>
      <c r="B65" s="383"/>
      <c r="C65" s="384"/>
      <c r="D65" s="398"/>
      <c r="E65" s="386"/>
      <c r="F65" s="386"/>
      <c r="G65" s="386"/>
      <c r="H65" s="378"/>
    </row>
    <row r="66" spans="1:8" s="56" customFormat="1" ht="12.95" customHeight="1">
      <c r="A66" s="383" t="s">
        <v>600</v>
      </c>
      <c r="B66" s="382" t="s">
        <v>601</v>
      </c>
      <c r="C66" s="392" t="s">
        <v>602</v>
      </c>
      <c r="D66" s="393"/>
      <c r="E66" s="377"/>
      <c r="F66" s="377"/>
      <c r="G66" s="388"/>
      <c r="H66" s="378"/>
    </row>
    <row r="67" spans="1:8" s="56" customFormat="1" ht="12.95" customHeight="1">
      <c r="A67" s="383"/>
      <c r="B67" s="383"/>
      <c r="C67" s="384" t="s">
        <v>503</v>
      </c>
      <c r="D67" s="389" t="s">
        <v>561</v>
      </c>
      <c r="E67" s="386" t="s">
        <v>557</v>
      </c>
      <c r="F67" s="386">
        <v>12</v>
      </c>
      <c r="G67" s="387"/>
      <c r="H67" s="378"/>
    </row>
    <row r="68" spans="1:8" s="56" customFormat="1" ht="12.95" customHeight="1">
      <c r="A68" s="383" t="s">
        <v>562</v>
      </c>
      <c r="B68" s="383"/>
      <c r="C68" s="384"/>
      <c r="D68" s="389"/>
      <c r="E68" s="377"/>
      <c r="F68" s="377"/>
      <c r="G68" s="388"/>
      <c r="H68" s="378"/>
    </row>
    <row r="69" spans="1:8" s="56" customFormat="1" ht="12.95" customHeight="1">
      <c r="A69" s="383"/>
      <c r="B69" s="383"/>
      <c r="C69" s="384" t="s">
        <v>504</v>
      </c>
      <c r="D69" s="389" t="s">
        <v>563</v>
      </c>
      <c r="E69" s="386" t="s">
        <v>557</v>
      </c>
      <c r="F69" s="386">
        <v>12</v>
      </c>
      <c r="G69" s="387"/>
      <c r="H69" s="378"/>
    </row>
    <row r="70" spans="1:8" s="56" customFormat="1" ht="12.95" customHeight="1">
      <c r="A70" s="383"/>
      <c r="B70" s="383"/>
      <c r="C70" s="384"/>
      <c r="D70" s="389"/>
      <c r="E70" s="377"/>
      <c r="F70" s="377"/>
      <c r="G70" s="377"/>
      <c r="H70" s="378"/>
    </row>
    <row r="71" spans="1:8" s="56" customFormat="1" ht="12.95" customHeight="1">
      <c r="A71" s="383"/>
      <c r="B71" s="383"/>
      <c r="C71" s="384" t="s">
        <v>505</v>
      </c>
      <c r="D71" s="389" t="s">
        <v>603</v>
      </c>
      <c r="E71" s="386" t="s">
        <v>557</v>
      </c>
      <c r="F71" s="386">
        <v>12</v>
      </c>
      <c r="G71" s="387"/>
      <c r="H71" s="378"/>
    </row>
    <row r="72" spans="1:8" s="56" customFormat="1" ht="12.95" customHeight="1">
      <c r="A72" s="383"/>
      <c r="B72" s="383"/>
      <c r="C72" s="384"/>
      <c r="D72" s="389"/>
      <c r="E72" s="377"/>
      <c r="F72" s="377"/>
      <c r="G72" s="377"/>
      <c r="H72" s="378"/>
    </row>
    <row r="73" spans="1:8" s="56" customFormat="1" ht="12.95" customHeight="1">
      <c r="A73" s="383"/>
      <c r="B73" s="383"/>
      <c r="C73" s="384" t="s">
        <v>506</v>
      </c>
      <c r="D73" s="389" t="s">
        <v>604</v>
      </c>
      <c r="E73" s="386" t="s">
        <v>557</v>
      </c>
      <c r="F73" s="386">
        <v>12</v>
      </c>
      <c r="G73" s="387"/>
      <c r="H73" s="378"/>
    </row>
    <row r="74" spans="1:8" s="56" customFormat="1" ht="12.95" customHeight="1">
      <c r="A74" s="383"/>
      <c r="B74" s="383"/>
      <c r="C74" s="384"/>
      <c r="D74" s="389"/>
      <c r="E74" s="377"/>
      <c r="F74" s="377"/>
      <c r="G74" s="377"/>
      <c r="H74" s="378"/>
    </row>
    <row r="75" spans="1:8" s="56" customFormat="1" ht="12.95" customHeight="1">
      <c r="A75" s="383"/>
      <c r="B75" s="383"/>
      <c r="C75" s="384" t="s">
        <v>566</v>
      </c>
      <c r="D75" s="389" t="s">
        <v>564</v>
      </c>
      <c r="E75" s="386" t="s">
        <v>557</v>
      </c>
      <c r="F75" s="386">
        <v>12</v>
      </c>
      <c r="G75" s="387"/>
      <c r="H75" s="378"/>
    </row>
    <row r="76" spans="1:8" s="56" customFormat="1" ht="12.95" customHeight="1">
      <c r="A76" s="383"/>
      <c r="B76" s="383"/>
      <c r="C76" s="384"/>
      <c r="D76" s="389"/>
      <c r="E76" s="386"/>
      <c r="F76" s="390"/>
      <c r="G76" s="390"/>
      <c r="H76" s="378"/>
    </row>
    <row r="77" spans="1:8" s="56" customFormat="1" ht="12.95" customHeight="1">
      <c r="A77" s="383"/>
      <c r="B77" s="383"/>
      <c r="C77" s="384" t="s">
        <v>570</v>
      </c>
      <c r="D77" s="389" t="s">
        <v>565</v>
      </c>
      <c r="E77" s="386" t="s">
        <v>557</v>
      </c>
      <c r="F77" s="386">
        <v>12</v>
      </c>
      <c r="G77" s="387"/>
      <c r="H77" s="378"/>
    </row>
    <row r="78" spans="1:8" s="56" customFormat="1" ht="12.95" customHeight="1">
      <c r="A78" s="383"/>
      <c r="B78" s="383"/>
      <c r="C78" s="384"/>
      <c r="D78" s="389"/>
      <c r="E78" s="377"/>
      <c r="F78" s="377"/>
      <c r="G78" s="377"/>
      <c r="H78" s="378"/>
    </row>
    <row r="79" spans="1:8" s="56" customFormat="1" ht="12.95" customHeight="1">
      <c r="A79" s="383"/>
      <c r="B79" s="383"/>
      <c r="C79" s="384" t="s">
        <v>571</v>
      </c>
      <c r="D79" s="389" t="s">
        <v>567</v>
      </c>
      <c r="E79" s="386"/>
      <c r="F79" s="390"/>
      <c r="G79" s="390"/>
      <c r="H79" s="378"/>
    </row>
    <row r="80" spans="1:8" s="56" customFormat="1" ht="12.95" customHeight="1">
      <c r="A80" s="383"/>
      <c r="B80" s="383"/>
      <c r="C80" s="384"/>
      <c r="D80" s="389" t="s">
        <v>569</v>
      </c>
      <c r="E80" s="386" t="s">
        <v>557</v>
      </c>
      <c r="F80" s="386">
        <v>12</v>
      </c>
      <c r="G80" s="387"/>
      <c r="H80" s="378"/>
    </row>
    <row r="81" spans="1:8" s="56" customFormat="1" ht="12.95" customHeight="1">
      <c r="A81" s="383"/>
      <c r="B81" s="383"/>
      <c r="C81" s="384"/>
      <c r="D81" s="389"/>
      <c r="E81" s="377"/>
      <c r="F81" s="377"/>
      <c r="G81" s="377"/>
      <c r="H81" s="378"/>
    </row>
    <row r="82" spans="1:8" s="56" customFormat="1" ht="12.95" customHeight="1">
      <c r="A82" s="383"/>
      <c r="B82" s="383"/>
      <c r="C82" s="384" t="s">
        <v>573</v>
      </c>
      <c r="D82" s="389" t="s">
        <v>31</v>
      </c>
      <c r="E82" s="386" t="s">
        <v>557</v>
      </c>
      <c r="F82" s="386">
        <v>12</v>
      </c>
      <c r="G82" s="387"/>
      <c r="H82" s="378"/>
    </row>
    <row r="83" spans="1:8" s="56" customFormat="1" ht="12.95" customHeight="1">
      <c r="A83" s="383"/>
      <c r="B83" s="383"/>
      <c r="C83" s="384"/>
      <c r="D83" s="389"/>
      <c r="E83" s="377"/>
      <c r="F83" s="377"/>
      <c r="G83" s="377"/>
      <c r="H83" s="378"/>
    </row>
    <row r="84" spans="1:8" s="56" customFormat="1" ht="12.95" customHeight="1">
      <c r="A84" s="383"/>
      <c r="B84" s="383"/>
      <c r="C84" s="384" t="s">
        <v>575</v>
      </c>
      <c r="D84" s="389" t="s">
        <v>572</v>
      </c>
      <c r="E84" s="386" t="s">
        <v>557</v>
      </c>
      <c r="F84" s="386">
        <v>12</v>
      </c>
      <c r="G84" s="387"/>
      <c r="H84" s="378"/>
    </row>
    <row r="85" spans="1:8" s="56" customFormat="1" ht="12.95" customHeight="1">
      <c r="A85" s="383"/>
      <c r="B85" s="383"/>
      <c r="C85" s="384"/>
      <c r="D85" s="389"/>
      <c r="E85" s="377"/>
      <c r="F85" s="377"/>
      <c r="G85" s="377"/>
      <c r="H85" s="378"/>
    </row>
    <row r="86" spans="1:8" s="56" customFormat="1" ht="12.95" customHeight="1">
      <c r="A86" s="383"/>
      <c r="B86" s="383"/>
      <c r="C86" s="384" t="s">
        <v>605</v>
      </c>
      <c r="D86" s="389" t="s">
        <v>574</v>
      </c>
      <c r="E86" s="386" t="s">
        <v>557</v>
      </c>
      <c r="F86" s="386">
        <v>12</v>
      </c>
      <c r="G86" s="387"/>
      <c r="H86" s="378"/>
    </row>
    <row r="87" spans="1:8" s="56" customFormat="1" ht="12.95" customHeight="1">
      <c r="A87" s="383"/>
      <c r="B87" s="383"/>
      <c r="C87" s="384"/>
      <c r="D87" s="389"/>
      <c r="E87" s="377"/>
      <c r="F87" s="377"/>
      <c r="G87" s="377"/>
      <c r="H87" s="378"/>
    </row>
    <row r="88" spans="1:8" s="56" customFormat="1" ht="12.95" customHeight="1">
      <c r="A88" s="383"/>
      <c r="B88" s="383"/>
      <c r="C88" s="2" t="s">
        <v>606</v>
      </c>
      <c r="D88" s="220" t="s">
        <v>576</v>
      </c>
      <c r="E88" s="386" t="s">
        <v>557</v>
      </c>
      <c r="F88" s="386">
        <v>12</v>
      </c>
      <c r="G88" s="387"/>
      <c r="H88" s="378"/>
    </row>
    <row r="89" spans="1:8" s="56" customFormat="1" ht="12.95" customHeight="1">
      <c r="A89" s="383"/>
      <c r="B89" s="383"/>
      <c r="C89" s="384"/>
      <c r="D89" s="385"/>
      <c r="E89" s="377"/>
      <c r="F89" s="377"/>
      <c r="G89" s="377"/>
      <c r="H89" s="378">
        <f t="shared" ref="H89:H109" si="1">+G89*F89</f>
        <v>0</v>
      </c>
    </row>
    <row r="90" spans="1:8" s="56" customFormat="1" ht="12.95" customHeight="1">
      <c r="A90" s="383" t="s">
        <v>607</v>
      </c>
      <c r="B90" s="382" t="s">
        <v>608</v>
      </c>
      <c r="C90" s="384" t="s">
        <v>609</v>
      </c>
      <c r="D90" s="385"/>
      <c r="E90" s="386" t="s">
        <v>557</v>
      </c>
      <c r="F90" s="386">
        <v>12</v>
      </c>
      <c r="G90" s="387"/>
      <c r="H90" s="378">
        <f t="shared" si="1"/>
        <v>0</v>
      </c>
    </row>
    <row r="91" spans="1:8" s="56" customFormat="1" ht="12.95" customHeight="1">
      <c r="A91" s="383"/>
      <c r="B91" s="383"/>
      <c r="C91" s="384"/>
      <c r="D91" s="385"/>
      <c r="E91" s="377"/>
      <c r="F91" s="377"/>
      <c r="G91" s="377"/>
      <c r="H91" s="378">
        <f t="shared" si="1"/>
        <v>0</v>
      </c>
    </row>
    <row r="92" spans="1:8" s="56" customFormat="1" ht="12.95" customHeight="1">
      <c r="A92" s="383" t="s">
        <v>610</v>
      </c>
      <c r="B92" s="382" t="s">
        <v>611</v>
      </c>
      <c r="C92" s="384" t="s">
        <v>612</v>
      </c>
      <c r="D92" s="385"/>
      <c r="E92" s="377"/>
      <c r="F92" s="377"/>
      <c r="G92" s="377"/>
      <c r="H92" s="378">
        <f t="shared" si="1"/>
        <v>0</v>
      </c>
    </row>
    <row r="93" spans="1:8" s="56" customFormat="1" ht="12.95" customHeight="1">
      <c r="A93" s="383"/>
      <c r="B93" s="383"/>
      <c r="C93" s="384" t="s">
        <v>613</v>
      </c>
      <c r="D93" s="385"/>
      <c r="E93" s="386" t="s">
        <v>557</v>
      </c>
      <c r="F93" s="386">
        <v>12</v>
      </c>
      <c r="G93" s="387"/>
      <c r="H93" s="378">
        <f t="shared" si="1"/>
        <v>0</v>
      </c>
    </row>
    <row r="94" spans="1:8" s="56" customFormat="1" ht="12.95" customHeight="1">
      <c r="A94" s="383"/>
      <c r="B94" s="383"/>
      <c r="C94" s="384"/>
      <c r="D94" s="385"/>
      <c r="E94" s="377"/>
      <c r="F94" s="377"/>
      <c r="G94" s="388"/>
      <c r="H94" s="378">
        <f t="shared" si="1"/>
        <v>0</v>
      </c>
    </row>
    <row r="95" spans="1:8" s="56" customFormat="1" ht="12.95" customHeight="1">
      <c r="A95" s="383" t="s">
        <v>614</v>
      </c>
      <c r="B95" s="382" t="s">
        <v>615</v>
      </c>
      <c r="C95" s="384" t="s">
        <v>616</v>
      </c>
      <c r="D95" s="385"/>
      <c r="E95" s="386" t="s">
        <v>557</v>
      </c>
      <c r="F95" s="386">
        <v>12</v>
      </c>
      <c r="G95" s="387"/>
      <c r="H95" s="378">
        <f t="shared" si="1"/>
        <v>0</v>
      </c>
    </row>
    <row r="96" spans="1:8" s="56" customFormat="1" ht="12.95" customHeight="1">
      <c r="A96" s="383"/>
      <c r="B96" s="383"/>
      <c r="C96" s="384"/>
      <c r="D96" s="385"/>
      <c r="E96" s="377"/>
      <c r="F96" s="377"/>
      <c r="G96" s="377"/>
      <c r="H96" s="378">
        <f t="shared" si="1"/>
        <v>0</v>
      </c>
    </row>
    <row r="97" spans="1:8" s="56" customFormat="1" ht="12.95" customHeight="1">
      <c r="A97" s="381"/>
      <c r="B97" s="211"/>
      <c r="C97" s="379"/>
      <c r="D97" s="380"/>
      <c r="E97" s="377"/>
      <c r="F97" s="377"/>
      <c r="G97" s="388"/>
      <c r="H97" s="378">
        <f t="shared" si="1"/>
        <v>0</v>
      </c>
    </row>
    <row r="98" spans="1:8" s="56" customFormat="1" ht="12.95" customHeight="1">
      <c r="A98" s="383"/>
      <c r="B98" s="383"/>
      <c r="C98" s="379"/>
      <c r="D98" s="380"/>
      <c r="E98" s="377"/>
      <c r="F98" s="377"/>
      <c r="G98" s="377"/>
      <c r="H98" s="378">
        <f t="shared" si="1"/>
        <v>0</v>
      </c>
    </row>
    <row r="99" spans="1:8" s="56" customFormat="1" ht="12.95" customHeight="1">
      <c r="A99" s="383"/>
      <c r="B99" s="383"/>
      <c r="C99" s="392"/>
      <c r="D99" s="393"/>
      <c r="E99" s="377"/>
      <c r="F99" s="377"/>
      <c r="G99" s="388"/>
      <c r="H99" s="378">
        <f t="shared" si="1"/>
        <v>0</v>
      </c>
    </row>
    <row r="100" spans="1:8" s="56" customFormat="1" ht="12.95" customHeight="1">
      <c r="A100" s="383"/>
      <c r="B100" s="382"/>
      <c r="C100" s="384"/>
      <c r="D100" s="385"/>
      <c r="E100" s="386"/>
      <c r="F100" s="400"/>
      <c r="G100" s="387"/>
      <c r="H100" s="378"/>
    </row>
    <row r="101" spans="1:8" s="56" customFormat="1" ht="12.95" customHeight="1">
      <c r="A101" s="383"/>
      <c r="B101" s="382"/>
      <c r="C101" s="384"/>
      <c r="D101" s="385"/>
      <c r="E101" s="377"/>
      <c r="F101" s="377"/>
      <c r="G101" s="388"/>
      <c r="H101" s="378"/>
    </row>
    <row r="102" spans="1:8" s="56" customFormat="1" ht="12.95" customHeight="1">
      <c r="A102" s="383"/>
      <c r="B102" s="382"/>
      <c r="C102" s="384"/>
      <c r="D102" s="385"/>
      <c r="E102" s="377"/>
      <c r="F102" s="377"/>
      <c r="G102" s="388"/>
      <c r="H102" s="378">
        <f t="shared" si="1"/>
        <v>0</v>
      </c>
    </row>
    <row r="103" spans="1:8" s="56" customFormat="1" ht="12.95" customHeight="1">
      <c r="A103" s="383"/>
      <c r="B103" s="382"/>
      <c r="E103" s="377"/>
      <c r="F103" s="399"/>
      <c r="G103" s="377"/>
      <c r="H103" s="378">
        <f t="shared" si="1"/>
        <v>0</v>
      </c>
    </row>
    <row r="104" spans="1:8" s="56" customFormat="1" ht="12.95" customHeight="1">
      <c r="A104" s="383"/>
      <c r="B104" s="382"/>
    </row>
    <row r="105" spans="1:8" s="56" customFormat="1" ht="12.95" customHeight="1">
      <c r="A105" s="383"/>
      <c r="B105" s="382"/>
      <c r="C105" s="384"/>
      <c r="D105" s="385"/>
      <c r="E105" s="386"/>
      <c r="F105" s="399"/>
      <c r="G105" s="401"/>
      <c r="H105" s="378">
        <f t="shared" si="1"/>
        <v>0</v>
      </c>
    </row>
    <row r="106" spans="1:8" s="2" customFormat="1" ht="21.95" customHeight="1">
      <c r="A106" s="383"/>
      <c r="B106" s="382"/>
      <c r="C106" s="384"/>
      <c r="D106" s="385"/>
      <c r="E106" s="386"/>
      <c r="F106" s="386"/>
      <c r="G106" s="387"/>
      <c r="H106" s="378"/>
    </row>
    <row r="107" spans="1:8" s="2" customFormat="1" ht="21.95" customHeight="1">
      <c r="A107" s="383"/>
      <c r="B107" s="383"/>
      <c r="C107" s="384"/>
      <c r="D107" s="385"/>
      <c r="E107" s="386"/>
      <c r="F107" s="386"/>
      <c r="G107" s="386"/>
      <c r="H107" s="378">
        <f t="shared" si="1"/>
        <v>0</v>
      </c>
    </row>
    <row r="108" spans="1:8" s="56" customFormat="1" ht="12.95" customHeight="1">
      <c r="A108" s="383"/>
      <c r="B108" s="383"/>
      <c r="C108" s="384"/>
      <c r="D108" s="385"/>
      <c r="E108" s="386"/>
      <c r="F108" s="386"/>
      <c r="G108" s="387"/>
      <c r="H108" s="378">
        <f t="shared" si="1"/>
        <v>0</v>
      </c>
    </row>
    <row r="109" spans="1:8" s="56" customFormat="1" ht="12.95" customHeight="1">
      <c r="A109" s="383"/>
      <c r="B109" s="383"/>
      <c r="C109" s="384"/>
      <c r="D109" s="385"/>
      <c r="E109" s="386"/>
      <c r="F109" s="386"/>
      <c r="G109" s="387"/>
      <c r="H109" s="378">
        <f t="shared" si="1"/>
        <v>0</v>
      </c>
    </row>
    <row r="110" spans="1:8" s="56" customFormat="1" ht="12.95" customHeight="1">
      <c r="A110" s="86"/>
      <c r="B110" s="87"/>
      <c r="C110" s="394"/>
      <c r="D110" s="91" t="s">
        <v>13</v>
      </c>
      <c r="E110" s="395"/>
      <c r="F110" s="395"/>
      <c r="G110" s="396"/>
      <c r="H110" s="397">
        <f>SUM(H60:H109)</f>
        <v>0</v>
      </c>
    </row>
    <row r="111" spans="1:8" s="56" customFormat="1" ht="12.95" customHeight="1">
      <c r="A111" s="86"/>
      <c r="B111" s="87"/>
      <c r="C111" s="394"/>
      <c r="D111" s="91" t="s">
        <v>14</v>
      </c>
      <c r="E111" s="395"/>
      <c r="F111" s="395"/>
      <c r="G111" s="396"/>
      <c r="H111" s="397">
        <f>H110</f>
        <v>0</v>
      </c>
    </row>
    <row r="112" spans="1:8" s="56" customFormat="1" ht="12.95" customHeight="1">
      <c r="A112" s="381" t="s">
        <v>619</v>
      </c>
      <c r="B112" s="211">
        <v>8.5</v>
      </c>
      <c r="C112" s="379" t="s">
        <v>617</v>
      </c>
      <c r="D112" s="380"/>
      <c r="E112" s="377"/>
      <c r="F112" s="399"/>
      <c r="G112" s="377"/>
      <c r="H112" s="378">
        <f t="shared" ref="H112:H144" si="2">+G112*F112</f>
        <v>0</v>
      </c>
    </row>
    <row r="113" spans="1:8" s="56" customFormat="1" ht="12.95" customHeight="1">
      <c r="A113" s="381"/>
      <c r="B113" s="211"/>
      <c r="C113" s="379" t="s">
        <v>618</v>
      </c>
      <c r="D113" s="380"/>
      <c r="E113" s="377"/>
      <c r="F113" s="399"/>
      <c r="G113" s="377"/>
      <c r="H113" s="378">
        <f t="shared" si="2"/>
        <v>0</v>
      </c>
    </row>
    <row r="114" spans="1:8" s="56" customFormat="1" ht="12.95" customHeight="1">
      <c r="A114" s="381"/>
      <c r="B114" s="381"/>
      <c r="C114" s="379" t="s">
        <v>620</v>
      </c>
      <c r="D114" s="380"/>
      <c r="E114" s="377"/>
      <c r="F114" s="399"/>
      <c r="G114" s="377"/>
      <c r="H114" s="378">
        <f t="shared" si="2"/>
        <v>0</v>
      </c>
    </row>
    <row r="115" spans="1:8" s="56" customFormat="1" ht="12.95" customHeight="1">
      <c r="A115" s="381"/>
      <c r="B115" s="381"/>
      <c r="C115" s="379" t="s">
        <v>621</v>
      </c>
      <c r="D115" s="380"/>
      <c r="E115" s="377"/>
      <c r="F115" s="399"/>
      <c r="G115" s="377"/>
      <c r="H115" s="378">
        <f t="shared" si="2"/>
        <v>0</v>
      </c>
    </row>
    <row r="116" spans="1:8" s="56" customFormat="1" ht="12.95" customHeight="1">
      <c r="A116" s="383" t="s">
        <v>622</v>
      </c>
      <c r="B116" s="381"/>
      <c r="C116" s="391" t="s">
        <v>623</v>
      </c>
      <c r="D116" s="214"/>
      <c r="E116" s="221" t="s">
        <v>11</v>
      </c>
      <c r="F116" s="386">
        <v>1</v>
      </c>
      <c r="G116" s="387">
        <v>75000</v>
      </c>
      <c r="H116" s="378">
        <f t="shared" si="2"/>
        <v>75000</v>
      </c>
    </row>
    <row r="117" spans="1:8" s="56" customFormat="1" ht="12.95" customHeight="1">
      <c r="A117" s="402"/>
      <c r="B117" s="325"/>
      <c r="C117" s="391"/>
      <c r="D117" s="214"/>
      <c r="E117" s="221"/>
      <c r="F117" s="386"/>
      <c r="G117" s="387"/>
      <c r="H117" s="378">
        <f t="shared" si="2"/>
        <v>0</v>
      </c>
    </row>
    <row r="118" spans="1:8" s="56" customFormat="1" ht="12.95" customHeight="1">
      <c r="A118" s="402" t="s">
        <v>624</v>
      </c>
      <c r="B118" s="325"/>
      <c r="C118" s="391" t="s">
        <v>625</v>
      </c>
      <c r="D118" s="214"/>
      <c r="E118" s="221" t="s">
        <v>11</v>
      </c>
      <c r="F118" s="386">
        <v>1</v>
      </c>
      <c r="G118" s="387">
        <v>14400</v>
      </c>
      <c r="H118" s="378">
        <f t="shared" si="2"/>
        <v>14400</v>
      </c>
    </row>
    <row r="119" spans="1:8" s="56" customFormat="1" ht="12.95" customHeight="1">
      <c r="A119" s="402"/>
      <c r="B119" s="402"/>
      <c r="C119" s="391"/>
      <c r="D119" s="214"/>
      <c r="E119" s="220"/>
      <c r="F119" s="220"/>
      <c r="G119" s="220"/>
      <c r="H119" s="378">
        <f t="shared" si="2"/>
        <v>0</v>
      </c>
    </row>
    <row r="120" spans="1:8" s="56" customFormat="1" ht="12.95" customHeight="1">
      <c r="A120" s="402" t="s">
        <v>626</v>
      </c>
      <c r="B120" s="325"/>
      <c r="C120" s="391" t="s">
        <v>627</v>
      </c>
      <c r="D120" s="214"/>
      <c r="E120" s="221" t="s">
        <v>11</v>
      </c>
      <c r="F120" s="386">
        <v>1</v>
      </c>
      <c r="G120" s="387">
        <v>60000</v>
      </c>
      <c r="H120" s="378">
        <f t="shared" si="2"/>
        <v>60000</v>
      </c>
    </row>
    <row r="121" spans="1:8" s="56" customFormat="1" ht="12.95" customHeight="1">
      <c r="A121" s="402"/>
      <c r="B121" s="402"/>
      <c r="C121" s="391"/>
      <c r="D121" s="214"/>
      <c r="E121" s="221"/>
      <c r="F121" s="221"/>
      <c r="G121" s="221"/>
      <c r="H121" s="378">
        <f t="shared" si="2"/>
        <v>0</v>
      </c>
    </row>
    <row r="122" spans="1:8" s="56" customFormat="1" ht="10.9" customHeight="1">
      <c r="A122" s="402" t="s">
        <v>628</v>
      </c>
      <c r="B122" s="325"/>
      <c r="C122" s="391" t="s">
        <v>629</v>
      </c>
      <c r="D122" s="214"/>
      <c r="E122" s="221" t="s">
        <v>11</v>
      </c>
      <c r="F122" s="386">
        <v>1</v>
      </c>
      <c r="G122" s="387">
        <v>10000</v>
      </c>
      <c r="H122" s="378">
        <f t="shared" si="2"/>
        <v>10000</v>
      </c>
    </row>
    <row r="123" spans="1:8" s="56" customFormat="1" ht="12.95" customHeight="1">
      <c r="A123" s="402"/>
      <c r="B123" s="325"/>
      <c r="C123" s="391"/>
      <c r="D123" s="214"/>
      <c r="E123" s="221"/>
      <c r="F123" s="221"/>
      <c r="G123" s="221"/>
      <c r="H123" s="378">
        <f t="shared" si="2"/>
        <v>0</v>
      </c>
    </row>
    <row r="124" spans="1:8" s="56" customFormat="1" ht="12.95" customHeight="1">
      <c r="A124" s="402" t="s">
        <v>630</v>
      </c>
      <c r="B124" s="325"/>
      <c r="C124" s="403" t="s">
        <v>631</v>
      </c>
      <c r="D124" s="404"/>
      <c r="E124" s="405" t="s">
        <v>11</v>
      </c>
      <c r="F124" s="386">
        <v>1</v>
      </c>
      <c r="G124" s="387">
        <v>50000</v>
      </c>
      <c r="H124" s="378">
        <f t="shared" si="2"/>
        <v>50000</v>
      </c>
    </row>
    <row r="125" spans="1:8" s="56" customFormat="1" ht="12.95" customHeight="1">
      <c r="A125" s="402"/>
      <c r="B125" s="325"/>
      <c r="C125" s="403"/>
      <c r="D125" s="404"/>
      <c r="E125" s="405"/>
      <c r="F125" s="405"/>
      <c r="G125" s="405"/>
      <c r="H125" s="378">
        <f t="shared" si="2"/>
        <v>0</v>
      </c>
    </row>
    <row r="126" spans="1:8" s="56" customFormat="1" ht="12.95" customHeight="1">
      <c r="A126" s="402" t="s">
        <v>632</v>
      </c>
      <c r="B126" s="325"/>
      <c r="C126" s="403" t="s">
        <v>633</v>
      </c>
      <c r="D126" s="404"/>
      <c r="E126" s="405" t="s">
        <v>11</v>
      </c>
      <c r="F126" s="386">
        <v>1</v>
      </c>
      <c r="G126" s="387">
        <v>142800</v>
      </c>
      <c r="H126" s="378">
        <f t="shared" si="2"/>
        <v>142800</v>
      </c>
    </row>
    <row r="127" spans="1:8" s="56" customFormat="1" ht="12.95" customHeight="1">
      <c r="A127" s="402"/>
      <c r="B127" s="325"/>
      <c r="C127" s="403"/>
      <c r="D127" s="404"/>
      <c r="E127" s="405"/>
      <c r="F127" s="386"/>
      <c r="G127" s="387"/>
      <c r="H127" s="378">
        <f t="shared" si="2"/>
        <v>0</v>
      </c>
    </row>
    <row r="128" spans="1:8" s="56" customFormat="1" ht="12.95" customHeight="1">
      <c r="A128" s="402" t="s">
        <v>634</v>
      </c>
      <c r="B128" s="325"/>
      <c r="C128" s="391" t="s">
        <v>645</v>
      </c>
      <c r="D128" s="214"/>
      <c r="E128" s="221"/>
      <c r="F128" s="406"/>
      <c r="G128" s="221"/>
      <c r="H128" s="378">
        <f t="shared" si="2"/>
        <v>0</v>
      </c>
    </row>
    <row r="129" spans="1:8" s="56" customFormat="1" ht="12.95" customHeight="1">
      <c r="A129" s="402"/>
      <c r="B129" s="325"/>
      <c r="C129" s="391" t="s">
        <v>635</v>
      </c>
      <c r="D129" s="214"/>
      <c r="E129" s="221"/>
      <c r="F129" s="406"/>
      <c r="G129" s="221"/>
      <c r="H129" s="378">
        <f t="shared" si="2"/>
        <v>0</v>
      </c>
    </row>
    <row r="130" spans="1:8" s="56" customFormat="1" ht="12.95" customHeight="1">
      <c r="A130" s="402"/>
      <c r="B130" s="402"/>
      <c r="C130" s="391" t="s">
        <v>636</v>
      </c>
      <c r="D130" s="214"/>
      <c r="E130" s="407" t="s">
        <v>15</v>
      </c>
      <c r="F130" s="400"/>
      <c r="G130" s="387">
        <f>SUM(H116:H127)</f>
        <v>352200</v>
      </c>
      <c r="H130" s="378">
        <f t="shared" si="2"/>
        <v>0</v>
      </c>
    </row>
    <row r="131" spans="1:8" s="56" customFormat="1" ht="12.95" customHeight="1">
      <c r="A131" s="402"/>
      <c r="B131" s="402"/>
      <c r="C131" s="391"/>
      <c r="D131" s="214"/>
      <c r="E131" s="407"/>
      <c r="F131" s="400"/>
      <c r="G131" s="387"/>
      <c r="H131" s="378">
        <f t="shared" si="2"/>
        <v>0</v>
      </c>
    </row>
    <row r="132" spans="1:8" s="56" customFormat="1" ht="12.95" customHeight="1">
      <c r="A132" s="408">
        <v>1.5</v>
      </c>
      <c r="B132" s="211">
        <v>8.8000000000000007</v>
      </c>
      <c r="C132" s="379" t="s">
        <v>637</v>
      </c>
      <c r="D132" s="385"/>
      <c r="E132" s="409"/>
      <c r="F132" s="410"/>
      <c r="G132" s="377"/>
      <c r="H132" s="378">
        <f t="shared" si="2"/>
        <v>0</v>
      </c>
    </row>
    <row r="133" spans="1:8" s="56" customFormat="1" ht="12.95" customHeight="1">
      <c r="A133" s="383" t="s">
        <v>638</v>
      </c>
      <c r="B133" s="382" t="s">
        <v>639</v>
      </c>
      <c r="C133" s="392" t="s">
        <v>640</v>
      </c>
      <c r="D133" s="385"/>
      <c r="E133" s="409"/>
      <c r="F133" s="410"/>
      <c r="G133" s="377"/>
      <c r="H133" s="378">
        <f t="shared" si="2"/>
        <v>0</v>
      </c>
    </row>
    <row r="134" spans="1:8" s="56" customFormat="1" ht="12.95" customHeight="1">
      <c r="A134" s="383"/>
      <c r="B134" s="382"/>
      <c r="C134" s="384" t="s">
        <v>641</v>
      </c>
      <c r="D134" s="385" t="s">
        <v>642</v>
      </c>
      <c r="E134" s="409"/>
      <c r="F134" s="410"/>
      <c r="G134" s="377"/>
      <c r="H134" s="378">
        <f t="shared" si="2"/>
        <v>0</v>
      </c>
    </row>
    <row r="135" spans="1:8" s="56" customFormat="1" ht="12.95" customHeight="1">
      <c r="A135" s="383"/>
      <c r="B135" s="383"/>
      <c r="C135" s="384"/>
      <c r="D135" s="385" t="s">
        <v>643</v>
      </c>
      <c r="E135" s="386" t="s">
        <v>12</v>
      </c>
      <c r="F135" s="386">
        <v>240</v>
      </c>
      <c r="G135" s="387"/>
      <c r="H135" s="378">
        <f t="shared" si="2"/>
        <v>0</v>
      </c>
    </row>
    <row r="136" spans="1:8" s="56" customFormat="1" ht="12.95" customHeight="1">
      <c r="A136" s="383"/>
      <c r="B136" s="383"/>
      <c r="C136" s="384"/>
      <c r="D136" s="385"/>
      <c r="E136" s="409"/>
      <c r="F136" s="410"/>
      <c r="G136" s="377"/>
      <c r="H136" s="378">
        <f t="shared" si="2"/>
        <v>0</v>
      </c>
    </row>
    <row r="137" spans="1:8" s="56" customFormat="1" ht="12.95" customHeight="1">
      <c r="A137" s="383"/>
      <c r="B137" s="383"/>
      <c r="C137" s="384"/>
      <c r="D137" s="385"/>
      <c r="E137" s="409"/>
      <c r="F137" s="410"/>
      <c r="G137" s="377"/>
      <c r="H137" s="378">
        <f t="shared" si="2"/>
        <v>0</v>
      </c>
    </row>
    <row r="138" spans="1:8" s="56" customFormat="1" ht="12.95" customHeight="1">
      <c r="A138" s="383"/>
      <c r="B138" s="383"/>
      <c r="C138" s="384"/>
      <c r="D138" s="385"/>
      <c r="E138" s="409"/>
      <c r="F138" s="410"/>
      <c r="G138" s="377"/>
      <c r="H138" s="378">
        <f t="shared" si="2"/>
        <v>0</v>
      </c>
    </row>
    <row r="139" spans="1:8" s="56" customFormat="1" ht="12.95" customHeight="1">
      <c r="A139" s="383"/>
      <c r="B139" s="383"/>
      <c r="C139" s="384"/>
      <c r="D139" s="385"/>
      <c r="E139" s="409"/>
      <c r="F139" s="410"/>
      <c r="G139" s="377"/>
      <c r="H139" s="378">
        <f t="shared" si="2"/>
        <v>0</v>
      </c>
    </row>
    <row r="140" spans="1:8" s="56" customFormat="1" ht="12.95" customHeight="1">
      <c r="A140" s="383"/>
      <c r="B140" s="383"/>
      <c r="C140" s="384"/>
      <c r="D140" s="385"/>
      <c r="E140" s="409"/>
      <c r="F140" s="410"/>
      <c r="G140" s="377"/>
      <c r="H140" s="378">
        <f t="shared" si="2"/>
        <v>0</v>
      </c>
    </row>
    <row r="141" spans="1:8" s="56" customFormat="1" ht="12.95" customHeight="1">
      <c r="A141" s="383"/>
      <c r="B141" s="383"/>
      <c r="C141" s="384"/>
      <c r="D141" s="385"/>
      <c r="E141" s="409"/>
      <c r="F141" s="410"/>
      <c r="G141" s="377"/>
      <c r="H141" s="378">
        <f t="shared" si="2"/>
        <v>0</v>
      </c>
    </row>
    <row r="142" spans="1:8" s="56" customFormat="1" ht="12.95" customHeight="1">
      <c r="A142" s="383"/>
      <c r="B142" s="383"/>
      <c r="C142" s="384"/>
      <c r="D142" s="385"/>
      <c r="E142" s="409"/>
      <c r="F142" s="410"/>
      <c r="G142" s="377"/>
      <c r="H142" s="378">
        <f t="shared" si="2"/>
        <v>0</v>
      </c>
    </row>
    <row r="143" spans="1:8" s="56" customFormat="1" ht="12.95" customHeight="1">
      <c r="A143" s="383"/>
      <c r="B143" s="383"/>
      <c r="C143" s="384"/>
      <c r="D143" s="385"/>
      <c r="E143" s="377"/>
      <c r="F143" s="377"/>
      <c r="G143" s="377"/>
      <c r="H143" s="378">
        <f t="shared" si="2"/>
        <v>0</v>
      </c>
    </row>
    <row r="144" spans="1:8" s="56" customFormat="1" ht="12.95" customHeight="1">
      <c r="A144" s="383"/>
      <c r="B144" s="383"/>
      <c r="C144" s="384"/>
      <c r="D144" s="385"/>
      <c r="E144" s="377"/>
      <c r="F144" s="377"/>
      <c r="G144" s="377"/>
      <c r="H144" s="378">
        <f t="shared" si="2"/>
        <v>0</v>
      </c>
    </row>
    <row r="145" spans="1:8" s="56" customFormat="1" ht="12.95" customHeight="1">
      <c r="A145" s="86"/>
      <c r="B145" s="87"/>
      <c r="C145" s="411" t="s">
        <v>445</v>
      </c>
      <c r="D145" s="412"/>
      <c r="E145" s="87"/>
      <c r="F145" s="87"/>
      <c r="G145" s="413"/>
      <c r="H145" s="397"/>
    </row>
    <row r="146" spans="1:8" ht="14.1" customHeight="1"/>
    <row r="147" spans="1:8" ht="14.1" customHeight="1"/>
    <row r="148" spans="1:8" ht="14.1" customHeight="1"/>
    <row r="149" spans="1:8" ht="14.1" customHeight="1"/>
    <row r="150" spans="1:8" ht="14.1" customHeight="1"/>
    <row r="151" spans="1:8" ht="14.1" customHeight="1"/>
    <row r="152" spans="1:8" ht="14.1" customHeight="1"/>
    <row r="153" spans="1:8" ht="14.1" customHeight="1"/>
    <row r="154" spans="1:8" ht="14.1" customHeight="1"/>
    <row r="155" spans="1:8" ht="14.1" customHeight="1"/>
    <row r="156" spans="1:8" ht="14.1" customHeight="1"/>
    <row r="157" spans="1:8" ht="14.1" customHeight="1"/>
    <row r="158" spans="1:8" ht="14.1" customHeight="1"/>
    <row r="159" spans="1:8" ht="14.1" customHeight="1"/>
    <row r="160" spans="1:8" ht="14.1" customHeight="1"/>
    <row r="161" ht="14.1" customHeight="1"/>
    <row r="162" ht="14.1" customHeight="1"/>
    <row r="163" ht="14.1" customHeight="1"/>
    <row r="164" ht="14.1" customHeight="1"/>
    <row r="165" ht="14.1" customHeight="1"/>
    <row r="166" ht="14.1" customHeight="1"/>
    <row r="167" ht="14.1" customHeight="1"/>
    <row r="168" ht="14.1" customHeight="1"/>
    <row r="169" ht="14.1" customHeight="1"/>
    <row r="170" ht="14.1" customHeight="1"/>
    <row r="171" ht="14.1" customHeight="1"/>
    <row r="172" ht="14.1" customHeight="1"/>
    <row r="173" ht="14.1" customHeight="1"/>
    <row r="174" ht="14.1" customHeight="1"/>
    <row r="175" ht="14.1" customHeight="1"/>
    <row r="176" ht="14.1" customHeight="1"/>
    <row r="177" ht="14.1" customHeight="1"/>
    <row r="178" ht="14.1" customHeight="1"/>
    <row r="179" ht="14.1" customHeight="1"/>
    <row r="180" ht="14.1" customHeight="1"/>
    <row r="181" ht="14.1" customHeight="1"/>
  </sheetData>
  <sheetProtection selectLockedCells="1"/>
  <mergeCells count="6">
    <mergeCell ref="H5:H6"/>
    <mergeCell ref="A2:F2"/>
    <mergeCell ref="E5:E6"/>
    <mergeCell ref="F5:F6"/>
    <mergeCell ref="G5:G6"/>
    <mergeCell ref="C5:D6"/>
  </mergeCells>
  <printOptions horizontalCentered="1"/>
  <pageMargins left="0.6692913385826772" right="0.35433070866141736" top="0.59055118110236227" bottom="0.59055118110236227" header="0.31496062992125984" footer="0.31496062992125984"/>
  <pageSetup paperSize="9" scale="95" firstPageNumber="84" orientation="portrait" useFirstPageNumber="1" r:id="rId1"/>
  <headerFooter alignWithMargins="0">
    <oddHeader xml:space="preserve">&amp;C&amp;10 </oddHeader>
    <oddFooter>&amp;C&amp;"Arial,Regular"&amp;10 2.&amp;P</oddFooter>
  </headerFooter>
  <rowBreaks count="2" manualBreakCount="2">
    <brk id="57" max="6" man="1"/>
    <brk id="106"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652"/>
  <sheetViews>
    <sheetView showGridLines="0" showZeros="0" view="pageBreakPreview" zoomScale="93" zoomScaleNormal="100" zoomScaleSheetLayoutView="93" workbookViewId="0">
      <selection activeCell="F3" sqref="F3"/>
    </sheetView>
  </sheetViews>
  <sheetFormatPr defaultRowHeight="12"/>
  <cols>
    <col min="1" max="1" width="5.42578125" style="7" customWidth="1"/>
    <col min="2" max="2" width="9.42578125" style="7" customWidth="1"/>
    <col min="3" max="3" width="35.140625" style="7" customWidth="1"/>
    <col min="4" max="4" width="7.5703125" style="7" customWidth="1"/>
    <col min="5" max="5" width="9" style="7" customWidth="1"/>
    <col min="6" max="6" width="10.85546875" style="319" customWidth="1"/>
    <col min="7" max="7" width="14.7109375" style="320" customWidth="1"/>
    <col min="8" max="8" width="9.140625" style="7"/>
    <col min="9" max="9" width="24.140625" style="7" bestFit="1" customWidth="1"/>
    <col min="10" max="211" width="9.140625" style="7"/>
    <col min="212" max="212" width="5.5703125" style="7" customWidth="1"/>
    <col min="213" max="213" width="8.5703125" style="7" customWidth="1"/>
    <col min="214" max="214" width="3.5703125" style="7" customWidth="1"/>
    <col min="215" max="215" width="44.5703125" style="7" customWidth="1"/>
    <col min="216" max="216" width="7.42578125" style="7" customWidth="1"/>
    <col min="217" max="217" width="8.5703125" style="7" customWidth="1"/>
    <col min="218" max="218" width="10" style="7" customWidth="1"/>
    <col min="219" max="219" width="13.85546875" style="7" customWidth="1"/>
    <col min="220" max="220" width="4.42578125" style="7" customWidth="1"/>
    <col min="221" max="222" width="15" style="7" bestFit="1" customWidth="1"/>
    <col min="223" max="467" width="9.140625" style="7"/>
    <col min="468" max="468" width="5.5703125" style="7" customWidth="1"/>
    <col min="469" max="469" width="8.5703125" style="7" customWidth="1"/>
    <col min="470" max="470" width="3.5703125" style="7" customWidth="1"/>
    <col min="471" max="471" width="44.5703125" style="7" customWidth="1"/>
    <col min="472" max="472" width="7.42578125" style="7" customWidth="1"/>
    <col min="473" max="473" width="8.5703125" style="7" customWidth="1"/>
    <col min="474" max="474" width="10" style="7" customWidth="1"/>
    <col min="475" max="475" width="13.85546875" style="7" customWidth="1"/>
    <col min="476" max="476" width="4.42578125" style="7" customWidth="1"/>
    <col min="477" max="478" width="15" style="7" bestFit="1" customWidth="1"/>
    <col min="479" max="723" width="9.140625" style="7"/>
    <col min="724" max="724" width="5.5703125" style="7" customWidth="1"/>
    <col min="725" max="725" width="8.5703125" style="7" customWidth="1"/>
    <col min="726" max="726" width="3.5703125" style="7" customWidth="1"/>
    <col min="727" max="727" width="44.5703125" style="7" customWidth="1"/>
    <col min="728" max="728" width="7.42578125" style="7" customWidth="1"/>
    <col min="729" max="729" width="8.5703125" style="7" customWidth="1"/>
    <col min="730" max="730" width="10" style="7" customWidth="1"/>
    <col min="731" max="731" width="13.85546875" style="7" customWidth="1"/>
    <col min="732" max="732" width="4.42578125" style="7" customWidth="1"/>
    <col min="733" max="734" width="15" style="7" bestFit="1" customWidth="1"/>
    <col min="735" max="979" width="9.140625" style="7"/>
    <col min="980" max="980" width="5.5703125" style="7" customWidth="1"/>
    <col min="981" max="981" width="8.5703125" style="7" customWidth="1"/>
    <col min="982" max="982" width="3.5703125" style="7" customWidth="1"/>
    <col min="983" max="983" width="44.5703125" style="7" customWidth="1"/>
    <col min="984" max="984" width="7.42578125" style="7" customWidth="1"/>
    <col min="985" max="985" width="8.5703125" style="7" customWidth="1"/>
    <col min="986" max="986" width="10" style="7" customWidth="1"/>
    <col min="987" max="987" width="13.85546875" style="7" customWidth="1"/>
    <col min="988" max="988" width="4.42578125" style="7" customWidth="1"/>
    <col min="989" max="990" width="15" style="7" bestFit="1" customWidth="1"/>
    <col min="991" max="1235" width="9.140625" style="7"/>
    <col min="1236" max="1236" width="5.5703125" style="7" customWidth="1"/>
    <col min="1237" max="1237" width="8.5703125" style="7" customWidth="1"/>
    <col min="1238" max="1238" width="3.5703125" style="7" customWidth="1"/>
    <col min="1239" max="1239" width="44.5703125" style="7" customWidth="1"/>
    <col min="1240" max="1240" width="7.42578125" style="7" customWidth="1"/>
    <col min="1241" max="1241" width="8.5703125" style="7" customWidth="1"/>
    <col min="1242" max="1242" width="10" style="7" customWidth="1"/>
    <col min="1243" max="1243" width="13.85546875" style="7" customWidth="1"/>
    <col min="1244" max="1244" width="4.42578125" style="7" customWidth="1"/>
    <col min="1245" max="1246" width="15" style="7" bestFit="1" customWidth="1"/>
    <col min="1247" max="1491" width="9.140625" style="7"/>
    <col min="1492" max="1492" width="5.5703125" style="7" customWidth="1"/>
    <col min="1493" max="1493" width="8.5703125" style="7" customWidth="1"/>
    <col min="1494" max="1494" width="3.5703125" style="7" customWidth="1"/>
    <col min="1495" max="1495" width="44.5703125" style="7" customWidth="1"/>
    <col min="1496" max="1496" width="7.42578125" style="7" customWidth="1"/>
    <col min="1497" max="1497" width="8.5703125" style="7" customWidth="1"/>
    <col min="1498" max="1498" width="10" style="7" customWidth="1"/>
    <col min="1499" max="1499" width="13.85546875" style="7" customWidth="1"/>
    <col min="1500" max="1500" width="4.42578125" style="7" customWidth="1"/>
    <col min="1501" max="1502" width="15" style="7" bestFit="1" customWidth="1"/>
    <col min="1503" max="1747" width="9.140625" style="7"/>
    <col min="1748" max="1748" width="5.5703125" style="7" customWidth="1"/>
    <col min="1749" max="1749" width="8.5703125" style="7" customWidth="1"/>
    <col min="1750" max="1750" width="3.5703125" style="7" customWidth="1"/>
    <col min="1751" max="1751" width="44.5703125" style="7" customWidth="1"/>
    <col min="1752" max="1752" width="7.42578125" style="7" customWidth="1"/>
    <col min="1753" max="1753" width="8.5703125" style="7" customWidth="1"/>
    <col min="1754" max="1754" width="10" style="7" customWidth="1"/>
    <col min="1755" max="1755" width="13.85546875" style="7" customWidth="1"/>
    <col min="1756" max="1756" width="4.42578125" style="7" customWidth="1"/>
    <col min="1757" max="1758" width="15" style="7" bestFit="1" customWidth="1"/>
    <col min="1759" max="2003" width="9.140625" style="7"/>
    <col min="2004" max="2004" width="5.5703125" style="7" customWidth="1"/>
    <col min="2005" max="2005" width="8.5703125" style="7" customWidth="1"/>
    <col min="2006" max="2006" width="3.5703125" style="7" customWidth="1"/>
    <col min="2007" max="2007" width="44.5703125" style="7" customWidth="1"/>
    <col min="2008" max="2008" width="7.42578125" style="7" customWidth="1"/>
    <col min="2009" max="2009" width="8.5703125" style="7" customWidth="1"/>
    <col min="2010" max="2010" width="10" style="7" customWidth="1"/>
    <col min="2011" max="2011" width="13.85546875" style="7" customWidth="1"/>
    <col min="2012" max="2012" width="4.42578125" style="7" customWidth="1"/>
    <col min="2013" max="2014" width="15" style="7" bestFit="1" customWidth="1"/>
    <col min="2015" max="2259" width="9.140625" style="7"/>
    <col min="2260" max="2260" width="5.5703125" style="7" customWidth="1"/>
    <col min="2261" max="2261" width="8.5703125" style="7" customWidth="1"/>
    <col min="2262" max="2262" width="3.5703125" style="7" customWidth="1"/>
    <col min="2263" max="2263" width="44.5703125" style="7" customWidth="1"/>
    <col min="2264" max="2264" width="7.42578125" style="7" customWidth="1"/>
    <col min="2265" max="2265" width="8.5703125" style="7" customWidth="1"/>
    <col min="2266" max="2266" width="10" style="7" customWidth="1"/>
    <col min="2267" max="2267" width="13.85546875" style="7" customWidth="1"/>
    <col min="2268" max="2268" width="4.42578125" style="7" customWidth="1"/>
    <col min="2269" max="2270" width="15" style="7" bestFit="1" customWidth="1"/>
    <col min="2271" max="2515" width="9.140625" style="7"/>
    <col min="2516" max="2516" width="5.5703125" style="7" customWidth="1"/>
    <col min="2517" max="2517" width="8.5703125" style="7" customWidth="1"/>
    <col min="2518" max="2518" width="3.5703125" style="7" customWidth="1"/>
    <col min="2519" max="2519" width="44.5703125" style="7" customWidth="1"/>
    <col min="2520" max="2520" width="7.42578125" style="7" customWidth="1"/>
    <col min="2521" max="2521" width="8.5703125" style="7" customWidth="1"/>
    <col min="2522" max="2522" width="10" style="7" customWidth="1"/>
    <col min="2523" max="2523" width="13.85546875" style="7" customWidth="1"/>
    <col min="2524" max="2524" width="4.42578125" style="7" customWidth="1"/>
    <col min="2525" max="2526" width="15" style="7" bestFit="1" customWidth="1"/>
    <col min="2527" max="2771" width="9.140625" style="7"/>
    <col min="2772" max="2772" width="5.5703125" style="7" customWidth="1"/>
    <col min="2773" max="2773" width="8.5703125" style="7" customWidth="1"/>
    <col min="2774" max="2774" width="3.5703125" style="7" customWidth="1"/>
    <col min="2775" max="2775" width="44.5703125" style="7" customWidth="1"/>
    <col min="2776" max="2776" width="7.42578125" style="7" customWidth="1"/>
    <col min="2777" max="2777" width="8.5703125" style="7" customWidth="1"/>
    <col min="2778" max="2778" width="10" style="7" customWidth="1"/>
    <col min="2779" max="2779" width="13.85546875" style="7" customWidth="1"/>
    <col min="2780" max="2780" width="4.42578125" style="7" customWidth="1"/>
    <col min="2781" max="2782" width="15" style="7" bestFit="1" customWidth="1"/>
    <col min="2783" max="3027" width="9.140625" style="7"/>
    <col min="3028" max="3028" width="5.5703125" style="7" customWidth="1"/>
    <col min="3029" max="3029" width="8.5703125" style="7" customWidth="1"/>
    <col min="3030" max="3030" width="3.5703125" style="7" customWidth="1"/>
    <col min="3031" max="3031" width="44.5703125" style="7" customWidth="1"/>
    <col min="3032" max="3032" width="7.42578125" style="7" customWidth="1"/>
    <col min="3033" max="3033" width="8.5703125" style="7" customWidth="1"/>
    <col min="3034" max="3034" width="10" style="7" customWidth="1"/>
    <col min="3035" max="3035" width="13.85546875" style="7" customWidth="1"/>
    <col min="3036" max="3036" width="4.42578125" style="7" customWidth="1"/>
    <col min="3037" max="3038" width="15" style="7" bestFit="1" customWidth="1"/>
    <col min="3039" max="3283" width="9.140625" style="7"/>
    <col min="3284" max="3284" width="5.5703125" style="7" customWidth="1"/>
    <col min="3285" max="3285" width="8.5703125" style="7" customWidth="1"/>
    <col min="3286" max="3286" width="3.5703125" style="7" customWidth="1"/>
    <col min="3287" max="3287" width="44.5703125" style="7" customWidth="1"/>
    <col min="3288" max="3288" width="7.42578125" style="7" customWidth="1"/>
    <col min="3289" max="3289" width="8.5703125" style="7" customWidth="1"/>
    <col min="3290" max="3290" width="10" style="7" customWidth="1"/>
    <col min="3291" max="3291" width="13.85546875" style="7" customWidth="1"/>
    <col min="3292" max="3292" width="4.42578125" style="7" customWidth="1"/>
    <col min="3293" max="3294" width="15" style="7" bestFit="1" customWidth="1"/>
    <col min="3295" max="3539" width="9.140625" style="7"/>
    <col min="3540" max="3540" width="5.5703125" style="7" customWidth="1"/>
    <col min="3541" max="3541" width="8.5703125" style="7" customWidth="1"/>
    <col min="3542" max="3542" width="3.5703125" style="7" customWidth="1"/>
    <col min="3543" max="3543" width="44.5703125" style="7" customWidth="1"/>
    <col min="3544" max="3544" width="7.42578125" style="7" customWidth="1"/>
    <col min="3545" max="3545" width="8.5703125" style="7" customWidth="1"/>
    <col min="3546" max="3546" width="10" style="7" customWidth="1"/>
    <col min="3547" max="3547" width="13.85546875" style="7" customWidth="1"/>
    <col min="3548" max="3548" width="4.42578125" style="7" customWidth="1"/>
    <col min="3549" max="3550" width="15" style="7" bestFit="1" customWidth="1"/>
    <col min="3551" max="3795" width="9.140625" style="7"/>
    <col min="3796" max="3796" width="5.5703125" style="7" customWidth="1"/>
    <col min="3797" max="3797" width="8.5703125" style="7" customWidth="1"/>
    <col min="3798" max="3798" width="3.5703125" style="7" customWidth="1"/>
    <col min="3799" max="3799" width="44.5703125" style="7" customWidth="1"/>
    <col min="3800" max="3800" width="7.42578125" style="7" customWidth="1"/>
    <col min="3801" max="3801" width="8.5703125" style="7" customWidth="1"/>
    <col min="3802" max="3802" width="10" style="7" customWidth="1"/>
    <col min="3803" max="3803" width="13.85546875" style="7" customWidth="1"/>
    <col min="3804" max="3804" width="4.42578125" style="7" customWidth="1"/>
    <col min="3805" max="3806" width="15" style="7" bestFit="1" customWidth="1"/>
    <col min="3807" max="4051" width="9.140625" style="7"/>
    <col min="4052" max="4052" width="5.5703125" style="7" customWidth="1"/>
    <col min="4053" max="4053" width="8.5703125" style="7" customWidth="1"/>
    <col min="4054" max="4054" width="3.5703125" style="7" customWidth="1"/>
    <col min="4055" max="4055" width="44.5703125" style="7" customWidth="1"/>
    <col min="4056" max="4056" width="7.42578125" style="7" customWidth="1"/>
    <col min="4057" max="4057" width="8.5703125" style="7" customWidth="1"/>
    <col min="4058" max="4058" width="10" style="7" customWidth="1"/>
    <col min="4059" max="4059" width="13.85546875" style="7" customWidth="1"/>
    <col min="4060" max="4060" width="4.42578125" style="7" customWidth="1"/>
    <col min="4061" max="4062" width="15" style="7" bestFit="1" customWidth="1"/>
    <col min="4063" max="4307" width="9.140625" style="7"/>
    <col min="4308" max="4308" width="5.5703125" style="7" customWidth="1"/>
    <col min="4309" max="4309" width="8.5703125" style="7" customWidth="1"/>
    <col min="4310" max="4310" width="3.5703125" style="7" customWidth="1"/>
    <col min="4311" max="4311" width="44.5703125" style="7" customWidth="1"/>
    <col min="4312" max="4312" width="7.42578125" style="7" customWidth="1"/>
    <col min="4313" max="4313" width="8.5703125" style="7" customWidth="1"/>
    <col min="4314" max="4314" width="10" style="7" customWidth="1"/>
    <col min="4315" max="4315" width="13.85546875" style="7" customWidth="1"/>
    <col min="4316" max="4316" width="4.42578125" style="7" customWidth="1"/>
    <col min="4317" max="4318" width="15" style="7" bestFit="1" customWidth="1"/>
    <col min="4319" max="4563" width="9.140625" style="7"/>
    <col min="4564" max="4564" width="5.5703125" style="7" customWidth="1"/>
    <col min="4565" max="4565" width="8.5703125" style="7" customWidth="1"/>
    <col min="4566" max="4566" width="3.5703125" style="7" customWidth="1"/>
    <col min="4567" max="4567" width="44.5703125" style="7" customWidth="1"/>
    <col min="4568" max="4568" width="7.42578125" style="7" customWidth="1"/>
    <col min="4569" max="4569" width="8.5703125" style="7" customWidth="1"/>
    <col min="4570" max="4570" width="10" style="7" customWidth="1"/>
    <col min="4571" max="4571" width="13.85546875" style="7" customWidth="1"/>
    <col min="4572" max="4572" width="4.42578125" style="7" customWidth="1"/>
    <col min="4573" max="4574" width="15" style="7" bestFit="1" customWidth="1"/>
    <col min="4575" max="4819" width="9.140625" style="7"/>
    <col min="4820" max="4820" width="5.5703125" style="7" customWidth="1"/>
    <col min="4821" max="4821" width="8.5703125" style="7" customWidth="1"/>
    <col min="4822" max="4822" width="3.5703125" style="7" customWidth="1"/>
    <col min="4823" max="4823" width="44.5703125" style="7" customWidth="1"/>
    <col min="4824" max="4824" width="7.42578125" style="7" customWidth="1"/>
    <col min="4825" max="4825" width="8.5703125" style="7" customWidth="1"/>
    <col min="4826" max="4826" width="10" style="7" customWidth="1"/>
    <col min="4827" max="4827" width="13.85546875" style="7" customWidth="1"/>
    <col min="4828" max="4828" width="4.42578125" style="7" customWidth="1"/>
    <col min="4829" max="4830" width="15" style="7" bestFit="1" customWidth="1"/>
    <col min="4831" max="5075" width="9.140625" style="7"/>
    <col min="5076" max="5076" width="5.5703125" style="7" customWidth="1"/>
    <col min="5077" max="5077" width="8.5703125" style="7" customWidth="1"/>
    <col min="5078" max="5078" width="3.5703125" style="7" customWidth="1"/>
    <col min="5079" max="5079" width="44.5703125" style="7" customWidth="1"/>
    <col min="5080" max="5080" width="7.42578125" style="7" customWidth="1"/>
    <col min="5081" max="5081" width="8.5703125" style="7" customWidth="1"/>
    <col min="5082" max="5082" width="10" style="7" customWidth="1"/>
    <col min="5083" max="5083" width="13.85546875" style="7" customWidth="1"/>
    <col min="5084" max="5084" width="4.42578125" style="7" customWidth="1"/>
    <col min="5085" max="5086" width="15" style="7" bestFit="1" customWidth="1"/>
    <col min="5087" max="5331" width="9.140625" style="7"/>
    <col min="5332" max="5332" width="5.5703125" style="7" customWidth="1"/>
    <col min="5333" max="5333" width="8.5703125" style="7" customWidth="1"/>
    <col min="5334" max="5334" width="3.5703125" style="7" customWidth="1"/>
    <col min="5335" max="5335" width="44.5703125" style="7" customWidth="1"/>
    <col min="5336" max="5336" width="7.42578125" style="7" customWidth="1"/>
    <col min="5337" max="5337" width="8.5703125" style="7" customWidth="1"/>
    <col min="5338" max="5338" width="10" style="7" customWidth="1"/>
    <col min="5339" max="5339" width="13.85546875" style="7" customWidth="1"/>
    <col min="5340" max="5340" width="4.42578125" style="7" customWidth="1"/>
    <col min="5341" max="5342" width="15" style="7" bestFit="1" customWidth="1"/>
    <col min="5343" max="5587" width="9.140625" style="7"/>
    <col min="5588" max="5588" width="5.5703125" style="7" customWidth="1"/>
    <col min="5589" max="5589" width="8.5703125" style="7" customWidth="1"/>
    <col min="5590" max="5590" width="3.5703125" style="7" customWidth="1"/>
    <col min="5591" max="5591" width="44.5703125" style="7" customWidth="1"/>
    <col min="5592" max="5592" width="7.42578125" style="7" customWidth="1"/>
    <col min="5593" max="5593" width="8.5703125" style="7" customWidth="1"/>
    <col min="5594" max="5594" width="10" style="7" customWidth="1"/>
    <col min="5595" max="5595" width="13.85546875" style="7" customWidth="1"/>
    <col min="5596" max="5596" width="4.42578125" style="7" customWidth="1"/>
    <col min="5597" max="5598" width="15" style="7" bestFit="1" customWidth="1"/>
    <col min="5599" max="5843" width="9.140625" style="7"/>
    <col min="5844" max="5844" width="5.5703125" style="7" customWidth="1"/>
    <col min="5845" max="5845" width="8.5703125" style="7" customWidth="1"/>
    <col min="5846" max="5846" width="3.5703125" style="7" customWidth="1"/>
    <col min="5847" max="5847" width="44.5703125" style="7" customWidth="1"/>
    <col min="5848" max="5848" width="7.42578125" style="7" customWidth="1"/>
    <col min="5849" max="5849" width="8.5703125" style="7" customWidth="1"/>
    <col min="5850" max="5850" width="10" style="7" customWidth="1"/>
    <col min="5851" max="5851" width="13.85546875" style="7" customWidth="1"/>
    <col min="5852" max="5852" width="4.42578125" style="7" customWidth="1"/>
    <col min="5853" max="5854" width="15" style="7" bestFit="1" customWidth="1"/>
    <col min="5855" max="6099" width="9.140625" style="7"/>
    <col min="6100" max="6100" width="5.5703125" style="7" customWidth="1"/>
    <col min="6101" max="6101" width="8.5703125" style="7" customWidth="1"/>
    <col min="6102" max="6102" width="3.5703125" style="7" customWidth="1"/>
    <col min="6103" max="6103" width="44.5703125" style="7" customWidth="1"/>
    <col min="6104" max="6104" width="7.42578125" style="7" customWidth="1"/>
    <col min="6105" max="6105" width="8.5703125" style="7" customWidth="1"/>
    <col min="6106" max="6106" width="10" style="7" customWidth="1"/>
    <col min="6107" max="6107" width="13.85546875" style="7" customWidth="1"/>
    <col min="6108" max="6108" width="4.42578125" style="7" customWidth="1"/>
    <col min="6109" max="6110" width="15" style="7" bestFit="1" customWidth="1"/>
    <col min="6111" max="6355" width="9.140625" style="7"/>
    <col min="6356" max="6356" width="5.5703125" style="7" customWidth="1"/>
    <col min="6357" max="6357" width="8.5703125" style="7" customWidth="1"/>
    <col min="6358" max="6358" width="3.5703125" style="7" customWidth="1"/>
    <col min="6359" max="6359" width="44.5703125" style="7" customWidth="1"/>
    <col min="6360" max="6360" width="7.42578125" style="7" customWidth="1"/>
    <col min="6361" max="6361" width="8.5703125" style="7" customWidth="1"/>
    <col min="6362" max="6362" width="10" style="7" customWidth="1"/>
    <col min="6363" max="6363" width="13.85546875" style="7" customWidth="1"/>
    <col min="6364" max="6364" width="4.42578125" style="7" customWidth="1"/>
    <col min="6365" max="6366" width="15" style="7" bestFit="1" customWidth="1"/>
    <col min="6367" max="6611" width="9.140625" style="7"/>
    <col min="6612" max="6612" width="5.5703125" style="7" customWidth="1"/>
    <col min="6613" max="6613" width="8.5703125" style="7" customWidth="1"/>
    <col min="6614" max="6614" width="3.5703125" style="7" customWidth="1"/>
    <col min="6615" max="6615" width="44.5703125" style="7" customWidth="1"/>
    <col min="6616" max="6616" width="7.42578125" style="7" customWidth="1"/>
    <col min="6617" max="6617" width="8.5703125" style="7" customWidth="1"/>
    <col min="6618" max="6618" width="10" style="7" customWidth="1"/>
    <col min="6619" max="6619" width="13.85546875" style="7" customWidth="1"/>
    <col min="6620" max="6620" width="4.42578125" style="7" customWidth="1"/>
    <col min="6621" max="6622" width="15" style="7" bestFit="1" customWidth="1"/>
    <col min="6623" max="6867" width="9.140625" style="7"/>
    <col min="6868" max="6868" width="5.5703125" style="7" customWidth="1"/>
    <col min="6869" max="6869" width="8.5703125" style="7" customWidth="1"/>
    <col min="6870" max="6870" width="3.5703125" style="7" customWidth="1"/>
    <col min="6871" max="6871" width="44.5703125" style="7" customWidth="1"/>
    <col min="6872" max="6872" width="7.42578125" style="7" customWidth="1"/>
    <col min="6873" max="6873" width="8.5703125" style="7" customWidth="1"/>
    <col min="6874" max="6874" width="10" style="7" customWidth="1"/>
    <col min="6875" max="6875" width="13.85546875" style="7" customWidth="1"/>
    <col min="6876" max="6876" width="4.42578125" style="7" customWidth="1"/>
    <col min="6877" max="6878" width="15" style="7" bestFit="1" customWidth="1"/>
    <col min="6879" max="7123" width="9.140625" style="7"/>
    <col min="7124" max="7124" width="5.5703125" style="7" customWidth="1"/>
    <col min="7125" max="7125" width="8.5703125" style="7" customWidth="1"/>
    <col min="7126" max="7126" width="3.5703125" style="7" customWidth="1"/>
    <col min="7127" max="7127" width="44.5703125" style="7" customWidth="1"/>
    <col min="7128" max="7128" width="7.42578125" style="7" customWidth="1"/>
    <col min="7129" max="7129" width="8.5703125" style="7" customWidth="1"/>
    <col min="7130" max="7130" width="10" style="7" customWidth="1"/>
    <col min="7131" max="7131" width="13.85546875" style="7" customWidth="1"/>
    <col min="7132" max="7132" width="4.42578125" style="7" customWidth="1"/>
    <col min="7133" max="7134" width="15" style="7" bestFit="1" customWidth="1"/>
    <col min="7135" max="7379" width="9.140625" style="7"/>
    <col min="7380" max="7380" width="5.5703125" style="7" customWidth="1"/>
    <col min="7381" max="7381" width="8.5703125" style="7" customWidth="1"/>
    <col min="7382" max="7382" width="3.5703125" style="7" customWidth="1"/>
    <col min="7383" max="7383" width="44.5703125" style="7" customWidth="1"/>
    <col min="7384" max="7384" width="7.42578125" style="7" customWidth="1"/>
    <col min="7385" max="7385" width="8.5703125" style="7" customWidth="1"/>
    <col min="7386" max="7386" width="10" style="7" customWidth="1"/>
    <col min="7387" max="7387" width="13.85546875" style="7" customWidth="1"/>
    <col min="7388" max="7388" width="4.42578125" style="7" customWidth="1"/>
    <col min="7389" max="7390" width="15" style="7" bestFit="1" customWidth="1"/>
    <col min="7391" max="7635" width="9.140625" style="7"/>
    <col min="7636" max="7636" width="5.5703125" style="7" customWidth="1"/>
    <col min="7637" max="7637" width="8.5703125" style="7" customWidth="1"/>
    <col min="7638" max="7638" width="3.5703125" style="7" customWidth="1"/>
    <col min="7639" max="7639" width="44.5703125" style="7" customWidth="1"/>
    <col min="7640" max="7640" width="7.42578125" style="7" customWidth="1"/>
    <col min="7641" max="7641" width="8.5703125" style="7" customWidth="1"/>
    <col min="7642" max="7642" width="10" style="7" customWidth="1"/>
    <col min="7643" max="7643" width="13.85546875" style="7" customWidth="1"/>
    <col min="7644" max="7644" width="4.42578125" style="7" customWidth="1"/>
    <col min="7645" max="7646" width="15" style="7" bestFit="1" customWidth="1"/>
    <col min="7647" max="7891" width="9.140625" style="7"/>
    <col min="7892" max="7892" width="5.5703125" style="7" customWidth="1"/>
    <col min="7893" max="7893" width="8.5703125" style="7" customWidth="1"/>
    <col min="7894" max="7894" width="3.5703125" style="7" customWidth="1"/>
    <col min="7895" max="7895" width="44.5703125" style="7" customWidth="1"/>
    <col min="7896" max="7896" width="7.42578125" style="7" customWidth="1"/>
    <col min="7897" max="7897" width="8.5703125" style="7" customWidth="1"/>
    <col min="7898" max="7898" width="10" style="7" customWidth="1"/>
    <col min="7899" max="7899" width="13.85546875" style="7" customWidth="1"/>
    <col min="7900" max="7900" width="4.42578125" style="7" customWidth="1"/>
    <col min="7901" max="7902" width="15" style="7" bestFit="1" customWidth="1"/>
    <col min="7903" max="8147" width="9.140625" style="7"/>
    <col min="8148" max="8148" width="5.5703125" style="7" customWidth="1"/>
    <col min="8149" max="8149" width="8.5703125" style="7" customWidth="1"/>
    <col min="8150" max="8150" width="3.5703125" style="7" customWidth="1"/>
    <col min="8151" max="8151" width="44.5703125" style="7" customWidth="1"/>
    <col min="8152" max="8152" width="7.42578125" style="7" customWidth="1"/>
    <col min="8153" max="8153" width="8.5703125" style="7" customWidth="1"/>
    <col min="8154" max="8154" width="10" style="7" customWidth="1"/>
    <col min="8155" max="8155" width="13.85546875" style="7" customWidth="1"/>
    <col min="8156" max="8156" width="4.42578125" style="7" customWidth="1"/>
    <col min="8157" max="8158" width="15" style="7" bestFit="1" customWidth="1"/>
    <col min="8159" max="8403" width="9.140625" style="7"/>
    <col min="8404" max="8404" width="5.5703125" style="7" customWidth="1"/>
    <col min="8405" max="8405" width="8.5703125" style="7" customWidth="1"/>
    <col min="8406" max="8406" width="3.5703125" style="7" customWidth="1"/>
    <col min="8407" max="8407" width="44.5703125" style="7" customWidth="1"/>
    <col min="8408" max="8408" width="7.42578125" style="7" customWidth="1"/>
    <col min="8409" max="8409" width="8.5703125" style="7" customWidth="1"/>
    <col min="8410" max="8410" width="10" style="7" customWidth="1"/>
    <col min="8411" max="8411" width="13.85546875" style="7" customWidth="1"/>
    <col min="8412" max="8412" width="4.42578125" style="7" customWidth="1"/>
    <col min="8413" max="8414" width="15" style="7" bestFit="1" customWidth="1"/>
    <col min="8415" max="8659" width="9.140625" style="7"/>
    <col min="8660" max="8660" width="5.5703125" style="7" customWidth="1"/>
    <col min="8661" max="8661" width="8.5703125" style="7" customWidth="1"/>
    <col min="8662" max="8662" width="3.5703125" style="7" customWidth="1"/>
    <col min="8663" max="8663" width="44.5703125" style="7" customWidth="1"/>
    <col min="8664" max="8664" width="7.42578125" style="7" customWidth="1"/>
    <col min="8665" max="8665" width="8.5703125" style="7" customWidth="1"/>
    <col min="8666" max="8666" width="10" style="7" customWidth="1"/>
    <col min="8667" max="8667" width="13.85546875" style="7" customWidth="1"/>
    <col min="8668" max="8668" width="4.42578125" style="7" customWidth="1"/>
    <col min="8669" max="8670" width="15" style="7" bestFit="1" customWidth="1"/>
    <col min="8671" max="8915" width="9.140625" style="7"/>
    <col min="8916" max="8916" width="5.5703125" style="7" customWidth="1"/>
    <col min="8917" max="8917" width="8.5703125" style="7" customWidth="1"/>
    <col min="8918" max="8918" width="3.5703125" style="7" customWidth="1"/>
    <col min="8919" max="8919" width="44.5703125" style="7" customWidth="1"/>
    <col min="8920" max="8920" width="7.42578125" style="7" customWidth="1"/>
    <col min="8921" max="8921" width="8.5703125" style="7" customWidth="1"/>
    <col min="8922" max="8922" width="10" style="7" customWidth="1"/>
    <col min="8923" max="8923" width="13.85546875" style="7" customWidth="1"/>
    <col min="8924" max="8924" width="4.42578125" style="7" customWidth="1"/>
    <col min="8925" max="8926" width="15" style="7" bestFit="1" customWidth="1"/>
    <col min="8927" max="9171" width="9.140625" style="7"/>
    <col min="9172" max="9172" width="5.5703125" style="7" customWidth="1"/>
    <col min="9173" max="9173" width="8.5703125" style="7" customWidth="1"/>
    <col min="9174" max="9174" width="3.5703125" style="7" customWidth="1"/>
    <col min="9175" max="9175" width="44.5703125" style="7" customWidth="1"/>
    <col min="9176" max="9176" width="7.42578125" style="7" customWidth="1"/>
    <col min="9177" max="9177" width="8.5703125" style="7" customWidth="1"/>
    <col min="9178" max="9178" width="10" style="7" customWidth="1"/>
    <col min="9179" max="9179" width="13.85546875" style="7" customWidth="1"/>
    <col min="9180" max="9180" width="4.42578125" style="7" customWidth="1"/>
    <col min="9181" max="9182" width="15" style="7" bestFit="1" customWidth="1"/>
    <col min="9183" max="9427" width="9.140625" style="7"/>
    <col min="9428" max="9428" width="5.5703125" style="7" customWidth="1"/>
    <col min="9429" max="9429" width="8.5703125" style="7" customWidth="1"/>
    <col min="9430" max="9430" width="3.5703125" style="7" customWidth="1"/>
    <col min="9431" max="9431" width="44.5703125" style="7" customWidth="1"/>
    <col min="9432" max="9432" width="7.42578125" style="7" customWidth="1"/>
    <col min="9433" max="9433" width="8.5703125" style="7" customWidth="1"/>
    <col min="9434" max="9434" width="10" style="7" customWidth="1"/>
    <col min="9435" max="9435" width="13.85546875" style="7" customWidth="1"/>
    <col min="9436" max="9436" width="4.42578125" style="7" customWidth="1"/>
    <col min="9437" max="9438" width="15" style="7" bestFit="1" customWidth="1"/>
    <col min="9439" max="9683" width="9.140625" style="7"/>
    <col min="9684" max="9684" width="5.5703125" style="7" customWidth="1"/>
    <col min="9685" max="9685" width="8.5703125" style="7" customWidth="1"/>
    <col min="9686" max="9686" width="3.5703125" style="7" customWidth="1"/>
    <col min="9687" max="9687" width="44.5703125" style="7" customWidth="1"/>
    <col min="9688" max="9688" width="7.42578125" style="7" customWidth="1"/>
    <col min="9689" max="9689" width="8.5703125" style="7" customWidth="1"/>
    <col min="9690" max="9690" width="10" style="7" customWidth="1"/>
    <col min="9691" max="9691" width="13.85546875" style="7" customWidth="1"/>
    <col min="9692" max="9692" width="4.42578125" style="7" customWidth="1"/>
    <col min="9693" max="9694" width="15" style="7" bestFit="1" customWidth="1"/>
    <col min="9695" max="9939" width="9.140625" style="7"/>
    <col min="9940" max="9940" width="5.5703125" style="7" customWidth="1"/>
    <col min="9941" max="9941" width="8.5703125" style="7" customWidth="1"/>
    <col min="9942" max="9942" width="3.5703125" style="7" customWidth="1"/>
    <col min="9943" max="9943" width="44.5703125" style="7" customWidth="1"/>
    <col min="9944" max="9944" width="7.42578125" style="7" customWidth="1"/>
    <col min="9945" max="9945" width="8.5703125" style="7" customWidth="1"/>
    <col min="9946" max="9946" width="10" style="7" customWidth="1"/>
    <col min="9947" max="9947" width="13.85546875" style="7" customWidth="1"/>
    <col min="9948" max="9948" width="4.42578125" style="7" customWidth="1"/>
    <col min="9949" max="9950" width="15" style="7" bestFit="1" customWidth="1"/>
    <col min="9951" max="10195" width="9.140625" style="7"/>
    <col min="10196" max="10196" width="5.5703125" style="7" customWidth="1"/>
    <col min="10197" max="10197" width="8.5703125" style="7" customWidth="1"/>
    <col min="10198" max="10198" width="3.5703125" style="7" customWidth="1"/>
    <col min="10199" max="10199" width="44.5703125" style="7" customWidth="1"/>
    <col min="10200" max="10200" width="7.42578125" style="7" customWidth="1"/>
    <col min="10201" max="10201" width="8.5703125" style="7" customWidth="1"/>
    <col min="10202" max="10202" width="10" style="7" customWidth="1"/>
    <col min="10203" max="10203" width="13.85546875" style="7" customWidth="1"/>
    <col min="10204" max="10204" width="4.42578125" style="7" customWidth="1"/>
    <col min="10205" max="10206" width="15" style="7" bestFit="1" customWidth="1"/>
    <col min="10207" max="10451" width="9.140625" style="7"/>
    <col min="10452" max="10452" width="5.5703125" style="7" customWidth="1"/>
    <col min="10453" max="10453" width="8.5703125" style="7" customWidth="1"/>
    <col min="10454" max="10454" width="3.5703125" style="7" customWidth="1"/>
    <col min="10455" max="10455" width="44.5703125" style="7" customWidth="1"/>
    <col min="10456" max="10456" width="7.42578125" style="7" customWidth="1"/>
    <col min="10457" max="10457" width="8.5703125" style="7" customWidth="1"/>
    <col min="10458" max="10458" width="10" style="7" customWidth="1"/>
    <col min="10459" max="10459" width="13.85546875" style="7" customWidth="1"/>
    <col min="10460" max="10460" width="4.42578125" style="7" customWidth="1"/>
    <col min="10461" max="10462" width="15" style="7" bestFit="1" customWidth="1"/>
    <col min="10463" max="10707" width="9.140625" style="7"/>
    <col min="10708" max="10708" width="5.5703125" style="7" customWidth="1"/>
    <col min="10709" max="10709" width="8.5703125" style="7" customWidth="1"/>
    <col min="10710" max="10710" width="3.5703125" style="7" customWidth="1"/>
    <col min="10711" max="10711" width="44.5703125" style="7" customWidth="1"/>
    <col min="10712" max="10712" width="7.42578125" style="7" customWidth="1"/>
    <col min="10713" max="10713" width="8.5703125" style="7" customWidth="1"/>
    <col min="10714" max="10714" width="10" style="7" customWidth="1"/>
    <col min="10715" max="10715" width="13.85546875" style="7" customWidth="1"/>
    <col min="10716" max="10716" width="4.42578125" style="7" customWidth="1"/>
    <col min="10717" max="10718" width="15" style="7" bestFit="1" customWidth="1"/>
    <col min="10719" max="10963" width="9.140625" style="7"/>
    <col min="10964" max="10964" width="5.5703125" style="7" customWidth="1"/>
    <col min="10965" max="10965" width="8.5703125" style="7" customWidth="1"/>
    <col min="10966" max="10966" width="3.5703125" style="7" customWidth="1"/>
    <col min="10967" max="10967" width="44.5703125" style="7" customWidth="1"/>
    <col min="10968" max="10968" width="7.42578125" style="7" customWidth="1"/>
    <col min="10969" max="10969" width="8.5703125" style="7" customWidth="1"/>
    <col min="10970" max="10970" width="10" style="7" customWidth="1"/>
    <col min="10971" max="10971" width="13.85546875" style="7" customWidth="1"/>
    <col min="10972" max="10972" width="4.42578125" style="7" customWidth="1"/>
    <col min="10973" max="10974" width="15" style="7" bestFit="1" customWidth="1"/>
    <col min="10975" max="11219" width="9.140625" style="7"/>
    <col min="11220" max="11220" width="5.5703125" style="7" customWidth="1"/>
    <col min="11221" max="11221" width="8.5703125" style="7" customWidth="1"/>
    <col min="11222" max="11222" width="3.5703125" style="7" customWidth="1"/>
    <col min="11223" max="11223" width="44.5703125" style="7" customWidth="1"/>
    <col min="11224" max="11224" width="7.42578125" style="7" customWidth="1"/>
    <col min="11225" max="11225" width="8.5703125" style="7" customWidth="1"/>
    <col min="11226" max="11226" width="10" style="7" customWidth="1"/>
    <col min="11227" max="11227" width="13.85546875" style="7" customWidth="1"/>
    <col min="11228" max="11228" width="4.42578125" style="7" customWidth="1"/>
    <col min="11229" max="11230" width="15" style="7" bestFit="1" customWidth="1"/>
    <col min="11231" max="11475" width="9.140625" style="7"/>
    <col min="11476" max="11476" width="5.5703125" style="7" customWidth="1"/>
    <col min="11477" max="11477" width="8.5703125" style="7" customWidth="1"/>
    <col min="11478" max="11478" width="3.5703125" style="7" customWidth="1"/>
    <col min="11479" max="11479" width="44.5703125" style="7" customWidth="1"/>
    <col min="11480" max="11480" width="7.42578125" style="7" customWidth="1"/>
    <col min="11481" max="11481" width="8.5703125" style="7" customWidth="1"/>
    <col min="11482" max="11482" width="10" style="7" customWidth="1"/>
    <col min="11483" max="11483" width="13.85546875" style="7" customWidth="1"/>
    <col min="11484" max="11484" width="4.42578125" style="7" customWidth="1"/>
    <col min="11485" max="11486" width="15" style="7" bestFit="1" customWidth="1"/>
    <col min="11487" max="11731" width="9.140625" style="7"/>
    <col min="11732" max="11732" width="5.5703125" style="7" customWidth="1"/>
    <col min="11733" max="11733" width="8.5703125" style="7" customWidth="1"/>
    <col min="11734" max="11734" width="3.5703125" style="7" customWidth="1"/>
    <col min="11735" max="11735" width="44.5703125" style="7" customWidth="1"/>
    <col min="11736" max="11736" width="7.42578125" style="7" customWidth="1"/>
    <col min="11737" max="11737" width="8.5703125" style="7" customWidth="1"/>
    <col min="11738" max="11738" width="10" style="7" customWidth="1"/>
    <col min="11739" max="11739" width="13.85546875" style="7" customWidth="1"/>
    <col min="11740" max="11740" width="4.42578125" style="7" customWidth="1"/>
    <col min="11741" max="11742" width="15" style="7" bestFit="1" customWidth="1"/>
    <col min="11743" max="11987" width="9.140625" style="7"/>
    <col min="11988" max="11988" width="5.5703125" style="7" customWidth="1"/>
    <col min="11989" max="11989" width="8.5703125" style="7" customWidth="1"/>
    <col min="11990" max="11990" width="3.5703125" style="7" customWidth="1"/>
    <col min="11991" max="11991" width="44.5703125" style="7" customWidth="1"/>
    <col min="11992" max="11992" width="7.42578125" style="7" customWidth="1"/>
    <col min="11993" max="11993" width="8.5703125" style="7" customWidth="1"/>
    <col min="11994" max="11994" width="10" style="7" customWidth="1"/>
    <col min="11995" max="11995" width="13.85546875" style="7" customWidth="1"/>
    <col min="11996" max="11996" width="4.42578125" style="7" customWidth="1"/>
    <col min="11997" max="11998" width="15" style="7" bestFit="1" customWidth="1"/>
    <col min="11999" max="12243" width="9.140625" style="7"/>
    <col min="12244" max="12244" width="5.5703125" style="7" customWidth="1"/>
    <col min="12245" max="12245" width="8.5703125" style="7" customWidth="1"/>
    <col min="12246" max="12246" width="3.5703125" style="7" customWidth="1"/>
    <col min="12247" max="12247" width="44.5703125" style="7" customWidth="1"/>
    <col min="12248" max="12248" width="7.42578125" style="7" customWidth="1"/>
    <col min="12249" max="12249" width="8.5703125" style="7" customWidth="1"/>
    <col min="12250" max="12250" width="10" style="7" customWidth="1"/>
    <col min="12251" max="12251" width="13.85546875" style="7" customWidth="1"/>
    <col min="12252" max="12252" width="4.42578125" style="7" customWidth="1"/>
    <col min="12253" max="12254" width="15" style="7" bestFit="1" customWidth="1"/>
    <col min="12255" max="12499" width="9.140625" style="7"/>
    <col min="12500" max="12500" width="5.5703125" style="7" customWidth="1"/>
    <col min="12501" max="12501" width="8.5703125" style="7" customWidth="1"/>
    <col min="12502" max="12502" width="3.5703125" style="7" customWidth="1"/>
    <col min="12503" max="12503" width="44.5703125" style="7" customWidth="1"/>
    <col min="12504" max="12504" width="7.42578125" style="7" customWidth="1"/>
    <col min="12505" max="12505" width="8.5703125" style="7" customWidth="1"/>
    <col min="12506" max="12506" width="10" style="7" customWidth="1"/>
    <col min="12507" max="12507" width="13.85546875" style="7" customWidth="1"/>
    <col min="12508" max="12508" width="4.42578125" style="7" customWidth="1"/>
    <col min="12509" max="12510" width="15" style="7" bestFit="1" customWidth="1"/>
    <col min="12511" max="12755" width="9.140625" style="7"/>
    <col min="12756" max="12756" width="5.5703125" style="7" customWidth="1"/>
    <col min="12757" max="12757" width="8.5703125" style="7" customWidth="1"/>
    <col min="12758" max="12758" width="3.5703125" style="7" customWidth="1"/>
    <col min="12759" max="12759" width="44.5703125" style="7" customWidth="1"/>
    <col min="12760" max="12760" width="7.42578125" style="7" customWidth="1"/>
    <col min="12761" max="12761" width="8.5703125" style="7" customWidth="1"/>
    <col min="12762" max="12762" width="10" style="7" customWidth="1"/>
    <col min="12763" max="12763" width="13.85546875" style="7" customWidth="1"/>
    <col min="12764" max="12764" width="4.42578125" style="7" customWidth="1"/>
    <col min="12765" max="12766" width="15" style="7" bestFit="1" customWidth="1"/>
    <col min="12767" max="13011" width="9.140625" style="7"/>
    <col min="13012" max="13012" width="5.5703125" style="7" customWidth="1"/>
    <col min="13013" max="13013" width="8.5703125" style="7" customWidth="1"/>
    <col min="13014" max="13014" width="3.5703125" style="7" customWidth="1"/>
    <col min="13015" max="13015" width="44.5703125" style="7" customWidth="1"/>
    <col min="13016" max="13016" width="7.42578125" style="7" customWidth="1"/>
    <col min="13017" max="13017" width="8.5703125" style="7" customWidth="1"/>
    <col min="13018" max="13018" width="10" style="7" customWidth="1"/>
    <col min="13019" max="13019" width="13.85546875" style="7" customWidth="1"/>
    <col min="13020" max="13020" width="4.42578125" style="7" customWidth="1"/>
    <col min="13021" max="13022" width="15" style="7" bestFit="1" customWidth="1"/>
    <col min="13023" max="13267" width="9.140625" style="7"/>
    <col min="13268" max="13268" width="5.5703125" style="7" customWidth="1"/>
    <col min="13269" max="13269" width="8.5703125" style="7" customWidth="1"/>
    <col min="13270" max="13270" width="3.5703125" style="7" customWidth="1"/>
    <col min="13271" max="13271" width="44.5703125" style="7" customWidth="1"/>
    <col min="13272" max="13272" width="7.42578125" style="7" customWidth="1"/>
    <col min="13273" max="13273" width="8.5703125" style="7" customWidth="1"/>
    <col min="13274" max="13274" width="10" style="7" customWidth="1"/>
    <col min="13275" max="13275" width="13.85546875" style="7" customWidth="1"/>
    <col min="13276" max="13276" width="4.42578125" style="7" customWidth="1"/>
    <col min="13277" max="13278" width="15" style="7" bestFit="1" customWidth="1"/>
    <col min="13279" max="13523" width="9.140625" style="7"/>
    <col min="13524" max="13524" width="5.5703125" style="7" customWidth="1"/>
    <col min="13525" max="13525" width="8.5703125" style="7" customWidth="1"/>
    <col min="13526" max="13526" width="3.5703125" style="7" customWidth="1"/>
    <col min="13527" max="13527" width="44.5703125" style="7" customWidth="1"/>
    <col min="13528" max="13528" width="7.42578125" style="7" customWidth="1"/>
    <col min="13529" max="13529" width="8.5703125" style="7" customWidth="1"/>
    <col min="13530" max="13530" width="10" style="7" customWidth="1"/>
    <col min="13531" max="13531" width="13.85546875" style="7" customWidth="1"/>
    <col min="13532" max="13532" width="4.42578125" style="7" customWidth="1"/>
    <col min="13533" max="13534" width="15" style="7" bestFit="1" customWidth="1"/>
    <col min="13535" max="13779" width="9.140625" style="7"/>
    <col min="13780" max="13780" width="5.5703125" style="7" customWidth="1"/>
    <col min="13781" max="13781" width="8.5703125" style="7" customWidth="1"/>
    <col min="13782" max="13782" width="3.5703125" style="7" customWidth="1"/>
    <col min="13783" max="13783" width="44.5703125" style="7" customWidth="1"/>
    <col min="13784" max="13784" width="7.42578125" style="7" customWidth="1"/>
    <col min="13785" max="13785" width="8.5703125" style="7" customWidth="1"/>
    <col min="13786" max="13786" width="10" style="7" customWidth="1"/>
    <col min="13787" max="13787" width="13.85546875" style="7" customWidth="1"/>
    <col min="13788" max="13788" width="4.42578125" style="7" customWidth="1"/>
    <col min="13789" max="13790" width="15" style="7" bestFit="1" customWidth="1"/>
    <col min="13791" max="14035" width="9.140625" style="7"/>
    <col min="14036" max="14036" width="5.5703125" style="7" customWidth="1"/>
    <col min="14037" max="14037" width="8.5703125" style="7" customWidth="1"/>
    <col min="14038" max="14038" width="3.5703125" style="7" customWidth="1"/>
    <col min="14039" max="14039" width="44.5703125" style="7" customWidth="1"/>
    <col min="14040" max="14040" width="7.42578125" style="7" customWidth="1"/>
    <col min="14041" max="14041" width="8.5703125" style="7" customWidth="1"/>
    <col min="14042" max="14042" width="10" style="7" customWidth="1"/>
    <col min="14043" max="14043" width="13.85546875" style="7" customWidth="1"/>
    <col min="14044" max="14044" width="4.42578125" style="7" customWidth="1"/>
    <col min="14045" max="14046" width="15" style="7" bestFit="1" customWidth="1"/>
    <col min="14047" max="14291" width="9.140625" style="7"/>
    <col min="14292" max="14292" width="5.5703125" style="7" customWidth="1"/>
    <col min="14293" max="14293" width="8.5703125" style="7" customWidth="1"/>
    <col min="14294" max="14294" width="3.5703125" style="7" customWidth="1"/>
    <col min="14295" max="14295" width="44.5703125" style="7" customWidth="1"/>
    <col min="14296" max="14296" width="7.42578125" style="7" customWidth="1"/>
    <col min="14297" max="14297" width="8.5703125" style="7" customWidth="1"/>
    <col min="14298" max="14298" width="10" style="7" customWidth="1"/>
    <col min="14299" max="14299" width="13.85546875" style="7" customWidth="1"/>
    <col min="14300" max="14300" width="4.42578125" style="7" customWidth="1"/>
    <col min="14301" max="14302" width="15" style="7" bestFit="1" customWidth="1"/>
    <col min="14303" max="14547" width="9.140625" style="7"/>
    <col min="14548" max="14548" width="5.5703125" style="7" customWidth="1"/>
    <col min="14549" max="14549" width="8.5703125" style="7" customWidth="1"/>
    <col min="14550" max="14550" width="3.5703125" style="7" customWidth="1"/>
    <col min="14551" max="14551" width="44.5703125" style="7" customWidth="1"/>
    <col min="14552" max="14552" width="7.42578125" style="7" customWidth="1"/>
    <col min="14553" max="14553" width="8.5703125" style="7" customWidth="1"/>
    <col min="14554" max="14554" width="10" style="7" customWidth="1"/>
    <col min="14555" max="14555" width="13.85546875" style="7" customWidth="1"/>
    <col min="14556" max="14556" width="4.42578125" style="7" customWidth="1"/>
    <col min="14557" max="14558" width="15" style="7" bestFit="1" customWidth="1"/>
    <col min="14559" max="14803" width="9.140625" style="7"/>
    <col min="14804" max="14804" width="5.5703125" style="7" customWidth="1"/>
    <col min="14805" max="14805" width="8.5703125" style="7" customWidth="1"/>
    <col min="14806" max="14806" width="3.5703125" style="7" customWidth="1"/>
    <col min="14807" max="14807" width="44.5703125" style="7" customWidth="1"/>
    <col min="14808" max="14808" width="7.42578125" style="7" customWidth="1"/>
    <col min="14809" max="14809" width="8.5703125" style="7" customWidth="1"/>
    <col min="14810" max="14810" width="10" style="7" customWidth="1"/>
    <col min="14811" max="14811" width="13.85546875" style="7" customWidth="1"/>
    <col min="14812" max="14812" width="4.42578125" style="7" customWidth="1"/>
    <col min="14813" max="14814" width="15" style="7" bestFit="1" customWidth="1"/>
    <col min="14815" max="15059" width="9.140625" style="7"/>
    <col min="15060" max="15060" width="5.5703125" style="7" customWidth="1"/>
    <col min="15061" max="15061" width="8.5703125" style="7" customWidth="1"/>
    <col min="15062" max="15062" width="3.5703125" style="7" customWidth="1"/>
    <col min="15063" max="15063" width="44.5703125" style="7" customWidth="1"/>
    <col min="15064" max="15064" width="7.42578125" style="7" customWidth="1"/>
    <col min="15065" max="15065" width="8.5703125" style="7" customWidth="1"/>
    <col min="15066" max="15066" width="10" style="7" customWidth="1"/>
    <col min="15067" max="15067" width="13.85546875" style="7" customWidth="1"/>
    <col min="15068" max="15068" width="4.42578125" style="7" customWidth="1"/>
    <col min="15069" max="15070" width="15" style="7" bestFit="1" customWidth="1"/>
    <col min="15071" max="15315" width="9.140625" style="7"/>
    <col min="15316" max="15316" width="5.5703125" style="7" customWidth="1"/>
    <col min="15317" max="15317" width="8.5703125" style="7" customWidth="1"/>
    <col min="15318" max="15318" width="3.5703125" style="7" customWidth="1"/>
    <col min="15319" max="15319" width="44.5703125" style="7" customWidth="1"/>
    <col min="15320" max="15320" width="7.42578125" style="7" customWidth="1"/>
    <col min="15321" max="15321" width="8.5703125" style="7" customWidth="1"/>
    <col min="15322" max="15322" width="10" style="7" customWidth="1"/>
    <col min="15323" max="15323" width="13.85546875" style="7" customWidth="1"/>
    <col min="15324" max="15324" width="4.42578125" style="7" customWidth="1"/>
    <col min="15325" max="15326" width="15" style="7" bestFit="1" customWidth="1"/>
    <col min="15327" max="15571" width="9.140625" style="7"/>
    <col min="15572" max="15572" width="5.5703125" style="7" customWidth="1"/>
    <col min="15573" max="15573" width="8.5703125" style="7" customWidth="1"/>
    <col min="15574" max="15574" width="3.5703125" style="7" customWidth="1"/>
    <col min="15575" max="15575" width="44.5703125" style="7" customWidth="1"/>
    <col min="15576" max="15576" width="7.42578125" style="7" customWidth="1"/>
    <col min="15577" max="15577" width="8.5703125" style="7" customWidth="1"/>
    <col min="15578" max="15578" width="10" style="7" customWidth="1"/>
    <col min="15579" max="15579" width="13.85546875" style="7" customWidth="1"/>
    <col min="15580" max="15580" width="4.42578125" style="7" customWidth="1"/>
    <col min="15581" max="15582" width="15" style="7" bestFit="1" customWidth="1"/>
    <col min="15583" max="15827" width="9.140625" style="7"/>
    <col min="15828" max="15828" width="5.5703125" style="7" customWidth="1"/>
    <col min="15829" max="15829" width="8.5703125" style="7" customWidth="1"/>
    <col min="15830" max="15830" width="3.5703125" style="7" customWidth="1"/>
    <col min="15831" max="15831" width="44.5703125" style="7" customWidth="1"/>
    <col min="15832" max="15832" width="7.42578125" style="7" customWidth="1"/>
    <col min="15833" max="15833" width="8.5703125" style="7" customWidth="1"/>
    <col min="15834" max="15834" width="10" style="7" customWidth="1"/>
    <col min="15835" max="15835" width="13.85546875" style="7" customWidth="1"/>
    <col min="15836" max="15836" width="4.42578125" style="7" customWidth="1"/>
    <col min="15837" max="15838" width="15" style="7" bestFit="1" customWidth="1"/>
    <col min="15839" max="16083" width="9.140625" style="7"/>
    <col min="16084" max="16084" width="5.5703125" style="7" customWidth="1"/>
    <col min="16085" max="16085" width="8.5703125" style="7" customWidth="1"/>
    <col min="16086" max="16086" width="3.5703125" style="7" customWidth="1"/>
    <col min="16087" max="16087" width="44.5703125" style="7" customWidth="1"/>
    <col min="16088" max="16088" width="7.42578125" style="7" customWidth="1"/>
    <col min="16089" max="16089" width="8.5703125" style="7" customWidth="1"/>
    <col min="16090" max="16090" width="10" style="7" customWidth="1"/>
    <col min="16091" max="16091" width="13.85546875" style="7" customWidth="1"/>
    <col min="16092" max="16092" width="4.42578125" style="7" customWidth="1"/>
    <col min="16093" max="16094" width="15" style="7" bestFit="1" customWidth="1"/>
    <col min="16095" max="16384" width="9.140625" style="7"/>
  </cols>
  <sheetData>
    <row r="1" spans="1:7" s="2" customFormat="1" ht="12.95" customHeight="1">
      <c r="A1" s="1" t="str">
        <f>'Bill 1 P&amp;G''s'!A1</f>
        <v>VHEMBE DISTRICT MUNICIPALITY</v>
      </c>
      <c r="F1" s="235"/>
      <c r="G1" s="137" t="s">
        <v>33</v>
      </c>
    </row>
    <row r="2" spans="1:7" s="2" customFormat="1" ht="24.75" customHeight="1">
      <c r="A2" s="425" t="str">
        <f>'Bill 1 P&amp;G''s'!A2</f>
        <v>MUTALE WATER SYSTEM UPGRADE C4: 20ML RAW WATER DAM CONSTRUCTION AND EXISTING RAW WATER DAM RENOVATIONS</v>
      </c>
      <c r="B2" s="425"/>
      <c r="C2" s="425"/>
      <c r="D2" s="425"/>
      <c r="E2" s="425"/>
      <c r="F2" s="235"/>
      <c r="G2" s="137" t="s">
        <v>47</v>
      </c>
    </row>
    <row r="3" spans="1:7" s="2" customFormat="1" ht="12.95" customHeight="1">
      <c r="A3" s="1" t="str">
        <f>'Bill 1 P&amp;G''s'!A3</f>
        <v>TENDER NO. VDM/TECH/25/07/2024/04</v>
      </c>
      <c r="F3" s="235"/>
      <c r="G3" s="137"/>
    </row>
    <row r="4" spans="1:7" s="2" customFormat="1" ht="12.95" customHeight="1">
      <c r="A4" s="1" t="s">
        <v>41</v>
      </c>
      <c r="B4" s="1"/>
      <c r="F4" s="235"/>
      <c r="G4" s="137"/>
    </row>
    <row r="5" spans="1:7" s="2" customFormat="1" ht="12.95" customHeight="1">
      <c r="A5" s="75" t="s">
        <v>2</v>
      </c>
      <c r="B5" s="76" t="s">
        <v>3</v>
      </c>
      <c r="C5" s="429" t="s">
        <v>4</v>
      </c>
      <c r="D5" s="426" t="s">
        <v>5</v>
      </c>
      <c r="E5" s="426" t="s">
        <v>6</v>
      </c>
      <c r="F5" s="432" t="s">
        <v>7</v>
      </c>
      <c r="G5" s="432" t="s">
        <v>8</v>
      </c>
    </row>
    <row r="6" spans="1:7" s="2" customFormat="1" ht="12.95" customHeight="1">
      <c r="A6" s="77" t="s">
        <v>9</v>
      </c>
      <c r="B6" s="78" t="s">
        <v>10</v>
      </c>
      <c r="C6" s="431"/>
      <c r="D6" s="427"/>
      <c r="E6" s="427"/>
      <c r="F6" s="433"/>
      <c r="G6" s="433"/>
    </row>
    <row r="7" spans="1:7" s="2" customFormat="1" ht="12.95" customHeight="1">
      <c r="A7" s="109"/>
      <c r="B7" s="236"/>
      <c r="C7" s="62"/>
      <c r="D7" s="110"/>
      <c r="E7" s="110"/>
      <c r="F7" s="142"/>
      <c r="G7" s="142"/>
    </row>
    <row r="8" spans="1:7" s="2" customFormat="1" ht="12.95" customHeight="1">
      <c r="A8" s="109"/>
      <c r="B8" s="236"/>
      <c r="C8" s="237" t="s">
        <v>455</v>
      </c>
      <c r="D8" s="110"/>
      <c r="E8" s="110"/>
      <c r="F8" s="149"/>
      <c r="G8" s="149"/>
    </row>
    <row r="9" spans="1:7" s="2" customFormat="1" ht="9" customHeight="1">
      <c r="A9" s="109"/>
      <c r="B9" s="236"/>
      <c r="C9" s="62"/>
      <c r="D9" s="110"/>
      <c r="E9" s="110"/>
      <c r="F9" s="149"/>
      <c r="G9" s="149"/>
    </row>
    <row r="10" spans="1:7" s="2" customFormat="1" ht="12.95" customHeight="1">
      <c r="A10" s="109"/>
      <c r="B10" s="120"/>
      <c r="C10" s="66"/>
      <c r="D10" s="111"/>
      <c r="E10" s="65"/>
      <c r="F10" s="149"/>
      <c r="G10" s="149"/>
    </row>
    <row r="11" spans="1:7" s="2" customFormat="1" ht="12.95" customHeight="1">
      <c r="A11" s="109"/>
      <c r="B11" s="120"/>
      <c r="C11" s="64" t="s">
        <v>16</v>
      </c>
      <c r="D11" s="111"/>
      <c r="E11" s="65"/>
      <c r="F11" s="149"/>
      <c r="G11" s="149"/>
    </row>
    <row r="12" spans="1:7" s="2" customFormat="1" ht="8.4499999999999993" customHeight="1">
      <c r="A12" s="109"/>
      <c r="B12" s="238"/>
      <c r="C12" s="66"/>
      <c r="D12" s="111"/>
      <c r="E12" s="65"/>
      <c r="F12" s="149"/>
      <c r="G12" s="149"/>
    </row>
    <row r="13" spans="1:7" s="2" customFormat="1" ht="12.95" customHeight="1">
      <c r="A13" s="109"/>
      <c r="B13" s="238" t="s">
        <v>48</v>
      </c>
      <c r="C13" s="68" t="s">
        <v>49</v>
      </c>
      <c r="D13" s="111" t="s">
        <v>50</v>
      </c>
      <c r="E13" s="65">
        <v>100000</v>
      </c>
      <c r="F13" s="149"/>
      <c r="G13" s="149">
        <f>F13*E13</f>
        <v>0</v>
      </c>
    </row>
    <row r="14" spans="1:7" s="2" customFormat="1" ht="12.95" customHeight="1">
      <c r="A14" s="109"/>
      <c r="B14" s="238"/>
      <c r="C14" s="68"/>
      <c r="D14" s="111"/>
      <c r="E14" s="239"/>
      <c r="F14" s="149"/>
      <c r="G14" s="149"/>
    </row>
    <row r="15" spans="1:7" s="2" customFormat="1" ht="39" customHeight="1">
      <c r="A15" s="109"/>
      <c r="B15" s="238"/>
      <c r="C15" s="64" t="s">
        <v>51</v>
      </c>
      <c r="D15" s="111"/>
      <c r="E15" s="65"/>
      <c r="F15" s="149"/>
      <c r="G15" s="149"/>
    </row>
    <row r="16" spans="1:7" s="2" customFormat="1" ht="12.95" customHeight="1">
      <c r="A16" s="109"/>
      <c r="B16" s="238"/>
      <c r="C16" s="66"/>
      <c r="D16" s="111"/>
      <c r="E16" s="65"/>
      <c r="F16" s="149"/>
      <c r="G16" s="149"/>
    </row>
    <row r="17" spans="1:7" s="2" customFormat="1" ht="12.95" customHeight="1">
      <c r="A17" s="109"/>
      <c r="B17" s="238" t="s">
        <v>52</v>
      </c>
      <c r="C17" s="68" t="s">
        <v>53</v>
      </c>
      <c r="D17" s="111" t="s">
        <v>36</v>
      </c>
      <c r="E17" s="65">
        <v>15</v>
      </c>
      <c r="F17" s="149"/>
      <c r="G17" s="149">
        <f>F17*E17</f>
        <v>0</v>
      </c>
    </row>
    <row r="18" spans="1:7" s="2" customFormat="1" ht="12.95" customHeight="1">
      <c r="A18" s="109"/>
      <c r="B18" s="238"/>
      <c r="C18" s="68"/>
      <c r="D18" s="111"/>
      <c r="E18" s="239"/>
      <c r="F18" s="149"/>
      <c r="G18" s="149"/>
    </row>
    <row r="19" spans="1:7" s="2" customFormat="1" ht="12.95" customHeight="1">
      <c r="A19" s="109"/>
      <c r="B19" s="238"/>
      <c r="C19" s="250" t="s">
        <v>54</v>
      </c>
      <c r="D19" s="111"/>
      <c r="E19" s="65"/>
      <c r="F19" s="149"/>
      <c r="G19" s="149"/>
    </row>
    <row r="20" spans="1:7" s="2" customFormat="1" ht="12.95" customHeight="1">
      <c r="A20" s="109"/>
      <c r="B20" s="238"/>
      <c r="C20" s="66"/>
      <c r="D20" s="111"/>
      <c r="E20" s="65"/>
      <c r="F20" s="149"/>
      <c r="G20" s="149"/>
    </row>
    <row r="21" spans="1:7" s="2" customFormat="1" ht="12.95" customHeight="1">
      <c r="A21" s="109"/>
      <c r="B21" s="238">
        <v>16.003</v>
      </c>
      <c r="C21" s="68" t="s">
        <v>55</v>
      </c>
      <c r="D21" s="111" t="s">
        <v>56</v>
      </c>
      <c r="E21" s="65">
        <v>500</v>
      </c>
      <c r="F21" s="149"/>
      <c r="G21" s="149">
        <f>F21*E21</f>
        <v>0</v>
      </c>
    </row>
    <row r="22" spans="1:7" s="2" customFormat="1" ht="9.9499999999999993" customHeight="1">
      <c r="A22" s="109"/>
      <c r="B22" s="238"/>
      <c r="C22" s="68"/>
      <c r="D22" s="111"/>
      <c r="E22" s="65"/>
      <c r="F22" s="149"/>
      <c r="G22" s="149"/>
    </row>
    <row r="23" spans="1:7" s="2" customFormat="1" ht="12.95" customHeight="1">
      <c r="A23" s="109"/>
      <c r="B23" s="238"/>
      <c r="C23" s="250" t="s">
        <v>57</v>
      </c>
      <c r="D23" s="111"/>
      <c r="E23" s="239"/>
      <c r="F23" s="149"/>
      <c r="G23" s="149"/>
    </row>
    <row r="24" spans="1:7" s="2" customFormat="1" ht="12.95" customHeight="1">
      <c r="A24" s="109"/>
      <c r="B24" s="238"/>
      <c r="C24" s="66"/>
      <c r="D24" s="111"/>
      <c r="E24" s="239"/>
      <c r="F24" s="149"/>
      <c r="G24" s="149"/>
    </row>
    <row r="25" spans="1:7" s="2" customFormat="1" ht="12.95" customHeight="1">
      <c r="A25" s="109"/>
      <c r="B25" s="238" t="s">
        <v>58</v>
      </c>
      <c r="C25" s="68" t="s">
        <v>526</v>
      </c>
      <c r="D25" s="111" t="s">
        <v>56</v>
      </c>
      <c r="E25" s="65">
        <v>15000</v>
      </c>
      <c r="F25" s="149"/>
      <c r="G25" s="149">
        <f>F25*E25</f>
        <v>0</v>
      </c>
    </row>
    <row r="26" spans="1:7" s="2" customFormat="1" ht="8.4499999999999993" customHeight="1">
      <c r="A26" s="109"/>
      <c r="B26" s="238"/>
      <c r="C26" s="68"/>
      <c r="D26" s="111"/>
      <c r="E26" s="239"/>
      <c r="F26" s="149"/>
      <c r="G26" s="149"/>
    </row>
    <row r="27" spans="1:7" s="2" customFormat="1" ht="12.95" customHeight="1">
      <c r="A27" s="109"/>
      <c r="B27" s="238"/>
      <c r="C27" s="250" t="s">
        <v>59</v>
      </c>
      <c r="D27" s="111"/>
      <c r="E27" s="65"/>
      <c r="F27" s="149"/>
      <c r="G27" s="149"/>
    </row>
    <row r="28" spans="1:7" s="2" customFormat="1" ht="12" customHeight="1">
      <c r="A28" s="109"/>
      <c r="B28" s="238"/>
      <c r="C28" s="66"/>
      <c r="D28" s="111"/>
      <c r="E28" s="65"/>
      <c r="F28" s="149"/>
      <c r="G28" s="149"/>
    </row>
    <row r="29" spans="1:7" s="2" customFormat="1" ht="12.95" customHeight="1">
      <c r="A29" s="109"/>
      <c r="B29" s="238" t="s">
        <v>60</v>
      </c>
      <c r="C29" s="68" t="s">
        <v>61</v>
      </c>
      <c r="D29" s="111" t="s">
        <v>56</v>
      </c>
      <c r="E29" s="65">
        <v>1494</v>
      </c>
      <c r="F29" s="149"/>
      <c r="G29" s="149">
        <f>F29*E29</f>
        <v>0</v>
      </c>
    </row>
    <row r="30" spans="1:7" s="2" customFormat="1" ht="10.5" customHeight="1">
      <c r="A30" s="109"/>
      <c r="B30" s="238"/>
      <c r="C30" s="68"/>
      <c r="D30" s="111"/>
      <c r="E30" s="239"/>
      <c r="F30" s="149"/>
      <c r="G30" s="149"/>
    </row>
    <row r="31" spans="1:7" s="2" customFormat="1" ht="12.95" customHeight="1">
      <c r="A31" s="109"/>
      <c r="B31" s="238"/>
      <c r="C31" s="64" t="s">
        <v>18</v>
      </c>
      <c r="D31" s="111"/>
      <c r="E31" s="65"/>
      <c r="F31" s="149"/>
      <c r="G31" s="149"/>
    </row>
    <row r="32" spans="1:7" s="2" customFormat="1" ht="12.95" customHeight="1">
      <c r="A32" s="109"/>
      <c r="B32" s="238"/>
      <c r="C32" s="66"/>
      <c r="D32" s="111"/>
      <c r="E32" s="65"/>
      <c r="F32" s="149"/>
      <c r="G32" s="149"/>
    </row>
    <row r="33" spans="1:7" s="2" customFormat="1" ht="12.95" customHeight="1">
      <c r="A33" s="109"/>
      <c r="B33" s="238"/>
      <c r="C33" s="66" t="s">
        <v>62</v>
      </c>
      <c r="D33" s="111"/>
      <c r="E33" s="65"/>
      <c r="F33" s="149"/>
      <c r="G33" s="149"/>
    </row>
    <row r="34" spans="1:7" s="2" customFormat="1" ht="12.95" customHeight="1">
      <c r="A34" s="109"/>
      <c r="B34" s="238"/>
      <c r="C34" s="66"/>
      <c r="D34" s="111"/>
      <c r="E34" s="239"/>
      <c r="F34" s="149"/>
      <c r="G34" s="149"/>
    </row>
    <row r="35" spans="1:7" s="2" customFormat="1" ht="12.95" customHeight="1">
      <c r="A35" s="109"/>
      <c r="B35" s="238" t="s">
        <v>63</v>
      </c>
      <c r="C35" s="68" t="s">
        <v>64</v>
      </c>
      <c r="D35" s="111" t="s">
        <v>56</v>
      </c>
      <c r="E35" s="239">
        <f>+E25*0.5</f>
        <v>7500</v>
      </c>
      <c r="F35" s="149"/>
      <c r="G35" s="149">
        <f>F35*E35</f>
        <v>0</v>
      </c>
    </row>
    <row r="36" spans="1:7" s="2" customFormat="1" ht="12.95" customHeight="1">
      <c r="A36" s="109"/>
      <c r="B36" s="238"/>
      <c r="C36" s="68"/>
      <c r="D36" s="111"/>
      <c r="E36" s="239"/>
      <c r="F36" s="149"/>
      <c r="G36" s="149"/>
    </row>
    <row r="37" spans="1:7" s="2" customFormat="1" ht="23.45" customHeight="1">
      <c r="A37" s="109"/>
      <c r="B37" s="238"/>
      <c r="C37" s="68" t="s">
        <v>65</v>
      </c>
      <c r="D37" s="111"/>
      <c r="E37" s="65"/>
      <c r="F37" s="149"/>
      <c r="G37" s="149"/>
    </row>
    <row r="38" spans="1:7" s="2" customFormat="1" ht="12.95" customHeight="1">
      <c r="A38" s="109"/>
      <c r="B38" s="238"/>
      <c r="C38" s="66"/>
      <c r="D38" s="111"/>
      <c r="E38" s="65"/>
      <c r="F38" s="149"/>
      <c r="G38" s="149"/>
    </row>
    <row r="39" spans="1:7" s="2" customFormat="1" ht="23.45" customHeight="1">
      <c r="A39" s="109"/>
      <c r="B39" s="238" t="s">
        <v>66</v>
      </c>
      <c r="C39" s="68" t="s">
        <v>67</v>
      </c>
      <c r="D39" s="111" t="s">
        <v>56</v>
      </c>
      <c r="E39" s="65">
        <v>1697.75</v>
      </c>
      <c r="F39" s="149"/>
      <c r="G39" s="149">
        <f>F39*E39</f>
        <v>0</v>
      </c>
    </row>
    <row r="40" spans="1:7" s="2" customFormat="1" ht="12.95" customHeight="1">
      <c r="A40" s="109"/>
      <c r="B40" s="238"/>
      <c r="C40" s="68"/>
      <c r="D40" s="111"/>
      <c r="E40" s="239"/>
      <c r="F40" s="149"/>
      <c r="G40" s="149"/>
    </row>
    <row r="41" spans="1:7" s="2" customFormat="1" ht="12.95" customHeight="1">
      <c r="A41" s="109"/>
      <c r="B41" s="238"/>
      <c r="C41" s="68" t="s">
        <v>68</v>
      </c>
      <c r="D41" s="111"/>
      <c r="E41" s="65"/>
      <c r="F41" s="149"/>
      <c r="G41" s="149"/>
    </row>
    <row r="42" spans="1:7" s="2" customFormat="1" ht="6" customHeight="1">
      <c r="A42" s="109"/>
      <c r="B42" s="238"/>
      <c r="C42" s="66"/>
      <c r="D42" s="111"/>
      <c r="E42" s="65"/>
      <c r="F42" s="149"/>
      <c r="G42" s="149"/>
    </row>
    <row r="43" spans="1:7" s="2" customFormat="1" ht="12.95" customHeight="1">
      <c r="A43" s="109"/>
      <c r="B43" s="238" t="s">
        <v>69</v>
      </c>
      <c r="C43" s="68" t="s">
        <v>70</v>
      </c>
      <c r="D43" s="111" t="s">
        <v>56</v>
      </c>
      <c r="E43" s="65">
        <v>550</v>
      </c>
      <c r="F43" s="149"/>
      <c r="G43" s="149">
        <f>F43*E43</f>
        <v>0</v>
      </c>
    </row>
    <row r="44" spans="1:7" s="2" customFormat="1" ht="12.95" customHeight="1">
      <c r="A44" s="109"/>
      <c r="B44" s="238"/>
      <c r="C44" s="68"/>
      <c r="D44" s="111"/>
      <c r="E44" s="239"/>
      <c r="F44" s="149"/>
      <c r="G44" s="149"/>
    </row>
    <row r="45" spans="1:7" s="2" customFormat="1" ht="12.95" customHeight="1">
      <c r="A45" s="109"/>
      <c r="B45" s="238"/>
      <c r="C45" s="250" t="s">
        <v>71</v>
      </c>
      <c r="D45" s="111"/>
      <c r="E45" s="65"/>
      <c r="F45" s="149"/>
      <c r="G45" s="149"/>
    </row>
    <row r="46" spans="1:7" s="2" customFormat="1" ht="8.4499999999999993" customHeight="1">
      <c r="A46" s="109"/>
      <c r="B46" s="238"/>
      <c r="C46" s="66"/>
      <c r="D46" s="111"/>
      <c r="E46" s="65"/>
      <c r="F46" s="149"/>
      <c r="G46" s="149"/>
    </row>
    <row r="47" spans="1:7" s="2" customFormat="1" ht="27.95" customHeight="1">
      <c r="A47" s="109"/>
      <c r="B47" s="238"/>
      <c r="C47" s="66" t="s">
        <v>438</v>
      </c>
      <c r="D47" s="111"/>
      <c r="E47" s="65"/>
      <c r="F47" s="149"/>
      <c r="G47" s="149"/>
    </row>
    <row r="48" spans="1:7" s="2" customFormat="1" ht="8.4499999999999993" customHeight="1">
      <c r="A48" s="109"/>
      <c r="B48" s="238"/>
      <c r="C48" s="121"/>
      <c r="D48" s="111"/>
      <c r="E48" s="65"/>
      <c r="F48" s="149"/>
      <c r="G48" s="149"/>
    </row>
    <row r="49" spans="1:7" s="2" customFormat="1" ht="22.5" customHeight="1">
      <c r="A49" s="109"/>
      <c r="B49" s="238" t="s">
        <v>72</v>
      </c>
      <c r="C49" s="68" t="s">
        <v>73</v>
      </c>
      <c r="D49" s="111" t="s">
        <v>56</v>
      </c>
      <c r="E49" s="65">
        <v>1360</v>
      </c>
      <c r="F49" s="152"/>
      <c r="G49" s="152">
        <f>F49*E49</f>
        <v>0</v>
      </c>
    </row>
    <row r="50" spans="1:7" s="2" customFormat="1" ht="12.95" customHeight="1">
      <c r="A50" s="109"/>
      <c r="B50" s="238"/>
      <c r="C50" s="68"/>
      <c r="D50" s="111"/>
      <c r="E50" s="73"/>
      <c r="F50" s="149"/>
      <c r="G50" s="149"/>
    </row>
    <row r="51" spans="1:7" s="2" customFormat="1" ht="21.95" customHeight="1">
      <c r="A51" s="109"/>
      <c r="B51" s="238" t="s">
        <v>72</v>
      </c>
      <c r="C51" s="68" t="s">
        <v>74</v>
      </c>
      <c r="D51" s="111" t="s">
        <v>56</v>
      </c>
      <c r="E51" s="73">
        <v>1360</v>
      </c>
      <c r="F51" s="152"/>
      <c r="G51" s="152">
        <f>F51*E51</f>
        <v>0</v>
      </c>
    </row>
    <row r="52" spans="1:7" s="2" customFormat="1" ht="12.95" customHeight="1">
      <c r="A52" s="109"/>
      <c r="B52" s="109"/>
      <c r="C52" s="62"/>
      <c r="D52" s="110"/>
      <c r="E52" s="110"/>
      <c r="F52" s="142"/>
      <c r="G52" s="142"/>
    </row>
    <row r="53" spans="1:7" s="123" customFormat="1" ht="21.95" customHeight="1">
      <c r="A53" s="89"/>
      <c r="B53" s="90"/>
      <c r="C53" s="91" t="s">
        <v>13</v>
      </c>
      <c r="D53" s="90"/>
      <c r="E53" s="92"/>
      <c r="F53" s="179"/>
      <c r="G53" s="180">
        <f>SUM(G7:G52)</f>
        <v>0</v>
      </c>
    </row>
    <row r="54" spans="1:7" s="123" customFormat="1" ht="21.95" customHeight="1">
      <c r="A54" s="89"/>
      <c r="B54" s="90"/>
      <c r="C54" s="91" t="s">
        <v>14</v>
      </c>
      <c r="D54" s="90"/>
      <c r="E54" s="92"/>
      <c r="F54" s="179"/>
      <c r="G54" s="180">
        <f>G53</f>
        <v>0</v>
      </c>
    </row>
    <row r="55" spans="1:7" s="2" customFormat="1" ht="12.95" customHeight="1">
      <c r="A55" s="109"/>
      <c r="B55" s="109"/>
      <c r="C55" s="62"/>
      <c r="D55" s="110"/>
      <c r="E55" s="110"/>
      <c r="F55" s="142"/>
      <c r="G55" s="142"/>
    </row>
    <row r="56" spans="1:7" s="2" customFormat="1" ht="36">
      <c r="A56" s="109"/>
      <c r="B56" s="238" t="s">
        <v>75</v>
      </c>
      <c r="C56" s="68" t="s">
        <v>76</v>
      </c>
      <c r="D56" s="111" t="s">
        <v>56</v>
      </c>
      <c r="E56" s="338">
        <v>6590</v>
      </c>
      <c r="F56" s="149"/>
      <c r="G56" s="149">
        <f>F56*E56</f>
        <v>0</v>
      </c>
    </row>
    <row r="57" spans="1:7" s="2" customFormat="1" ht="12.95" customHeight="1">
      <c r="A57" s="109"/>
      <c r="B57" s="238"/>
      <c r="C57" s="68"/>
      <c r="D57" s="111"/>
      <c r="E57" s="73"/>
      <c r="F57" s="149"/>
      <c r="G57" s="149"/>
    </row>
    <row r="58" spans="1:7" s="2" customFormat="1" ht="36.6" customHeight="1">
      <c r="A58" s="109"/>
      <c r="B58" s="238" t="s">
        <v>75</v>
      </c>
      <c r="C58" s="68" t="s">
        <v>77</v>
      </c>
      <c r="D58" s="111" t="s">
        <v>56</v>
      </c>
      <c r="E58" s="73">
        <v>3395</v>
      </c>
      <c r="F58" s="149"/>
      <c r="G58" s="149">
        <f>F58*E58</f>
        <v>0</v>
      </c>
    </row>
    <row r="59" spans="1:7" s="2" customFormat="1" ht="12.95" customHeight="1">
      <c r="A59" s="109"/>
      <c r="B59" s="238"/>
      <c r="C59" s="68"/>
      <c r="D59" s="111"/>
      <c r="E59" s="73"/>
      <c r="F59" s="149"/>
      <c r="G59" s="149"/>
    </row>
    <row r="60" spans="1:7" s="2" customFormat="1" ht="12.95" customHeight="1">
      <c r="A60" s="109"/>
      <c r="B60" s="238" t="s">
        <v>78</v>
      </c>
      <c r="C60" s="68" t="s">
        <v>79</v>
      </c>
      <c r="D60" s="111" t="s">
        <v>56</v>
      </c>
      <c r="E60" s="65">
        <v>7500</v>
      </c>
      <c r="F60" s="149"/>
      <c r="G60" s="149">
        <f>F60*E60</f>
        <v>0</v>
      </c>
    </row>
    <row r="61" spans="1:7" s="2" customFormat="1" ht="12.95" customHeight="1">
      <c r="A61" s="109"/>
      <c r="B61" s="238"/>
      <c r="C61" s="68"/>
      <c r="D61" s="111"/>
      <c r="E61" s="239"/>
      <c r="F61" s="149"/>
      <c r="G61" s="149"/>
    </row>
    <row r="62" spans="1:7" s="2" customFormat="1" ht="12.95" customHeight="1">
      <c r="A62" s="109"/>
      <c r="B62" s="238" t="s">
        <v>80</v>
      </c>
      <c r="C62" s="68" t="s">
        <v>81</v>
      </c>
      <c r="D62" s="111" t="s">
        <v>56</v>
      </c>
      <c r="E62" s="65">
        <v>2850</v>
      </c>
      <c r="F62" s="149"/>
      <c r="G62" s="149">
        <f>F62*E62</f>
        <v>0</v>
      </c>
    </row>
    <row r="63" spans="1:7" s="2" customFormat="1" ht="12.95" customHeight="1">
      <c r="A63" s="109"/>
      <c r="B63" s="238"/>
      <c r="C63" s="68"/>
      <c r="D63" s="111"/>
      <c r="E63" s="239"/>
      <c r="F63" s="149"/>
      <c r="G63" s="149"/>
    </row>
    <row r="64" spans="1:7" s="2" customFormat="1" ht="12.95" customHeight="1">
      <c r="A64" s="109"/>
      <c r="B64" s="238"/>
      <c r="C64" s="66" t="s">
        <v>82</v>
      </c>
      <c r="D64" s="111"/>
      <c r="E64" s="239"/>
      <c r="F64" s="149"/>
      <c r="G64" s="149"/>
    </row>
    <row r="65" spans="1:7" s="2" customFormat="1" ht="12.95" customHeight="1">
      <c r="A65" s="109"/>
      <c r="B65" s="240"/>
      <c r="C65" s="66"/>
      <c r="D65" s="111"/>
      <c r="E65" s="239"/>
      <c r="F65" s="149"/>
      <c r="G65" s="149"/>
    </row>
    <row r="66" spans="1:7" s="2" customFormat="1" ht="12.95" customHeight="1">
      <c r="A66" s="109"/>
      <c r="B66" s="241" t="s">
        <v>83</v>
      </c>
      <c r="C66" s="68" t="s">
        <v>84</v>
      </c>
      <c r="D66" s="111" t="s">
        <v>56</v>
      </c>
      <c r="E66" s="73">
        <v>34415.306249999994</v>
      </c>
      <c r="F66" s="149"/>
      <c r="G66" s="149">
        <f>F66*E66</f>
        <v>0</v>
      </c>
    </row>
    <row r="67" spans="1:7" s="2" customFormat="1" ht="12.95" customHeight="1">
      <c r="A67" s="109"/>
      <c r="B67" s="240"/>
      <c r="C67" s="68"/>
      <c r="D67" s="111"/>
      <c r="E67" s="73"/>
      <c r="F67" s="149"/>
      <c r="G67" s="149"/>
    </row>
    <row r="68" spans="1:7" s="2" customFormat="1" ht="12.95" customHeight="1">
      <c r="A68" s="109"/>
      <c r="B68" s="238" t="s">
        <v>85</v>
      </c>
      <c r="C68" s="68" t="s">
        <v>86</v>
      </c>
      <c r="D68" s="111" t="s">
        <v>56</v>
      </c>
      <c r="E68" s="73">
        <v>41298.3675</v>
      </c>
      <c r="F68" s="149"/>
      <c r="G68" s="149">
        <f>F68*E68</f>
        <v>0</v>
      </c>
    </row>
    <row r="69" spans="1:7" s="2" customFormat="1" ht="12.95" customHeight="1">
      <c r="A69" s="109"/>
      <c r="B69" s="238"/>
      <c r="C69" s="68"/>
      <c r="D69" s="111"/>
      <c r="E69" s="239"/>
      <c r="F69" s="149"/>
      <c r="G69" s="149"/>
    </row>
    <row r="70" spans="1:7" s="2" customFormat="1" ht="12.95" customHeight="1">
      <c r="A70" s="109"/>
      <c r="B70" s="238" t="s">
        <v>87</v>
      </c>
      <c r="C70" s="68" t="s">
        <v>88</v>
      </c>
      <c r="D70" s="111" t="s">
        <v>56</v>
      </c>
      <c r="E70" s="73">
        <v>16060.476249999998</v>
      </c>
      <c r="F70" s="149"/>
      <c r="G70" s="149">
        <f>F70*E70</f>
        <v>0</v>
      </c>
    </row>
    <row r="71" spans="1:7" s="2" customFormat="1" ht="12.95" customHeight="1">
      <c r="A71" s="109"/>
      <c r="B71" s="238"/>
      <c r="C71" s="68"/>
      <c r="D71" s="111"/>
      <c r="E71" s="239"/>
      <c r="F71" s="149"/>
      <c r="G71" s="149"/>
    </row>
    <row r="72" spans="1:7" s="2" customFormat="1" ht="12.95" customHeight="1">
      <c r="A72" s="109"/>
      <c r="B72" s="238" t="s">
        <v>89</v>
      </c>
      <c r="C72" s="68" t="s">
        <v>90</v>
      </c>
      <c r="D72" s="111" t="s">
        <v>56</v>
      </c>
      <c r="E72" s="73">
        <v>22943.537499999999</v>
      </c>
      <c r="F72" s="149"/>
      <c r="G72" s="149">
        <f>F72*E72</f>
        <v>0</v>
      </c>
    </row>
    <row r="73" spans="1:7" s="2" customFormat="1" ht="12.95" customHeight="1">
      <c r="A73" s="109"/>
      <c r="B73" s="238"/>
      <c r="C73" s="68"/>
      <c r="D73" s="111"/>
      <c r="E73" s="239"/>
      <c r="F73" s="149"/>
      <c r="G73" s="149"/>
    </row>
    <row r="74" spans="1:7" s="2" customFormat="1" ht="12.95" customHeight="1">
      <c r="A74" s="109"/>
      <c r="B74" s="120" t="s">
        <v>91</v>
      </c>
      <c r="C74" s="68" t="s">
        <v>92</v>
      </c>
      <c r="D74" s="111" t="s">
        <v>56</v>
      </c>
      <c r="E74" s="73">
        <v>25016.122499999998</v>
      </c>
      <c r="F74" s="149"/>
      <c r="G74" s="149">
        <f>F74*E74</f>
        <v>0</v>
      </c>
    </row>
    <row r="75" spans="1:7" s="2" customFormat="1" ht="12.95" customHeight="1">
      <c r="A75" s="109"/>
      <c r="B75" s="120"/>
      <c r="C75" s="66"/>
      <c r="D75" s="111"/>
      <c r="E75" s="65"/>
      <c r="F75" s="149"/>
      <c r="G75" s="149"/>
    </row>
    <row r="76" spans="1:7" s="2" customFormat="1" ht="12.95" customHeight="1">
      <c r="A76" s="109"/>
      <c r="B76" s="120"/>
      <c r="C76" s="250" t="s">
        <v>93</v>
      </c>
      <c r="D76" s="111"/>
      <c r="E76" s="239"/>
      <c r="F76" s="149"/>
      <c r="G76" s="149"/>
    </row>
    <row r="77" spans="1:7" s="2" customFormat="1" ht="12.95" customHeight="1">
      <c r="A77" s="109"/>
      <c r="B77" s="120"/>
      <c r="C77" s="68"/>
      <c r="D77" s="111"/>
      <c r="E77" s="65"/>
      <c r="F77" s="149"/>
      <c r="G77" s="149"/>
    </row>
    <row r="78" spans="1:7" s="2" customFormat="1" ht="12.95" customHeight="1">
      <c r="A78" s="109"/>
      <c r="B78" s="120"/>
      <c r="C78" s="68" t="s">
        <v>439</v>
      </c>
      <c r="D78" s="111"/>
      <c r="E78" s="239"/>
      <c r="F78" s="149"/>
      <c r="G78" s="149"/>
    </row>
    <row r="79" spans="1:7" s="2" customFormat="1" ht="12.95" customHeight="1">
      <c r="A79" s="109"/>
      <c r="B79" s="120"/>
      <c r="C79" s="68"/>
      <c r="D79" s="111"/>
      <c r="E79" s="239"/>
      <c r="F79" s="149"/>
      <c r="G79" s="149"/>
    </row>
    <row r="80" spans="1:7" s="2" customFormat="1" ht="12.95" customHeight="1">
      <c r="A80" s="109"/>
      <c r="B80" s="120" t="s">
        <v>94</v>
      </c>
      <c r="C80" s="68" t="s">
        <v>95</v>
      </c>
      <c r="D80" s="111" t="s">
        <v>50</v>
      </c>
      <c r="E80" s="239">
        <v>5000</v>
      </c>
      <c r="F80" s="149"/>
      <c r="G80" s="149">
        <f>F80*E80</f>
        <v>0</v>
      </c>
    </row>
    <row r="81" spans="1:7" s="2" customFormat="1" ht="12.95" customHeight="1">
      <c r="A81" s="109"/>
      <c r="B81" s="120"/>
      <c r="C81" s="68"/>
      <c r="D81" s="111"/>
      <c r="E81" s="65"/>
      <c r="F81" s="149"/>
      <c r="G81" s="149"/>
    </row>
    <row r="82" spans="1:7" s="2" customFormat="1" ht="12.95" customHeight="1">
      <c r="A82" s="109"/>
      <c r="B82" s="120" t="s">
        <v>96</v>
      </c>
      <c r="C82" s="68" t="s">
        <v>97</v>
      </c>
      <c r="D82" s="111" t="s">
        <v>50</v>
      </c>
      <c r="E82" s="239">
        <v>5000</v>
      </c>
      <c r="F82" s="149"/>
      <c r="G82" s="149">
        <f>F82*E82</f>
        <v>0</v>
      </c>
    </row>
    <row r="83" spans="1:7" s="2" customFormat="1" ht="12.95" customHeight="1">
      <c r="A83" s="109"/>
      <c r="B83" s="120"/>
      <c r="C83" s="66"/>
      <c r="D83" s="111"/>
      <c r="E83" s="65"/>
      <c r="F83" s="149"/>
      <c r="G83" s="149"/>
    </row>
    <row r="84" spans="1:7" s="2" customFormat="1" ht="12.95" customHeight="1">
      <c r="A84" s="109"/>
      <c r="B84" s="120"/>
      <c r="C84" s="124" t="s">
        <v>456</v>
      </c>
      <c r="D84" s="111"/>
      <c r="E84" s="65"/>
      <c r="F84" s="149"/>
      <c r="G84" s="149"/>
    </row>
    <row r="85" spans="1:7" s="2" customFormat="1" ht="12.95" customHeight="1">
      <c r="A85" s="109"/>
      <c r="B85" s="242"/>
      <c r="C85" s="122"/>
      <c r="D85" s="243"/>
      <c r="E85" s="243"/>
      <c r="F85" s="149"/>
      <c r="G85" s="149"/>
    </row>
    <row r="86" spans="1:7" s="2" customFormat="1" ht="12.95" customHeight="1">
      <c r="A86" s="109"/>
      <c r="B86" s="242" t="s">
        <v>98</v>
      </c>
      <c r="C86" s="244" t="s">
        <v>31</v>
      </c>
      <c r="D86" s="243" t="s">
        <v>35</v>
      </c>
      <c r="E86" s="243">
        <v>1</v>
      </c>
      <c r="F86" s="149"/>
      <c r="G86" s="149">
        <f>F86*E86</f>
        <v>0</v>
      </c>
    </row>
    <row r="87" spans="1:7" s="2" customFormat="1" ht="12.95" customHeight="1">
      <c r="A87" s="109"/>
      <c r="B87" s="242"/>
      <c r="C87" s="244"/>
      <c r="D87" s="243"/>
      <c r="E87" s="243" t="s">
        <v>99</v>
      </c>
      <c r="F87" s="149"/>
      <c r="G87" s="149"/>
    </row>
    <row r="88" spans="1:7" s="2" customFormat="1" ht="12.95" customHeight="1">
      <c r="A88" s="109"/>
      <c r="B88" s="242" t="s">
        <v>100</v>
      </c>
      <c r="C88" s="244" t="s">
        <v>101</v>
      </c>
      <c r="D88" s="243" t="s">
        <v>35</v>
      </c>
      <c r="E88" s="243">
        <v>1</v>
      </c>
      <c r="F88" s="149"/>
      <c r="G88" s="149">
        <f>F88*E88</f>
        <v>0</v>
      </c>
    </row>
    <row r="89" spans="1:7" s="2" customFormat="1" ht="12.95" customHeight="1">
      <c r="A89" s="109"/>
      <c r="B89" s="242"/>
      <c r="C89" s="244"/>
      <c r="D89" s="243"/>
      <c r="E89" s="243"/>
      <c r="F89" s="149"/>
      <c r="G89" s="149"/>
    </row>
    <row r="90" spans="1:7" s="2" customFormat="1" ht="12.95" customHeight="1">
      <c r="A90" s="109"/>
      <c r="B90" s="242" t="s">
        <v>102</v>
      </c>
      <c r="C90" s="244" t="s">
        <v>103</v>
      </c>
      <c r="D90" s="243" t="s">
        <v>35</v>
      </c>
      <c r="E90" s="243">
        <v>1</v>
      </c>
      <c r="F90" s="149"/>
      <c r="G90" s="149">
        <f>F90*E90</f>
        <v>0</v>
      </c>
    </row>
    <row r="91" spans="1:7" s="2" customFormat="1" ht="12.95" customHeight="1">
      <c r="A91" s="109"/>
      <c r="B91" s="242"/>
      <c r="C91" s="122"/>
      <c r="D91" s="243"/>
      <c r="E91" s="243" t="s">
        <v>99</v>
      </c>
      <c r="F91" s="149"/>
      <c r="G91" s="149"/>
    </row>
    <row r="92" spans="1:7" s="2" customFormat="1" ht="29.1" customHeight="1">
      <c r="A92" s="109"/>
      <c r="B92" s="242" t="s">
        <v>104</v>
      </c>
      <c r="C92" s="245" t="s">
        <v>105</v>
      </c>
      <c r="D92" s="243" t="s">
        <v>35</v>
      </c>
      <c r="E92" s="243">
        <v>1</v>
      </c>
      <c r="F92" s="149"/>
      <c r="G92" s="149">
        <f>F92*E92</f>
        <v>0</v>
      </c>
    </row>
    <row r="93" spans="1:7" s="2" customFormat="1" ht="12.95" customHeight="1">
      <c r="A93" s="109"/>
      <c r="B93" s="242"/>
      <c r="C93" s="244"/>
      <c r="D93" s="243"/>
      <c r="E93" s="243"/>
      <c r="F93" s="149"/>
      <c r="G93" s="149"/>
    </row>
    <row r="94" spans="1:7" s="2" customFormat="1" ht="12.95" customHeight="1">
      <c r="A94" s="324"/>
      <c r="B94" s="325"/>
      <c r="C94" s="244"/>
      <c r="D94" s="326"/>
      <c r="E94" s="326"/>
      <c r="F94" s="283"/>
      <c r="G94" s="283"/>
    </row>
    <row r="95" spans="1:7" s="2" customFormat="1" ht="12.95" customHeight="1">
      <c r="A95" s="324"/>
      <c r="B95" s="325"/>
      <c r="C95" s="244"/>
      <c r="D95" s="326"/>
      <c r="E95" s="326"/>
      <c r="F95" s="283"/>
      <c r="G95" s="283"/>
    </row>
    <row r="96" spans="1:7" s="2" customFormat="1" ht="12.95" customHeight="1">
      <c r="A96" s="324"/>
      <c r="B96" s="325"/>
      <c r="C96" s="244"/>
      <c r="D96" s="326"/>
      <c r="E96" s="326"/>
      <c r="F96" s="283"/>
      <c r="G96" s="283"/>
    </row>
    <row r="97" spans="1:7" s="2" customFormat="1" ht="12.95" customHeight="1">
      <c r="A97" s="324"/>
      <c r="B97" s="325"/>
      <c r="C97" s="244"/>
      <c r="D97" s="326"/>
      <c r="E97" s="326"/>
      <c r="F97" s="283"/>
      <c r="G97" s="283"/>
    </row>
    <row r="98" spans="1:7" s="2" customFormat="1" ht="12.95" customHeight="1">
      <c r="A98" s="109"/>
      <c r="B98" s="242"/>
      <c r="C98" s="122"/>
      <c r="D98" s="243"/>
      <c r="E98" s="243"/>
      <c r="F98" s="149"/>
      <c r="G98" s="149"/>
    </row>
    <row r="99" spans="1:7" s="2" customFormat="1" ht="12.95" customHeight="1">
      <c r="A99" s="109"/>
      <c r="B99" s="242"/>
      <c r="C99" s="122"/>
      <c r="D99" s="243"/>
      <c r="E99" s="243"/>
      <c r="F99" s="149"/>
      <c r="G99" s="149"/>
    </row>
    <row r="100" spans="1:7" s="2" customFormat="1" ht="12.95" customHeight="1">
      <c r="A100" s="109"/>
      <c r="B100" s="109"/>
      <c r="C100" s="62"/>
      <c r="D100" s="110"/>
      <c r="E100" s="110"/>
      <c r="F100" s="149"/>
      <c r="G100" s="149"/>
    </row>
    <row r="101" spans="1:7" s="2" customFormat="1" ht="12.95" customHeight="1">
      <c r="A101" s="109"/>
      <c r="B101" s="109"/>
      <c r="C101" s="62"/>
      <c r="D101" s="110"/>
      <c r="E101" s="110"/>
      <c r="F101" s="142"/>
      <c r="G101" s="142"/>
    </row>
    <row r="102" spans="1:7" s="125" customFormat="1" ht="21.95" customHeight="1">
      <c r="A102" s="327"/>
      <c r="B102" s="328"/>
      <c r="C102" s="329" t="s">
        <v>454</v>
      </c>
      <c r="D102" s="328"/>
      <c r="E102" s="330"/>
      <c r="F102" s="331"/>
      <c r="G102" s="333">
        <f>SUM(G54:G101)</f>
        <v>0</v>
      </c>
    </row>
    <row r="103" spans="1:7" s="2" customFormat="1" ht="12.95" customHeight="1">
      <c r="A103" s="109"/>
      <c r="B103" s="109"/>
      <c r="C103" s="62"/>
      <c r="D103" s="110"/>
      <c r="E103" s="110"/>
      <c r="F103" s="142"/>
      <c r="G103" s="142"/>
    </row>
    <row r="104" spans="1:7" s="2" customFormat="1" ht="12.95" customHeight="1">
      <c r="A104" s="109"/>
      <c r="B104" s="246"/>
      <c r="C104" s="247"/>
      <c r="D104" s="110"/>
      <c r="E104" s="110"/>
      <c r="F104" s="142"/>
      <c r="G104" s="142"/>
    </row>
    <row r="105" spans="1:7" s="2" customFormat="1" ht="12.95" customHeight="1">
      <c r="A105" s="109"/>
      <c r="B105" s="246"/>
      <c r="C105" s="248" t="s">
        <v>457</v>
      </c>
      <c r="D105" s="110"/>
      <c r="E105" s="110"/>
      <c r="F105" s="149"/>
      <c r="G105" s="149"/>
    </row>
    <row r="106" spans="1:7" s="2" customFormat="1" ht="12.95" customHeight="1">
      <c r="A106" s="109"/>
      <c r="B106" s="249"/>
      <c r="C106" s="66"/>
      <c r="D106" s="111"/>
      <c r="E106" s="65"/>
      <c r="F106" s="149"/>
      <c r="G106" s="149"/>
    </row>
    <row r="107" spans="1:7" s="2" customFormat="1" ht="51" customHeight="1">
      <c r="A107" s="109"/>
      <c r="B107" s="249"/>
      <c r="C107" s="66" t="s">
        <v>458</v>
      </c>
      <c r="D107" s="111"/>
      <c r="E107" s="65"/>
      <c r="F107" s="149"/>
      <c r="G107" s="149"/>
    </row>
    <row r="108" spans="1:7" s="2" customFormat="1" ht="12.95" customHeight="1">
      <c r="A108" s="109"/>
      <c r="B108" s="238"/>
      <c r="C108" s="66"/>
      <c r="D108" s="111"/>
      <c r="E108" s="65"/>
      <c r="F108" s="149"/>
      <c r="G108" s="149"/>
    </row>
    <row r="109" spans="1:7" s="2" customFormat="1" ht="45.6" customHeight="1">
      <c r="A109" s="109"/>
      <c r="B109" s="238"/>
      <c r="C109" s="68" t="s">
        <v>440</v>
      </c>
      <c r="D109" s="111"/>
      <c r="E109" s="65"/>
      <c r="F109" s="149"/>
      <c r="G109" s="149"/>
    </row>
    <row r="110" spans="1:7" s="2" customFormat="1" ht="12.95" customHeight="1">
      <c r="A110" s="109"/>
      <c r="B110" s="238"/>
      <c r="C110" s="68"/>
      <c r="D110" s="111"/>
      <c r="E110" s="239"/>
      <c r="F110" s="149"/>
      <c r="G110" s="149"/>
    </row>
    <row r="111" spans="1:7" s="2" customFormat="1" ht="12.95" customHeight="1">
      <c r="A111" s="109"/>
      <c r="B111" s="238"/>
      <c r="C111" s="66" t="s">
        <v>18</v>
      </c>
      <c r="D111" s="111"/>
      <c r="E111" s="239"/>
      <c r="F111" s="149"/>
      <c r="G111" s="149"/>
    </row>
    <row r="112" spans="1:7" s="2" customFormat="1" ht="12.95" customHeight="1">
      <c r="A112" s="109"/>
      <c r="B112" s="238"/>
      <c r="C112" s="68"/>
      <c r="D112" s="111"/>
      <c r="E112" s="239"/>
      <c r="F112" s="149"/>
      <c r="G112" s="149"/>
    </row>
    <row r="113" spans="1:7" s="2" customFormat="1" ht="12.95" customHeight="1">
      <c r="A113" s="109"/>
      <c r="B113" s="238"/>
      <c r="C113" s="68" t="s">
        <v>106</v>
      </c>
      <c r="D113" s="111"/>
      <c r="E113" s="239"/>
      <c r="F113" s="149"/>
      <c r="G113" s="149"/>
    </row>
    <row r="114" spans="1:7" s="2" customFormat="1" ht="12.95" customHeight="1">
      <c r="A114" s="109"/>
      <c r="B114" s="238"/>
      <c r="C114" s="66"/>
      <c r="D114" s="111"/>
      <c r="E114" s="239"/>
      <c r="F114" s="149"/>
      <c r="G114" s="149"/>
    </row>
    <row r="115" spans="1:7" s="2" customFormat="1" ht="12.95" customHeight="1">
      <c r="A115" s="109"/>
      <c r="B115" s="238">
        <v>9.0009999999999994</v>
      </c>
      <c r="C115" s="68" t="s">
        <v>107</v>
      </c>
      <c r="D115" s="111" t="s">
        <v>56</v>
      </c>
      <c r="E115" s="239">
        <v>194.5</v>
      </c>
      <c r="F115" s="149"/>
      <c r="G115" s="149">
        <f>F115*E115</f>
        <v>0</v>
      </c>
    </row>
    <row r="116" spans="1:7" s="2" customFormat="1" ht="12.95" customHeight="1">
      <c r="A116" s="109"/>
      <c r="B116" s="238"/>
      <c r="C116" s="68"/>
      <c r="D116" s="111"/>
      <c r="E116" s="239"/>
      <c r="F116" s="149"/>
      <c r="G116" s="149"/>
    </row>
    <row r="117" spans="1:7" s="2" customFormat="1" ht="12.95" customHeight="1">
      <c r="A117" s="109"/>
      <c r="B117" s="238"/>
      <c r="C117" s="250" t="s">
        <v>108</v>
      </c>
      <c r="D117" s="111"/>
      <c r="E117" s="239"/>
      <c r="F117" s="149"/>
      <c r="G117" s="149"/>
    </row>
    <row r="118" spans="1:7" s="2" customFormat="1" ht="12.95" customHeight="1">
      <c r="A118" s="109"/>
      <c r="B118" s="238"/>
      <c r="C118" s="68"/>
      <c r="D118" s="111"/>
      <c r="E118" s="239"/>
      <c r="F118" s="149"/>
      <c r="G118" s="149"/>
    </row>
    <row r="119" spans="1:7" s="2" customFormat="1" ht="12.95" customHeight="1">
      <c r="A119" s="109"/>
      <c r="B119" s="238">
        <v>9.0030000000000001</v>
      </c>
      <c r="C119" s="68" t="s">
        <v>107</v>
      </c>
      <c r="D119" s="111" t="s">
        <v>56</v>
      </c>
      <c r="E119" s="239">
        <v>194.5</v>
      </c>
      <c r="F119" s="149"/>
      <c r="G119" s="149">
        <f>F119*E119</f>
        <v>0</v>
      </c>
    </row>
    <row r="120" spans="1:7" s="2" customFormat="1" ht="12.95" customHeight="1">
      <c r="A120" s="109"/>
      <c r="B120" s="238"/>
      <c r="C120" s="68"/>
      <c r="D120" s="111"/>
      <c r="E120" s="239"/>
      <c r="F120" s="149"/>
      <c r="G120" s="149"/>
    </row>
    <row r="121" spans="1:7" s="2" customFormat="1" ht="12.95" customHeight="1">
      <c r="A121" s="109"/>
      <c r="B121" s="238">
        <v>9.0060000000000002</v>
      </c>
      <c r="C121" s="68" t="s">
        <v>109</v>
      </c>
      <c r="D121" s="111" t="s">
        <v>56</v>
      </c>
      <c r="E121" s="239">
        <v>50</v>
      </c>
      <c r="F121" s="149"/>
      <c r="G121" s="149">
        <f>F121*E121</f>
        <v>0</v>
      </c>
    </row>
    <row r="122" spans="1:7" s="2" customFormat="1" ht="12.95" customHeight="1">
      <c r="A122" s="109"/>
      <c r="B122" s="238"/>
      <c r="C122" s="68"/>
      <c r="D122" s="111"/>
      <c r="E122" s="239"/>
      <c r="F122" s="149"/>
      <c r="G122" s="149"/>
    </row>
    <row r="123" spans="1:7" s="2" customFormat="1" ht="12.95" customHeight="1">
      <c r="A123" s="109"/>
      <c r="B123" s="238">
        <v>9.01</v>
      </c>
      <c r="C123" s="68" t="s">
        <v>110</v>
      </c>
      <c r="D123" s="111" t="s">
        <v>56</v>
      </c>
      <c r="E123" s="239">
        <v>97.25</v>
      </c>
      <c r="F123" s="149"/>
      <c r="G123" s="149">
        <f>F123*E123</f>
        <v>0</v>
      </c>
    </row>
    <row r="124" spans="1:7" s="2" customFormat="1" ht="12.95" customHeight="1">
      <c r="A124" s="109"/>
      <c r="B124" s="238"/>
      <c r="C124" s="68"/>
      <c r="D124" s="111"/>
      <c r="E124" s="239"/>
      <c r="F124" s="149"/>
      <c r="G124" s="149"/>
    </row>
    <row r="125" spans="1:7" s="2" customFormat="1" ht="12.95" customHeight="1">
      <c r="A125" s="109"/>
      <c r="B125" s="238"/>
      <c r="C125" s="250" t="s">
        <v>82</v>
      </c>
      <c r="D125" s="111"/>
      <c r="E125" s="239"/>
      <c r="F125" s="149"/>
      <c r="G125" s="149"/>
    </row>
    <row r="126" spans="1:7" s="2" customFormat="1" ht="12.95" customHeight="1">
      <c r="A126" s="109"/>
      <c r="B126" s="238"/>
      <c r="C126" s="68"/>
      <c r="D126" s="111"/>
      <c r="E126" s="239"/>
      <c r="F126" s="149"/>
      <c r="G126" s="149"/>
    </row>
    <row r="127" spans="1:7" s="2" customFormat="1" ht="12.95" customHeight="1">
      <c r="A127" s="109"/>
      <c r="B127" s="238" t="s">
        <v>111</v>
      </c>
      <c r="C127" s="68" t="s">
        <v>84</v>
      </c>
      <c r="D127" s="111" t="s">
        <v>56</v>
      </c>
      <c r="E127" s="239">
        <v>389</v>
      </c>
      <c r="F127" s="149"/>
      <c r="G127" s="149">
        <f>F127*E127</f>
        <v>0</v>
      </c>
    </row>
    <row r="128" spans="1:7" s="2" customFormat="1" ht="12.95" customHeight="1">
      <c r="A128" s="109"/>
      <c r="B128" s="238"/>
      <c r="C128" s="68"/>
      <c r="D128" s="111"/>
      <c r="E128" s="239"/>
      <c r="F128" s="149"/>
      <c r="G128" s="149"/>
    </row>
    <row r="129" spans="1:7" s="2" customFormat="1" ht="27.95" customHeight="1">
      <c r="A129" s="109"/>
      <c r="B129" s="238"/>
      <c r="C129" s="64" t="s">
        <v>112</v>
      </c>
      <c r="D129" s="111"/>
      <c r="E129" s="239"/>
      <c r="F129" s="149"/>
      <c r="G129" s="149"/>
    </row>
    <row r="130" spans="1:7" s="2" customFormat="1" ht="12.95" customHeight="1">
      <c r="A130" s="109"/>
      <c r="B130" s="238"/>
      <c r="C130" s="68"/>
      <c r="D130" s="111"/>
      <c r="E130" s="239"/>
      <c r="F130" s="149"/>
      <c r="G130" s="149"/>
    </row>
    <row r="131" spans="1:7" s="2" customFormat="1" ht="25.5" customHeight="1">
      <c r="A131" s="109"/>
      <c r="B131" s="238" t="s">
        <v>113</v>
      </c>
      <c r="C131" s="68" t="s">
        <v>114</v>
      </c>
      <c r="D131" s="111" t="s">
        <v>56</v>
      </c>
      <c r="E131" s="239">
        <v>48.625</v>
      </c>
      <c r="F131" s="149"/>
      <c r="G131" s="149">
        <f>F131*E131</f>
        <v>0</v>
      </c>
    </row>
    <row r="132" spans="1:7" s="2" customFormat="1" ht="12.95" customHeight="1">
      <c r="A132" s="109"/>
      <c r="B132" s="238"/>
      <c r="C132" s="66"/>
      <c r="D132" s="111"/>
      <c r="E132" s="239"/>
      <c r="F132" s="149"/>
      <c r="G132" s="149"/>
    </row>
    <row r="133" spans="1:7" s="2" customFormat="1" ht="12.95" customHeight="1">
      <c r="A133" s="109"/>
      <c r="B133" s="238"/>
      <c r="C133" s="64" t="s">
        <v>82</v>
      </c>
      <c r="D133" s="111"/>
      <c r="E133" s="239"/>
      <c r="F133" s="149"/>
      <c r="G133" s="149"/>
    </row>
    <row r="134" spans="1:7" s="2" customFormat="1" ht="12.95" customHeight="1">
      <c r="A134" s="109"/>
      <c r="B134" s="118"/>
      <c r="C134" s="65"/>
      <c r="D134" s="65"/>
      <c r="E134" s="65"/>
      <c r="F134" s="149"/>
      <c r="G134" s="149"/>
    </row>
    <row r="135" spans="1:7" s="2" customFormat="1" ht="12.95" customHeight="1">
      <c r="A135" s="109"/>
      <c r="B135" s="251" t="s">
        <v>115</v>
      </c>
      <c r="C135" s="65" t="s">
        <v>84</v>
      </c>
      <c r="D135" s="65" t="s">
        <v>56</v>
      </c>
      <c r="E135" s="65">
        <v>389</v>
      </c>
      <c r="F135" s="149"/>
      <c r="G135" s="149">
        <f>F135*E135</f>
        <v>0</v>
      </c>
    </row>
    <row r="136" spans="1:7" s="2" customFormat="1" ht="12.95" customHeight="1">
      <c r="A136" s="109"/>
      <c r="B136" s="93"/>
      <c r="C136" s="66"/>
      <c r="D136" s="111"/>
      <c r="E136" s="239"/>
      <c r="F136" s="149"/>
      <c r="G136" s="149"/>
    </row>
    <row r="137" spans="1:7" s="2" customFormat="1" ht="12.95" customHeight="1">
      <c r="A137" s="109"/>
      <c r="B137" s="93"/>
      <c r="C137" s="66" t="s">
        <v>116</v>
      </c>
      <c r="D137" s="111"/>
      <c r="E137" s="239"/>
      <c r="F137" s="149"/>
      <c r="G137" s="149"/>
    </row>
    <row r="138" spans="1:7" s="2" customFormat="1" ht="12.95" customHeight="1">
      <c r="A138" s="109"/>
      <c r="B138" s="93"/>
      <c r="C138" s="68"/>
      <c r="D138" s="111"/>
      <c r="E138" s="239"/>
      <c r="F138" s="149"/>
      <c r="G138" s="149"/>
    </row>
    <row r="139" spans="1:7" s="2" customFormat="1" ht="12.95" customHeight="1">
      <c r="A139" s="109"/>
      <c r="B139" s="93"/>
      <c r="C139" s="68" t="s">
        <v>117</v>
      </c>
      <c r="D139" s="111"/>
      <c r="E139" s="239"/>
      <c r="F139" s="149"/>
      <c r="G139" s="149"/>
    </row>
    <row r="140" spans="1:7" s="2" customFormat="1" ht="12.95" customHeight="1">
      <c r="A140" s="109"/>
      <c r="B140" s="93"/>
      <c r="C140" s="68"/>
      <c r="D140" s="111"/>
      <c r="E140" s="239"/>
      <c r="F140" s="149"/>
      <c r="G140" s="149"/>
    </row>
    <row r="141" spans="1:7" s="2" customFormat="1" ht="12.95" customHeight="1">
      <c r="A141" s="109"/>
      <c r="B141" s="93"/>
      <c r="C141" s="68" t="s">
        <v>118</v>
      </c>
      <c r="D141" s="111"/>
      <c r="E141" s="239"/>
      <c r="F141" s="149"/>
      <c r="G141" s="149"/>
    </row>
    <row r="142" spans="1:7" s="2" customFormat="1" ht="12.95" customHeight="1">
      <c r="A142" s="109"/>
      <c r="B142" s="93"/>
      <c r="C142" s="68"/>
      <c r="D142" s="111"/>
      <c r="E142" s="239"/>
      <c r="F142" s="149"/>
      <c r="G142" s="149"/>
    </row>
    <row r="143" spans="1:7" s="2" customFormat="1" ht="12.95" customHeight="1">
      <c r="A143" s="109"/>
      <c r="B143" s="93" t="s">
        <v>119</v>
      </c>
      <c r="C143" s="68" t="s">
        <v>120</v>
      </c>
      <c r="D143" s="111" t="s">
        <v>50</v>
      </c>
      <c r="E143" s="239">
        <v>200</v>
      </c>
      <c r="F143" s="149"/>
      <c r="G143" s="149">
        <f>F143*E143</f>
        <v>0</v>
      </c>
    </row>
    <row r="144" spans="1:7" s="2" customFormat="1" ht="12.95" customHeight="1">
      <c r="A144" s="324"/>
      <c r="B144" s="93"/>
      <c r="C144" s="68"/>
      <c r="D144" s="111"/>
      <c r="E144" s="239"/>
      <c r="F144" s="149"/>
      <c r="G144" s="149"/>
    </row>
    <row r="145" spans="1:7" s="2" customFormat="1" ht="12.95" customHeight="1">
      <c r="A145" s="109"/>
      <c r="B145" s="109"/>
      <c r="C145" s="62"/>
      <c r="D145" s="110"/>
      <c r="E145" s="110"/>
      <c r="F145" s="142"/>
      <c r="G145" s="142"/>
    </row>
    <row r="146" spans="1:7" s="123" customFormat="1" ht="21.95" customHeight="1">
      <c r="A146" s="89"/>
      <c r="B146" s="90"/>
      <c r="C146" s="91" t="s">
        <v>13</v>
      </c>
      <c r="D146" s="90"/>
      <c r="E146" s="92"/>
      <c r="F146" s="179"/>
      <c r="G146" s="180">
        <f>SUM(G104:G145)</f>
        <v>0</v>
      </c>
    </row>
    <row r="147" spans="1:7" s="123" customFormat="1" ht="21.95" customHeight="1">
      <c r="A147" s="89"/>
      <c r="B147" s="90"/>
      <c r="C147" s="91" t="s">
        <v>14</v>
      </c>
      <c r="D147" s="90"/>
      <c r="E147" s="92"/>
      <c r="F147" s="179"/>
      <c r="G147" s="180">
        <f>G146</f>
        <v>0</v>
      </c>
    </row>
    <row r="148" spans="1:7" s="2" customFormat="1" ht="12.95" customHeight="1">
      <c r="A148" s="109"/>
      <c r="B148" s="109"/>
      <c r="C148" s="62"/>
      <c r="D148" s="110"/>
      <c r="E148" s="110"/>
      <c r="F148" s="142"/>
      <c r="G148" s="142"/>
    </row>
    <row r="149" spans="1:7" s="2" customFormat="1" ht="12.95" customHeight="1">
      <c r="A149" s="109"/>
      <c r="B149" s="93" t="s">
        <v>119</v>
      </c>
      <c r="C149" s="68" t="s">
        <v>121</v>
      </c>
      <c r="D149" s="111" t="s">
        <v>50</v>
      </c>
      <c r="E149" s="239">
        <v>1650</v>
      </c>
      <c r="F149" s="149"/>
      <c r="G149" s="149">
        <f>F149*E149</f>
        <v>0</v>
      </c>
    </row>
    <row r="150" spans="1:7" s="2" customFormat="1" ht="12.95" customHeight="1">
      <c r="A150" s="109"/>
      <c r="B150" s="252"/>
      <c r="C150" s="68"/>
      <c r="D150" s="111"/>
      <c r="E150" s="239"/>
      <c r="F150" s="149"/>
      <c r="G150" s="149"/>
    </row>
    <row r="151" spans="1:7" s="2" customFormat="1" ht="12.95" customHeight="1">
      <c r="A151" s="109"/>
      <c r="B151" s="93"/>
      <c r="C151" s="250" t="s">
        <v>122</v>
      </c>
      <c r="D151" s="111"/>
      <c r="E151" s="239"/>
      <c r="F151" s="149"/>
      <c r="G151" s="149"/>
    </row>
    <row r="152" spans="1:7" s="2" customFormat="1" ht="12.95" customHeight="1">
      <c r="A152" s="109"/>
      <c r="B152" s="252"/>
      <c r="C152" s="68"/>
      <c r="D152" s="111"/>
      <c r="E152" s="239"/>
      <c r="F152" s="149"/>
      <c r="G152" s="149"/>
    </row>
    <row r="153" spans="1:7" s="2" customFormat="1" ht="31.5" customHeight="1">
      <c r="A153" s="109"/>
      <c r="B153" s="93"/>
      <c r="C153" s="250" t="s">
        <v>123</v>
      </c>
      <c r="D153" s="111"/>
      <c r="E153" s="239"/>
      <c r="F153" s="149"/>
      <c r="G153" s="149"/>
    </row>
    <row r="154" spans="1:7" s="2" customFormat="1" ht="12.95" customHeight="1">
      <c r="A154" s="109"/>
      <c r="B154" s="252"/>
      <c r="C154" s="68"/>
      <c r="D154" s="111"/>
      <c r="E154" s="239"/>
      <c r="F154" s="149"/>
      <c r="G154" s="149"/>
    </row>
    <row r="155" spans="1:7" s="2" customFormat="1" ht="12.95" customHeight="1">
      <c r="A155" s="109"/>
      <c r="B155" s="93" t="s">
        <v>124</v>
      </c>
      <c r="C155" s="68" t="s">
        <v>125</v>
      </c>
      <c r="D155" s="111" t="s">
        <v>50</v>
      </c>
      <c r="E155" s="239">
        <v>1550</v>
      </c>
      <c r="F155" s="149"/>
      <c r="G155" s="149">
        <f>F155*E155</f>
        <v>0</v>
      </c>
    </row>
    <row r="156" spans="1:7" s="2" customFormat="1" ht="12.95" customHeight="1">
      <c r="A156" s="109"/>
      <c r="B156" s="252"/>
      <c r="C156" s="68"/>
      <c r="D156" s="111"/>
      <c r="E156" s="239"/>
      <c r="F156" s="149"/>
      <c r="G156" s="149"/>
    </row>
    <row r="157" spans="1:7" s="2" customFormat="1" ht="12.95" customHeight="1">
      <c r="A157" s="109"/>
      <c r="B157" s="93" t="s">
        <v>124</v>
      </c>
      <c r="C157" s="68" t="s">
        <v>126</v>
      </c>
      <c r="D157" s="111" t="s">
        <v>50</v>
      </c>
      <c r="E157" s="239">
        <v>35</v>
      </c>
      <c r="F157" s="149"/>
      <c r="G157" s="149">
        <f>F157*E157</f>
        <v>0</v>
      </c>
    </row>
    <row r="158" spans="1:7" s="2" customFormat="1" ht="12.95" customHeight="1">
      <c r="A158" s="109"/>
      <c r="B158" s="252"/>
      <c r="C158" s="68"/>
      <c r="D158" s="111"/>
      <c r="E158" s="239"/>
      <c r="F158" s="149"/>
      <c r="G158" s="149"/>
    </row>
    <row r="159" spans="1:7" s="2" customFormat="1" ht="12.95" customHeight="1">
      <c r="A159" s="109"/>
      <c r="B159" s="93" t="s">
        <v>124</v>
      </c>
      <c r="C159" s="68" t="s">
        <v>127</v>
      </c>
      <c r="D159" s="111" t="s">
        <v>50</v>
      </c>
      <c r="E159" s="239">
        <v>25</v>
      </c>
      <c r="F159" s="149"/>
      <c r="G159" s="149">
        <f>F159*E159</f>
        <v>0</v>
      </c>
    </row>
    <row r="160" spans="1:7" s="2" customFormat="1" ht="12.95" customHeight="1">
      <c r="A160" s="109"/>
      <c r="B160" s="252"/>
      <c r="C160" s="68"/>
      <c r="D160" s="111"/>
      <c r="E160" s="239"/>
      <c r="F160" s="149"/>
      <c r="G160" s="149"/>
    </row>
    <row r="161" spans="1:7" s="2" customFormat="1" ht="12.95" customHeight="1">
      <c r="A161" s="109"/>
      <c r="B161" s="93" t="s">
        <v>124</v>
      </c>
      <c r="C161" s="68" t="s">
        <v>128</v>
      </c>
      <c r="D161" s="111" t="s">
        <v>50</v>
      </c>
      <c r="E161" s="239">
        <v>25</v>
      </c>
      <c r="F161" s="149"/>
      <c r="G161" s="149">
        <f>F161*E161</f>
        <v>0</v>
      </c>
    </row>
    <row r="162" spans="1:7" s="2" customFormat="1" ht="12.95" customHeight="1">
      <c r="A162" s="109"/>
      <c r="B162" s="252"/>
      <c r="C162" s="68"/>
      <c r="D162" s="111"/>
      <c r="E162" s="239"/>
      <c r="F162" s="149"/>
      <c r="G162" s="149"/>
    </row>
    <row r="163" spans="1:7" s="2" customFormat="1" ht="12.95" customHeight="1">
      <c r="A163" s="109"/>
      <c r="B163" s="93" t="s">
        <v>124</v>
      </c>
      <c r="C163" s="68" t="s">
        <v>129</v>
      </c>
      <c r="D163" s="111" t="s">
        <v>50</v>
      </c>
      <c r="E163" s="239">
        <v>15</v>
      </c>
      <c r="F163" s="149"/>
      <c r="G163" s="149">
        <f>F163*E163</f>
        <v>0</v>
      </c>
    </row>
    <row r="164" spans="1:7" s="2" customFormat="1" ht="12.95" customHeight="1">
      <c r="A164" s="109"/>
      <c r="B164" s="252"/>
      <c r="C164" s="68"/>
      <c r="D164" s="111"/>
      <c r="E164" s="239"/>
      <c r="F164" s="149"/>
      <c r="G164" s="149"/>
    </row>
    <row r="165" spans="1:7" s="2" customFormat="1" ht="12.95" customHeight="1">
      <c r="A165" s="109"/>
      <c r="B165" s="93"/>
      <c r="C165" s="250" t="s">
        <v>130</v>
      </c>
      <c r="D165" s="111"/>
      <c r="E165" s="239"/>
      <c r="F165" s="149"/>
      <c r="G165" s="149"/>
    </row>
    <row r="166" spans="1:7" s="2" customFormat="1" ht="12.95" customHeight="1">
      <c r="A166" s="109"/>
      <c r="B166" s="252"/>
      <c r="C166" s="68"/>
      <c r="D166" s="111"/>
      <c r="E166" s="239"/>
      <c r="F166" s="149"/>
      <c r="G166" s="149"/>
    </row>
    <row r="167" spans="1:7" s="2" customFormat="1" ht="32.1" customHeight="1">
      <c r="A167" s="109"/>
      <c r="B167" s="93" t="s">
        <v>124</v>
      </c>
      <c r="C167" s="68" t="s">
        <v>131</v>
      </c>
      <c r="D167" s="111" t="s">
        <v>50</v>
      </c>
      <c r="E167" s="239">
        <v>270</v>
      </c>
      <c r="F167" s="149"/>
      <c r="G167" s="149">
        <f>F167*E167</f>
        <v>0</v>
      </c>
    </row>
    <row r="168" spans="1:7" s="2" customFormat="1" ht="12.95" customHeight="1">
      <c r="A168" s="109"/>
      <c r="B168" s="252"/>
      <c r="C168" s="68"/>
      <c r="D168" s="111"/>
      <c r="E168" s="239"/>
      <c r="F168" s="149"/>
      <c r="G168" s="149"/>
    </row>
    <row r="169" spans="1:7" s="2" customFormat="1" ht="12.95" customHeight="1">
      <c r="A169" s="109"/>
      <c r="B169" s="93"/>
      <c r="C169" s="68" t="s">
        <v>132</v>
      </c>
      <c r="D169" s="111"/>
      <c r="E169" s="239"/>
      <c r="F169" s="149"/>
      <c r="G169" s="149"/>
    </row>
    <row r="170" spans="1:7" s="2" customFormat="1" ht="12.95" customHeight="1">
      <c r="A170" s="109"/>
      <c r="B170" s="93"/>
      <c r="C170" s="66"/>
      <c r="D170" s="111"/>
      <c r="E170" s="239"/>
      <c r="F170" s="149"/>
      <c r="G170" s="149"/>
    </row>
    <row r="171" spans="1:7" s="2" customFormat="1" ht="12.95" customHeight="1">
      <c r="A171" s="109"/>
      <c r="B171" s="93" t="s">
        <v>124</v>
      </c>
      <c r="C171" s="68" t="s">
        <v>133</v>
      </c>
      <c r="D171" s="111" t="s">
        <v>50</v>
      </c>
      <c r="E171" s="239">
        <v>74.206500000000005</v>
      </c>
      <c r="F171" s="149"/>
      <c r="G171" s="149">
        <f>F171*E171</f>
        <v>0</v>
      </c>
    </row>
    <row r="172" spans="1:7" s="2" customFormat="1" ht="12.95" customHeight="1">
      <c r="A172" s="109"/>
      <c r="B172" s="93"/>
      <c r="C172" s="68"/>
      <c r="D172" s="111"/>
      <c r="E172" s="239"/>
      <c r="F172" s="149"/>
      <c r="G172" s="149"/>
    </row>
    <row r="173" spans="1:7" s="2" customFormat="1" ht="12.95" customHeight="1">
      <c r="A173" s="109"/>
      <c r="B173" s="93"/>
      <c r="C173" s="66" t="s">
        <v>134</v>
      </c>
      <c r="D173" s="111"/>
      <c r="E173" s="239"/>
      <c r="F173" s="149"/>
      <c r="G173" s="149"/>
    </row>
    <row r="174" spans="1:7" s="2" customFormat="1" ht="12.95" customHeight="1">
      <c r="A174" s="109"/>
      <c r="B174" s="93"/>
      <c r="C174" s="68"/>
      <c r="D174" s="111"/>
      <c r="E174" s="239"/>
      <c r="F174" s="149"/>
      <c r="G174" s="149"/>
    </row>
    <row r="175" spans="1:7" s="2" customFormat="1" ht="12.95" customHeight="1">
      <c r="A175" s="109"/>
      <c r="B175" s="93" t="s">
        <v>135</v>
      </c>
      <c r="C175" s="68" t="s">
        <v>136</v>
      </c>
      <c r="D175" s="111" t="s">
        <v>22</v>
      </c>
      <c r="E175" s="239">
        <v>55</v>
      </c>
      <c r="F175" s="149"/>
      <c r="G175" s="149">
        <f>F175*E175</f>
        <v>0</v>
      </c>
    </row>
    <row r="176" spans="1:7" s="2" customFormat="1" ht="12.95" customHeight="1">
      <c r="A176" s="109"/>
      <c r="B176" s="93"/>
      <c r="C176" s="68"/>
      <c r="D176" s="111"/>
      <c r="E176" s="239"/>
      <c r="F176" s="149"/>
      <c r="G176" s="149"/>
    </row>
    <row r="177" spans="1:7" s="2" customFormat="1" ht="12.95" customHeight="1">
      <c r="A177" s="109"/>
      <c r="B177" s="93">
        <v>20.007999999999999</v>
      </c>
      <c r="C177" s="68" t="s">
        <v>137</v>
      </c>
      <c r="D177" s="111" t="s">
        <v>50</v>
      </c>
      <c r="E177" s="239">
        <v>900</v>
      </c>
      <c r="F177" s="149"/>
      <c r="G177" s="149">
        <f>F177*E177</f>
        <v>0</v>
      </c>
    </row>
    <row r="178" spans="1:7" s="2" customFormat="1" ht="12.95" customHeight="1">
      <c r="A178" s="109"/>
      <c r="B178" s="93"/>
      <c r="C178" s="68"/>
      <c r="D178" s="111"/>
      <c r="E178" s="239"/>
      <c r="F178" s="149"/>
      <c r="G178" s="149"/>
    </row>
    <row r="179" spans="1:7" s="2" customFormat="1" ht="12.95" customHeight="1">
      <c r="A179" s="109"/>
      <c r="B179" s="93"/>
      <c r="C179" s="66" t="s">
        <v>138</v>
      </c>
      <c r="D179" s="111"/>
      <c r="E179" s="239"/>
      <c r="F179" s="149"/>
      <c r="G179" s="149"/>
    </row>
    <row r="180" spans="1:7" s="2" customFormat="1" ht="12.95" customHeight="1">
      <c r="A180" s="109"/>
      <c r="B180" s="93"/>
      <c r="C180" s="68"/>
      <c r="D180" s="111"/>
      <c r="E180" s="239"/>
      <c r="F180" s="149"/>
      <c r="G180" s="149"/>
    </row>
    <row r="181" spans="1:7" s="2" customFormat="1" ht="12.95" customHeight="1">
      <c r="A181" s="109"/>
      <c r="B181" s="93"/>
      <c r="C181" s="66" t="s">
        <v>139</v>
      </c>
      <c r="D181" s="111"/>
      <c r="E181" s="239"/>
      <c r="F181" s="149"/>
      <c r="G181" s="149"/>
    </row>
    <row r="182" spans="1:7" s="2" customFormat="1" ht="12.95" customHeight="1">
      <c r="A182" s="109"/>
      <c r="B182" s="93"/>
      <c r="C182" s="68"/>
      <c r="D182" s="111"/>
      <c r="E182" s="239"/>
      <c r="F182" s="149"/>
      <c r="G182" s="149"/>
    </row>
    <row r="183" spans="1:7" s="2" customFormat="1" ht="12.95" customHeight="1">
      <c r="A183" s="109"/>
      <c r="B183" s="93"/>
      <c r="C183" s="250" t="s">
        <v>140</v>
      </c>
      <c r="D183" s="111"/>
      <c r="E183" s="239"/>
      <c r="F183" s="149"/>
      <c r="G183" s="149"/>
    </row>
    <row r="184" spans="1:7" s="2" customFormat="1" ht="12.95" customHeight="1">
      <c r="A184" s="109"/>
      <c r="B184" s="93"/>
      <c r="C184" s="66"/>
      <c r="D184" s="111"/>
      <c r="E184" s="239"/>
      <c r="F184" s="149"/>
      <c r="G184" s="149"/>
    </row>
    <row r="185" spans="1:7" s="2" customFormat="1" ht="12.95" customHeight="1">
      <c r="A185" s="109"/>
      <c r="B185" s="93">
        <v>20.010000000000002</v>
      </c>
      <c r="C185" s="68" t="s">
        <v>141</v>
      </c>
      <c r="D185" s="111" t="s">
        <v>56</v>
      </c>
      <c r="E185" s="239">
        <v>25</v>
      </c>
      <c r="F185" s="149"/>
      <c r="G185" s="149">
        <f>F185*E185</f>
        <v>0</v>
      </c>
    </row>
    <row r="186" spans="1:7" s="2" customFormat="1" ht="12.95" customHeight="1">
      <c r="A186" s="109"/>
      <c r="B186" s="93"/>
      <c r="C186" s="68"/>
      <c r="D186" s="111"/>
      <c r="E186" s="239"/>
      <c r="F186" s="149"/>
      <c r="G186" s="149"/>
    </row>
    <row r="187" spans="1:7" s="2" customFormat="1" ht="12.95" customHeight="1">
      <c r="A187" s="109"/>
      <c r="B187" s="93">
        <v>20.010000000000002</v>
      </c>
      <c r="C187" s="68" t="s">
        <v>142</v>
      </c>
      <c r="D187" s="111" t="s">
        <v>56</v>
      </c>
      <c r="E187" s="239">
        <v>120</v>
      </c>
      <c r="F187" s="149"/>
      <c r="G187" s="149">
        <f>F187*E187</f>
        <v>0</v>
      </c>
    </row>
    <row r="188" spans="1:7" s="2" customFormat="1" ht="12.95" customHeight="1">
      <c r="A188" s="109"/>
      <c r="B188" s="93"/>
      <c r="C188" s="68"/>
      <c r="D188" s="111"/>
      <c r="E188" s="239"/>
      <c r="F188" s="149"/>
      <c r="G188" s="149"/>
    </row>
    <row r="189" spans="1:7" s="2" customFormat="1" ht="12.95" customHeight="1">
      <c r="A189" s="109"/>
      <c r="B189" s="93">
        <v>20.010000000000002</v>
      </c>
      <c r="C189" s="68" t="s">
        <v>143</v>
      </c>
      <c r="D189" s="111" t="s">
        <v>56</v>
      </c>
      <c r="E189" s="239">
        <v>60</v>
      </c>
      <c r="F189" s="149"/>
      <c r="G189" s="149">
        <f>F189*E189</f>
        <v>0</v>
      </c>
    </row>
    <row r="190" spans="1:7" s="2" customFormat="1" ht="12.95" customHeight="1">
      <c r="A190" s="324"/>
      <c r="B190" s="253"/>
      <c r="C190" s="254"/>
      <c r="D190" s="255"/>
      <c r="E190" s="256"/>
      <c r="F190" s="149"/>
      <c r="G190" s="149"/>
    </row>
    <row r="191" spans="1:7" s="2" customFormat="1" ht="12.95" customHeight="1">
      <c r="A191" s="324"/>
      <c r="B191" s="253"/>
      <c r="C191" s="254"/>
      <c r="D191" s="255"/>
      <c r="E191" s="256"/>
      <c r="F191" s="149"/>
      <c r="G191" s="149"/>
    </row>
    <row r="192" spans="1:7" s="2" customFormat="1" ht="12.95" customHeight="1">
      <c r="A192" s="109"/>
      <c r="B192" s="253"/>
      <c r="C192" s="254"/>
      <c r="D192" s="255"/>
      <c r="E192" s="256"/>
      <c r="F192" s="149"/>
      <c r="G192" s="149"/>
    </row>
    <row r="193" spans="1:7" s="2" customFormat="1" ht="12.95" customHeight="1">
      <c r="A193" s="109"/>
      <c r="B193" s="257"/>
      <c r="C193" s="234"/>
      <c r="D193" s="234"/>
      <c r="E193" s="234"/>
      <c r="F193" s="150"/>
      <c r="G193" s="142"/>
    </row>
    <row r="194" spans="1:7" s="123" customFormat="1" ht="21.95" customHeight="1">
      <c r="A194" s="89"/>
      <c r="B194" s="90"/>
      <c r="C194" s="91" t="s">
        <v>13</v>
      </c>
      <c r="D194" s="90"/>
      <c r="E194" s="92"/>
      <c r="F194" s="179"/>
      <c r="G194" s="180">
        <f>SUM(G147:G193)</f>
        <v>0</v>
      </c>
    </row>
    <row r="195" spans="1:7" s="123" customFormat="1" ht="21.95" customHeight="1">
      <c r="A195" s="89"/>
      <c r="B195" s="90"/>
      <c r="C195" s="91" t="s">
        <v>14</v>
      </c>
      <c r="D195" s="90"/>
      <c r="E195" s="92"/>
      <c r="F195" s="179"/>
      <c r="G195" s="180">
        <f>G194</f>
        <v>0</v>
      </c>
    </row>
    <row r="196" spans="1:7" s="2" customFormat="1" ht="12.95" customHeight="1">
      <c r="A196" s="109"/>
      <c r="B196" s="109"/>
      <c r="C196" s="62"/>
      <c r="D196" s="110"/>
      <c r="E196" s="110"/>
      <c r="F196" s="142"/>
      <c r="G196" s="142"/>
    </row>
    <row r="197" spans="1:7" s="2" customFormat="1" ht="12.95" customHeight="1">
      <c r="A197" s="109"/>
      <c r="B197" s="93">
        <v>20.010000000000002</v>
      </c>
      <c r="C197" s="68" t="s">
        <v>144</v>
      </c>
      <c r="D197" s="111" t="s">
        <v>56</v>
      </c>
      <c r="E197" s="239">
        <v>30</v>
      </c>
      <c r="F197" s="149"/>
      <c r="G197" s="149">
        <f>F197*E197</f>
        <v>0</v>
      </c>
    </row>
    <row r="198" spans="1:7" s="2" customFormat="1" ht="12.95" customHeight="1">
      <c r="A198" s="109"/>
      <c r="B198" s="93"/>
      <c r="C198" s="68"/>
      <c r="D198" s="111"/>
      <c r="E198" s="239"/>
      <c r="F198" s="149"/>
      <c r="G198" s="149"/>
    </row>
    <row r="199" spans="1:7" s="2" customFormat="1" ht="12.95" customHeight="1">
      <c r="A199" s="109"/>
      <c r="B199" s="93">
        <v>20.010000000000002</v>
      </c>
      <c r="C199" s="68" t="s">
        <v>145</v>
      </c>
      <c r="D199" s="111" t="s">
        <v>56</v>
      </c>
      <c r="E199" s="239">
        <v>25</v>
      </c>
      <c r="F199" s="149"/>
      <c r="G199" s="149">
        <f>F199*E199</f>
        <v>0</v>
      </c>
    </row>
    <row r="200" spans="1:7" s="2" customFormat="1" ht="12.95" customHeight="1">
      <c r="A200" s="109"/>
      <c r="B200" s="93"/>
      <c r="C200" s="68"/>
      <c r="D200" s="111"/>
      <c r="E200" s="239"/>
      <c r="F200" s="149"/>
      <c r="G200" s="149"/>
    </row>
    <row r="201" spans="1:7" s="2" customFormat="1" ht="12.95" customHeight="1">
      <c r="A201" s="109"/>
      <c r="B201" s="93">
        <v>20.010000000000002</v>
      </c>
      <c r="C201" s="68" t="s">
        <v>146</v>
      </c>
      <c r="D201" s="111" t="s">
        <v>56</v>
      </c>
      <c r="E201" s="239">
        <v>50</v>
      </c>
      <c r="F201" s="149"/>
      <c r="G201" s="149">
        <f>F201*E201</f>
        <v>0</v>
      </c>
    </row>
    <row r="202" spans="1:7" s="2" customFormat="1" ht="12.95" customHeight="1">
      <c r="A202" s="109"/>
      <c r="B202" s="93"/>
      <c r="C202" s="66"/>
      <c r="D202" s="111"/>
      <c r="E202" s="239"/>
      <c r="F202" s="149"/>
      <c r="G202" s="149"/>
    </row>
    <row r="203" spans="1:7" s="2" customFormat="1" ht="24.6" customHeight="1">
      <c r="A203" s="109"/>
      <c r="B203" s="93"/>
      <c r="C203" s="64" t="s">
        <v>147</v>
      </c>
      <c r="D203" s="111"/>
      <c r="E203" s="239"/>
      <c r="F203" s="149"/>
      <c r="G203" s="149"/>
    </row>
    <row r="204" spans="1:7" s="2" customFormat="1" ht="12.95" customHeight="1">
      <c r="A204" s="109"/>
      <c r="B204" s="93"/>
      <c r="C204" s="68"/>
      <c r="D204" s="111"/>
      <c r="E204" s="239"/>
      <c r="F204" s="149"/>
      <c r="G204" s="149"/>
    </row>
    <row r="205" spans="1:7" s="2" customFormat="1" ht="25.5" customHeight="1">
      <c r="A205" s="109"/>
      <c r="B205" s="93"/>
      <c r="C205" s="250" t="s">
        <v>148</v>
      </c>
      <c r="D205" s="111"/>
      <c r="E205" s="239"/>
      <c r="F205" s="149"/>
      <c r="G205" s="149"/>
    </row>
    <row r="206" spans="1:7" s="2" customFormat="1" ht="12.95" customHeight="1">
      <c r="A206" s="109"/>
      <c r="B206" s="238"/>
      <c r="C206" s="68"/>
      <c r="D206" s="111"/>
      <c r="E206" s="239"/>
      <c r="F206" s="149"/>
      <c r="G206" s="149"/>
    </row>
    <row r="207" spans="1:7" s="2" customFormat="1" ht="12.95" customHeight="1">
      <c r="A207" s="109"/>
      <c r="B207" s="238" t="s">
        <v>149</v>
      </c>
      <c r="C207" s="68" t="s">
        <v>142</v>
      </c>
      <c r="D207" s="111" t="s">
        <v>50</v>
      </c>
      <c r="E207" s="239">
        <v>70</v>
      </c>
      <c r="F207" s="149"/>
      <c r="G207" s="149">
        <f>F207*E207</f>
        <v>0</v>
      </c>
    </row>
    <row r="208" spans="1:7" s="2" customFormat="1" ht="12.95" customHeight="1">
      <c r="A208" s="109"/>
      <c r="B208" s="238"/>
      <c r="C208" s="68"/>
      <c r="D208" s="111"/>
      <c r="E208" s="239"/>
      <c r="F208" s="149"/>
      <c r="G208" s="149"/>
    </row>
    <row r="209" spans="1:7" s="2" customFormat="1" ht="12.95" customHeight="1">
      <c r="A209" s="109"/>
      <c r="B209" s="238" t="s">
        <v>149</v>
      </c>
      <c r="C209" s="68" t="s">
        <v>145</v>
      </c>
      <c r="D209" s="111" t="s">
        <v>50</v>
      </c>
      <c r="E209" s="239">
        <v>20</v>
      </c>
      <c r="F209" s="149"/>
      <c r="G209" s="149">
        <f>F209*E209</f>
        <v>0</v>
      </c>
    </row>
    <row r="210" spans="1:7" s="2" customFormat="1" ht="12.95" customHeight="1">
      <c r="A210" s="109"/>
      <c r="B210" s="238"/>
      <c r="C210" s="68"/>
      <c r="D210" s="111"/>
      <c r="E210" s="239"/>
      <c r="F210" s="149"/>
      <c r="G210" s="149"/>
    </row>
    <row r="211" spans="1:7" s="2" customFormat="1" ht="12.95" customHeight="1">
      <c r="A211" s="109"/>
      <c r="B211" s="238" t="s">
        <v>149</v>
      </c>
      <c r="C211" s="68" t="s">
        <v>146</v>
      </c>
      <c r="D211" s="111" t="s">
        <v>50</v>
      </c>
      <c r="E211" s="239">
        <v>35</v>
      </c>
      <c r="F211" s="149"/>
      <c r="G211" s="149">
        <f>F211*E211</f>
        <v>0</v>
      </c>
    </row>
    <row r="212" spans="1:7" s="2" customFormat="1" ht="12.95" customHeight="1">
      <c r="A212" s="109"/>
      <c r="B212" s="93"/>
      <c r="C212" s="68"/>
      <c r="D212" s="111"/>
      <c r="E212" s="239"/>
      <c r="F212" s="149"/>
      <c r="G212" s="149"/>
    </row>
    <row r="213" spans="1:7" s="2" customFormat="1" ht="12.95" customHeight="1">
      <c r="A213" s="109"/>
      <c r="B213" s="93"/>
      <c r="C213" s="64" t="s">
        <v>150</v>
      </c>
      <c r="D213" s="111"/>
      <c r="E213" s="239"/>
      <c r="F213" s="149"/>
      <c r="G213" s="149"/>
    </row>
    <row r="214" spans="1:7" s="2" customFormat="1" ht="12.95" customHeight="1">
      <c r="A214" s="109"/>
      <c r="B214" s="93"/>
      <c r="C214" s="68"/>
      <c r="D214" s="111"/>
      <c r="E214" s="239"/>
      <c r="F214" s="149"/>
      <c r="G214" s="149"/>
    </row>
    <row r="215" spans="1:7" s="2" customFormat="1" ht="28.5" customHeight="1">
      <c r="A215" s="109"/>
      <c r="B215" s="93">
        <v>20.012</v>
      </c>
      <c r="C215" s="68" t="s">
        <v>151</v>
      </c>
      <c r="D215" s="111" t="s">
        <v>56</v>
      </c>
      <c r="E215" s="239">
        <v>10</v>
      </c>
      <c r="F215" s="149"/>
      <c r="G215" s="149">
        <f>F215*E215</f>
        <v>0</v>
      </c>
    </row>
    <row r="216" spans="1:7" s="2" customFormat="1" ht="12.95" customHeight="1">
      <c r="A216" s="109"/>
      <c r="B216" s="93"/>
      <c r="C216" s="66"/>
      <c r="D216" s="111"/>
      <c r="E216" s="239"/>
      <c r="F216" s="149"/>
      <c r="G216" s="149"/>
    </row>
    <row r="217" spans="1:7" s="2" customFormat="1" ht="29.1" customHeight="1">
      <c r="A217" s="109"/>
      <c r="B217" s="93">
        <v>20.012</v>
      </c>
      <c r="C217" s="68" t="s">
        <v>152</v>
      </c>
      <c r="D217" s="111" t="s">
        <v>56</v>
      </c>
      <c r="E217" s="239">
        <v>1750</v>
      </c>
      <c r="F217" s="149"/>
      <c r="G217" s="149">
        <f>F217*E217</f>
        <v>0</v>
      </c>
    </row>
    <row r="218" spans="1:7" s="2" customFormat="1" ht="12.95" customHeight="1">
      <c r="A218" s="109"/>
      <c r="B218" s="93"/>
      <c r="C218" s="68"/>
      <c r="D218" s="111"/>
      <c r="E218" s="239"/>
      <c r="F218" s="149"/>
      <c r="G218" s="149"/>
    </row>
    <row r="219" spans="1:7" s="2" customFormat="1" ht="31.5" customHeight="1">
      <c r="A219" s="109"/>
      <c r="B219" s="93">
        <v>20.012</v>
      </c>
      <c r="C219" s="68" t="s">
        <v>153</v>
      </c>
      <c r="D219" s="111" t="s">
        <v>56</v>
      </c>
      <c r="E219" s="239">
        <v>15</v>
      </c>
      <c r="F219" s="149"/>
      <c r="G219" s="149">
        <f>F219*E219</f>
        <v>0</v>
      </c>
    </row>
    <row r="220" spans="1:7" s="2" customFormat="1" ht="12.95" customHeight="1">
      <c r="A220" s="109"/>
      <c r="B220" s="93"/>
      <c r="C220" s="68"/>
      <c r="D220" s="111"/>
      <c r="E220" s="239"/>
      <c r="F220" s="149"/>
      <c r="G220" s="149"/>
    </row>
    <row r="221" spans="1:7" s="2" customFormat="1" ht="12.95" customHeight="1">
      <c r="A221" s="109"/>
      <c r="B221" s="93"/>
      <c r="C221" s="250" t="s">
        <v>154</v>
      </c>
      <c r="D221" s="111"/>
      <c r="E221" s="239"/>
      <c r="F221" s="149"/>
      <c r="G221" s="149"/>
    </row>
    <row r="222" spans="1:7" s="2" customFormat="1" ht="12.95" customHeight="1">
      <c r="A222" s="109"/>
      <c r="B222" s="93"/>
      <c r="C222" s="68"/>
      <c r="D222" s="111"/>
      <c r="E222" s="239"/>
      <c r="F222" s="149"/>
      <c r="G222" s="149"/>
    </row>
    <row r="223" spans="1:7" s="2" customFormat="1" ht="12.95" customHeight="1">
      <c r="A223" s="109"/>
      <c r="B223" s="93" t="s">
        <v>155</v>
      </c>
      <c r="C223" s="68" t="s">
        <v>156</v>
      </c>
      <c r="D223" s="111" t="s">
        <v>50</v>
      </c>
      <c r="E223" s="239">
        <v>660</v>
      </c>
      <c r="F223" s="149"/>
      <c r="G223" s="149">
        <f>F223*E223</f>
        <v>0</v>
      </c>
    </row>
    <row r="224" spans="1:7" s="2" customFormat="1" ht="12.95" customHeight="1">
      <c r="A224" s="109"/>
      <c r="B224" s="93"/>
      <c r="C224" s="68"/>
      <c r="D224" s="111"/>
      <c r="E224" s="239"/>
      <c r="F224" s="149"/>
      <c r="G224" s="149"/>
    </row>
    <row r="225" spans="1:7" s="2" customFormat="1" ht="12.95" customHeight="1">
      <c r="A225" s="109"/>
      <c r="B225" s="93" t="s">
        <v>155</v>
      </c>
      <c r="C225" s="68" t="s">
        <v>157</v>
      </c>
      <c r="D225" s="111" t="s">
        <v>50</v>
      </c>
      <c r="E225" s="239">
        <v>10000</v>
      </c>
      <c r="F225" s="149"/>
      <c r="G225" s="149">
        <f>F225*E225</f>
        <v>0</v>
      </c>
    </row>
    <row r="226" spans="1:7" s="2" customFormat="1" ht="12.95" customHeight="1">
      <c r="A226" s="109"/>
      <c r="B226" s="93"/>
      <c r="C226" s="68"/>
      <c r="D226" s="111"/>
      <c r="E226" s="239"/>
      <c r="F226" s="149"/>
      <c r="G226" s="149"/>
    </row>
    <row r="227" spans="1:7" s="2" customFormat="1" ht="25.5" customHeight="1">
      <c r="A227" s="109"/>
      <c r="B227" s="93" t="s">
        <v>158</v>
      </c>
      <c r="C227" s="68" t="s">
        <v>159</v>
      </c>
      <c r="D227" s="111" t="s">
        <v>50</v>
      </c>
      <c r="E227" s="239">
        <v>660</v>
      </c>
      <c r="F227" s="149"/>
      <c r="G227" s="149">
        <f>F227*E227</f>
        <v>0</v>
      </c>
    </row>
    <row r="228" spans="1:7" s="2" customFormat="1" ht="12.95" customHeight="1">
      <c r="A228" s="109"/>
      <c r="B228" s="93"/>
      <c r="C228" s="68"/>
      <c r="D228" s="111"/>
      <c r="E228" s="239"/>
      <c r="F228" s="149"/>
      <c r="G228" s="149"/>
    </row>
    <row r="229" spans="1:7" s="2" customFormat="1" ht="12.95" customHeight="1">
      <c r="A229" s="109"/>
      <c r="B229" s="93" t="s">
        <v>160</v>
      </c>
      <c r="C229" s="68" t="s">
        <v>161</v>
      </c>
      <c r="D229" s="111" t="s">
        <v>50</v>
      </c>
      <c r="E229" s="239">
        <v>350</v>
      </c>
      <c r="F229" s="149"/>
      <c r="G229" s="149">
        <f>F229*E229</f>
        <v>0</v>
      </c>
    </row>
    <row r="230" spans="1:7" s="2" customFormat="1" ht="12.95" customHeight="1">
      <c r="A230" s="109"/>
      <c r="B230" s="93"/>
      <c r="C230" s="68"/>
      <c r="D230" s="111"/>
      <c r="E230" s="239"/>
      <c r="F230" s="149"/>
      <c r="G230" s="149"/>
    </row>
    <row r="231" spans="1:7" s="2" customFormat="1" ht="12.95" customHeight="1">
      <c r="A231" s="109"/>
      <c r="B231" s="93"/>
      <c r="C231" s="64" t="s">
        <v>162</v>
      </c>
      <c r="D231" s="111"/>
      <c r="E231" s="239"/>
      <c r="F231" s="149"/>
      <c r="G231" s="149"/>
    </row>
    <row r="232" spans="1:7" s="2" customFormat="1" ht="5.45" customHeight="1">
      <c r="A232" s="109"/>
      <c r="B232" s="93"/>
      <c r="C232" s="68"/>
      <c r="D232" s="111"/>
      <c r="E232" s="239"/>
      <c r="F232" s="149"/>
      <c r="G232" s="149"/>
    </row>
    <row r="233" spans="1:7" s="2" customFormat="1" ht="29.1" customHeight="1">
      <c r="A233" s="109"/>
      <c r="B233" s="93">
        <v>20.015999999999998</v>
      </c>
      <c r="C233" s="68" t="s">
        <v>163</v>
      </c>
      <c r="D233" s="111" t="s">
        <v>17</v>
      </c>
      <c r="E233" s="239">
        <v>80</v>
      </c>
      <c r="F233" s="149"/>
      <c r="G233" s="149">
        <f>F233*E233</f>
        <v>0</v>
      </c>
    </row>
    <row r="234" spans="1:7" s="2" customFormat="1" ht="6" customHeight="1">
      <c r="A234" s="258"/>
      <c r="B234" s="93"/>
      <c r="C234" s="66"/>
      <c r="D234" s="111"/>
      <c r="E234" s="73"/>
      <c r="F234" s="235"/>
      <c r="G234" s="259"/>
    </row>
    <row r="235" spans="1:7" s="2" customFormat="1" ht="26.45" customHeight="1">
      <c r="A235" s="258"/>
      <c r="B235" s="63">
        <v>20.015999999999998</v>
      </c>
      <c r="C235" s="68" t="s">
        <v>459</v>
      </c>
      <c r="D235" s="111" t="s">
        <v>17</v>
      </c>
      <c r="E235" s="65">
        <v>181</v>
      </c>
      <c r="F235" s="260"/>
      <c r="G235" s="149">
        <f>F235*E235</f>
        <v>0</v>
      </c>
    </row>
    <row r="236" spans="1:7" s="2" customFormat="1" ht="12.95" customHeight="1">
      <c r="A236" s="109"/>
      <c r="B236" s="109"/>
      <c r="C236" s="62"/>
      <c r="D236" s="110"/>
      <c r="E236" s="110"/>
      <c r="F236" s="142"/>
      <c r="G236" s="142"/>
    </row>
    <row r="237" spans="1:7" s="123" customFormat="1" ht="21.95" customHeight="1">
      <c r="A237" s="89"/>
      <c r="B237" s="90"/>
      <c r="C237" s="91" t="s">
        <v>13</v>
      </c>
      <c r="D237" s="90"/>
      <c r="E237" s="92"/>
      <c r="F237" s="179"/>
      <c r="G237" s="180">
        <f>SUM(G195:G236)</f>
        <v>0</v>
      </c>
    </row>
    <row r="238" spans="1:7" s="123" customFormat="1" ht="21.95" customHeight="1">
      <c r="A238" s="89"/>
      <c r="B238" s="90"/>
      <c r="C238" s="91" t="s">
        <v>14</v>
      </c>
      <c r="D238" s="90"/>
      <c r="E238" s="92"/>
      <c r="F238" s="179"/>
      <c r="G238" s="180">
        <f>G237</f>
        <v>0</v>
      </c>
    </row>
    <row r="239" spans="1:7" s="2" customFormat="1" ht="12.95" customHeight="1">
      <c r="A239" s="109"/>
      <c r="B239" s="109"/>
      <c r="C239" s="62"/>
      <c r="D239" s="110"/>
      <c r="E239" s="110"/>
      <c r="F239" s="142"/>
      <c r="G239" s="142"/>
    </row>
    <row r="240" spans="1:7" s="2" customFormat="1" ht="12.95" customHeight="1">
      <c r="A240" s="258"/>
      <c r="B240" s="63"/>
      <c r="C240" s="66"/>
      <c r="D240" s="111"/>
      <c r="E240" s="239"/>
      <c r="F240" s="260"/>
      <c r="G240" s="259"/>
    </row>
    <row r="241" spans="1:9" s="2" customFormat="1" ht="12.95" customHeight="1">
      <c r="A241" s="258"/>
      <c r="B241" s="93">
        <v>20.015999999999998</v>
      </c>
      <c r="C241" s="68" t="s">
        <v>164</v>
      </c>
      <c r="D241" s="111" t="s">
        <v>17</v>
      </c>
      <c r="E241" s="239">
        <v>55</v>
      </c>
      <c r="F241" s="260"/>
      <c r="G241" s="149">
        <f t="shared" ref="G241" si="0">F241*E241</f>
        <v>0</v>
      </c>
    </row>
    <row r="242" spans="1:9" s="2" customFormat="1" ht="12.95" customHeight="1">
      <c r="A242" s="258"/>
      <c r="B242" s="63"/>
      <c r="C242" s="68"/>
      <c r="D242" s="111"/>
      <c r="E242" s="261"/>
      <c r="F242" s="260"/>
      <c r="G242" s="149"/>
      <c r="I242" s="56"/>
    </row>
    <row r="243" spans="1:9" s="2" customFormat="1" ht="28.5" customHeight="1">
      <c r="A243" s="258"/>
      <c r="B243" s="93">
        <v>20.015999999999998</v>
      </c>
      <c r="C243" s="68" t="s">
        <v>510</v>
      </c>
      <c r="D243" s="111" t="s">
        <v>17</v>
      </c>
      <c r="E243" s="239">
        <v>35</v>
      </c>
      <c r="F243" s="260"/>
      <c r="G243" s="149">
        <f>F243*E243</f>
        <v>0</v>
      </c>
      <c r="I243" s="56"/>
    </row>
    <row r="244" spans="1:9" s="2" customFormat="1" ht="12.95" customHeight="1">
      <c r="A244" s="258"/>
      <c r="B244" s="63"/>
      <c r="C244" s="68"/>
      <c r="D244" s="111"/>
      <c r="E244" s="239"/>
      <c r="F244" s="260"/>
      <c r="G244" s="259"/>
      <c r="I244" s="56"/>
    </row>
    <row r="245" spans="1:9" s="2" customFormat="1" ht="33.950000000000003" customHeight="1">
      <c r="A245" s="262"/>
      <c r="B245" s="93">
        <v>20.015999999999998</v>
      </c>
      <c r="C245" s="68" t="s">
        <v>165</v>
      </c>
      <c r="D245" s="111" t="s">
        <v>17</v>
      </c>
      <c r="E245" s="239">
        <v>75</v>
      </c>
      <c r="F245" s="260"/>
      <c r="G245" s="149">
        <f>F245*E245</f>
        <v>0</v>
      </c>
      <c r="I245" s="56"/>
    </row>
    <row r="246" spans="1:9" s="2" customFormat="1" ht="12.95" customHeight="1">
      <c r="A246" s="258"/>
      <c r="B246" s="93"/>
      <c r="C246" s="68"/>
      <c r="D246" s="111"/>
      <c r="E246" s="263"/>
      <c r="F246" s="260"/>
      <c r="G246" s="259"/>
      <c r="I246" s="56"/>
    </row>
    <row r="247" spans="1:9" s="2" customFormat="1" ht="78.75" customHeight="1">
      <c r="A247" s="262"/>
      <c r="B247" s="93">
        <v>20.015999999999998</v>
      </c>
      <c r="C247" s="68" t="s">
        <v>166</v>
      </c>
      <c r="D247" s="111" t="s">
        <v>17</v>
      </c>
      <c r="E247" s="239">
        <v>605</v>
      </c>
      <c r="F247" s="260"/>
      <c r="G247" s="152">
        <f>F247*E247</f>
        <v>0</v>
      </c>
      <c r="I247" s="56"/>
    </row>
    <row r="248" spans="1:9" s="2" customFormat="1" ht="12.95" customHeight="1">
      <c r="A248" s="262"/>
      <c r="B248" s="93"/>
      <c r="C248" s="68"/>
      <c r="D248" s="111"/>
      <c r="E248" s="263"/>
      <c r="F248" s="260"/>
      <c r="G248" s="259"/>
    </row>
    <row r="249" spans="1:9" s="2" customFormat="1" ht="27" customHeight="1">
      <c r="A249" s="262"/>
      <c r="B249" s="93"/>
      <c r="C249" s="64" t="s">
        <v>167</v>
      </c>
      <c r="D249" s="111"/>
      <c r="E249" s="239"/>
      <c r="F249" s="235"/>
      <c r="G249" s="259"/>
    </row>
    <row r="250" spans="1:9" s="2" customFormat="1" ht="12.95" customHeight="1">
      <c r="A250" s="262"/>
      <c r="B250" s="93"/>
      <c r="C250" s="66"/>
      <c r="D250" s="111"/>
      <c r="E250" s="239"/>
      <c r="F250" s="235"/>
      <c r="G250" s="259"/>
    </row>
    <row r="251" spans="1:9" s="2" customFormat="1" ht="12.95" customHeight="1">
      <c r="A251" s="262"/>
      <c r="B251" s="93">
        <v>20.016999999999999</v>
      </c>
      <c r="C251" s="68" t="s">
        <v>460</v>
      </c>
      <c r="D251" s="111" t="s">
        <v>36</v>
      </c>
      <c r="E251" s="239"/>
      <c r="F251" s="260"/>
      <c r="G251" s="149" t="s">
        <v>511</v>
      </c>
    </row>
    <row r="252" spans="1:9" s="2" customFormat="1" ht="12.95" customHeight="1">
      <c r="A252" s="262"/>
      <c r="B252" s="63"/>
      <c r="C252" s="68"/>
      <c r="D252" s="111"/>
      <c r="E252" s="239"/>
      <c r="F252" s="235"/>
      <c r="G252" s="259"/>
    </row>
    <row r="253" spans="1:9" s="2" customFormat="1" ht="12.95" customHeight="1">
      <c r="A253" s="262"/>
      <c r="B253" s="63"/>
      <c r="C253" s="64"/>
      <c r="D253" s="111"/>
      <c r="E253" s="239"/>
      <c r="F253" s="260"/>
      <c r="G253" s="259"/>
    </row>
    <row r="254" spans="1:9" s="2" customFormat="1" ht="12.95" customHeight="1">
      <c r="A254" s="262"/>
      <c r="B254" s="63"/>
      <c r="C254" s="64" t="s">
        <v>168</v>
      </c>
      <c r="D254" s="111"/>
      <c r="E254" s="239"/>
      <c r="F254" s="152"/>
      <c r="G254" s="153"/>
    </row>
    <row r="255" spans="1:9" s="2" customFormat="1" ht="12.95" customHeight="1">
      <c r="A255" s="262"/>
      <c r="B255" s="63"/>
      <c r="C255" s="68"/>
      <c r="D255" s="111"/>
      <c r="E255" s="239"/>
      <c r="F255" s="152"/>
      <c r="G255" s="259"/>
    </row>
    <row r="256" spans="1:9" s="2" customFormat="1" ht="12.95" customHeight="1">
      <c r="A256" s="264"/>
      <c r="B256" s="63" t="s">
        <v>169</v>
      </c>
      <c r="C256" s="68" t="s">
        <v>517</v>
      </c>
      <c r="D256" s="111" t="s">
        <v>36</v>
      </c>
      <c r="E256" s="239">
        <v>1</v>
      </c>
      <c r="F256" s="152"/>
      <c r="G256" s="152">
        <f>F256*E256</f>
        <v>0</v>
      </c>
    </row>
    <row r="257" spans="1:8" s="2" customFormat="1" ht="12.95" customHeight="1">
      <c r="A257" s="264"/>
      <c r="B257" s="63"/>
      <c r="C257" s="68"/>
      <c r="D257" s="111"/>
      <c r="E257" s="239"/>
      <c r="F257" s="152"/>
      <c r="G257" s="149"/>
    </row>
    <row r="258" spans="1:8" s="2" customFormat="1" ht="12.95" customHeight="1">
      <c r="A258" s="264"/>
      <c r="B258" s="93">
        <v>20.012</v>
      </c>
      <c r="C258" s="340" t="s">
        <v>520</v>
      </c>
      <c r="D258" s="341"/>
      <c r="E258" s="239"/>
      <c r="F258" s="152"/>
      <c r="G258" s="153"/>
    </row>
    <row r="259" spans="1:8" s="2" customFormat="1" ht="12.95" customHeight="1">
      <c r="A259" s="264"/>
      <c r="C259" s="340"/>
      <c r="D259" s="341"/>
      <c r="E259" s="239"/>
      <c r="F259" s="152"/>
      <c r="G259" s="153"/>
    </row>
    <row r="260" spans="1:8" s="2" customFormat="1" ht="12.95" customHeight="1">
      <c r="A260" s="264"/>
      <c r="C260" s="342" t="s">
        <v>521</v>
      </c>
      <c r="D260" s="343" t="s">
        <v>522</v>
      </c>
      <c r="E260" s="239">
        <v>5</v>
      </c>
      <c r="F260" s="152"/>
      <c r="G260" s="152">
        <f>F260*E260</f>
        <v>0</v>
      </c>
    </row>
    <row r="261" spans="1:8" s="2" customFormat="1" ht="12.95" customHeight="1">
      <c r="A261" s="264"/>
      <c r="C261" s="342"/>
      <c r="D261" s="343"/>
      <c r="E261" s="239"/>
      <c r="F261" s="152"/>
      <c r="G261" s="153"/>
    </row>
    <row r="262" spans="1:8" s="2" customFormat="1" ht="12.95" customHeight="1">
      <c r="A262" s="264"/>
      <c r="B262" s="63"/>
      <c r="C262" s="342" t="s">
        <v>523</v>
      </c>
      <c r="D262" s="343" t="s">
        <v>522</v>
      </c>
      <c r="E262" s="239">
        <v>10</v>
      </c>
      <c r="F262" s="152"/>
      <c r="G262" s="152">
        <f>F262*E262</f>
        <v>0</v>
      </c>
    </row>
    <row r="263" spans="1:8" s="2" customFormat="1" ht="12.95" customHeight="1">
      <c r="A263" s="264"/>
      <c r="B263" s="63"/>
      <c r="C263" s="68"/>
      <c r="D263" s="111"/>
      <c r="E263" s="239"/>
      <c r="F263" s="152"/>
      <c r="G263" s="152"/>
    </row>
    <row r="264" spans="1:8" s="2" customFormat="1" ht="12.95" customHeight="1">
      <c r="A264" s="264"/>
      <c r="B264" s="63"/>
      <c r="C264" s="68"/>
      <c r="D264" s="111"/>
      <c r="E264" s="239"/>
      <c r="F264" s="152"/>
      <c r="G264" s="259"/>
    </row>
    <row r="265" spans="1:8" s="2" customFormat="1" ht="12.95" customHeight="1">
      <c r="A265" s="264"/>
      <c r="B265" s="63"/>
      <c r="C265" s="68"/>
      <c r="D265" s="111"/>
      <c r="E265" s="239"/>
      <c r="F265" s="152"/>
      <c r="G265" s="152"/>
    </row>
    <row r="266" spans="1:8" s="2" customFormat="1" ht="12.95" customHeight="1">
      <c r="A266" s="264"/>
      <c r="B266" s="63"/>
      <c r="C266" s="68"/>
      <c r="D266" s="111"/>
      <c r="E266" s="239"/>
      <c r="F266" s="152"/>
      <c r="G266" s="153"/>
    </row>
    <row r="267" spans="1:8" s="2" customFormat="1" ht="12.95" customHeight="1">
      <c r="A267" s="264"/>
      <c r="B267" s="63"/>
      <c r="C267" s="64" t="s">
        <v>170</v>
      </c>
      <c r="D267" s="111"/>
      <c r="E267" s="239"/>
      <c r="F267" s="152"/>
      <c r="G267" s="153"/>
    </row>
    <row r="268" spans="1:8" s="2" customFormat="1" ht="12.95" customHeight="1">
      <c r="A268" s="264"/>
      <c r="B268" s="63"/>
      <c r="C268" s="68"/>
      <c r="D268" s="111"/>
      <c r="E268" s="239"/>
      <c r="F268" s="152"/>
      <c r="G268" s="153"/>
    </row>
    <row r="269" spans="1:8" s="2" customFormat="1" ht="36.950000000000003" customHeight="1">
      <c r="A269" s="264"/>
      <c r="B269" s="63">
        <v>17.006</v>
      </c>
      <c r="C269" s="68" t="s">
        <v>171</v>
      </c>
      <c r="D269" s="111" t="s">
        <v>50</v>
      </c>
      <c r="E269" s="239">
        <v>20000</v>
      </c>
      <c r="F269" s="152"/>
      <c r="G269" s="152">
        <f>F269*E269</f>
        <v>0</v>
      </c>
      <c r="H269" s="339">
        <f>+(E80+E82)*2</f>
        <v>20000</v>
      </c>
    </row>
    <row r="270" spans="1:8" s="2" customFormat="1" ht="12.95" customHeight="1">
      <c r="A270" s="264"/>
      <c r="B270" s="63"/>
      <c r="C270" s="68"/>
      <c r="D270" s="111"/>
      <c r="E270" s="239"/>
      <c r="F270" s="152"/>
      <c r="G270" s="153"/>
    </row>
    <row r="271" spans="1:8" s="2" customFormat="1" ht="28.5" customHeight="1">
      <c r="A271" s="264"/>
      <c r="B271" s="63" t="s">
        <v>172</v>
      </c>
      <c r="C271" s="68" t="s">
        <v>461</v>
      </c>
      <c r="D271" s="111" t="s">
        <v>50</v>
      </c>
      <c r="E271" s="239">
        <v>10000</v>
      </c>
      <c r="F271" s="152"/>
      <c r="G271" s="152">
        <f>F271*E271</f>
        <v>0</v>
      </c>
    </row>
    <row r="272" spans="1:8" s="2" customFormat="1">
      <c r="A272" s="264"/>
      <c r="B272" s="109"/>
      <c r="C272" s="62"/>
      <c r="D272" s="110"/>
      <c r="E272" s="110"/>
      <c r="F272" s="142"/>
      <c r="G272" s="142"/>
    </row>
    <row r="273" spans="1:7" s="2" customFormat="1">
      <c r="A273" s="282"/>
      <c r="B273" s="109"/>
      <c r="C273" s="62"/>
      <c r="D273" s="110"/>
      <c r="E273" s="110"/>
      <c r="F273" s="142"/>
      <c r="G273" s="142"/>
    </row>
    <row r="274" spans="1:7" s="2" customFormat="1">
      <c r="A274" s="282"/>
      <c r="B274" s="109"/>
      <c r="C274" s="62"/>
      <c r="D274" s="110"/>
      <c r="E274" s="110"/>
      <c r="F274" s="142"/>
      <c r="G274" s="142"/>
    </row>
    <row r="275" spans="1:7" s="2" customFormat="1">
      <c r="A275" s="282"/>
      <c r="B275" s="109"/>
      <c r="C275" s="62"/>
      <c r="D275" s="110"/>
      <c r="E275" s="110"/>
      <c r="F275" s="142"/>
      <c r="G275" s="142"/>
    </row>
    <row r="276" spans="1:7" s="2" customFormat="1">
      <c r="A276" s="282"/>
      <c r="B276" s="109"/>
      <c r="C276" s="62"/>
      <c r="D276" s="110"/>
      <c r="E276" s="110"/>
      <c r="F276" s="142"/>
      <c r="G276" s="142"/>
    </row>
    <row r="277" spans="1:7" s="2" customFormat="1" ht="12.95" customHeight="1">
      <c r="A277" s="109"/>
      <c r="B277" s="109"/>
      <c r="C277" s="62"/>
      <c r="D277" s="110"/>
      <c r="E277" s="110"/>
      <c r="F277" s="142"/>
      <c r="G277" s="142"/>
    </row>
    <row r="278" spans="1:7" s="123" customFormat="1" ht="21.95" customHeight="1">
      <c r="A278" s="89"/>
      <c r="B278" s="90"/>
      <c r="C278" s="91" t="s">
        <v>13</v>
      </c>
      <c r="D278" s="90"/>
      <c r="E278" s="92"/>
      <c r="F278" s="179"/>
      <c r="G278" s="180">
        <f>SUM(G238:G277)</f>
        <v>0</v>
      </c>
    </row>
    <row r="279" spans="1:7" s="123" customFormat="1" ht="21.95" customHeight="1">
      <c r="A279" s="89"/>
      <c r="B279" s="90"/>
      <c r="C279" s="91" t="s">
        <v>14</v>
      </c>
      <c r="D279" s="90"/>
      <c r="E279" s="92"/>
      <c r="F279" s="179"/>
      <c r="G279" s="180">
        <f>G278</f>
        <v>0</v>
      </c>
    </row>
    <row r="280" spans="1:7" s="2" customFormat="1" ht="12.95" customHeight="1">
      <c r="A280" s="109"/>
      <c r="B280" s="109"/>
      <c r="C280" s="62"/>
      <c r="D280" s="110"/>
      <c r="E280" s="110"/>
      <c r="F280" s="142"/>
      <c r="G280" s="142"/>
    </row>
    <row r="281" spans="1:7" s="2" customFormat="1" ht="12.95" customHeight="1">
      <c r="A281" s="264"/>
      <c r="B281" s="63"/>
      <c r="C281" s="68"/>
      <c r="D281" s="111"/>
      <c r="E281" s="239"/>
      <c r="F281" s="152"/>
      <c r="G281" s="153"/>
    </row>
    <row r="282" spans="1:7" s="2" customFormat="1" ht="12.95" customHeight="1">
      <c r="A282" s="264"/>
      <c r="B282" s="63"/>
      <c r="C282" s="64" t="s">
        <v>173</v>
      </c>
      <c r="D282" s="111"/>
      <c r="E282" s="239"/>
      <c r="F282" s="152"/>
      <c r="G282" s="153"/>
    </row>
    <row r="283" spans="1:7" s="2" customFormat="1" ht="12.95" customHeight="1">
      <c r="A283" s="264"/>
      <c r="B283" s="63"/>
      <c r="C283" s="68"/>
      <c r="D283" s="111"/>
      <c r="E283" s="239"/>
      <c r="F283" s="152"/>
      <c r="G283" s="153"/>
    </row>
    <row r="284" spans="1:7" s="2" customFormat="1" ht="24">
      <c r="A284" s="264"/>
      <c r="B284" s="63" t="s">
        <v>175</v>
      </c>
      <c r="C284" s="342" t="s">
        <v>524</v>
      </c>
      <c r="D284" s="343" t="s">
        <v>17</v>
      </c>
      <c r="E284" s="239">
        <v>85</v>
      </c>
      <c r="F284" s="152"/>
      <c r="G284" s="152">
        <f>F284*E284</f>
        <v>0</v>
      </c>
    </row>
    <row r="285" spans="1:7" s="2" customFormat="1" ht="12.95" customHeight="1">
      <c r="A285" s="264"/>
      <c r="B285" s="63"/>
      <c r="C285" s="68"/>
      <c r="D285" s="111"/>
      <c r="E285" s="239"/>
      <c r="F285" s="152"/>
      <c r="G285" s="153"/>
    </row>
    <row r="286" spans="1:7" s="2" customFormat="1" ht="12.95" customHeight="1">
      <c r="A286" s="264"/>
      <c r="B286" s="265"/>
      <c r="C286" s="68"/>
      <c r="D286" s="111"/>
      <c r="E286" s="239"/>
      <c r="F286" s="152"/>
      <c r="G286" s="149"/>
    </row>
    <row r="287" spans="1:7" s="2" customFormat="1" ht="12.95" customHeight="1">
      <c r="A287" s="264"/>
      <c r="B287" s="63"/>
      <c r="C287" s="250" t="s">
        <v>174</v>
      </c>
      <c r="D287" s="111"/>
      <c r="E287" s="239"/>
      <c r="F287" s="152"/>
      <c r="G287" s="153"/>
    </row>
    <row r="288" spans="1:7" s="2" customFormat="1" ht="12.95" customHeight="1">
      <c r="A288" s="264"/>
      <c r="B288" s="93"/>
      <c r="C288" s="65"/>
      <c r="D288" s="111"/>
      <c r="E288" s="65"/>
      <c r="F288" s="152"/>
      <c r="G288" s="259"/>
    </row>
    <row r="289" spans="1:7" s="2" customFormat="1" ht="12.95" customHeight="1">
      <c r="A289" s="264"/>
      <c r="B289" s="63" t="s">
        <v>175</v>
      </c>
      <c r="C289" s="68" t="s">
        <v>462</v>
      </c>
      <c r="D289" s="111" t="s">
        <v>50</v>
      </c>
      <c r="E289" s="65">
        <v>80</v>
      </c>
      <c r="F289" s="152"/>
      <c r="G289" s="152">
        <f>F289*E289</f>
        <v>0</v>
      </c>
    </row>
    <row r="290" spans="1:7" s="2" customFormat="1" ht="12.95" customHeight="1">
      <c r="A290" s="264"/>
      <c r="B290" s="63"/>
      <c r="C290" s="68"/>
      <c r="D290" s="111"/>
      <c r="E290" s="239"/>
      <c r="F290" s="152"/>
      <c r="G290" s="259"/>
    </row>
    <row r="291" spans="1:7" s="2" customFormat="1" ht="12.95" customHeight="1">
      <c r="A291" s="264"/>
      <c r="B291" s="63" t="s">
        <v>175</v>
      </c>
      <c r="C291" s="68" t="s">
        <v>176</v>
      </c>
      <c r="D291" s="111" t="s">
        <v>12</v>
      </c>
      <c r="E291" s="239">
        <v>50</v>
      </c>
      <c r="F291" s="152"/>
      <c r="G291" s="152">
        <f>F291*E291</f>
        <v>0</v>
      </c>
    </row>
    <row r="292" spans="1:7" s="2" customFormat="1" ht="12.95" customHeight="1">
      <c r="A292" s="264"/>
      <c r="B292" s="63"/>
      <c r="C292" s="68"/>
      <c r="D292" s="111"/>
      <c r="E292" s="239"/>
      <c r="F292" s="152"/>
      <c r="G292" s="149"/>
    </row>
    <row r="293" spans="1:7" s="2" customFormat="1" ht="12.95" customHeight="1">
      <c r="A293" s="264"/>
      <c r="B293" s="63"/>
      <c r="C293" s="68"/>
      <c r="D293" s="111"/>
      <c r="E293" s="239"/>
      <c r="F293" s="152"/>
      <c r="G293" s="153"/>
    </row>
    <row r="294" spans="1:7" s="2" customFormat="1" ht="12.95" customHeight="1">
      <c r="A294" s="264"/>
      <c r="B294" s="93"/>
      <c r="C294" s="65"/>
      <c r="D294" s="111"/>
      <c r="E294" s="65"/>
      <c r="F294" s="152"/>
      <c r="G294" s="149"/>
    </row>
    <row r="295" spans="1:7" s="2" customFormat="1" ht="12.95" customHeight="1">
      <c r="A295" s="264"/>
      <c r="B295" s="93"/>
      <c r="C295" s="64" t="s">
        <v>177</v>
      </c>
      <c r="D295" s="111"/>
      <c r="E295" s="65"/>
      <c r="F295" s="152"/>
      <c r="G295" s="153"/>
    </row>
    <row r="296" spans="1:7" s="2" customFormat="1" ht="35.450000000000003" customHeight="1">
      <c r="A296" s="264"/>
      <c r="B296" s="93"/>
      <c r="C296" s="66"/>
      <c r="D296" s="111"/>
      <c r="E296" s="65"/>
      <c r="F296" s="152"/>
      <c r="G296" s="153"/>
    </row>
    <row r="297" spans="1:7" s="2" customFormat="1" ht="60">
      <c r="A297" s="264"/>
      <c r="B297" s="93"/>
      <c r="C297" s="250" t="s">
        <v>178</v>
      </c>
      <c r="D297" s="111"/>
      <c r="E297" s="65"/>
      <c r="F297" s="152"/>
      <c r="G297" s="153"/>
    </row>
    <row r="298" spans="1:7" s="2" customFormat="1" ht="29.1" customHeight="1">
      <c r="A298" s="264"/>
      <c r="B298" s="93"/>
      <c r="C298" s="68"/>
      <c r="D298" s="111"/>
      <c r="E298" s="239"/>
      <c r="F298" s="152"/>
      <c r="G298" s="149"/>
    </row>
    <row r="299" spans="1:7" s="2" customFormat="1" ht="24">
      <c r="A299" s="264"/>
      <c r="B299" s="93" t="s">
        <v>179</v>
      </c>
      <c r="C299" s="68" t="s">
        <v>180</v>
      </c>
      <c r="D299" s="111" t="s">
        <v>17</v>
      </c>
      <c r="E299" s="65">
        <v>228</v>
      </c>
      <c r="F299" s="152"/>
      <c r="G299" s="149">
        <f t="shared" ref="G299" si="1">F299*E299</f>
        <v>0</v>
      </c>
    </row>
    <row r="300" spans="1:7" s="2" customFormat="1" ht="12.95" customHeight="1">
      <c r="A300" s="264"/>
      <c r="B300" s="93"/>
      <c r="C300" s="68"/>
      <c r="D300" s="111"/>
      <c r="E300" s="239"/>
      <c r="F300" s="152"/>
      <c r="G300" s="149"/>
    </row>
    <row r="301" spans="1:7" s="2" customFormat="1" ht="24">
      <c r="A301" s="264"/>
      <c r="B301" s="93" t="s">
        <v>179</v>
      </c>
      <c r="C301" s="68" t="s">
        <v>181</v>
      </c>
      <c r="D301" s="111" t="s">
        <v>17</v>
      </c>
      <c r="E301" s="65">
        <v>126</v>
      </c>
      <c r="F301" s="152"/>
      <c r="G301" s="149">
        <f t="shared" ref="G301" si="2">F301*E301</f>
        <v>0</v>
      </c>
    </row>
    <row r="302" spans="1:7" s="2" customFormat="1" ht="12.95" customHeight="1">
      <c r="A302" s="264"/>
      <c r="B302" s="93"/>
      <c r="C302" s="68"/>
      <c r="D302" s="111"/>
      <c r="E302" s="239"/>
      <c r="F302" s="152"/>
      <c r="G302" s="149"/>
    </row>
    <row r="303" spans="1:7" s="2" customFormat="1">
      <c r="A303" s="264"/>
      <c r="B303" s="93" t="s">
        <v>182</v>
      </c>
      <c r="C303" s="68" t="s">
        <v>183</v>
      </c>
      <c r="D303" s="111" t="s">
        <v>36</v>
      </c>
      <c r="E303" s="65">
        <v>48</v>
      </c>
      <c r="F303" s="152"/>
      <c r="G303" s="149">
        <f t="shared" ref="G303" si="3">F303*E303</f>
        <v>0</v>
      </c>
    </row>
    <row r="304" spans="1:7" s="2" customFormat="1" ht="12.95" customHeight="1">
      <c r="A304" s="264"/>
      <c r="B304" s="93"/>
      <c r="C304" s="68"/>
      <c r="D304" s="111"/>
      <c r="E304" s="239"/>
      <c r="F304" s="152"/>
      <c r="G304" s="149"/>
    </row>
    <row r="305" spans="1:7" s="2" customFormat="1" ht="22.5" customHeight="1">
      <c r="A305" s="264"/>
      <c r="B305" s="63" t="s">
        <v>184</v>
      </c>
      <c r="C305" s="68" t="s">
        <v>185</v>
      </c>
      <c r="D305" s="111" t="s">
        <v>12</v>
      </c>
      <c r="E305" s="65">
        <v>3</v>
      </c>
      <c r="F305" s="152"/>
      <c r="G305" s="149">
        <f t="shared" ref="G305" si="4">F305*E305</f>
        <v>0</v>
      </c>
    </row>
    <row r="306" spans="1:7" s="2" customFormat="1" ht="12.95" customHeight="1">
      <c r="A306" s="264"/>
      <c r="B306" s="93"/>
      <c r="C306" s="68"/>
      <c r="D306" s="111"/>
      <c r="E306" s="239"/>
      <c r="F306" s="152"/>
      <c r="G306" s="153"/>
    </row>
    <row r="307" spans="1:7" s="2" customFormat="1" ht="27" customHeight="1">
      <c r="A307" s="264"/>
      <c r="B307" s="93"/>
      <c r="C307" s="250" t="s">
        <v>186</v>
      </c>
      <c r="D307" s="111"/>
      <c r="E307" s="65"/>
      <c r="F307" s="152"/>
      <c r="G307" s="153"/>
    </row>
    <row r="308" spans="1:7" s="2" customFormat="1" ht="12.95" customHeight="1">
      <c r="A308" s="264"/>
      <c r="B308" s="93"/>
      <c r="C308" s="250"/>
      <c r="D308" s="111"/>
      <c r="E308" s="239"/>
      <c r="F308" s="152"/>
      <c r="G308" s="149"/>
    </row>
    <row r="309" spans="1:7" s="2" customFormat="1" ht="12.95" customHeight="1">
      <c r="A309" s="264"/>
      <c r="B309" s="93" t="s">
        <v>187</v>
      </c>
      <c r="C309" s="68" t="s">
        <v>463</v>
      </c>
      <c r="D309" s="111" t="s">
        <v>36</v>
      </c>
      <c r="E309" s="65">
        <v>3</v>
      </c>
      <c r="F309" s="152"/>
      <c r="G309" s="152">
        <f>F309*E309</f>
        <v>0</v>
      </c>
    </row>
    <row r="310" spans="1:7" s="2" customFormat="1" ht="12.95" customHeight="1">
      <c r="A310" s="264"/>
      <c r="B310" s="109"/>
      <c r="C310" s="62"/>
      <c r="D310" s="110"/>
      <c r="E310" s="110"/>
      <c r="F310" s="142"/>
      <c r="G310" s="142"/>
    </row>
    <row r="311" spans="1:7" s="2" customFormat="1" ht="27" customHeight="1">
      <c r="A311" s="264"/>
      <c r="B311" s="109"/>
      <c r="C311" s="62"/>
      <c r="D311" s="110"/>
      <c r="E311" s="110"/>
      <c r="F311" s="142"/>
      <c r="G311" s="142"/>
    </row>
    <row r="312" spans="1:7" s="2" customFormat="1" ht="12.95" customHeight="1">
      <c r="A312" s="264"/>
      <c r="B312" s="109"/>
      <c r="C312" s="62"/>
      <c r="D312" s="110"/>
      <c r="E312" s="110"/>
      <c r="F312" s="142"/>
      <c r="G312" s="142"/>
    </row>
    <row r="313" spans="1:7" s="2" customFormat="1" ht="27" customHeight="1">
      <c r="A313" s="264"/>
      <c r="B313" s="109"/>
      <c r="C313" s="62"/>
      <c r="D313" s="110"/>
      <c r="E313" s="110"/>
      <c r="F313" s="142"/>
      <c r="G313" s="142"/>
    </row>
    <row r="314" spans="1:7" s="2" customFormat="1" ht="12.95" customHeight="1">
      <c r="A314" s="264"/>
      <c r="B314" s="109"/>
      <c r="C314" s="62"/>
      <c r="D314" s="110"/>
      <c r="E314" s="110"/>
      <c r="F314" s="142"/>
      <c r="G314" s="142"/>
    </row>
    <row r="315" spans="1:7" s="2" customFormat="1" ht="30.6" customHeight="1">
      <c r="A315" s="264"/>
      <c r="B315" s="109"/>
      <c r="C315" s="62"/>
      <c r="D315" s="110"/>
      <c r="E315" s="110"/>
      <c r="F315" s="142"/>
      <c r="G315" s="142"/>
    </row>
    <row r="316" spans="1:7" s="2" customFormat="1">
      <c r="A316" s="264"/>
      <c r="B316" s="109"/>
      <c r="C316" s="62"/>
      <c r="D316" s="110"/>
      <c r="E316" s="110"/>
      <c r="F316" s="142"/>
      <c r="G316" s="142"/>
    </row>
    <row r="317" spans="1:7" s="2" customFormat="1" ht="12.95" customHeight="1">
      <c r="A317" s="109"/>
      <c r="B317" s="109"/>
      <c r="C317" s="62"/>
      <c r="D317" s="110"/>
      <c r="E317" s="110"/>
      <c r="F317" s="142"/>
      <c r="G317" s="142"/>
    </row>
    <row r="318" spans="1:7" s="123" customFormat="1" ht="21.95" customHeight="1">
      <c r="A318" s="89"/>
      <c r="B318" s="90"/>
      <c r="C318" s="91" t="s">
        <v>13</v>
      </c>
      <c r="D318" s="90"/>
      <c r="E318" s="92"/>
      <c r="F318" s="179"/>
      <c r="G318" s="180">
        <f>SUM(G279:G317)</f>
        <v>0</v>
      </c>
    </row>
    <row r="319" spans="1:7" s="123" customFormat="1" ht="21.95" customHeight="1">
      <c r="A319" s="89"/>
      <c r="B319" s="90"/>
      <c r="C319" s="91" t="s">
        <v>14</v>
      </c>
      <c r="D319" s="90"/>
      <c r="E319" s="92"/>
      <c r="F319" s="179"/>
      <c r="G319" s="180">
        <f>G318</f>
        <v>0</v>
      </c>
    </row>
    <row r="320" spans="1:7" s="2" customFormat="1" ht="12.95" customHeight="1">
      <c r="A320" s="109"/>
      <c r="B320" s="109"/>
      <c r="C320" s="62"/>
      <c r="D320" s="110"/>
      <c r="E320" s="110"/>
      <c r="F320" s="142"/>
      <c r="G320" s="142"/>
    </row>
    <row r="321" spans="1:7" s="2" customFormat="1" ht="12.95" customHeight="1">
      <c r="A321" s="264"/>
      <c r="B321" s="93"/>
      <c r="C321" s="64" t="s">
        <v>188</v>
      </c>
      <c r="D321" s="111"/>
      <c r="E321" s="65"/>
      <c r="F321" s="152"/>
      <c r="G321" s="153"/>
    </row>
    <row r="322" spans="1:7" s="2" customFormat="1" ht="12.95" customHeight="1">
      <c r="A322" s="264"/>
      <c r="B322" s="93"/>
      <c r="C322" s="68"/>
      <c r="D322" s="111"/>
      <c r="E322" s="239"/>
      <c r="F322" s="152"/>
      <c r="G322" s="153"/>
    </row>
    <row r="323" spans="1:7" s="2" customFormat="1" ht="12.95" customHeight="1">
      <c r="A323" s="264"/>
      <c r="B323" s="93" t="s">
        <v>99</v>
      </c>
      <c r="C323" s="64" t="s">
        <v>189</v>
      </c>
      <c r="D323" s="111" t="s">
        <v>99</v>
      </c>
      <c r="E323" s="65"/>
      <c r="F323" s="152"/>
      <c r="G323" s="153"/>
    </row>
    <row r="324" spans="1:7" s="2" customFormat="1" ht="12.95" customHeight="1">
      <c r="A324" s="264"/>
      <c r="B324" s="93"/>
      <c r="C324" s="68"/>
      <c r="D324" s="111"/>
      <c r="E324" s="239"/>
      <c r="F324" s="152"/>
      <c r="G324" s="149"/>
    </row>
    <row r="325" spans="1:7" s="2" customFormat="1" ht="39" customHeight="1">
      <c r="A325" s="264"/>
      <c r="B325" s="63" t="s">
        <v>190</v>
      </c>
      <c r="C325" s="68" t="s">
        <v>191</v>
      </c>
      <c r="D325" s="111" t="s">
        <v>35</v>
      </c>
      <c r="E325" s="65">
        <v>1</v>
      </c>
      <c r="F325" s="152"/>
      <c r="G325" s="152">
        <f>F325*E325</f>
        <v>0</v>
      </c>
    </row>
    <row r="326" spans="1:7" s="2" customFormat="1" ht="12.95" customHeight="1">
      <c r="A326" s="264"/>
      <c r="B326" s="93"/>
      <c r="C326" s="68"/>
      <c r="D326" s="111"/>
      <c r="E326" s="239" t="s">
        <v>99</v>
      </c>
      <c r="F326" s="152"/>
      <c r="G326" s="149"/>
    </row>
    <row r="327" spans="1:7" s="2" customFormat="1" ht="30" customHeight="1">
      <c r="A327" s="264"/>
      <c r="B327" s="93" t="s">
        <v>192</v>
      </c>
      <c r="C327" s="68" t="s">
        <v>193</v>
      </c>
      <c r="D327" s="111" t="s">
        <v>35</v>
      </c>
      <c r="E327" s="65">
        <v>1</v>
      </c>
      <c r="F327" s="152"/>
      <c r="G327" s="149">
        <f t="shared" ref="G327" si="5">F327*E327</f>
        <v>0</v>
      </c>
    </row>
    <row r="328" spans="1:7" s="2" customFormat="1" ht="12.95" customHeight="1">
      <c r="A328" s="264"/>
      <c r="B328" s="93"/>
      <c r="C328" s="68"/>
      <c r="D328" s="111"/>
      <c r="E328" s="239"/>
      <c r="F328" s="152"/>
      <c r="G328" s="153"/>
    </row>
    <row r="329" spans="1:7" s="2" customFormat="1" ht="12.95" customHeight="1">
      <c r="A329" s="264"/>
      <c r="B329" s="93"/>
      <c r="C329" s="64" t="s">
        <v>188</v>
      </c>
      <c r="D329" s="111"/>
      <c r="E329" s="65"/>
      <c r="F329" s="152"/>
      <c r="G329" s="153"/>
    </row>
    <row r="330" spans="1:7" s="2" customFormat="1" ht="12.95" customHeight="1">
      <c r="A330" s="264"/>
      <c r="B330" s="93"/>
      <c r="C330" s="68"/>
      <c r="D330" s="111"/>
      <c r="E330" s="239"/>
      <c r="F330" s="152"/>
      <c r="G330" s="153"/>
    </row>
    <row r="331" spans="1:7" s="2" customFormat="1" ht="46.5" customHeight="1">
      <c r="A331" s="264"/>
      <c r="B331" s="93"/>
      <c r="C331" s="66" t="s">
        <v>194</v>
      </c>
      <c r="D331" s="111"/>
      <c r="E331" s="65"/>
      <c r="F331" s="152"/>
      <c r="G331" s="153"/>
    </row>
    <row r="332" spans="1:7" s="2" customFormat="1" ht="6.95" customHeight="1">
      <c r="A332" s="264"/>
      <c r="B332" s="93"/>
      <c r="C332" s="68"/>
      <c r="D332" s="111"/>
      <c r="E332" s="239"/>
      <c r="F332" s="152"/>
      <c r="G332" s="153"/>
    </row>
    <row r="333" spans="1:7" s="2" customFormat="1" ht="12.95" customHeight="1">
      <c r="A333" s="264"/>
      <c r="B333" s="93"/>
      <c r="C333" s="68" t="s">
        <v>464</v>
      </c>
      <c r="D333" s="111"/>
      <c r="E333" s="65"/>
      <c r="F333" s="152"/>
      <c r="G333" s="153"/>
    </row>
    <row r="334" spans="1:7" s="2" customFormat="1" ht="12.95" customHeight="1">
      <c r="A334" s="264"/>
      <c r="B334" s="93"/>
      <c r="C334" s="68"/>
      <c r="D334" s="111"/>
      <c r="E334" s="239"/>
      <c r="F334" s="152"/>
      <c r="G334" s="149"/>
    </row>
    <row r="335" spans="1:7" s="2" customFormat="1" ht="24">
      <c r="A335" s="264"/>
      <c r="B335" s="93" t="s">
        <v>195</v>
      </c>
      <c r="C335" s="68" t="s">
        <v>527</v>
      </c>
      <c r="D335" s="111" t="s">
        <v>36</v>
      </c>
      <c r="E335" s="65">
        <v>10</v>
      </c>
      <c r="F335" s="152"/>
      <c r="G335" s="149">
        <f>F335*E335</f>
        <v>0</v>
      </c>
    </row>
    <row r="336" spans="1:7" s="2" customFormat="1" ht="12.95" customHeight="1">
      <c r="A336" s="264"/>
      <c r="B336" s="93"/>
      <c r="C336" s="68"/>
      <c r="D336" s="111"/>
      <c r="E336" s="239"/>
      <c r="F336" s="152"/>
      <c r="G336" s="149"/>
    </row>
    <row r="337" spans="1:7" s="2" customFormat="1" ht="24">
      <c r="A337" s="264"/>
      <c r="B337" s="266">
        <v>35.002000000000002</v>
      </c>
      <c r="C337" s="68" t="s">
        <v>528</v>
      </c>
      <c r="D337" s="111" t="s">
        <v>36</v>
      </c>
      <c r="E337" s="65">
        <v>4</v>
      </c>
      <c r="F337" s="152"/>
      <c r="G337" s="149">
        <f t="shared" ref="G337" si="6">F337*E337</f>
        <v>0</v>
      </c>
    </row>
    <row r="338" spans="1:7" s="2" customFormat="1" ht="12.95" customHeight="1">
      <c r="A338" s="264"/>
      <c r="B338" s="238"/>
      <c r="C338" s="68"/>
      <c r="D338" s="111"/>
      <c r="E338" s="239"/>
      <c r="F338" s="152"/>
      <c r="G338" s="149"/>
    </row>
    <row r="339" spans="1:7" s="2" customFormat="1" ht="12.95" customHeight="1">
      <c r="A339" s="264"/>
      <c r="B339" s="238" t="s">
        <v>195</v>
      </c>
      <c r="C339" s="68" t="s">
        <v>529</v>
      </c>
      <c r="D339" s="111" t="s">
        <v>36</v>
      </c>
      <c r="E339" s="65">
        <v>4</v>
      </c>
      <c r="F339" s="152"/>
      <c r="G339" s="149">
        <f t="shared" ref="G339" si="7">F339*E339</f>
        <v>0</v>
      </c>
    </row>
    <row r="340" spans="1:7" s="2" customFormat="1" ht="12.95" customHeight="1">
      <c r="A340" s="264"/>
      <c r="B340" s="238"/>
      <c r="C340" s="68"/>
      <c r="D340" s="111"/>
      <c r="E340" s="239"/>
      <c r="F340" s="152"/>
      <c r="G340" s="149"/>
    </row>
    <row r="341" spans="1:7" s="2" customFormat="1" ht="12.95" customHeight="1">
      <c r="A341" s="264"/>
      <c r="B341" s="120" t="s">
        <v>195</v>
      </c>
      <c r="C341" s="68" t="s">
        <v>530</v>
      </c>
      <c r="D341" s="111" t="s">
        <v>36</v>
      </c>
      <c r="E341" s="239">
        <v>1</v>
      </c>
      <c r="F341" s="152"/>
      <c r="G341" s="149">
        <f t="shared" ref="G341" si="8">F341*E341</f>
        <v>0</v>
      </c>
    </row>
    <row r="342" spans="1:7" s="2" customFormat="1" ht="12.95" customHeight="1">
      <c r="A342" s="264"/>
      <c r="B342" s="118"/>
      <c r="C342" s="65"/>
      <c r="D342" s="65"/>
      <c r="E342" s="65"/>
      <c r="F342" s="152"/>
      <c r="G342" s="149"/>
    </row>
    <row r="343" spans="1:7" s="2" customFormat="1" ht="12.95" customHeight="1">
      <c r="A343" s="264"/>
      <c r="B343" s="267" t="s">
        <v>195</v>
      </c>
      <c r="C343" s="65" t="s">
        <v>531</v>
      </c>
      <c r="D343" s="111" t="s">
        <v>36</v>
      </c>
      <c r="E343" s="65">
        <v>1</v>
      </c>
      <c r="F343" s="152"/>
      <c r="G343" s="149">
        <f t="shared" ref="G343" si="9">F343*E343</f>
        <v>0</v>
      </c>
    </row>
    <row r="344" spans="1:7" s="2" customFormat="1" ht="12.95" customHeight="1">
      <c r="A344" s="264"/>
      <c r="B344" s="238"/>
      <c r="C344" s="68"/>
      <c r="D344" s="111"/>
      <c r="E344" s="65"/>
      <c r="F344" s="152"/>
      <c r="G344" s="149"/>
    </row>
    <row r="345" spans="1:7" s="2" customFormat="1" ht="12.95" customHeight="1">
      <c r="A345" s="264"/>
      <c r="B345" s="238">
        <v>35.002000000000002</v>
      </c>
      <c r="C345" s="68" t="s">
        <v>532</v>
      </c>
      <c r="D345" s="111" t="s">
        <v>36</v>
      </c>
      <c r="E345" s="65">
        <v>3</v>
      </c>
      <c r="F345" s="152"/>
      <c r="G345" s="149">
        <f t="shared" ref="G345" si="10">F345*E345</f>
        <v>0</v>
      </c>
    </row>
    <row r="346" spans="1:7" s="2" customFormat="1" ht="12.95" customHeight="1">
      <c r="A346" s="264"/>
      <c r="B346" s="238"/>
      <c r="C346" s="68"/>
      <c r="D346" s="111"/>
      <c r="E346" s="65"/>
      <c r="F346" s="152"/>
      <c r="G346" s="149"/>
    </row>
    <row r="347" spans="1:7" s="2" customFormat="1" ht="12.95" customHeight="1">
      <c r="A347" s="264"/>
      <c r="B347" s="238"/>
      <c r="C347" s="68"/>
      <c r="D347" s="111"/>
      <c r="E347" s="65"/>
      <c r="F347" s="152"/>
      <c r="G347" s="149"/>
    </row>
    <row r="348" spans="1:7" s="2" customFormat="1" ht="12.95" customHeight="1">
      <c r="A348" s="264"/>
      <c r="B348" s="268"/>
      <c r="C348" s="64" t="s">
        <v>196</v>
      </c>
      <c r="D348" s="111"/>
      <c r="E348" s="239"/>
      <c r="F348" s="152"/>
      <c r="G348" s="153"/>
    </row>
    <row r="349" spans="1:7" s="2" customFormat="1" ht="12.95" customHeight="1">
      <c r="A349" s="264"/>
      <c r="B349" s="118"/>
      <c r="C349" s="65"/>
      <c r="D349" s="65"/>
      <c r="E349" s="65"/>
      <c r="F349" s="152"/>
      <c r="G349" s="149"/>
    </row>
    <row r="350" spans="1:7" s="2" customFormat="1" ht="12.95" customHeight="1">
      <c r="A350" s="264"/>
      <c r="B350" s="269" t="s">
        <v>169</v>
      </c>
      <c r="C350" s="65" t="s">
        <v>197</v>
      </c>
      <c r="D350" s="65" t="s">
        <v>36</v>
      </c>
      <c r="E350" s="65">
        <v>4</v>
      </c>
      <c r="F350" s="152"/>
      <c r="G350" s="149">
        <f>F350*E350</f>
        <v>0</v>
      </c>
    </row>
    <row r="351" spans="1:7" s="2" customFormat="1" ht="12.95" customHeight="1">
      <c r="A351" s="264"/>
      <c r="B351" s="238"/>
      <c r="C351" s="68"/>
      <c r="D351" s="111"/>
      <c r="E351" s="239"/>
      <c r="F351" s="152"/>
      <c r="G351" s="149"/>
    </row>
    <row r="352" spans="1:7" s="2" customFormat="1" ht="12.95" customHeight="1">
      <c r="A352" s="264"/>
      <c r="B352" s="238"/>
      <c r="C352" s="68"/>
      <c r="D352" s="111"/>
      <c r="E352" s="65"/>
      <c r="F352" s="152"/>
      <c r="G352" s="149"/>
    </row>
    <row r="353" spans="1:7" s="2" customFormat="1" ht="12.95" customHeight="1">
      <c r="A353" s="264"/>
      <c r="B353" s="268"/>
      <c r="C353" s="64" t="s">
        <v>198</v>
      </c>
      <c r="D353" s="111"/>
      <c r="E353" s="239"/>
      <c r="F353" s="152"/>
      <c r="G353" s="153"/>
    </row>
    <row r="354" spans="1:7" s="2" customFormat="1" ht="12.95" customHeight="1">
      <c r="A354" s="264"/>
      <c r="B354" s="270"/>
      <c r="C354" s="68"/>
      <c r="D354" s="111"/>
      <c r="E354" s="65"/>
      <c r="F354" s="152"/>
      <c r="G354" s="149"/>
    </row>
    <row r="355" spans="1:7" s="2" customFormat="1" ht="12.95" customHeight="1">
      <c r="A355" s="264"/>
      <c r="B355" s="268" t="s">
        <v>199</v>
      </c>
      <c r="C355" s="68" t="s">
        <v>200</v>
      </c>
      <c r="D355" s="111" t="s">
        <v>35</v>
      </c>
      <c r="E355" s="65">
        <v>1</v>
      </c>
      <c r="F355" s="152"/>
      <c r="G355" s="149">
        <f t="shared" ref="G355" si="11">F355*E355</f>
        <v>0</v>
      </c>
    </row>
    <row r="356" spans="1:7" s="2" customFormat="1" ht="12.95" customHeight="1">
      <c r="A356" s="264"/>
      <c r="B356" s="120"/>
      <c r="C356" s="68"/>
      <c r="D356" s="111"/>
      <c r="E356" s="65"/>
      <c r="F356" s="152"/>
      <c r="G356" s="149"/>
    </row>
    <row r="357" spans="1:7" s="2" customFormat="1" ht="12.95" customHeight="1">
      <c r="A357" s="264"/>
      <c r="B357" s="270" t="s">
        <v>201</v>
      </c>
      <c r="C357" s="68" t="s">
        <v>202</v>
      </c>
      <c r="D357" s="111" t="s">
        <v>35</v>
      </c>
      <c r="E357" s="65">
        <v>1</v>
      </c>
      <c r="F357" s="152"/>
      <c r="G357" s="149">
        <f t="shared" ref="G357" si="12">F357*E357</f>
        <v>0</v>
      </c>
    </row>
    <row r="358" spans="1:7" s="2" customFormat="1" ht="9.9499999999999993" customHeight="1">
      <c r="A358" s="264"/>
      <c r="B358" s="120"/>
      <c r="C358" s="68"/>
      <c r="D358" s="111"/>
      <c r="E358" s="65"/>
      <c r="F358" s="152"/>
      <c r="G358" s="149"/>
    </row>
    <row r="359" spans="1:7" s="2" customFormat="1" ht="12.95" customHeight="1">
      <c r="A359" s="264"/>
      <c r="B359" s="270" t="s">
        <v>203</v>
      </c>
      <c r="C359" s="68" t="s">
        <v>204</v>
      </c>
      <c r="D359" s="111" t="s">
        <v>35</v>
      </c>
      <c r="E359" s="65">
        <v>1</v>
      </c>
      <c r="F359" s="152"/>
      <c r="G359" s="149">
        <f t="shared" ref="G359" si="13">F359*E359</f>
        <v>0</v>
      </c>
    </row>
    <row r="360" spans="1:7" s="2" customFormat="1" ht="9.9499999999999993" customHeight="1">
      <c r="A360" s="264"/>
      <c r="B360" s="93"/>
      <c r="C360" s="68"/>
      <c r="D360" s="111"/>
      <c r="E360" s="65"/>
      <c r="F360" s="152"/>
      <c r="G360" s="149"/>
    </row>
    <row r="361" spans="1:7" s="2" customFormat="1" ht="12.95" customHeight="1">
      <c r="A361" s="264"/>
      <c r="B361" s="93"/>
      <c r="C361" s="68"/>
      <c r="D361" s="111"/>
      <c r="E361" s="239"/>
      <c r="F361" s="152"/>
      <c r="G361" s="149"/>
    </row>
    <row r="362" spans="1:7" s="2" customFormat="1" ht="12.95" customHeight="1">
      <c r="A362" s="109"/>
      <c r="B362" s="109"/>
      <c r="C362" s="62"/>
      <c r="D362" s="110"/>
      <c r="E362" s="110"/>
      <c r="F362" s="142"/>
      <c r="G362" s="142"/>
    </row>
    <row r="363" spans="1:7" s="123" customFormat="1" ht="21.95" customHeight="1">
      <c r="A363" s="334"/>
      <c r="B363" s="335"/>
      <c r="C363" s="329" t="s">
        <v>465</v>
      </c>
      <c r="D363" s="335"/>
      <c r="E363" s="336"/>
      <c r="F363" s="337"/>
      <c r="G363" s="333">
        <f>SUM(G319:G359)</f>
        <v>0</v>
      </c>
    </row>
    <row r="364" spans="1:7" s="2" customFormat="1" ht="12.95" customHeight="1">
      <c r="A364" s="264"/>
      <c r="B364" s="63"/>
      <c r="C364" s="68"/>
      <c r="D364" s="111"/>
      <c r="E364" s="65"/>
      <c r="F364" s="152"/>
      <c r="G364" s="153"/>
    </row>
    <row r="365" spans="1:7" ht="12.95" customHeight="1">
      <c r="A365" s="275"/>
      <c r="B365" s="236"/>
      <c r="C365" s="237" t="s">
        <v>466</v>
      </c>
      <c r="D365" s="110"/>
      <c r="E365" s="110"/>
      <c r="F365" s="149"/>
      <c r="G365" s="149"/>
    </row>
    <row r="366" spans="1:7" ht="12.95" customHeight="1">
      <c r="A366" s="276"/>
      <c r="B366" s="63"/>
      <c r="C366" s="68"/>
      <c r="D366" s="111"/>
      <c r="E366" s="65"/>
      <c r="F366" s="152"/>
      <c r="G366" s="153"/>
    </row>
    <row r="367" spans="1:7" ht="12.95" customHeight="1">
      <c r="A367" s="276"/>
      <c r="B367" s="63"/>
      <c r="C367" s="250" t="s">
        <v>215</v>
      </c>
      <c r="D367" s="111"/>
      <c r="E367" s="65"/>
      <c r="F367" s="152"/>
      <c r="G367" s="153"/>
    </row>
    <row r="368" spans="1:7" ht="7.5" customHeight="1">
      <c r="A368" s="276"/>
      <c r="B368" s="63"/>
      <c r="C368" s="68"/>
      <c r="D368" s="111"/>
      <c r="E368" s="65"/>
      <c r="F368" s="152"/>
      <c r="G368" s="149"/>
    </row>
    <row r="369" spans="1:7" ht="21" customHeight="1">
      <c r="A369" s="276"/>
      <c r="B369" s="63" t="s">
        <v>216</v>
      </c>
      <c r="C369" s="68" t="s">
        <v>217</v>
      </c>
      <c r="D369" s="111" t="s">
        <v>50</v>
      </c>
      <c r="E369" s="65">
        <v>9344</v>
      </c>
      <c r="F369" s="152"/>
      <c r="G369" s="149">
        <f t="shared" ref="G369:G371" si="14">F369*E369</f>
        <v>0</v>
      </c>
    </row>
    <row r="370" spans="1:7" ht="12.95" customHeight="1">
      <c r="A370" s="276"/>
      <c r="B370" s="63"/>
      <c r="C370" s="68"/>
      <c r="D370" s="111"/>
      <c r="E370" s="239"/>
      <c r="F370" s="152"/>
      <c r="G370" s="149"/>
    </row>
    <row r="371" spans="1:7" ht="12.95" customHeight="1">
      <c r="A371" s="276"/>
      <c r="B371" s="63" t="s">
        <v>218</v>
      </c>
      <c r="C371" s="68" t="s">
        <v>219</v>
      </c>
      <c r="D371" s="111" t="s">
        <v>11</v>
      </c>
      <c r="E371" s="239">
        <v>1</v>
      </c>
      <c r="F371" s="152"/>
      <c r="G371" s="149">
        <f t="shared" si="14"/>
        <v>0</v>
      </c>
    </row>
    <row r="372" spans="1:7" ht="12.95" customHeight="1">
      <c r="A372" s="276"/>
      <c r="B372" s="63"/>
      <c r="C372" s="68"/>
      <c r="D372" s="111"/>
      <c r="E372" s="239"/>
      <c r="F372" s="152"/>
      <c r="G372" s="153"/>
    </row>
    <row r="373" spans="1:7" ht="12.95" customHeight="1">
      <c r="A373" s="276"/>
      <c r="B373" s="63"/>
      <c r="C373" s="250" t="s">
        <v>220</v>
      </c>
      <c r="D373" s="111"/>
      <c r="E373" s="239"/>
      <c r="F373" s="152"/>
      <c r="G373" s="153"/>
    </row>
    <row r="374" spans="1:7" ht="12.95" customHeight="1">
      <c r="A374" s="276"/>
      <c r="B374" s="63"/>
      <c r="C374" s="68"/>
      <c r="D374" s="111"/>
      <c r="E374" s="239"/>
      <c r="F374" s="152"/>
      <c r="G374" s="149"/>
    </row>
    <row r="375" spans="1:7" ht="12.95" customHeight="1">
      <c r="A375" s="276"/>
      <c r="B375" s="63" t="s">
        <v>221</v>
      </c>
      <c r="C375" s="68" t="s">
        <v>467</v>
      </c>
      <c r="D375" s="111" t="s">
        <v>50</v>
      </c>
      <c r="E375" s="239">
        <v>9344</v>
      </c>
      <c r="F375" s="152"/>
      <c r="G375" s="149">
        <f t="shared" ref="G375:G377" si="15">F375*E375</f>
        <v>0</v>
      </c>
    </row>
    <row r="376" spans="1:7" ht="12.95" customHeight="1">
      <c r="A376" s="276"/>
      <c r="B376" s="63"/>
      <c r="C376" s="68"/>
      <c r="D376" s="111"/>
      <c r="E376" s="239"/>
      <c r="F376" s="152"/>
      <c r="G376" s="149"/>
    </row>
    <row r="377" spans="1:7" ht="27.95" customHeight="1">
      <c r="A377" s="276"/>
      <c r="B377" s="63">
        <v>17.006</v>
      </c>
      <c r="C377" s="68" t="s">
        <v>441</v>
      </c>
      <c r="D377" s="111" t="s">
        <v>50</v>
      </c>
      <c r="E377" s="239">
        <v>10000</v>
      </c>
      <c r="F377" s="152"/>
      <c r="G377" s="149">
        <f t="shared" si="15"/>
        <v>0</v>
      </c>
    </row>
    <row r="378" spans="1:7" ht="12.95" customHeight="1">
      <c r="A378" s="276"/>
      <c r="B378" s="63"/>
      <c r="C378" s="68"/>
      <c r="D378" s="111"/>
      <c r="E378" s="239"/>
      <c r="F378" s="152"/>
      <c r="G378" s="153"/>
    </row>
    <row r="379" spans="1:7" ht="12.95" customHeight="1">
      <c r="A379" s="276"/>
      <c r="B379" s="63"/>
      <c r="C379" s="64" t="s">
        <v>222</v>
      </c>
      <c r="D379" s="111"/>
      <c r="E379" s="239"/>
      <c r="F379" s="152"/>
      <c r="G379" s="153"/>
    </row>
    <row r="380" spans="1:7" ht="12.95" customHeight="1">
      <c r="A380" s="276"/>
      <c r="B380" s="63"/>
      <c r="C380" s="68"/>
      <c r="D380" s="111"/>
      <c r="E380" s="239"/>
      <c r="F380" s="152"/>
      <c r="G380" s="153"/>
    </row>
    <row r="381" spans="1:7" ht="12.95" customHeight="1">
      <c r="A381" s="276"/>
      <c r="B381" s="63"/>
      <c r="C381" s="68" t="s">
        <v>468</v>
      </c>
      <c r="D381" s="111"/>
      <c r="E381" s="239"/>
      <c r="F381" s="152"/>
      <c r="G381" s="153"/>
    </row>
    <row r="382" spans="1:7" ht="12.95" customHeight="1">
      <c r="A382" s="276"/>
      <c r="B382" s="63"/>
      <c r="C382" s="68"/>
      <c r="D382" s="111"/>
      <c r="E382" s="239"/>
      <c r="F382" s="152"/>
      <c r="G382" s="149"/>
    </row>
    <row r="383" spans="1:7" ht="12.95" customHeight="1">
      <c r="A383" s="276"/>
      <c r="B383" s="63">
        <v>17.007000000000001</v>
      </c>
      <c r="C383" s="68" t="s">
        <v>223</v>
      </c>
      <c r="D383" s="111" t="s">
        <v>17</v>
      </c>
      <c r="E383" s="65">
        <v>150</v>
      </c>
      <c r="F383" s="152"/>
      <c r="G383" s="149">
        <f t="shared" ref="G383:G395" si="16">F383*E383</f>
        <v>0</v>
      </c>
    </row>
    <row r="384" spans="1:7" ht="12.95" customHeight="1">
      <c r="A384" s="276"/>
      <c r="B384" s="63"/>
      <c r="C384" s="68"/>
      <c r="D384" s="111"/>
      <c r="E384" s="65"/>
      <c r="F384" s="152"/>
      <c r="G384" s="149"/>
    </row>
    <row r="385" spans="1:7" ht="12.95" customHeight="1">
      <c r="A385" s="276"/>
      <c r="B385" s="63">
        <v>17.007000000000001</v>
      </c>
      <c r="C385" s="68" t="s">
        <v>224</v>
      </c>
      <c r="D385" s="111" t="s">
        <v>17</v>
      </c>
      <c r="E385" s="65">
        <v>120</v>
      </c>
      <c r="F385" s="152"/>
      <c r="G385" s="149">
        <f t="shared" si="16"/>
        <v>0</v>
      </c>
    </row>
    <row r="386" spans="1:7" ht="12.95" customHeight="1">
      <c r="A386" s="276"/>
      <c r="B386" s="63"/>
      <c r="C386" s="68"/>
      <c r="D386" s="111"/>
      <c r="E386" s="65"/>
      <c r="F386" s="152"/>
      <c r="G386" s="149"/>
    </row>
    <row r="387" spans="1:7" ht="12.95" customHeight="1">
      <c r="A387" s="276"/>
      <c r="B387" s="93">
        <v>17.007000000000001</v>
      </c>
      <c r="C387" s="68" t="s">
        <v>225</v>
      </c>
      <c r="D387" s="111" t="s">
        <v>17</v>
      </c>
      <c r="E387" s="65">
        <v>150</v>
      </c>
      <c r="F387" s="152"/>
      <c r="G387" s="149">
        <f t="shared" si="16"/>
        <v>0</v>
      </c>
    </row>
    <row r="388" spans="1:7" ht="12.95" customHeight="1">
      <c r="A388" s="276"/>
      <c r="B388" s="93"/>
      <c r="C388" s="68"/>
      <c r="D388" s="111"/>
      <c r="E388" s="65"/>
      <c r="F388" s="152"/>
      <c r="G388" s="149"/>
    </row>
    <row r="389" spans="1:7" ht="12.95" customHeight="1">
      <c r="A389" s="276"/>
      <c r="B389" s="93">
        <v>17.007999999999999</v>
      </c>
      <c r="C389" s="68" t="s">
        <v>226</v>
      </c>
      <c r="D389" s="111" t="s">
        <v>17</v>
      </c>
      <c r="E389" s="65">
        <v>360</v>
      </c>
      <c r="F389" s="152"/>
      <c r="G389" s="149">
        <f t="shared" si="16"/>
        <v>0</v>
      </c>
    </row>
    <row r="390" spans="1:7" ht="12.95" customHeight="1">
      <c r="A390" s="276"/>
      <c r="B390" s="93"/>
      <c r="C390" s="68"/>
      <c r="D390" s="111"/>
      <c r="E390" s="65"/>
      <c r="F390" s="152"/>
      <c r="G390" s="149"/>
    </row>
    <row r="391" spans="1:7" ht="29.45" customHeight="1">
      <c r="A391" s="276"/>
      <c r="B391" s="93">
        <v>17.007999999999999</v>
      </c>
      <c r="C391" s="68" t="s">
        <v>227</v>
      </c>
      <c r="D391" s="111" t="s">
        <v>17</v>
      </c>
      <c r="E391" s="65">
        <v>360</v>
      </c>
      <c r="F391" s="152"/>
      <c r="G391" s="149">
        <f t="shared" si="16"/>
        <v>0</v>
      </c>
    </row>
    <row r="392" spans="1:7" ht="12.95" customHeight="1">
      <c r="A392" s="276"/>
      <c r="B392" s="93"/>
      <c r="C392" s="68"/>
      <c r="D392" s="111"/>
      <c r="E392" s="65"/>
      <c r="F392" s="152"/>
      <c r="G392" s="149"/>
    </row>
    <row r="393" spans="1:7" ht="31.5" customHeight="1">
      <c r="A393" s="276"/>
      <c r="B393" s="93">
        <v>17.007999999999999</v>
      </c>
      <c r="C393" s="68" t="s">
        <v>228</v>
      </c>
      <c r="D393" s="111" t="s">
        <v>17</v>
      </c>
      <c r="E393" s="65">
        <v>360</v>
      </c>
      <c r="F393" s="152"/>
      <c r="G393" s="149">
        <f t="shared" si="16"/>
        <v>0</v>
      </c>
    </row>
    <row r="394" spans="1:7" ht="12.95" customHeight="1">
      <c r="A394" s="276"/>
      <c r="B394" s="93"/>
      <c r="C394" s="68"/>
      <c r="D394" s="111"/>
      <c r="E394" s="239"/>
      <c r="F394" s="152"/>
      <c r="G394" s="149"/>
    </row>
    <row r="395" spans="1:7" ht="30" customHeight="1">
      <c r="A395" s="276"/>
      <c r="B395" s="93">
        <v>17.007999999999999</v>
      </c>
      <c r="C395" s="68" t="s">
        <v>442</v>
      </c>
      <c r="D395" s="111" t="s">
        <v>12</v>
      </c>
      <c r="E395" s="65">
        <v>720</v>
      </c>
      <c r="F395" s="152"/>
      <c r="G395" s="149">
        <f t="shared" si="16"/>
        <v>0</v>
      </c>
    </row>
    <row r="396" spans="1:7" ht="12.95" customHeight="1">
      <c r="A396" s="276"/>
      <c r="B396" s="93"/>
      <c r="C396" s="68"/>
      <c r="D396" s="111"/>
      <c r="E396" s="239"/>
      <c r="F396" s="152"/>
      <c r="G396" s="153"/>
    </row>
    <row r="397" spans="1:7" ht="12.95" customHeight="1">
      <c r="A397" s="276"/>
      <c r="B397" s="93"/>
      <c r="C397" s="64" t="s">
        <v>229</v>
      </c>
      <c r="D397" s="111"/>
      <c r="E397" s="239"/>
      <c r="F397" s="152"/>
      <c r="G397" s="153"/>
    </row>
    <row r="398" spans="1:7" ht="12.95" customHeight="1">
      <c r="A398" s="276"/>
      <c r="B398" s="93"/>
      <c r="C398" s="68"/>
      <c r="D398" s="111"/>
      <c r="E398" s="239"/>
      <c r="F398" s="152"/>
      <c r="G398" s="153"/>
    </row>
    <row r="399" spans="1:7" ht="12.95" customHeight="1">
      <c r="A399" s="276"/>
      <c r="B399" s="93"/>
      <c r="C399" s="68" t="s">
        <v>469</v>
      </c>
      <c r="D399" s="111"/>
      <c r="E399" s="65"/>
      <c r="F399" s="152"/>
      <c r="G399" s="153"/>
    </row>
    <row r="400" spans="1:7" ht="12.95" customHeight="1">
      <c r="A400" s="276"/>
      <c r="B400" s="93">
        <v>17.009</v>
      </c>
      <c r="C400" s="68" t="s">
        <v>230</v>
      </c>
      <c r="D400" s="111" t="s">
        <v>214</v>
      </c>
      <c r="E400" s="239">
        <v>4</v>
      </c>
      <c r="F400" s="152"/>
      <c r="G400" s="149">
        <f t="shared" ref="G400:G402" si="17">F400*E400</f>
        <v>0</v>
      </c>
    </row>
    <row r="401" spans="1:7" ht="12.95" customHeight="1">
      <c r="A401" s="276"/>
      <c r="B401" s="93"/>
      <c r="C401" s="68"/>
      <c r="D401" s="111"/>
      <c r="E401" s="65"/>
      <c r="F401" s="152"/>
      <c r="G401" s="149"/>
    </row>
    <row r="402" spans="1:7" ht="12.95" customHeight="1">
      <c r="A402" s="276"/>
      <c r="B402" s="93" t="s">
        <v>231</v>
      </c>
      <c r="C402" s="68" t="s">
        <v>232</v>
      </c>
      <c r="D402" s="111" t="s">
        <v>214</v>
      </c>
      <c r="E402" s="65">
        <v>4</v>
      </c>
      <c r="F402" s="152"/>
      <c r="G402" s="149">
        <f t="shared" si="17"/>
        <v>0</v>
      </c>
    </row>
    <row r="403" spans="1:7" ht="7.5" customHeight="1">
      <c r="A403" s="276"/>
      <c r="B403" s="93"/>
      <c r="C403" s="68"/>
      <c r="D403" s="111"/>
      <c r="E403" s="65"/>
      <c r="F403" s="152"/>
      <c r="G403" s="153"/>
    </row>
    <row r="404" spans="1:7" ht="12.95" customHeight="1">
      <c r="A404" s="276"/>
      <c r="B404" s="93"/>
      <c r="C404" s="66" t="s">
        <v>233</v>
      </c>
      <c r="D404" s="111"/>
      <c r="E404" s="239"/>
      <c r="F404" s="152"/>
      <c r="G404" s="153"/>
    </row>
    <row r="405" spans="1:7" ht="12.95" customHeight="1">
      <c r="A405" s="276"/>
      <c r="B405" s="93"/>
      <c r="C405" s="68"/>
      <c r="D405" s="111"/>
      <c r="E405" s="65"/>
      <c r="F405" s="152"/>
      <c r="G405" s="149"/>
    </row>
    <row r="406" spans="1:7" ht="23.1" customHeight="1">
      <c r="A406" s="276"/>
      <c r="B406" s="63">
        <v>25.021000000000001</v>
      </c>
      <c r="C406" s="68" t="s">
        <v>470</v>
      </c>
      <c r="D406" s="111" t="s">
        <v>17</v>
      </c>
      <c r="E406" s="239">
        <v>380</v>
      </c>
      <c r="F406" s="152"/>
      <c r="G406" s="149">
        <f t="shared" ref="G406" si="18">F406*E406</f>
        <v>0</v>
      </c>
    </row>
    <row r="407" spans="1:7" s="2" customFormat="1" ht="12.95" customHeight="1">
      <c r="A407" s="109"/>
      <c r="B407" s="109"/>
      <c r="C407" s="62"/>
      <c r="D407" s="110"/>
      <c r="E407" s="110"/>
      <c r="F407" s="142"/>
      <c r="G407" s="142"/>
    </row>
    <row r="408" spans="1:7" s="123" customFormat="1" ht="21.95" customHeight="1">
      <c r="A408" s="327"/>
      <c r="B408" s="328"/>
      <c r="C408" s="329" t="s">
        <v>471</v>
      </c>
      <c r="D408" s="328"/>
      <c r="E408" s="330"/>
      <c r="F408" s="331"/>
      <c r="G408" s="332">
        <f>SUM(G367:G406)</f>
        <v>0</v>
      </c>
    </row>
    <row r="409" spans="1:7" ht="12.95" customHeight="1">
      <c r="A409" s="276"/>
      <c r="B409" s="286"/>
      <c r="C409" s="280"/>
      <c r="D409" s="278"/>
      <c r="E409" s="279"/>
      <c r="F409" s="154"/>
      <c r="G409" s="155"/>
    </row>
    <row r="410" spans="1:7" ht="12.95" customHeight="1">
      <c r="A410" s="276"/>
      <c r="B410" s="277"/>
      <c r="C410" s="237" t="s">
        <v>533</v>
      </c>
      <c r="D410" s="278"/>
      <c r="E410" s="279"/>
      <c r="F410" s="154"/>
      <c r="G410" s="155"/>
    </row>
    <row r="411" spans="1:7">
      <c r="A411" s="275"/>
      <c r="B411" s="287"/>
      <c r="C411" s="79"/>
      <c r="D411" s="288"/>
      <c r="E411" s="288"/>
      <c r="F411" s="289"/>
      <c r="G411" s="289"/>
    </row>
    <row r="412" spans="1:7">
      <c r="A412" s="275"/>
      <c r="B412" s="246"/>
      <c r="C412" s="290" t="s">
        <v>472</v>
      </c>
      <c r="D412" s="291"/>
      <c r="E412" s="291"/>
      <c r="F412" s="142"/>
      <c r="G412" s="142"/>
    </row>
    <row r="413" spans="1:7" ht="12.95" customHeight="1">
      <c r="A413" s="276"/>
      <c r="B413" s="63"/>
      <c r="C413" s="68"/>
      <c r="D413" s="111"/>
      <c r="E413" s="65"/>
      <c r="F413" s="152"/>
      <c r="G413" s="149"/>
    </row>
    <row r="414" spans="1:7" ht="12.95" customHeight="1">
      <c r="A414" s="276"/>
      <c r="B414" s="63" t="s">
        <v>250</v>
      </c>
      <c r="C414" s="68" t="s">
        <v>251</v>
      </c>
      <c r="D414" s="111" t="s">
        <v>50</v>
      </c>
      <c r="E414" s="65">
        <v>5000</v>
      </c>
      <c r="F414" s="152"/>
      <c r="G414" s="149">
        <f t="shared" ref="G414:G420" si="19">F414*E414</f>
        <v>0</v>
      </c>
    </row>
    <row r="415" spans="1:7" ht="12.95" customHeight="1">
      <c r="A415" s="276"/>
      <c r="B415" s="63"/>
      <c r="C415" s="68"/>
      <c r="D415" s="111"/>
      <c r="E415" s="65"/>
      <c r="F415" s="152"/>
      <c r="G415" s="149"/>
    </row>
    <row r="416" spans="1:7" ht="12.95" customHeight="1">
      <c r="A416" s="276"/>
      <c r="B416" s="63" t="s">
        <v>252</v>
      </c>
      <c r="C416" s="68" t="s">
        <v>253</v>
      </c>
      <c r="D416" s="111" t="s">
        <v>254</v>
      </c>
      <c r="E416" s="65">
        <v>50</v>
      </c>
      <c r="F416" s="152"/>
      <c r="G416" s="149">
        <f t="shared" si="19"/>
        <v>0</v>
      </c>
    </row>
    <row r="417" spans="1:7" ht="12.95" customHeight="1">
      <c r="A417" s="276"/>
      <c r="B417" s="63"/>
      <c r="C417" s="68"/>
      <c r="D417" s="111"/>
      <c r="E417" s="65"/>
      <c r="F417" s="152"/>
      <c r="G417" s="149"/>
    </row>
    <row r="418" spans="1:7" ht="12.95" customHeight="1">
      <c r="A418" s="276"/>
      <c r="B418" s="63" t="s">
        <v>255</v>
      </c>
      <c r="C418" s="68" t="s">
        <v>256</v>
      </c>
      <c r="D418" s="111" t="s">
        <v>50</v>
      </c>
      <c r="E418" s="65">
        <v>5000</v>
      </c>
      <c r="F418" s="152"/>
      <c r="G418" s="149">
        <f t="shared" si="19"/>
        <v>0</v>
      </c>
    </row>
    <row r="419" spans="1:7" ht="12.95" customHeight="1">
      <c r="A419" s="276"/>
      <c r="B419" s="63"/>
      <c r="C419" s="68"/>
      <c r="D419" s="111"/>
      <c r="E419" s="65"/>
      <c r="F419" s="152"/>
      <c r="G419" s="149"/>
    </row>
    <row r="420" spans="1:7" ht="12.95" customHeight="1">
      <c r="A420" s="276"/>
      <c r="B420" s="63" t="s">
        <v>257</v>
      </c>
      <c r="C420" s="68" t="s">
        <v>258</v>
      </c>
      <c r="D420" s="111" t="s">
        <v>19</v>
      </c>
      <c r="E420" s="65">
        <v>0.5</v>
      </c>
      <c r="F420" s="152"/>
      <c r="G420" s="149">
        <f t="shared" si="19"/>
        <v>0</v>
      </c>
    </row>
    <row r="421" spans="1:7" ht="12.95" customHeight="1">
      <c r="A421" s="276"/>
      <c r="B421" s="63"/>
      <c r="C421" s="68"/>
      <c r="D421" s="111"/>
      <c r="E421" s="65"/>
      <c r="F421" s="152"/>
      <c r="G421" s="153"/>
    </row>
    <row r="422" spans="1:7" ht="12.95" customHeight="1">
      <c r="A422" s="276"/>
      <c r="B422" s="63"/>
      <c r="C422" s="64" t="s">
        <v>259</v>
      </c>
      <c r="D422" s="111"/>
      <c r="E422" s="65"/>
      <c r="F422" s="152"/>
      <c r="G422" s="153"/>
    </row>
    <row r="423" spans="1:7" ht="12.95" customHeight="1">
      <c r="A423" s="276"/>
      <c r="B423" s="63"/>
      <c r="C423" s="68"/>
      <c r="D423" s="111"/>
      <c r="E423" s="65"/>
      <c r="F423" s="152"/>
      <c r="G423" s="149"/>
    </row>
    <row r="424" spans="1:7" ht="12.95" customHeight="1">
      <c r="A424" s="276"/>
      <c r="B424" s="63" t="s">
        <v>260</v>
      </c>
      <c r="C424" s="68" t="s">
        <v>261</v>
      </c>
      <c r="D424" s="111" t="s">
        <v>254</v>
      </c>
      <c r="E424" s="65">
        <v>0.5</v>
      </c>
      <c r="F424" s="152"/>
      <c r="G424" s="149">
        <f t="shared" ref="G424:G452" si="20">F424*E424</f>
        <v>0</v>
      </c>
    </row>
    <row r="425" spans="1:7" ht="12.95" customHeight="1">
      <c r="A425" s="276"/>
      <c r="B425" s="63"/>
      <c r="C425" s="68"/>
      <c r="D425" s="111"/>
      <c r="E425" s="285"/>
      <c r="F425" s="152"/>
      <c r="G425" s="149"/>
    </row>
    <row r="426" spans="1:7" ht="12.95" customHeight="1">
      <c r="A426" s="276"/>
      <c r="B426" s="63" t="s">
        <v>260</v>
      </c>
      <c r="C426" s="68" t="s">
        <v>262</v>
      </c>
      <c r="D426" s="111" t="s">
        <v>254</v>
      </c>
      <c r="E426" s="292">
        <v>1</v>
      </c>
      <c r="F426" s="152"/>
      <c r="G426" s="149">
        <f t="shared" si="20"/>
        <v>0</v>
      </c>
    </row>
    <row r="427" spans="1:7" ht="12.95" customHeight="1">
      <c r="A427" s="276"/>
      <c r="B427" s="63"/>
      <c r="C427" s="68"/>
      <c r="D427" s="111"/>
      <c r="E427" s="292"/>
      <c r="F427" s="152"/>
      <c r="G427" s="149"/>
    </row>
    <row r="428" spans="1:7" ht="12.95" customHeight="1">
      <c r="A428" s="276"/>
      <c r="B428" s="63" t="s">
        <v>260</v>
      </c>
      <c r="C428" s="68" t="s">
        <v>263</v>
      </c>
      <c r="D428" s="111" t="s">
        <v>254</v>
      </c>
      <c r="E428" s="292">
        <v>3</v>
      </c>
      <c r="F428" s="152"/>
      <c r="G428" s="149">
        <f t="shared" si="20"/>
        <v>0</v>
      </c>
    </row>
    <row r="429" spans="1:7" ht="12.95" customHeight="1">
      <c r="A429" s="276"/>
      <c r="B429" s="63"/>
      <c r="C429" s="68"/>
      <c r="D429" s="111"/>
      <c r="E429" s="65"/>
      <c r="F429" s="152"/>
      <c r="G429" s="149"/>
    </row>
    <row r="430" spans="1:7" ht="12.95" customHeight="1">
      <c r="A430" s="276"/>
      <c r="B430" s="63" t="s">
        <v>260</v>
      </c>
      <c r="C430" s="68" t="s">
        <v>264</v>
      </c>
      <c r="D430" s="111" t="s">
        <v>254</v>
      </c>
      <c r="E430" s="65">
        <v>2</v>
      </c>
      <c r="F430" s="152"/>
      <c r="G430" s="149">
        <f t="shared" si="20"/>
        <v>0</v>
      </c>
    </row>
    <row r="431" spans="1:7" ht="12.95" customHeight="1">
      <c r="A431" s="276"/>
      <c r="B431" s="63"/>
      <c r="C431" s="68"/>
      <c r="D431" s="111"/>
      <c r="E431" s="65"/>
      <c r="F431" s="152"/>
      <c r="G431" s="149"/>
    </row>
    <row r="432" spans="1:7" ht="12.95" customHeight="1">
      <c r="A432" s="276"/>
      <c r="B432" s="63" t="s">
        <v>260</v>
      </c>
      <c r="C432" s="68" t="s">
        <v>265</v>
      </c>
      <c r="D432" s="111" t="s">
        <v>254</v>
      </c>
      <c r="E432" s="65">
        <v>4</v>
      </c>
      <c r="F432" s="152"/>
      <c r="G432" s="149">
        <f t="shared" si="20"/>
        <v>0</v>
      </c>
    </row>
    <row r="433" spans="1:7" ht="12.95" customHeight="1">
      <c r="A433" s="276"/>
      <c r="B433" s="63"/>
      <c r="C433" s="68"/>
      <c r="D433" s="111"/>
      <c r="E433" s="65"/>
      <c r="F433" s="152"/>
      <c r="G433" s="149"/>
    </row>
    <row r="434" spans="1:7" ht="12.95" customHeight="1">
      <c r="A434" s="276"/>
      <c r="B434" s="63" t="s">
        <v>260</v>
      </c>
      <c r="C434" s="68" t="s">
        <v>266</v>
      </c>
      <c r="D434" s="111" t="s">
        <v>254</v>
      </c>
      <c r="E434" s="65">
        <v>2</v>
      </c>
      <c r="F434" s="152"/>
      <c r="G434" s="149">
        <f t="shared" si="20"/>
        <v>0</v>
      </c>
    </row>
    <row r="435" spans="1:7" ht="12.95" customHeight="1">
      <c r="A435" s="276"/>
      <c r="B435" s="63"/>
      <c r="C435" s="68"/>
      <c r="D435" s="111"/>
      <c r="E435" s="65"/>
      <c r="F435" s="152"/>
      <c r="G435" s="149"/>
    </row>
    <row r="436" spans="1:7" ht="12.95" customHeight="1">
      <c r="A436" s="276"/>
      <c r="B436" s="63" t="s">
        <v>260</v>
      </c>
      <c r="C436" s="68" t="s">
        <v>267</v>
      </c>
      <c r="D436" s="111" t="s">
        <v>254</v>
      </c>
      <c r="E436" s="65">
        <v>1</v>
      </c>
      <c r="F436" s="152"/>
      <c r="G436" s="149">
        <f t="shared" si="20"/>
        <v>0</v>
      </c>
    </row>
    <row r="437" spans="1:7" ht="12.95" customHeight="1">
      <c r="A437" s="276"/>
      <c r="B437" s="63"/>
      <c r="C437" s="68"/>
      <c r="D437" s="111"/>
      <c r="E437" s="65"/>
      <c r="F437" s="152"/>
      <c r="G437" s="149"/>
    </row>
    <row r="438" spans="1:7" ht="12.95" customHeight="1">
      <c r="A438" s="276"/>
      <c r="B438" s="63" t="s">
        <v>260</v>
      </c>
      <c r="C438" s="68" t="s">
        <v>268</v>
      </c>
      <c r="D438" s="111" t="s">
        <v>254</v>
      </c>
      <c r="E438" s="65">
        <v>0.5</v>
      </c>
      <c r="F438" s="152"/>
      <c r="G438" s="149">
        <f t="shared" si="20"/>
        <v>0</v>
      </c>
    </row>
    <row r="439" spans="1:7" ht="12.95" customHeight="1">
      <c r="A439" s="276"/>
      <c r="B439" s="63"/>
      <c r="C439" s="68"/>
      <c r="D439" s="111"/>
      <c r="E439" s="65"/>
      <c r="F439" s="152"/>
      <c r="G439" s="149"/>
    </row>
    <row r="440" spans="1:7" ht="12.95" customHeight="1">
      <c r="A440" s="276"/>
      <c r="B440" s="63" t="s">
        <v>260</v>
      </c>
      <c r="C440" s="68" t="s">
        <v>269</v>
      </c>
      <c r="D440" s="111" t="s">
        <v>254</v>
      </c>
      <c r="E440" s="65">
        <v>2.4</v>
      </c>
      <c r="F440" s="152"/>
      <c r="G440" s="149">
        <f t="shared" si="20"/>
        <v>0</v>
      </c>
    </row>
    <row r="441" spans="1:7" ht="12.95" customHeight="1">
      <c r="A441" s="276"/>
      <c r="B441" s="63"/>
      <c r="C441" s="68"/>
      <c r="D441" s="111"/>
      <c r="E441" s="65"/>
      <c r="F441" s="152"/>
      <c r="G441" s="149"/>
    </row>
    <row r="442" spans="1:7" ht="12.95" customHeight="1">
      <c r="A442" s="276"/>
      <c r="B442" s="63" t="s">
        <v>260</v>
      </c>
      <c r="C442" s="68" t="s">
        <v>270</v>
      </c>
      <c r="D442" s="111" t="s">
        <v>254</v>
      </c>
      <c r="E442" s="65">
        <v>1.5</v>
      </c>
      <c r="F442" s="152"/>
      <c r="G442" s="149">
        <f t="shared" si="20"/>
        <v>0</v>
      </c>
    </row>
    <row r="443" spans="1:7" ht="12.95" customHeight="1">
      <c r="A443" s="276"/>
      <c r="B443" s="63"/>
      <c r="C443" s="68"/>
      <c r="D443" s="111"/>
      <c r="E443" s="65"/>
      <c r="F443" s="152"/>
      <c r="G443" s="149"/>
    </row>
    <row r="444" spans="1:7" ht="12.95" customHeight="1">
      <c r="A444" s="276"/>
      <c r="B444" s="63" t="s">
        <v>260</v>
      </c>
      <c r="C444" s="68" t="s">
        <v>271</v>
      </c>
      <c r="D444" s="111" t="s">
        <v>254</v>
      </c>
      <c r="E444" s="65">
        <v>2.75</v>
      </c>
      <c r="F444" s="152"/>
      <c r="G444" s="149">
        <f t="shared" si="20"/>
        <v>0</v>
      </c>
    </row>
    <row r="445" spans="1:7" ht="12.95" customHeight="1">
      <c r="A445" s="276"/>
      <c r="B445" s="63"/>
      <c r="C445" s="68"/>
      <c r="D445" s="111"/>
      <c r="E445" s="65"/>
      <c r="F445" s="152"/>
      <c r="G445" s="149"/>
    </row>
    <row r="446" spans="1:7" ht="12.95" customHeight="1">
      <c r="A446" s="276"/>
      <c r="B446" s="63" t="s">
        <v>260</v>
      </c>
      <c r="C446" s="68" t="s">
        <v>272</v>
      </c>
      <c r="D446" s="111" t="s">
        <v>254</v>
      </c>
      <c r="E446" s="65">
        <v>1.5</v>
      </c>
      <c r="F446" s="152"/>
      <c r="G446" s="149">
        <f t="shared" si="20"/>
        <v>0</v>
      </c>
    </row>
    <row r="447" spans="1:7" ht="12.95" customHeight="1">
      <c r="A447" s="276"/>
      <c r="B447" s="63"/>
      <c r="C447" s="68"/>
      <c r="D447" s="111"/>
      <c r="E447" s="65"/>
      <c r="F447" s="152"/>
      <c r="G447" s="149"/>
    </row>
    <row r="448" spans="1:7" ht="25.5" customHeight="1">
      <c r="A448" s="276"/>
      <c r="B448" s="63" t="s">
        <v>273</v>
      </c>
      <c r="C448" s="68" t="s">
        <v>274</v>
      </c>
      <c r="D448" s="111" t="s">
        <v>19</v>
      </c>
      <c r="E448" s="65">
        <v>0.5</v>
      </c>
      <c r="F448" s="152"/>
      <c r="G448" s="149">
        <f t="shared" si="20"/>
        <v>0</v>
      </c>
    </row>
    <row r="449" spans="1:7" ht="12.95" customHeight="1">
      <c r="A449" s="276"/>
      <c r="B449" s="63"/>
      <c r="C449" s="68"/>
      <c r="D449" s="111"/>
      <c r="E449" s="65"/>
      <c r="F449" s="152"/>
      <c r="G449" s="149"/>
    </row>
    <row r="450" spans="1:7" ht="26.45" customHeight="1">
      <c r="A450" s="276"/>
      <c r="B450" s="63" t="s">
        <v>275</v>
      </c>
      <c r="C450" s="68" t="s">
        <v>276</v>
      </c>
      <c r="D450" s="111" t="s">
        <v>11</v>
      </c>
      <c r="E450" s="65">
        <v>1</v>
      </c>
      <c r="F450" s="152"/>
      <c r="G450" s="149">
        <f t="shared" si="20"/>
        <v>0</v>
      </c>
    </row>
    <row r="451" spans="1:7" ht="12.95" customHeight="1">
      <c r="A451" s="276"/>
      <c r="B451" s="63"/>
      <c r="C451" s="68"/>
      <c r="D451" s="111"/>
      <c r="E451" s="65" t="s">
        <v>99</v>
      </c>
      <c r="F451" s="152"/>
      <c r="G451" s="149"/>
    </row>
    <row r="452" spans="1:7" ht="12.95" customHeight="1">
      <c r="A452" s="276"/>
      <c r="B452" s="63" t="s">
        <v>277</v>
      </c>
      <c r="C452" s="68" t="s">
        <v>278</v>
      </c>
      <c r="D452" s="111" t="s">
        <v>11</v>
      </c>
      <c r="E452" s="65">
        <v>1</v>
      </c>
      <c r="F452" s="152"/>
      <c r="G452" s="149">
        <f t="shared" si="20"/>
        <v>0</v>
      </c>
    </row>
    <row r="453" spans="1:7" ht="12.95" customHeight="1">
      <c r="A453" s="276"/>
      <c r="B453" s="63"/>
      <c r="C453" s="68"/>
      <c r="D453" s="111"/>
      <c r="E453" s="65"/>
      <c r="F453" s="152"/>
      <c r="G453" s="149"/>
    </row>
    <row r="454" spans="1:7" ht="12.95" customHeight="1">
      <c r="A454" s="276"/>
      <c r="B454" s="63"/>
      <c r="C454" s="68"/>
      <c r="D454" s="111"/>
      <c r="E454" s="65"/>
      <c r="F454" s="152"/>
      <c r="G454" s="149"/>
    </row>
    <row r="455" spans="1:7" ht="12.95" customHeight="1">
      <c r="A455" s="276"/>
      <c r="B455" s="63"/>
      <c r="C455" s="68"/>
      <c r="D455" s="111"/>
      <c r="E455" s="239"/>
      <c r="F455" s="152"/>
      <c r="G455" s="153"/>
    </row>
    <row r="456" spans="1:7" s="2" customFormat="1" ht="12.95" customHeight="1">
      <c r="A456" s="109"/>
      <c r="B456" s="109"/>
      <c r="C456" s="62"/>
      <c r="D456" s="110"/>
      <c r="E456" s="110"/>
      <c r="F456" s="142"/>
      <c r="G456" s="142"/>
    </row>
    <row r="457" spans="1:7" s="123" customFormat="1" ht="21.95" customHeight="1">
      <c r="A457" s="334"/>
      <c r="B457" s="335"/>
      <c r="C457" s="329" t="s">
        <v>473</v>
      </c>
      <c r="D457" s="335"/>
      <c r="E457" s="336"/>
      <c r="F457" s="337"/>
      <c r="G457" s="333">
        <f>SUM(G413:G455)</f>
        <v>0</v>
      </c>
    </row>
    <row r="458" spans="1:7" ht="12.95" customHeight="1">
      <c r="A458" s="276"/>
      <c r="B458" s="63"/>
      <c r="C458" s="68"/>
      <c r="D458" s="111"/>
      <c r="E458" s="239"/>
      <c r="F458" s="152"/>
      <c r="G458" s="153"/>
    </row>
    <row r="459" spans="1:7" ht="12.95" customHeight="1">
      <c r="A459" s="276"/>
      <c r="B459" s="277"/>
      <c r="C459" s="237" t="s">
        <v>534</v>
      </c>
      <c r="D459" s="278"/>
      <c r="E459" s="279"/>
      <c r="F459" s="154"/>
      <c r="G459" s="155"/>
    </row>
    <row r="460" spans="1:7">
      <c r="A460" s="275"/>
      <c r="B460" s="287"/>
      <c r="C460" s="79"/>
      <c r="D460" s="288"/>
      <c r="E460" s="288"/>
      <c r="F460" s="289"/>
      <c r="G460" s="289"/>
    </row>
    <row r="461" spans="1:7">
      <c r="A461" s="275"/>
      <c r="B461" s="246"/>
      <c r="C461" s="290" t="s">
        <v>475</v>
      </c>
      <c r="D461" s="291"/>
      <c r="E461" s="291"/>
      <c r="F461" s="142"/>
      <c r="G461" s="142"/>
    </row>
    <row r="462" spans="1:7" ht="12.95" customHeight="1">
      <c r="A462" s="276"/>
      <c r="B462" s="286"/>
      <c r="C462" s="280"/>
      <c r="D462" s="278"/>
      <c r="E462" s="281"/>
      <c r="F462" s="154"/>
      <c r="G462" s="155"/>
    </row>
    <row r="463" spans="1:7" ht="12.95" customHeight="1">
      <c r="A463" s="276"/>
      <c r="B463" s="63"/>
      <c r="C463" s="64" t="s">
        <v>279</v>
      </c>
      <c r="D463" s="111"/>
      <c r="E463" s="239"/>
      <c r="F463" s="152"/>
      <c r="G463" s="153"/>
    </row>
    <row r="464" spans="1:7" ht="12.95" customHeight="1">
      <c r="A464" s="276"/>
      <c r="B464" s="63"/>
      <c r="C464" s="68"/>
      <c r="D464" s="111"/>
      <c r="E464" s="239"/>
      <c r="F464" s="152"/>
      <c r="G464" s="149"/>
    </row>
    <row r="465" spans="1:7" ht="12.95" customHeight="1">
      <c r="A465" s="276"/>
      <c r="B465" s="63" t="s">
        <v>280</v>
      </c>
      <c r="C465" s="68" t="s">
        <v>281</v>
      </c>
      <c r="D465" s="111" t="s">
        <v>35</v>
      </c>
      <c r="E465" s="239">
        <v>1</v>
      </c>
      <c r="F465" s="152"/>
      <c r="G465" s="149">
        <f t="shared" ref="G465" si="21">F465*E465</f>
        <v>0</v>
      </c>
    </row>
    <row r="466" spans="1:7" ht="12.95" customHeight="1">
      <c r="A466" s="276"/>
      <c r="B466" s="63"/>
      <c r="C466" s="68"/>
      <c r="D466" s="111"/>
      <c r="E466" s="239"/>
      <c r="F466" s="152"/>
      <c r="G466" s="153"/>
    </row>
    <row r="467" spans="1:7" ht="27.6" customHeight="1">
      <c r="A467" s="276"/>
      <c r="B467" s="63"/>
      <c r="C467" s="64" t="s">
        <v>282</v>
      </c>
      <c r="D467" s="111"/>
      <c r="E467" s="65"/>
      <c r="F467" s="152"/>
      <c r="G467" s="153"/>
    </row>
    <row r="468" spans="1:7" ht="12.95" customHeight="1">
      <c r="A468" s="276"/>
      <c r="B468" s="63"/>
      <c r="C468" s="68"/>
      <c r="D468" s="111"/>
      <c r="E468" s="65"/>
      <c r="F468" s="152"/>
      <c r="G468" s="149"/>
    </row>
    <row r="469" spans="1:7" ht="12.95" customHeight="1">
      <c r="A469" s="276"/>
      <c r="B469" s="63" t="s">
        <v>283</v>
      </c>
      <c r="C469" s="68" t="s">
        <v>284</v>
      </c>
      <c r="D469" s="111" t="s">
        <v>56</v>
      </c>
      <c r="E469" s="65">
        <v>4500</v>
      </c>
      <c r="F469" s="152"/>
      <c r="G469" s="149">
        <f t="shared" ref="G469:G473" si="22">F469*E469</f>
        <v>0</v>
      </c>
    </row>
    <row r="470" spans="1:7" ht="12.95" customHeight="1">
      <c r="A470" s="276"/>
      <c r="B470" s="63"/>
      <c r="C470" s="68"/>
      <c r="D470" s="111"/>
      <c r="E470" s="65"/>
      <c r="F470" s="152"/>
      <c r="G470" s="149"/>
    </row>
    <row r="471" spans="1:7" ht="12.95" customHeight="1">
      <c r="A471" s="276"/>
      <c r="B471" s="63" t="s">
        <v>285</v>
      </c>
      <c r="C471" s="68" t="s">
        <v>286</v>
      </c>
      <c r="D471" s="111" t="s">
        <v>56</v>
      </c>
      <c r="E471" s="65">
        <v>0</v>
      </c>
      <c r="F471" s="152"/>
      <c r="G471" s="149">
        <f t="shared" si="22"/>
        <v>0</v>
      </c>
    </row>
    <row r="472" spans="1:7" ht="12.95" customHeight="1">
      <c r="A472" s="276"/>
      <c r="B472" s="63"/>
      <c r="C472" s="68"/>
      <c r="D472" s="111"/>
      <c r="E472" s="65"/>
      <c r="F472" s="152"/>
      <c r="G472" s="149"/>
    </row>
    <row r="473" spans="1:7" ht="12.95" customHeight="1">
      <c r="A473" s="276"/>
      <c r="B473" s="63" t="s">
        <v>287</v>
      </c>
      <c r="C473" s="68" t="s">
        <v>288</v>
      </c>
      <c r="D473" s="111" t="s">
        <v>56</v>
      </c>
      <c r="E473" s="65">
        <v>2300</v>
      </c>
      <c r="F473" s="152"/>
      <c r="G473" s="149">
        <f t="shared" si="22"/>
        <v>0</v>
      </c>
    </row>
    <row r="474" spans="1:7" ht="12.95" customHeight="1">
      <c r="A474" s="276"/>
      <c r="B474" s="63"/>
      <c r="C474" s="66"/>
      <c r="D474" s="111"/>
      <c r="E474" s="65"/>
      <c r="F474" s="152"/>
      <c r="G474" s="153"/>
    </row>
    <row r="475" spans="1:7" ht="47.1" customHeight="1">
      <c r="A475" s="276"/>
      <c r="B475" s="63"/>
      <c r="C475" s="64" t="s">
        <v>289</v>
      </c>
      <c r="D475" s="111"/>
      <c r="E475" s="65"/>
      <c r="F475" s="152"/>
      <c r="G475" s="153"/>
    </row>
    <row r="476" spans="1:7" ht="12.95" customHeight="1">
      <c r="A476" s="276"/>
      <c r="B476" s="63"/>
      <c r="C476" s="68"/>
      <c r="D476" s="111"/>
      <c r="E476" s="239"/>
      <c r="F476" s="152"/>
      <c r="G476" s="149"/>
    </row>
    <row r="477" spans="1:7" ht="12.95" customHeight="1">
      <c r="A477" s="276"/>
      <c r="B477" s="63"/>
      <c r="C477" s="250" t="s">
        <v>477</v>
      </c>
      <c r="D477" s="111"/>
      <c r="E477" s="239"/>
      <c r="F477" s="152"/>
      <c r="G477" s="149"/>
    </row>
    <row r="478" spans="1:7" ht="36">
      <c r="A478" s="276"/>
      <c r="B478" s="63">
        <v>14.006</v>
      </c>
      <c r="C478" s="68" t="s">
        <v>478</v>
      </c>
      <c r="D478" s="111" t="s">
        <v>56</v>
      </c>
      <c r="E478" s="65">
        <v>2500</v>
      </c>
      <c r="F478" s="152"/>
      <c r="G478" s="149">
        <f t="shared" ref="G478" si="23">F478*E478</f>
        <v>0</v>
      </c>
    </row>
    <row r="479" spans="1:7" ht="12.95" customHeight="1">
      <c r="A479" s="276"/>
      <c r="B479" s="63"/>
      <c r="C479" s="68"/>
      <c r="D479" s="111"/>
      <c r="E479" s="239"/>
      <c r="F479" s="152"/>
      <c r="G479" s="153"/>
    </row>
    <row r="480" spans="1:7" ht="12.95" customHeight="1">
      <c r="A480" s="276"/>
      <c r="B480" s="63"/>
      <c r="C480" s="250" t="s">
        <v>290</v>
      </c>
      <c r="D480" s="111"/>
      <c r="E480" s="65"/>
      <c r="F480" s="152"/>
      <c r="G480" s="153"/>
    </row>
    <row r="481" spans="1:7" ht="12.95" customHeight="1">
      <c r="A481" s="276"/>
      <c r="B481" s="63"/>
      <c r="C481" s="68"/>
      <c r="D481" s="111"/>
      <c r="E481" s="239"/>
      <c r="F481" s="152"/>
      <c r="G481" s="149"/>
    </row>
    <row r="482" spans="1:7" ht="24.95" customHeight="1">
      <c r="A482" s="276"/>
      <c r="B482" s="63">
        <v>7.0119999999999996</v>
      </c>
      <c r="C482" s="68" t="s">
        <v>291</v>
      </c>
      <c r="D482" s="111" t="s">
        <v>17</v>
      </c>
      <c r="E482" s="239">
        <v>500</v>
      </c>
      <c r="F482" s="152"/>
      <c r="G482" s="149">
        <f t="shared" ref="G482" si="24">F482*E482</f>
        <v>0</v>
      </c>
    </row>
    <row r="483" spans="1:7" ht="12.95" customHeight="1">
      <c r="A483" s="276"/>
      <c r="B483" s="63"/>
      <c r="C483" s="66"/>
      <c r="D483" s="111"/>
      <c r="E483" s="239"/>
      <c r="F483" s="152"/>
      <c r="G483" s="153"/>
    </row>
    <row r="484" spans="1:7" ht="12.95" customHeight="1">
      <c r="A484" s="276"/>
      <c r="B484" s="63"/>
      <c r="C484" s="64"/>
      <c r="D484" s="111"/>
      <c r="E484" s="65"/>
      <c r="F484" s="152"/>
      <c r="G484" s="153"/>
    </row>
    <row r="485" spans="1:7" ht="12.95" customHeight="1">
      <c r="A485" s="276"/>
      <c r="B485" s="63"/>
      <c r="C485" s="68"/>
      <c r="D485" s="111"/>
      <c r="E485" s="293"/>
      <c r="F485" s="152"/>
      <c r="G485" s="149"/>
    </row>
    <row r="486" spans="1:7" ht="12.95" customHeight="1">
      <c r="A486" s="276"/>
      <c r="B486" s="63"/>
      <c r="C486" s="68"/>
      <c r="D486" s="111"/>
      <c r="E486" s="65"/>
      <c r="F486" s="152"/>
      <c r="G486" s="149"/>
    </row>
    <row r="487" spans="1:7" ht="12.95" customHeight="1">
      <c r="A487" s="276"/>
      <c r="B487" s="63"/>
      <c r="C487" s="66"/>
      <c r="D487" s="111"/>
      <c r="E487" s="65"/>
      <c r="F487" s="152"/>
      <c r="G487" s="149"/>
    </row>
    <row r="488" spans="1:7" ht="12.95" customHeight="1">
      <c r="A488" s="276"/>
      <c r="B488" s="63"/>
      <c r="C488" s="68"/>
      <c r="D488" s="111"/>
      <c r="E488" s="65"/>
      <c r="F488" s="152"/>
      <c r="G488" s="149"/>
    </row>
    <row r="489" spans="1:7" ht="12.95" customHeight="1">
      <c r="A489" s="276"/>
      <c r="B489" s="63"/>
      <c r="C489" s="68"/>
      <c r="D489" s="111"/>
      <c r="E489" s="65"/>
      <c r="F489" s="152"/>
      <c r="G489" s="149"/>
    </row>
    <row r="490" spans="1:7" ht="12.95" customHeight="1">
      <c r="A490" s="276"/>
      <c r="B490" s="63"/>
      <c r="C490" s="68"/>
      <c r="D490" s="111"/>
      <c r="E490" s="65"/>
      <c r="F490" s="152"/>
      <c r="G490" s="149"/>
    </row>
    <row r="491" spans="1:7" ht="12.95" customHeight="1">
      <c r="A491" s="276"/>
      <c r="B491" s="63"/>
      <c r="C491" s="66"/>
      <c r="D491" s="111"/>
      <c r="E491" s="65"/>
      <c r="F491" s="152"/>
      <c r="G491" s="149"/>
    </row>
    <row r="492" spans="1:7" ht="24.95" customHeight="1">
      <c r="A492" s="276"/>
      <c r="B492" s="63"/>
      <c r="C492" s="68"/>
      <c r="D492" s="111"/>
      <c r="E492" s="65"/>
      <c r="F492" s="152"/>
      <c r="G492" s="149"/>
    </row>
    <row r="493" spans="1:7" ht="12.95" customHeight="1">
      <c r="A493" s="276"/>
      <c r="B493" s="63"/>
      <c r="C493" s="68"/>
      <c r="D493" s="111"/>
      <c r="E493" s="239"/>
      <c r="F493" s="152"/>
      <c r="G493" s="153"/>
    </row>
    <row r="494" spans="1:7" ht="27" customHeight="1">
      <c r="A494" s="276"/>
      <c r="B494" s="63"/>
      <c r="C494" s="64"/>
      <c r="D494" s="111"/>
      <c r="E494" s="65"/>
      <c r="F494" s="152"/>
      <c r="G494" s="153"/>
    </row>
    <row r="495" spans="1:7" ht="12.95" customHeight="1">
      <c r="A495" s="276"/>
      <c r="B495" s="63"/>
      <c r="C495" s="68"/>
      <c r="D495" s="111"/>
      <c r="E495" s="239"/>
      <c r="F495" s="152"/>
      <c r="G495" s="149"/>
    </row>
    <row r="496" spans="1:7" ht="12.95" customHeight="1">
      <c r="A496" s="276"/>
      <c r="B496" s="63"/>
      <c r="C496" s="68"/>
      <c r="D496" s="111"/>
      <c r="E496" s="65"/>
      <c r="F496" s="152"/>
      <c r="G496" s="149"/>
    </row>
    <row r="497" spans="1:7" ht="12.95" customHeight="1">
      <c r="A497" s="276"/>
      <c r="B497" s="63"/>
      <c r="C497" s="68"/>
      <c r="D497" s="111"/>
      <c r="E497" s="65"/>
      <c r="F497" s="152"/>
      <c r="G497" s="149"/>
    </row>
    <row r="498" spans="1:7" ht="12.95" customHeight="1">
      <c r="A498" s="276"/>
      <c r="B498" s="63"/>
      <c r="C498" s="68"/>
      <c r="D498" s="111"/>
      <c r="E498" s="65"/>
      <c r="F498" s="152"/>
      <c r="G498" s="149"/>
    </row>
    <row r="499" spans="1:7" s="2" customFormat="1" ht="12.95" customHeight="1">
      <c r="A499" s="109"/>
      <c r="B499" s="109"/>
      <c r="C499" s="62"/>
      <c r="D499" s="110"/>
      <c r="E499" s="110"/>
      <c r="F499" s="142"/>
      <c r="G499" s="142"/>
    </row>
    <row r="500" spans="1:7" s="123" customFormat="1" ht="21.95" customHeight="1">
      <c r="A500" s="334"/>
      <c r="B500" s="335"/>
      <c r="C500" s="329" t="s">
        <v>474</v>
      </c>
      <c r="D500" s="335"/>
      <c r="E500" s="336"/>
      <c r="F500" s="337"/>
      <c r="G500" s="333">
        <f>SUM(G464:G498)</f>
        <v>0</v>
      </c>
    </row>
    <row r="501" spans="1:7" ht="12.95" customHeight="1">
      <c r="A501" s="276"/>
      <c r="B501" s="63"/>
      <c r="C501" s="68"/>
      <c r="D501" s="111"/>
      <c r="E501" s="239"/>
      <c r="F501" s="152"/>
      <c r="G501" s="153"/>
    </row>
    <row r="502" spans="1:7" ht="12.95" customHeight="1">
      <c r="A502" s="276"/>
      <c r="B502" s="277"/>
      <c r="C502" s="237" t="s">
        <v>535</v>
      </c>
      <c r="D502" s="278"/>
      <c r="E502" s="279"/>
      <c r="F502" s="154"/>
      <c r="G502" s="155"/>
    </row>
    <row r="503" spans="1:7" ht="41.1" customHeight="1">
      <c r="A503" s="276"/>
      <c r="B503" s="63"/>
      <c r="C503" s="66" t="s">
        <v>479</v>
      </c>
      <c r="D503" s="111"/>
      <c r="E503" s="239"/>
      <c r="F503" s="152"/>
      <c r="G503" s="153"/>
    </row>
    <row r="504" spans="1:7">
      <c r="A504" s="276"/>
      <c r="B504" s="63"/>
      <c r="C504" s="250" t="s">
        <v>480</v>
      </c>
      <c r="D504" s="111"/>
      <c r="E504" s="239"/>
      <c r="F504" s="152"/>
      <c r="G504" s="153"/>
    </row>
    <row r="505" spans="1:7" ht="12.95" customHeight="1">
      <c r="A505" s="276"/>
      <c r="B505" s="63"/>
      <c r="C505" s="68"/>
      <c r="D505" s="111"/>
      <c r="E505" s="239"/>
      <c r="F505" s="152"/>
      <c r="G505" s="149"/>
    </row>
    <row r="506" spans="1:7" ht="24.95" customHeight="1">
      <c r="A506" s="276"/>
      <c r="B506" s="63">
        <v>9.0009999999999994</v>
      </c>
      <c r="C506" s="68" t="s">
        <v>481</v>
      </c>
      <c r="D506" s="111" t="s">
        <v>56</v>
      </c>
      <c r="E506" s="239">
        <v>1800</v>
      </c>
      <c r="F506" s="152"/>
      <c r="G506" s="149">
        <f t="shared" ref="G506:G513" si="25">F506*E506</f>
        <v>0</v>
      </c>
    </row>
    <row r="507" spans="1:7" ht="12.95" customHeight="1">
      <c r="A507" s="276"/>
      <c r="B507" s="63"/>
      <c r="C507" s="68"/>
      <c r="D507" s="111"/>
      <c r="E507" s="239"/>
      <c r="F507" s="152"/>
      <c r="G507" s="149"/>
    </row>
    <row r="508" spans="1:7" ht="27" customHeight="1">
      <c r="A508" s="276"/>
      <c r="B508" s="63">
        <v>9.0030000000000001</v>
      </c>
      <c r="C508" s="68" t="s">
        <v>482</v>
      </c>
      <c r="D508" s="111" t="s">
        <v>56</v>
      </c>
      <c r="E508" s="239">
        <v>1250</v>
      </c>
      <c r="F508" s="152"/>
      <c r="G508" s="149">
        <f t="shared" si="25"/>
        <v>0</v>
      </c>
    </row>
    <row r="509" spans="1:7" ht="12.95" customHeight="1">
      <c r="A509" s="276"/>
      <c r="B509" s="63"/>
      <c r="C509" s="68"/>
      <c r="D509" s="111"/>
      <c r="E509" s="239"/>
      <c r="F509" s="152"/>
      <c r="G509" s="149"/>
    </row>
    <row r="510" spans="1:7" ht="12.95" customHeight="1">
      <c r="A510" s="276"/>
      <c r="B510" s="63"/>
      <c r="C510" s="250" t="s">
        <v>484</v>
      </c>
      <c r="D510" s="111"/>
      <c r="E510" s="239"/>
      <c r="F510" s="152"/>
      <c r="G510" s="149"/>
    </row>
    <row r="511" spans="1:7" ht="26.1" customHeight="1">
      <c r="A511" s="276"/>
      <c r="B511" s="63">
        <v>9.0060000000000002</v>
      </c>
      <c r="C511" s="68" t="s">
        <v>483</v>
      </c>
      <c r="D511" s="111" t="s">
        <v>56</v>
      </c>
      <c r="E511" s="239">
        <v>500</v>
      </c>
      <c r="F511" s="152"/>
      <c r="G511" s="149">
        <f t="shared" si="25"/>
        <v>0</v>
      </c>
    </row>
    <row r="512" spans="1:7" ht="12.95" customHeight="1">
      <c r="A512" s="276"/>
      <c r="B512" s="63"/>
      <c r="C512" s="68"/>
      <c r="D512" s="111"/>
      <c r="E512" s="239"/>
      <c r="F512" s="152"/>
      <c r="G512" s="149"/>
    </row>
    <row r="513" spans="1:7" ht="24" customHeight="1">
      <c r="A513" s="276"/>
      <c r="B513" s="63">
        <v>9.0069999999999997</v>
      </c>
      <c r="C513" s="68" t="s">
        <v>485</v>
      </c>
      <c r="D513" s="111" t="s">
        <v>56</v>
      </c>
      <c r="E513" s="239">
        <v>300</v>
      </c>
      <c r="F513" s="152"/>
      <c r="G513" s="149">
        <f t="shared" si="25"/>
        <v>0</v>
      </c>
    </row>
    <row r="514" spans="1:7" ht="12.95" customHeight="1">
      <c r="A514" s="276"/>
      <c r="B514" s="63"/>
      <c r="C514" s="68"/>
      <c r="D514" s="111"/>
      <c r="E514" s="239"/>
      <c r="F514" s="152"/>
      <c r="G514" s="153"/>
    </row>
    <row r="515" spans="1:7" ht="12.95" customHeight="1">
      <c r="A515" s="276"/>
      <c r="B515" s="63"/>
      <c r="C515" s="66" t="s">
        <v>82</v>
      </c>
      <c r="D515" s="111"/>
      <c r="E515" s="65"/>
      <c r="F515" s="152"/>
      <c r="G515" s="153"/>
    </row>
    <row r="516" spans="1:7" ht="12.95" customHeight="1">
      <c r="A516" s="276"/>
      <c r="B516" s="63"/>
      <c r="C516" s="68"/>
      <c r="D516" s="111"/>
      <c r="E516" s="65"/>
      <c r="F516" s="152"/>
      <c r="G516" s="149"/>
    </row>
    <row r="517" spans="1:7" ht="12.95" customHeight="1">
      <c r="A517" s="276"/>
      <c r="B517" s="63" t="s">
        <v>292</v>
      </c>
      <c r="C517" s="68" t="s">
        <v>84</v>
      </c>
      <c r="D517" s="111" t="s">
        <v>56</v>
      </c>
      <c r="E517" s="65">
        <v>5275</v>
      </c>
      <c r="F517" s="152"/>
      <c r="G517" s="149">
        <f t="shared" ref="G517:G521" si="26">F517*E517</f>
        <v>0</v>
      </c>
    </row>
    <row r="518" spans="1:7" ht="12.95" customHeight="1">
      <c r="A518" s="276"/>
      <c r="B518" s="63"/>
      <c r="C518" s="68"/>
      <c r="D518" s="111"/>
      <c r="E518" s="65"/>
      <c r="F518" s="152"/>
      <c r="G518" s="149"/>
    </row>
    <row r="519" spans="1:7" ht="12.95" customHeight="1">
      <c r="A519" s="276"/>
      <c r="B519" s="63" t="s">
        <v>293</v>
      </c>
      <c r="C519" s="68" t="s">
        <v>86</v>
      </c>
      <c r="D519" s="111" t="s">
        <v>56</v>
      </c>
      <c r="E519" s="239">
        <v>1855</v>
      </c>
      <c r="F519" s="152"/>
      <c r="G519" s="149">
        <f t="shared" si="26"/>
        <v>0</v>
      </c>
    </row>
    <row r="520" spans="1:7" ht="12.95" customHeight="1">
      <c r="A520" s="276"/>
      <c r="B520" s="63"/>
      <c r="C520" s="68"/>
      <c r="D520" s="111"/>
      <c r="E520" s="65"/>
      <c r="F520" s="152"/>
      <c r="G520" s="149"/>
    </row>
    <row r="521" spans="1:7" ht="12.95" customHeight="1">
      <c r="A521" s="276"/>
      <c r="B521" s="63" t="s">
        <v>294</v>
      </c>
      <c r="C521" s="72" t="s">
        <v>88</v>
      </c>
      <c r="D521" s="111" t="s">
        <v>56</v>
      </c>
      <c r="E521" s="65">
        <v>2140</v>
      </c>
      <c r="F521" s="152"/>
      <c r="G521" s="149">
        <f t="shared" si="26"/>
        <v>0</v>
      </c>
    </row>
    <row r="522" spans="1:7" ht="12.95" customHeight="1">
      <c r="A522" s="276"/>
      <c r="B522" s="63"/>
      <c r="C522" s="273"/>
      <c r="D522" s="111"/>
      <c r="E522" s="65"/>
      <c r="F522" s="152"/>
      <c r="G522" s="153"/>
    </row>
    <row r="523" spans="1:7" ht="12.95" customHeight="1">
      <c r="A523" s="276"/>
      <c r="B523" s="63"/>
      <c r="C523" s="273"/>
      <c r="D523" s="111"/>
      <c r="E523" s="65"/>
      <c r="F523" s="152"/>
      <c r="G523" s="153"/>
    </row>
    <row r="524" spans="1:7" ht="9.9499999999999993" customHeight="1">
      <c r="A524" s="276"/>
      <c r="B524" s="63"/>
      <c r="C524" s="294"/>
      <c r="D524" s="111"/>
      <c r="E524" s="65"/>
      <c r="F524" s="152"/>
      <c r="G524" s="149"/>
    </row>
    <row r="525" spans="1:7" ht="87.95" customHeight="1">
      <c r="A525" s="276"/>
      <c r="B525" s="93"/>
      <c r="C525" s="72"/>
      <c r="D525" s="111"/>
      <c r="E525" s="239"/>
      <c r="F525" s="152"/>
      <c r="G525" s="152"/>
    </row>
    <row r="526" spans="1:7" ht="9.9499999999999993" customHeight="1">
      <c r="A526" s="276"/>
      <c r="B526" s="63"/>
      <c r="C526" s="66"/>
      <c r="D526" s="111"/>
      <c r="E526" s="65"/>
      <c r="F526" s="152"/>
      <c r="G526" s="149"/>
    </row>
    <row r="527" spans="1:7" ht="37.5" customHeight="1">
      <c r="A527" s="276"/>
      <c r="B527" s="63"/>
      <c r="C527" s="68"/>
      <c r="D527" s="111"/>
      <c r="E527" s="65"/>
      <c r="F527" s="152"/>
      <c r="G527" s="149"/>
    </row>
    <row r="528" spans="1:7" ht="10.5" customHeight="1">
      <c r="A528" s="276"/>
      <c r="B528" s="63"/>
      <c r="C528" s="274"/>
      <c r="D528" s="111"/>
      <c r="E528" s="239"/>
      <c r="F528" s="152"/>
      <c r="G528" s="149"/>
    </row>
    <row r="529" spans="1:8" ht="33.6" customHeight="1">
      <c r="A529" s="276"/>
      <c r="B529" s="63"/>
      <c r="C529" s="68"/>
      <c r="D529" s="111"/>
      <c r="E529" s="65"/>
      <c r="F529" s="152"/>
      <c r="G529" s="149"/>
    </row>
    <row r="530" spans="1:8" ht="12.95" customHeight="1">
      <c r="A530" s="276"/>
      <c r="B530" s="63"/>
      <c r="C530" s="68"/>
      <c r="D530" s="111"/>
      <c r="E530" s="65"/>
      <c r="F530" s="152"/>
      <c r="G530" s="149"/>
    </row>
    <row r="531" spans="1:8" ht="12.95" customHeight="1">
      <c r="A531" s="276"/>
      <c r="B531" s="63"/>
      <c r="C531" s="68"/>
      <c r="D531" s="111"/>
      <c r="E531" s="65"/>
      <c r="F531" s="152"/>
      <c r="G531" s="149"/>
    </row>
    <row r="532" spans="1:8" ht="12.95" customHeight="1">
      <c r="A532" s="276"/>
      <c r="B532" s="63"/>
      <c r="C532" s="68"/>
      <c r="D532" s="111"/>
      <c r="E532" s="65"/>
      <c r="F532" s="152"/>
      <c r="G532" s="149"/>
    </row>
    <row r="533" spans="1:8" ht="12.95" customHeight="1">
      <c r="A533" s="276"/>
      <c r="B533" s="63"/>
      <c r="C533" s="68"/>
      <c r="D533" s="111"/>
      <c r="E533" s="65"/>
      <c r="F533" s="152"/>
      <c r="G533" s="149"/>
    </row>
    <row r="534" spans="1:8" ht="12.95" customHeight="1">
      <c r="A534" s="276"/>
      <c r="B534" s="63"/>
      <c r="C534" s="68"/>
      <c r="D534" s="111"/>
      <c r="E534" s="65"/>
      <c r="F534" s="152"/>
      <c r="G534" s="149"/>
    </row>
    <row r="535" spans="1:8" s="2" customFormat="1" ht="12.95" customHeight="1">
      <c r="A535" s="109"/>
      <c r="B535" s="109"/>
      <c r="C535" s="62"/>
      <c r="D535" s="110"/>
      <c r="E535" s="110"/>
      <c r="F535" s="142"/>
      <c r="G535" s="142"/>
    </row>
    <row r="536" spans="1:8" s="123" customFormat="1" ht="21.95" customHeight="1">
      <c r="A536" s="89"/>
      <c r="B536" s="90"/>
      <c r="C536" s="91" t="s">
        <v>13</v>
      </c>
      <c r="D536" s="90"/>
      <c r="E536" s="92"/>
      <c r="F536" s="179"/>
      <c r="G536" s="180">
        <f>SUM(G502:G535)</f>
        <v>0</v>
      </c>
    </row>
    <row r="537" spans="1:8" s="123" customFormat="1" ht="21.95" customHeight="1">
      <c r="A537" s="89"/>
      <c r="B537" s="90"/>
      <c r="C537" s="91" t="s">
        <v>14</v>
      </c>
      <c r="D537" s="90"/>
      <c r="E537" s="92"/>
      <c r="F537" s="179"/>
      <c r="G537" s="180">
        <f>G536</f>
        <v>0</v>
      </c>
    </row>
    <row r="538" spans="1:8" ht="8.4499999999999993" customHeight="1">
      <c r="A538" s="276"/>
      <c r="B538" s="63"/>
      <c r="C538" s="295"/>
      <c r="D538" s="111"/>
      <c r="E538" s="65"/>
      <c r="F538" s="152"/>
      <c r="G538" s="153"/>
    </row>
    <row r="539" spans="1:8" ht="12.95" customHeight="1">
      <c r="A539" s="276"/>
      <c r="B539" s="286"/>
      <c r="C539" s="64" t="s">
        <v>486</v>
      </c>
      <c r="D539" s="278"/>
      <c r="E539" s="279"/>
      <c r="F539" s="154"/>
      <c r="G539" s="155"/>
    </row>
    <row r="540" spans="1:8" ht="5.45" customHeight="1">
      <c r="A540" s="276"/>
      <c r="B540" s="286"/>
      <c r="C540" s="64"/>
      <c r="D540" s="278"/>
      <c r="E540" s="279"/>
      <c r="F540" s="154"/>
      <c r="G540" s="155"/>
    </row>
    <row r="541" spans="1:8" ht="12.95" customHeight="1">
      <c r="A541" s="276"/>
      <c r="B541" s="63"/>
      <c r="C541" s="64" t="s">
        <v>487</v>
      </c>
      <c r="D541" s="111"/>
      <c r="E541" s="65"/>
      <c r="F541" s="152"/>
      <c r="G541" s="153"/>
      <c r="H541" s="2"/>
    </row>
    <row r="542" spans="1:8" ht="9.9499999999999993" customHeight="1">
      <c r="A542" s="276"/>
      <c r="B542" s="63"/>
      <c r="C542" s="66"/>
      <c r="D542" s="111"/>
      <c r="E542" s="65"/>
      <c r="F542" s="152"/>
      <c r="G542" s="149"/>
      <c r="H542" s="2"/>
    </row>
    <row r="543" spans="1:8" ht="27" customHeight="1">
      <c r="A543" s="276"/>
      <c r="B543" s="63">
        <v>9.0009999999999994</v>
      </c>
      <c r="C543" s="68" t="s">
        <v>488</v>
      </c>
      <c r="D543" s="111" t="s">
        <v>56</v>
      </c>
      <c r="E543" s="114">
        <v>191</v>
      </c>
      <c r="F543" s="152"/>
      <c r="G543" s="149">
        <f t="shared" ref="G543" si="27">F543*E543</f>
        <v>0</v>
      </c>
      <c r="H543" s="2"/>
    </row>
    <row r="544" spans="1:8" ht="12.95" customHeight="1">
      <c r="A544" s="276"/>
      <c r="B544" s="63"/>
      <c r="C544" s="68"/>
      <c r="D544" s="111"/>
      <c r="E544" s="114"/>
      <c r="F544" s="152"/>
      <c r="G544" s="149"/>
      <c r="H544" s="2"/>
    </row>
    <row r="545" spans="1:8" ht="23.1" customHeight="1">
      <c r="A545" s="276"/>
      <c r="B545" s="63">
        <v>9.0030000000000001</v>
      </c>
      <c r="C545" s="68" t="s">
        <v>489</v>
      </c>
      <c r="D545" s="111" t="s">
        <v>56</v>
      </c>
      <c r="E545" s="73">
        <v>41</v>
      </c>
      <c r="F545" s="152"/>
      <c r="G545" s="149">
        <f t="shared" ref="G545" si="28">F545*E545</f>
        <v>0</v>
      </c>
      <c r="H545" s="2"/>
    </row>
    <row r="546" spans="1:8" ht="12.95" customHeight="1">
      <c r="A546" s="276"/>
      <c r="B546" s="63"/>
      <c r="C546" s="68"/>
      <c r="D546" s="111"/>
      <c r="E546" s="73"/>
      <c r="F546" s="152"/>
      <c r="G546" s="153"/>
      <c r="H546" s="2"/>
    </row>
    <row r="547" spans="1:8" ht="39" customHeight="1">
      <c r="A547" s="276"/>
      <c r="B547" s="63"/>
      <c r="C547" s="297" t="s">
        <v>491</v>
      </c>
      <c r="D547" s="111"/>
      <c r="E547" s="114"/>
      <c r="F547" s="152"/>
      <c r="G547" s="153"/>
    </row>
    <row r="548" spans="1:8" ht="12.95" customHeight="1">
      <c r="A548" s="276"/>
      <c r="B548" s="63"/>
      <c r="C548" s="298" t="s">
        <v>490</v>
      </c>
      <c r="D548" s="111"/>
      <c r="E548" s="114"/>
      <c r="F548" s="152"/>
      <c r="G548" s="153"/>
    </row>
    <row r="549" spans="1:8" ht="12.95" customHeight="1">
      <c r="A549" s="276"/>
      <c r="B549" s="63"/>
      <c r="C549" s="93"/>
      <c r="D549" s="111"/>
      <c r="E549" s="114"/>
      <c r="F549" s="152"/>
      <c r="G549" s="153"/>
    </row>
    <row r="550" spans="1:8">
      <c r="A550" s="276"/>
      <c r="B550" s="63"/>
      <c r="C550" s="296" t="s">
        <v>295</v>
      </c>
      <c r="D550" s="111"/>
      <c r="E550" s="114"/>
      <c r="F550" s="152"/>
      <c r="G550" s="153"/>
    </row>
    <row r="551" spans="1:8" ht="12.95" customHeight="1">
      <c r="A551" s="276"/>
      <c r="B551" s="120"/>
      <c r="C551" s="93"/>
      <c r="D551" s="111"/>
      <c r="E551" s="114"/>
      <c r="F551" s="152"/>
      <c r="G551" s="153"/>
    </row>
    <row r="552" spans="1:8" ht="12.95" customHeight="1">
      <c r="A552" s="276"/>
      <c r="B552" s="118"/>
      <c r="C552" s="299" t="s">
        <v>234</v>
      </c>
      <c r="D552" s="65"/>
      <c r="E552" s="119"/>
      <c r="F552" s="152"/>
      <c r="G552" s="153"/>
    </row>
    <row r="553" spans="1:8" ht="12.95" customHeight="1">
      <c r="A553" s="276"/>
      <c r="B553" s="118"/>
      <c r="C553" s="65"/>
      <c r="D553" s="65"/>
      <c r="E553" s="119"/>
      <c r="F553" s="152"/>
      <c r="G553" s="153"/>
    </row>
    <row r="554" spans="1:8" ht="12.95" customHeight="1">
      <c r="A554" s="276"/>
      <c r="B554" s="251"/>
      <c r="C554" s="299" t="s">
        <v>296</v>
      </c>
      <c r="D554" s="65"/>
      <c r="E554" s="119"/>
      <c r="F554" s="152"/>
      <c r="G554" s="153"/>
    </row>
    <row r="555" spans="1:8" ht="12.95" customHeight="1">
      <c r="A555" s="276"/>
      <c r="B555" s="300"/>
      <c r="C555" s="301"/>
      <c r="D555" s="302"/>
      <c r="E555" s="117"/>
      <c r="F555" s="152"/>
      <c r="G555" s="149"/>
    </row>
    <row r="556" spans="1:8" ht="12.95" customHeight="1">
      <c r="A556" s="276"/>
      <c r="B556" s="120" t="s">
        <v>235</v>
      </c>
      <c r="C556" s="68" t="s">
        <v>236</v>
      </c>
      <c r="D556" s="111" t="s">
        <v>56</v>
      </c>
      <c r="E556" s="73">
        <v>1500</v>
      </c>
      <c r="F556" s="152"/>
      <c r="G556" s="149">
        <f t="shared" ref="G556:G560" si="29">F556*E556</f>
        <v>0</v>
      </c>
    </row>
    <row r="557" spans="1:8" ht="23.45" customHeight="1">
      <c r="A557" s="276"/>
      <c r="B557" s="270"/>
      <c r="C557" s="66"/>
      <c r="D557" s="111"/>
      <c r="E557" s="115"/>
      <c r="F557" s="152"/>
      <c r="G557" s="149"/>
    </row>
    <row r="558" spans="1:8" ht="12.95" customHeight="1">
      <c r="A558" s="276"/>
      <c r="B558" s="270">
        <v>9.0120000000000005</v>
      </c>
      <c r="C558" s="68" t="s">
        <v>297</v>
      </c>
      <c r="D558" s="111" t="s">
        <v>56</v>
      </c>
      <c r="E558" s="115">
        <v>430</v>
      </c>
      <c r="F558" s="152"/>
      <c r="G558" s="149">
        <f t="shared" si="29"/>
        <v>0</v>
      </c>
    </row>
    <row r="559" spans="1:8" ht="27.6" customHeight="1">
      <c r="A559" s="276"/>
      <c r="B559" s="270"/>
      <c r="C559" s="66"/>
      <c r="D559" s="111"/>
      <c r="E559" s="115"/>
      <c r="F559" s="152"/>
      <c r="G559" s="149"/>
    </row>
    <row r="560" spans="1:8">
      <c r="A560" s="276"/>
      <c r="B560" s="270" t="s">
        <v>235</v>
      </c>
      <c r="C560" s="68" t="s">
        <v>298</v>
      </c>
      <c r="D560" s="111" t="s">
        <v>56</v>
      </c>
      <c r="E560" s="115">
        <v>0</v>
      </c>
      <c r="F560" s="152"/>
      <c r="G560" s="149">
        <f t="shared" si="29"/>
        <v>0</v>
      </c>
    </row>
    <row r="561" spans="1:7" ht="12.95" customHeight="1">
      <c r="A561" s="276"/>
      <c r="B561" s="63"/>
      <c r="C561" s="64"/>
      <c r="D561" s="111"/>
      <c r="E561" s="73"/>
      <c r="F561" s="152"/>
      <c r="G561" s="153"/>
    </row>
    <row r="562" spans="1:7">
      <c r="A562" s="276"/>
      <c r="B562" s="63"/>
      <c r="C562" s="113" t="s">
        <v>494</v>
      </c>
      <c r="D562" s="111"/>
      <c r="E562" s="114"/>
      <c r="F562" s="152"/>
      <c r="G562" s="153"/>
    </row>
    <row r="563" spans="1:7" ht="12.95" customHeight="1">
      <c r="A563" s="276"/>
      <c r="B563" s="63" t="s">
        <v>205</v>
      </c>
      <c r="C563" s="127" t="s">
        <v>495</v>
      </c>
      <c r="D563" s="93" t="s">
        <v>56</v>
      </c>
      <c r="E563" s="128">
        <v>250</v>
      </c>
      <c r="F563" s="303"/>
      <c r="G563" s="303">
        <f t="shared" ref="G563" si="30">F563*E563</f>
        <v>0</v>
      </c>
    </row>
    <row r="564" spans="1:7" ht="12.95" customHeight="1">
      <c r="A564" s="276"/>
      <c r="B564" s="63"/>
      <c r="C564" s="68"/>
      <c r="D564" s="111"/>
      <c r="E564" s="115"/>
      <c r="F564" s="152"/>
      <c r="G564" s="153"/>
    </row>
    <row r="565" spans="1:7" ht="12.95" customHeight="1">
      <c r="A565" s="276"/>
      <c r="B565" s="63"/>
      <c r="C565" s="64" t="s">
        <v>82</v>
      </c>
      <c r="D565" s="111"/>
      <c r="E565" s="115"/>
      <c r="F565" s="152"/>
      <c r="G565" s="153"/>
    </row>
    <row r="566" spans="1:7" ht="12.95" customHeight="1">
      <c r="A566" s="276"/>
      <c r="B566" s="63"/>
      <c r="C566" s="68"/>
      <c r="D566" s="111"/>
      <c r="E566" s="115"/>
      <c r="F566" s="152"/>
      <c r="G566" s="149"/>
    </row>
    <row r="567" spans="1:7" ht="12.95" customHeight="1">
      <c r="A567" s="276"/>
      <c r="B567" s="63" t="s">
        <v>207</v>
      </c>
      <c r="C567" s="68" t="s">
        <v>84</v>
      </c>
      <c r="D567" s="111" t="s">
        <v>56</v>
      </c>
      <c r="E567" s="239">
        <v>2210</v>
      </c>
      <c r="F567" s="152"/>
      <c r="G567" s="149">
        <f t="shared" ref="G567:G569" si="31">F567*E567</f>
        <v>0</v>
      </c>
    </row>
    <row r="568" spans="1:7" ht="12.95" customHeight="1">
      <c r="A568" s="276"/>
      <c r="B568" s="63"/>
      <c r="C568" s="68"/>
      <c r="D568" s="111"/>
      <c r="E568" s="73"/>
      <c r="F568" s="152"/>
      <c r="G568" s="149"/>
    </row>
    <row r="569" spans="1:7" ht="12.95" customHeight="1">
      <c r="A569" s="276"/>
      <c r="B569" s="63" t="s">
        <v>208</v>
      </c>
      <c r="C569" s="68" t="s">
        <v>86</v>
      </c>
      <c r="D569" s="111" t="s">
        <v>56</v>
      </c>
      <c r="E569" s="115">
        <v>1190</v>
      </c>
      <c r="F569" s="152"/>
      <c r="G569" s="149">
        <f t="shared" si="31"/>
        <v>0</v>
      </c>
    </row>
    <row r="570" spans="1:7" ht="6" customHeight="1">
      <c r="A570" s="276"/>
      <c r="B570" s="63"/>
      <c r="C570" s="68"/>
      <c r="D570" s="111"/>
      <c r="E570" s="73"/>
      <c r="F570" s="152"/>
      <c r="G570" s="153"/>
    </row>
    <row r="571" spans="1:7" ht="45" customHeight="1">
      <c r="A571" s="276"/>
      <c r="B571" s="63"/>
      <c r="C571" s="250" t="s">
        <v>299</v>
      </c>
      <c r="D571" s="111"/>
      <c r="E571" s="73"/>
      <c r="F571" s="152"/>
      <c r="G571" s="153"/>
    </row>
    <row r="572" spans="1:7" ht="9.9499999999999993" customHeight="1">
      <c r="A572" s="276"/>
      <c r="B572" s="63"/>
      <c r="C572" s="68"/>
      <c r="D572" s="111"/>
      <c r="E572" s="73"/>
      <c r="F572" s="152"/>
      <c r="G572" s="149"/>
    </row>
    <row r="573" spans="1:7" ht="24.95" customHeight="1">
      <c r="A573" s="276"/>
      <c r="B573" s="63">
        <v>21.004999999999999</v>
      </c>
      <c r="C573" s="68" t="s">
        <v>300</v>
      </c>
      <c r="D573" s="111" t="s">
        <v>50</v>
      </c>
      <c r="E573" s="73">
        <v>1800</v>
      </c>
      <c r="F573" s="152"/>
      <c r="G573" s="149">
        <f t="shared" ref="G573:G579" si="32">F573*E573</f>
        <v>0</v>
      </c>
    </row>
    <row r="574" spans="1:7" ht="12.95" customHeight="1">
      <c r="A574" s="276"/>
      <c r="B574" s="63"/>
      <c r="C574" s="68"/>
      <c r="D574" s="111"/>
      <c r="E574" s="73"/>
      <c r="F574" s="152"/>
      <c r="G574" s="149"/>
    </row>
    <row r="575" spans="1:7" ht="12.95" customHeight="1">
      <c r="A575" s="276"/>
      <c r="B575" s="63" t="s">
        <v>301</v>
      </c>
      <c r="C575" s="68" t="s">
        <v>302</v>
      </c>
      <c r="D575" s="111" t="s">
        <v>56</v>
      </c>
      <c r="E575" s="73">
        <v>150</v>
      </c>
      <c r="F575" s="152"/>
      <c r="G575" s="149">
        <f t="shared" si="32"/>
        <v>0</v>
      </c>
    </row>
    <row r="576" spans="1:7" ht="12.95" customHeight="1">
      <c r="A576" s="276"/>
      <c r="B576" s="63"/>
      <c r="C576" s="68"/>
      <c r="D576" s="111"/>
      <c r="E576" s="73"/>
      <c r="F576" s="152"/>
      <c r="G576" s="149"/>
    </row>
    <row r="577" spans="1:7" ht="12.95" customHeight="1">
      <c r="A577" s="276"/>
      <c r="B577" s="63" t="s">
        <v>303</v>
      </c>
      <c r="C577" s="68" t="s">
        <v>304</v>
      </c>
      <c r="D577" s="111" t="s">
        <v>56</v>
      </c>
      <c r="E577" s="73">
        <v>150</v>
      </c>
      <c r="F577" s="152"/>
      <c r="G577" s="149">
        <f t="shared" si="32"/>
        <v>0</v>
      </c>
    </row>
    <row r="578" spans="1:7" ht="12.95" customHeight="1">
      <c r="A578" s="276"/>
      <c r="B578" s="63"/>
      <c r="C578" s="68"/>
      <c r="D578" s="111"/>
      <c r="E578" s="114"/>
      <c r="F578" s="152"/>
      <c r="G578" s="149"/>
    </row>
    <row r="579" spans="1:7" ht="24">
      <c r="A579" s="276"/>
      <c r="B579" s="71" t="s">
        <v>519</v>
      </c>
      <c r="C579" s="68" t="s">
        <v>525</v>
      </c>
      <c r="D579" s="69" t="s">
        <v>17</v>
      </c>
      <c r="E579" s="114">
        <v>820</v>
      </c>
      <c r="F579" s="152"/>
      <c r="G579" s="149">
        <f t="shared" si="32"/>
        <v>0</v>
      </c>
    </row>
    <row r="580" spans="1:7" s="2" customFormat="1" ht="12.95" customHeight="1">
      <c r="A580" s="109"/>
      <c r="B580" s="63"/>
      <c r="C580" s="68"/>
      <c r="D580" s="111"/>
      <c r="E580" s="114"/>
      <c r="F580" s="152"/>
      <c r="G580" s="149"/>
    </row>
    <row r="581" spans="1:7" s="123" customFormat="1" ht="21.95" customHeight="1">
      <c r="A581" s="89"/>
      <c r="B581" s="90"/>
      <c r="C581" s="91" t="s">
        <v>13</v>
      </c>
      <c r="D581" s="90"/>
      <c r="E581" s="92"/>
      <c r="F581" s="179"/>
      <c r="G581" s="180">
        <f>SUM(G537:G580)</f>
        <v>0</v>
      </c>
    </row>
    <row r="582" spans="1:7" s="123" customFormat="1" ht="21.95" customHeight="1">
      <c r="A582" s="89"/>
      <c r="B582" s="90"/>
      <c r="C582" s="91" t="s">
        <v>14</v>
      </c>
      <c r="D582" s="90"/>
      <c r="E582" s="92"/>
      <c r="F582" s="179"/>
      <c r="G582" s="180">
        <f>G581</f>
        <v>0</v>
      </c>
    </row>
    <row r="583" spans="1:7" ht="12.95" customHeight="1">
      <c r="A583" s="276"/>
      <c r="B583" s="63"/>
      <c r="C583" s="68"/>
      <c r="D583" s="111"/>
      <c r="E583" s="114"/>
      <c r="F583" s="152"/>
      <c r="G583" s="153"/>
    </row>
    <row r="584" spans="1:7" ht="12.95" customHeight="1">
      <c r="A584" s="276"/>
      <c r="B584" s="63"/>
      <c r="C584" s="64" t="s">
        <v>209</v>
      </c>
      <c r="D584" s="111"/>
      <c r="E584" s="73"/>
      <c r="F584" s="152"/>
      <c r="G584" s="153"/>
    </row>
    <row r="585" spans="1:7">
      <c r="A585" s="276"/>
      <c r="B585" s="271"/>
      <c r="C585" s="68"/>
      <c r="D585" s="111"/>
      <c r="E585" s="115"/>
      <c r="F585" s="152"/>
      <c r="G585" s="153"/>
    </row>
    <row r="586" spans="1:7" ht="12.95" customHeight="1">
      <c r="A586" s="276"/>
      <c r="B586" s="271"/>
      <c r="C586" s="64" t="s">
        <v>239</v>
      </c>
      <c r="D586" s="111"/>
      <c r="E586" s="115"/>
      <c r="F586" s="152"/>
      <c r="G586" s="153"/>
    </row>
    <row r="587" spans="1:7" ht="12.95" customHeight="1">
      <c r="A587" s="276"/>
      <c r="B587" s="271" t="s">
        <v>210</v>
      </c>
      <c r="C587" s="68" t="s">
        <v>211</v>
      </c>
      <c r="D587" s="111" t="s">
        <v>56</v>
      </c>
      <c r="E587" s="73">
        <v>150</v>
      </c>
      <c r="F587" s="152"/>
      <c r="G587" s="149">
        <f t="shared" ref="G587" si="33">F587*E587</f>
        <v>0</v>
      </c>
    </row>
    <row r="588" spans="1:7" ht="12.95" customHeight="1">
      <c r="A588" s="276"/>
      <c r="B588" s="63"/>
      <c r="C588" s="68"/>
      <c r="D588" s="111"/>
      <c r="E588" s="73"/>
      <c r="F588" s="152"/>
      <c r="G588" s="153"/>
    </row>
    <row r="589" spans="1:7" ht="12.95" customHeight="1">
      <c r="A589" s="276"/>
      <c r="B589" s="272"/>
      <c r="C589" s="250" t="s">
        <v>240</v>
      </c>
      <c r="D589" s="111"/>
      <c r="E589" s="73"/>
      <c r="F589" s="152"/>
      <c r="G589" s="153"/>
    </row>
    <row r="590" spans="1:7" ht="12.95" customHeight="1">
      <c r="A590" s="276"/>
      <c r="B590" s="63" t="s">
        <v>241</v>
      </c>
      <c r="C590" s="68" t="s">
        <v>211</v>
      </c>
      <c r="D590" s="111" t="s">
        <v>56</v>
      </c>
      <c r="E590" s="73">
        <v>210</v>
      </c>
      <c r="F590" s="152"/>
      <c r="G590" s="149">
        <f t="shared" ref="G590" si="34">F590*E590</f>
        <v>0</v>
      </c>
    </row>
    <row r="591" spans="1:7" ht="12.95" customHeight="1">
      <c r="A591" s="276"/>
      <c r="B591" s="63"/>
      <c r="C591" s="68"/>
      <c r="D591" s="111"/>
      <c r="E591" s="73"/>
      <c r="F591" s="152"/>
      <c r="G591" s="153"/>
    </row>
    <row r="592" spans="1:7" ht="12.95" customHeight="1">
      <c r="A592" s="276"/>
      <c r="B592" s="63"/>
      <c r="C592" s="64" t="s">
        <v>242</v>
      </c>
      <c r="D592" s="111"/>
      <c r="E592" s="73"/>
      <c r="F592" s="152"/>
      <c r="G592" s="153"/>
    </row>
    <row r="593" spans="1:7" ht="12.95" customHeight="1">
      <c r="A593" s="276"/>
      <c r="B593" s="63" t="s">
        <v>243</v>
      </c>
      <c r="C593" s="68" t="s">
        <v>211</v>
      </c>
      <c r="D593" s="111" t="s">
        <v>56</v>
      </c>
      <c r="E593" s="73">
        <v>445</v>
      </c>
      <c r="F593" s="152"/>
      <c r="G593" s="149">
        <f t="shared" ref="G593" si="35">F593*E593</f>
        <v>0</v>
      </c>
    </row>
    <row r="594" spans="1:7" ht="12.95" customHeight="1">
      <c r="A594" s="276"/>
      <c r="B594" s="63"/>
      <c r="C594" s="68"/>
      <c r="D594" s="111"/>
      <c r="E594" s="73"/>
      <c r="F594" s="152"/>
      <c r="G594" s="153"/>
    </row>
    <row r="595" spans="1:7" ht="26.1" customHeight="1">
      <c r="A595" s="276"/>
      <c r="B595" s="63"/>
      <c r="C595" s="250" t="s">
        <v>244</v>
      </c>
      <c r="D595" s="111"/>
      <c r="E595" s="73"/>
      <c r="F595" s="152"/>
      <c r="G595" s="153"/>
    </row>
    <row r="596" spans="1:7" ht="12.95" customHeight="1">
      <c r="A596" s="276"/>
      <c r="B596" s="63" t="s">
        <v>245</v>
      </c>
      <c r="C596" s="68" t="s">
        <v>246</v>
      </c>
      <c r="D596" s="111" t="s">
        <v>56</v>
      </c>
      <c r="E596" s="114">
        <v>50</v>
      </c>
      <c r="F596" s="152"/>
      <c r="G596" s="149">
        <f t="shared" ref="G596" si="36">F596*E596</f>
        <v>0</v>
      </c>
    </row>
    <row r="597" spans="1:7" ht="12.95" customHeight="1">
      <c r="A597" s="276"/>
      <c r="B597" s="63"/>
      <c r="C597" s="68"/>
      <c r="D597" s="111"/>
      <c r="E597" s="73"/>
      <c r="F597" s="152"/>
      <c r="G597" s="153"/>
    </row>
    <row r="598" spans="1:7" ht="12.95" customHeight="1">
      <c r="A598" s="276"/>
      <c r="B598" s="63"/>
      <c r="C598" s="64" t="s">
        <v>212</v>
      </c>
      <c r="D598" s="111"/>
      <c r="E598" s="114"/>
      <c r="F598" s="152"/>
      <c r="G598" s="153"/>
    </row>
    <row r="599" spans="1:7" ht="12.95" customHeight="1">
      <c r="A599" s="276"/>
      <c r="B599" s="63" t="s">
        <v>213</v>
      </c>
      <c r="C599" s="68" t="s">
        <v>237</v>
      </c>
      <c r="D599" s="111" t="s">
        <v>56</v>
      </c>
      <c r="E599" s="114">
        <v>150</v>
      </c>
      <c r="F599" s="152"/>
      <c r="G599" s="149">
        <f t="shared" ref="G599:G605" si="37">F599*E599</f>
        <v>0</v>
      </c>
    </row>
    <row r="600" spans="1:7" ht="12.95" customHeight="1">
      <c r="A600" s="276"/>
      <c r="B600" s="63"/>
      <c r="C600" s="68"/>
      <c r="D600" s="111"/>
      <c r="E600" s="114"/>
      <c r="F600" s="152"/>
      <c r="G600" s="149"/>
    </row>
    <row r="601" spans="1:7" ht="12.95" customHeight="1">
      <c r="A601" s="276"/>
      <c r="B601" s="63" t="s">
        <v>213</v>
      </c>
      <c r="C601" s="68" t="s">
        <v>238</v>
      </c>
      <c r="D601" s="111" t="s">
        <v>56</v>
      </c>
      <c r="E601" s="114">
        <v>210</v>
      </c>
      <c r="F601" s="152"/>
      <c r="G601" s="149">
        <f t="shared" si="37"/>
        <v>0</v>
      </c>
    </row>
    <row r="602" spans="1:7" ht="12.95" customHeight="1">
      <c r="A602" s="276"/>
      <c r="B602" s="63"/>
      <c r="C602" s="66"/>
      <c r="D602" s="111"/>
      <c r="E602" s="65"/>
      <c r="F602" s="152"/>
      <c r="G602" s="149"/>
    </row>
    <row r="603" spans="1:7">
      <c r="A603" s="276"/>
      <c r="B603" s="63" t="s">
        <v>213</v>
      </c>
      <c r="C603" s="68" t="s">
        <v>247</v>
      </c>
      <c r="D603" s="111" t="s">
        <v>56</v>
      </c>
      <c r="E603" s="65">
        <v>445</v>
      </c>
      <c r="F603" s="152"/>
      <c r="G603" s="149">
        <f t="shared" si="37"/>
        <v>0</v>
      </c>
    </row>
    <row r="604" spans="1:7" ht="12.95" customHeight="1">
      <c r="A604" s="276"/>
      <c r="B604" s="63"/>
      <c r="C604" s="66"/>
      <c r="D604" s="111"/>
      <c r="E604" s="65"/>
      <c r="F604" s="152"/>
      <c r="G604" s="149"/>
    </row>
    <row r="605" spans="1:7" ht="12.95" customHeight="1">
      <c r="A605" s="276"/>
      <c r="B605" s="65" t="s">
        <v>213</v>
      </c>
      <c r="C605" s="65" t="s">
        <v>248</v>
      </c>
      <c r="D605" s="111" t="s">
        <v>56</v>
      </c>
      <c r="E605" s="119">
        <v>50</v>
      </c>
      <c r="F605" s="152"/>
      <c r="G605" s="149">
        <f t="shared" si="37"/>
        <v>0</v>
      </c>
    </row>
    <row r="606" spans="1:7" ht="12.95" customHeight="1">
      <c r="A606" s="276"/>
      <c r="B606" s="65"/>
      <c r="C606" s="65"/>
      <c r="D606" s="111"/>
      <c r="E606" s="119"/>
      <c r="F606" s="152"/>
      <c r="G606" s="153"/>
    </row>
    <row r="607" spans="1:7" ht="12.95" customHeight="1">
      <c r="A607" s="276"/>
      <c r="B607" s="63"/>
      <c r="C607" s="64" t="s">
        <v>206</v>
      </c>
      <c r="D607" s="111"/>
      <c r="E607" s="65"/>
      <c r="F607" s="152"/>
      <c r="G607" s="153"/>
    </row>
    <row r="608" spans="1:7">
      <c r="A608" s="276"/>
      <c r="B608" s="63" t="s">
        <v>249</v>
      </c>
      <c r="C608" s="68" t="s">
        <v>84</v>
      </c>
      <c r="D608" s="111" t="s">
        <v>56</v>
      </c>
      <c r="E608" s="114">
        <v>805</v>
      </c>
      <c r="F608" s="152"/>
      <c r="G608" s="149">
        <f t="shared" ref="G608" si="38">F608*E608</f>
        <v>0</v>
      </c>
    </row>
    <row r="609" spans="1:7">
      <c r="A609" s="276"/>
      <c r="B609" s="63"/>
      <c r="C609" s="64"/>
      <c r="D609" s="111"/>
      <c r="E609" s="114"/>
      <c r="F609" s="152"/>
      <c r="G609" s="153"/>
    </row>
    <row r="610" spans="1:7" ht="12.95" customHeight="1">
      <c r="A610" s="276"/>
      <c r="B610" s="63"/>
      <c r="C610" s="64"/>
      <c r="D610" s="111"/>
      <c r="E610" s="114"/>
      <c r="F610" s="152"/>
      <c r="G610" s="153"/>
    </row>
    <row r="611" spans="1:7" ht="9.9499999999999993" customHeight="1">
      <c r="A611" s="276"/>
      <c r="B611" s="63"/>
      <c r="C611" s="64"/>
      <c r="D611" s="111"/>
      <c r="E611" s="114"/>
      <c r="F611" s="152"/>
      <c r="G611" s="153"/>
    </row>
    <row r="612" spans="1:7">
      <c r="A612" s="276"/>
      <c r="B612" s="63"/>
      <c r="C612" s="66"/>
      <c r="D612" s="111"/>
      <c r="E612" s="114"/>
      <c r="F612" s="152"/>
      <c r="G612" s="149"/>
    </row>
    <row r="613" spans="1:7">
      <c r="A613" s="276"/>
      <c r="B613" s="63"/>
      <c r="C613" s="68"/>
      <c r="D613" s="111"/>
      <c r="E613" s="114"/>
      <c r="F613" s="152"/>
      <c r="G613" s="149"/>
    </row>
    <row r="614" spans="1:7">
      <c r="A614" s="276"/>
      <c r="B614" s="63"/>
      <c r="C614" s="68"/>
      <c r="D614" s="111"/>
      <c r="E614" s="114"/>
      <c r="F614" s="152"/>
      <c r="G614" s="153"/>
    </row>
    <row r="615" spans="1:7" ht="22.5" customHeight="1">
      <c r="A615" s="276"/>
      <c r="B615" s="63"/>
      <c r="C615" s="64"/>
      <c r="D615" s="111"/>
      <c r="E615" s="114"/>
      <c r="F615" s="152"/>
      <c r="G615" s="153"/>
    </row>
    <row r="616" spans="1:7">
      <c r="A616" s="276"/>
      <c r="B616" s="63"/>
      <c r="C616" s="68"/>
      <c r="D616" s="111"/>
      <c r="E616" s="114"/>
      <c r="F616" s="152"/>
      <c r="G616" s="149"/>
    </row>
    <row r="617" spans="1:7" ht="12.95" customHeight="1">
      <c r="A617" s="276"/>
      <c r="B617" s="63"/>
      <c r="C617" s="68"/>
      <c r="D617" s="111"/>
      <c r="E617" s="114"/>
      <c r="F617" s="152"/>
      <c r="G617" s="149"/>
    </row>
    <row r="618" spans="1:7" ht="25.5" customHeight="1">
      <c r="A618" s="276"/>
      <c r="B618" s="63"/>
      <c r="C618" s="68"/>
      <c r="D618" s="111"/>
      <c r="E618" s="114"/>
      <c r="F618" s="152"/>
      <c r="G618" s="149"/>
    </row>
    <row r="619" spans="1:7" ht="9.9499999999999993" customHeight="1">
      <c r="A619" s="276"/>
      <c r="B619" s="63"/>
      <c r="C619" s="66"/>
      <c r="D619" s="111"/>
      <c r="E619" s="114"/>
      <c r="F619" s="152"/>
      <c r="G619" s="153"/>
    </row>
    <row r="620" spans="1:7" ht="12.95" customHeight="1">
      <c r="A620" s="276"/>
      <c r="B620" s="63"/>
      <c r="C620" s="64"/>
      <c r="D620" s="111"/>
      <c r="E620" s="114"/>
      <c r="F620" s="152"/>
      <c r="G620" s="153"/>
    </row>
    <row r="621" spans="1:7" ht="12.95" customHeight="1">
      <c r="A621" s="276"/>
      <c r="B621" s="63"/>
      <c r="C621" s="68"/>
      <c r="D621" s="111"/>
      <c r="E621" s="114"/>
      <c r="F621" s="152"/>
      <c r="G621" s="149"/>
    </row>
    <row r="622" spans="1:7" ht="12.95" customHeight="1">
      <c r="A622" s="276"/>
      <c r="B622" s="63"/>
      <c r="C622" s="68"/>
      <c r="D622" s="111"/>
      <c r="E622" s="114"/>
      <c r="F622" s="152"/>
      <c r="G622" s="152"/>
    </row>
    <row r="623" spans="1:7" ht="12.95" customHeight="1">
      <c r="A623" s="276"/>
      <c r="B623" s="109"/>
      <c r="C623" s="62"/>
      <c r="D623" s="110"/>
      <c r="E623" s="110"/>
      <c r="F623" s="142"/>
      <c r="G623" s="142"/>
    </row>
    <row r="624" spans="1:7" s="2" customFormat="1" ht="12.95" customHeight="1">
      <c r="A624" s="109"/>
      <c r="B624" s="109"/>
      <c r="C624" s="62"/>
      <c r="D624" s="110"/>
      <c r="E624" s="110"/>
      <c r="F624" s="142"/>
      <c r="G624" s="142"/>
    </row>
    <row r="625" spans="1:7" s="123" customFormat="1" ht="21.95" customHeight="1">
      <c r="A625" s="334"/>
      <c r="B625" s="335"/>
      <c r="C625" s="329" t="s">
        <v>476</v>
      </c>
      <c r="D625" s="335"/>
      <c r="E625" s="336"/>
      <c r="F625" s="337"/>
      <c r="G625" s="333">
        <f>+SUM(G582:G623)</f>
        <v>0</v>
      </c>
    </row>
    <row r="626" spans="1:7" ht="12.95" customHeight="1">
      <c r="A626" s="276"/>
      <c r="B626" s="63"/>
      <c r="C626" s="66"/>
      <c r="D626" s="111"/>
      <c r="E626" s="114"/>
      <c r="F626" s="152"/>
      <c r="G626" s="153"/>
    </row>
    <row r="627" spans="1:7" ht="12.95" customHeight="1">
      <c r="A627" s="276"/>
      <c r="B627" s="63"/>
      <c r="C627" s="66" t="s">
        <v>496</v>
      </c>
      <c r="D627" s="111"/>
      <c r="E627" s="114"/>
      <c r="F627" s="152"/>
      <c r="G627" s="153"/>
    </row>
    <row r="628" spans="1:7" ht="12.95" customHeight="1">
      <c r="A628" s="276"/>
      <c r="B628" s="63"/>
      <c r="C628" s="66"/>
      <c r="D628" s="111"/>
      <c r="E628" s="114"/>
      <c r="F628" s="152"/>
      <c r="G628" s="153"/>
    </row>
    <row r="629" spans="1:7" ht="12.95" customHeight="1">
      <c r="A629" s="276"/>
      <c r="B629" s="304"/>
      <c r="C629" s="305" t="s">
        <v>492</v>
      </c>
      <c r="D629" s="306"/>
      <c r="E629" s="307"/>
      <c r="F629" s="152"/>
      <c r="G629" s="153"/>
    </row>
    <row r="630" spans="1:7" ht="12.95" customHeight="1">
      <c r="A630" s="276"/>
      <c r="B630" s="308"/>
      <c r="C630" s="254"/>
      <c r="D630" s="306"/>
      <c r="E630" s="307"/>
      <c r="F630" s="152"/>
      <c r="G630" s="153"/>
    </row>
    <row r="631" spans="1:7" ht="12.95" customHeight="1">
      <c r="A631" s="276"/>
      <c r="B631" s="308"/>
      <c r="C631" s="254" t="s">
        <v>455</v>
      </c>
      <c r="D631" s="306"/>
      <c r="E631" s="307"/>
      <c r="F631" s="152"/>
      <c r="G631" s="153">
        <f>G102</f>
        <v>0</v>
      </c>
    </row>
    <row r="632" spans="1:7" ht="12.95" customHeight="1">
      <c r="A632" s="276"/>
      <c r="B632" s="309"/>
      <c r="C632" s="254"/>
      <c r="D632" s="306"/>
      <c r="E632" s="307"/>
      <c r="F632" s="152"/>
      <c r="G632" s="153"/>
    </row>
    <row r="633" spans="1:7" ht="12.95" customHeight="1">
      <c r="A633" s="276"/>
      <c r="B633" s="309"/>
      <c r="C633" s="254" t="s">
        <v>493</v>
      </c>
      <c r="D633" s="306"/>
      <c r="E633" s="307"/>
      <c r="F633" s="152"/>
      <c r="G633" s="153">
        <f>G363</f>
        <v>0</v>
      </c>
    </row>
    <row r="634" spans="1:7" ht="12.95" customHeight="1">
      <c r="A634" s="276"/>
      <c r="B634" s="309"/>
      <c r="C634" s="254"/>
      <c r="D634" s="306"/>
      <c r="E634" s="307"/>
      <c r="F634" s="152"/>
      <c r="G634" s="153"/>
    </row>
    <row r="635" spans="1:7" ht="12.95" customHeight="1">
      <c r="A635" s="276"/>
      <c r="B635" s="309"/>
      <c r="C635" s="254" t="s">
        <v>466</v>
      </c>
      <c r="D635" s="306"/>
      <c r="E635" s="307"/>
      <c r="F635" s="152"/>
      <c r="G635" s="153">
        <f>G408</f>
        <v>0</v>
      </c>
    </row>
    <row r="636" spans="1:7" ht="12.95" customHeight="1">
      <c r="A636" s="276"/>
      <c r="B636" s="309"/>
      <c r="C636" s="254"/>
      <c r="D636" s="306"/>
      <c r="E636" s="307"/>
      <c r="F636" s="152"/>
      <c r="G636" s="153"/>
    </row>
    <row r="637" spans="1:7" ht="12.95" customHeight="1">
      <c r="A637" s="276"/>
      <c r="B637" s="309"/>
      <c r="C637" s="254" t="s">
        <v>536</v>
      </c>
      <c r="D637" s="306"/>
      <c r="E637" s="307"/>
      <c r="F637" s="152"/>
      <c r="G637" s="153">
        <f>G457</f>
        <v>0</v>
      </c>
    </row>
    <row r="638" spans="1:7" ht="12.95" customHeight="1">
      <c r="A638" s="276"/>
      <c r="B638" s="309"/>
      <c r="C638" s="254"/>
      <c r="D638" s="306"/>
      <c r="E638" s="307"/>
      <c r="F638" s="152"/>
      <c r="G638" s="153"/>
    </row>
    <row r="639" spans="1:7" ht="12.95" customHeight="1">
      <c r="A639" s="276"/>
      <c r="B639" s="309"/>
      <c r="C639" s="254" t="s">
        <v>534</v>
      </c>
      <c r="D639" s="306"/>
      <c r="E639" s="307"/>
      <c r="F639" s="152"/>
      <c r="G639" s="153">
        <f>G500</f>
        <v>0</v>
      </c>
    </row>
    <row r="640" spans="1:7" ht="12.95" customHeight="1">
      <c r="A640" s="276"/>
      <c r="B640" s="309"/>
      <c r="C640" s="284"/>
      <c r="D640" s="242"/>
      <c r="E640" s="311"/>
      <c r="F640" s="152"/>
      <c r="G640" s="259"/>
    </row>
    <row r="641" spans="1:7" ht="12.95" customHeight="1">
      <c r="A641" s="276"/>
      <c r="B641" s="309"/>
      <c r="C641" s="284" t="s">
        <v>537</v>
      </c>
      <c r="D641" s="242"/>
      <c r="E641" s="311"/>
      <c r="F641" s="152"/>
      <c r="G641" s="259">
        <f>G625</f>
        <v>0</v>
      </c>
    </row>
    <row r="642" spans="1:7" ht="12.95" customHeight="1">
      <c r="A642" s="43"/>
      <c r="B642" s="310"/>
      <c r="C642" s="284"/>
      <c r="D642" s="242"/>
      <c r="E642" s="311"/>
      <c r="F642" s="152"/>
      <c r="G642" s="153"/>
    </row>
    <row r="643" spans="1:7" ht="12.95" customHeight="1">
      <c r="A643" s="43"/>
      <c r="B643" s="310"/>
      <c r="C643" s="284"/>
      <c r="D643" s="242"/>
      <c r="E643" s="311"/>
      <c r="F643" s="152"/>
      <c r="G643" s="153"/>
    </row>
    <row r="644" spans="1:7" ht="12.95" customHeight="1">
      <c r="A644" s="312"/>
      <c r="B644" s="310"/>
      <c r="C644" s="284"/>
      <c r="D644" s="242"/>
      <c r="E644" s="311"/>
      <c r="F644" s="152"/>
      <c r="G644" s="153"/>
    </row>
    <row r="645" spans="1:7" ht="12.95" customHeight="1">
      <c r="A645" s="312"/>
      <c r="B645" s="310"/>
      <c r="C645" s="284"/>
      <c r="D645" s="242"/>
      <c r="E645" s="311"/>
      <c r="F645" s="152"/>
      <c r="G645" s="153"/>
    </row>
    <row r="646" spans="1:7" ht="12.95" customHeight="1">
      <c r="A646" s="312"/>
      <c r="B646" s="310"/>
      <c r="C646" s="312"/>
      <c r="D646" s="313"/>
      <c r="E646" s="314"/>
      <c r="F646" s="154"/>
      <c r="G646" s="155"/>
    </row>
    <row r="647" spans="1:7" ht="12.95" customHeight="1">
      <c r="A647" s="312"/>
      <c r="B647" s="310"/>
      <c r="C647" s="312"/>
      <c r="D647" s="313"/>
      <c r="E647" s="314"/>
      <c r="F647" s="154"/>
      <c r="G647" s="155"/>
    </row>
    <row r="648" spans="1:7" ht="12.95" customHeight="1">
      <c r="A648" s="312"/>
      <c r="B648" s="310"/>
      <c r="C648" s="312"/>
      <c r="D648" s="313"/>
      <c r="E648" s="314"/>
      <c r="F648" s="154"/>
      <c r="G648" s="155"/>
    </row>
    <row r="649" spans="1:7" ht="12.95" customHeight="1">
      <c r="A649" s="312"/>
      <c r="B649" s="310"/>
      <c r="C649" s="312"/>
      <c r="D649" s="313"/>
      <c r="E649" s="314"/>
      <c r="F649" s="154"/>
      <c r="G649" s="155"/>
    </row>
    <row r="650" spans="1:7" ht="12.95" customHeight="1">
      <c r="A650" s="312"/>
      <c r="B650" s="310"/>
      <c r="C650" s="312"/>
      <c r="D650" s="313"/>
      <c r="E650" s="314"/>
      <c r="F650" s="154"/>
      <c r="G650" s="155"/>
    </row>
    <row r="651" spans="1:7" ht="12.95" customHeight="1">
      <c r="A651" s="43"/>
      <c r="B651" s="310"/>
      <c r="C651" s="315"/>
      <c r="D651" s="19"/>
      <c r="E651" s="316"/>
      <c r="F651" s="317"/>
      <c r="G651" s="318"/>
    </row>
    <row r="652" spans="1:7" s="2" customFormat="1" ht="21.95" customHeight="1">
      <c r="A652" s="89"/>
      <c r="B652" s="126"/>
      <c r="C652" s="88" t="s">
        <v>453</v>
      </c>
      <c r="D652" s="90"/>
      <c r="E652" s="92"/>
      <c r="F652" s="179"/>
      <c r="G652" s="323">
        <f>SUM(G629:G650)</f>
        <v>0</v>
      </c>
    </row>
  </sheetData>
  <sheetProtection selectLockedCells="1"/>
  <mergeCells count="6">
    <mergeCell ref="G5:G6"/>
    <mergeCell ref="A2:E2"/>
    <mergeCell ref="C5:C6"/>
    <mergeCell ref="D5:D6"/>
    <mergeCell ref="E5:E6"/>
    <mergeCell ref="F5:F6"/>
  </mergeCells>
  <printOptions horizontalCentered="1"/>
  <pageMargins left="0.6692913385826772" right="0.35433070866141736" top="0.59055118110236227" bottom="0.59055118110236227" header="0.31496062992125984" footer="0.31496062992125984"/>
  <pageSetup paperSize="9" scale="32" firstPageNumber="93" orientation="portrait" useFirstPageNumber="1" r:id="rId1"/>
  <headerFooter>
    <oddFooter>&amp;C&amp;"Arial,Regular"&amp;10 2.&amp;P</oddFooter>
  </headerFooter>
  <rowBreaks count="12" manualBreakCount="12">
    <brk id="53" max="6" man="1"/>
    <brk id="101" max="6" man="1"/>
    <brk id="194" max="6" man="1"/>
    <brk id="237" max="6" man="1"/>
    <brk id="318" max="6" man="1"/>
    <brk id="362" max="6" man="1"/>
    <brk id="407" max="6" man="1"/>
    <brk id="457" max="6" man="1"/>
    <brk id="500" max="6" man="1"/>
    <brk id="536" max="6" man="1"/>
    <brk id="581" max="6" man="1"/>
    <brk id="624"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N58"/>
  <sheetViews>
    <sheetView showGridLines="0" showZeros="0" view="pageBreakPreview" topLeftCell="A21" zoomScaleNormal="85" zoomScaleSheetLayoutView="100" workbookViewId="0">
      <selection activeCell="H22" sqref="H22"/>
    </sheetView>
  </sheetViews>
  <sheetFormatPr defaultRowHeight="12"/>
  <cols>
    <col min="1" max="1" width="5.7109375" style="7" customWidth="1"/>
    <col min="2" max="2" width="8.140625" style="7" customWidth="1"/>
    <col min="3" max="3" width="3.5703125" style="7" customWidth="1"/>
    <col min="4" max="4" width="33.42578125" style="7" customWidth="1"/>
    <col min="5" max="6" width="7.5703125" style="7" customWidth="1"/>
    <col min="7" max="7" width="12.140625" style="158" customWidth="1"/>
    <col min="8" max="8" width="13.140625" style="159" customWidth="1"/>
    <col min="9" max="11" width="9.140625" style="7"/>
    <col min="12" max="12" width="40" style="7" bestFit="1" customWidth="1"/>
    <col min="13" max="205" width="9.140625" style="7"/>
    <col min="206" max="206" width="5.5703125" style="7" customWidth="1"/>
    <col min="207" max="207" width="8.5703125" style="7" customWidth="1"/>
    <col min="208" max="208" width="3.5703125" style="7" customWidth="1"/>
    <col min="209" max="209" width="44.5703125" style="7" customWidth="1"/>
    <col min="210" max="210" width="7.42578125" style="7" customWidth="1"/>
    <col min="211" max="211" width="8.5703125" style="7" customWidth="1"/>
    <col min="212" max="212" width="10" style="7" customWidth="1"/>
    <col min="213" max="213" width="13.85546875" style="7" customWidth="1"/>
    <col min="214" max="214" width="4.42578125" style="7" customWidth="1"/>
    <col min="215" max="216" width="15" style="7" bestFit="1" customWidth="1"/>
    <col min="217" max="461" width="9.140625" style="7"/>
    <col min="462" max="462" width="5.5703125" style="7" customWidth="1"/>
    <col min="463" max="463" width="8.5703125" style="7" customWidth="1"/>
    <col min="464" max="464" width="3.5703125" style="7" customWidth="1"/>
    <col min="465" max="465" width="44.5703125" style="7" customWidth="1"/>
    <col min="466" max="466" width="7.42578125" style="7" customWidth="1"/>
    <col min="467" max="467" width="8.5703125" style="7" customWidth="1"/>
    <col min="468" max="468" width="10" style="7" customWidth="1"/>
    <col min="469" max="469" width="13.85546875" style="7" customWidth="1"/>
    <col min="470" max="470" width="4.42578125" style="7" customWidth="1"/>
    <col min="471" max="472" width="15" style="7" bestFit="1" customWidth="1"/>
    <col min="473" max="717" width="9.140625" style="7"/>
    <col min="718" max="718" width="5.5703125" style="7" customWidth="1"/>
    <col min="719" max="719" width="8.5703125" style="7" customWidth="1"/>
    <col min="720" max="720" width="3.5703125" style="7" customWidth="1"/>
    <col min="721" max="721" width="44.5703125" style="7" customWidth="1"/>
    <col min="722" max="722" width="7.42578125" style="7" customWidth="1"/>
    <col min="723" max="723" width="8.5703125" style="7" customWidth="1"/>
    <col min="724" max="724" width="10" style="7" customWidth="1"/>
    <col min="725" max="725" width="13.85546875" style="7" customWidth="1"/>
    <col min="726" max="726" width="4.42578125" style="7" customWidth="1"/>
    <col min="727" max="728" width="15" style="7" bestFit="1" customWidth="1"/>
    <col min="729" max="973" width="9.140625" style="7"/>
    <col min="974" max="974" width="5.5703125" style="7" customWidth="1"/>
    <col min="975" max="975" width="8.5703125" style="7" customWidth="1"/>
    <col min="976" max="976" width="3.5703125" style="7" customWidth="1"/>
    <col min="977" max="977" width="44.5703125" style="7" customWidth="1"/>
    <col min="978" max="978" width="7.42578125" style="7" customWidth="1"/>
    <col min="979" max="979" width="8.5703125" style="7" customWidth="1"/>
    <col min="980" max="980" width="10" style="7" customWidth="1"/>
    <col min="981" max="981" width="13.85546875" style="7" customWidth="1"/>
    <col min="982" max="982" width="4.42578125" style="7" customWidth="1"/>
    <col min="983" max="984" width="15" style="7" bestFit="1" customWidth="1"/>
    <col min="985" max="1229" width="9.140625" style="7"/>
    <col min="1230" max="1230" width="5.5703125" style="7" customWidth="1"/>
    <col min="1231" max="1231" width="8.5703125" style="7" customWidth="1"/>
    <col min="1232" max="1232" width="3.5703125" style="7" customWidth="1"/>
    <col min="1233" max="1233" width="44.5703125" style="7" customWidth="1"/>
    <col min="1234" max="1234" width="7.42578125" style="7" customWidth="1"/>
    <col min="1235" max="1235" width="8.5703125" style="7" customWidth="1"/>
    <col min="1236" max="1236" width="10" style="7" customWidth="1"/>
    <col min="1237" max="1237" width="13.85546875" style="7" customWidth="1"/>
    <col min="1238" max="1238" width="4.42578125" style="7" customWidth="1"/>
    <col min="1239" max="1240" width="15" style="7" bestFit="1" customWidth="1"/>
    <col min="1241" max="1485" width="9.140625" style="7"/>
    <col min="1486" max="1486" width="5.5703125" style="7" customWidth="1"/>
    <col min="1487" max="1487" width="8.5703125" style="7" customWidth="1"/>
    <col min="1488" max="1488" width="3.5703125" style="7" customWidth="1"/>
    <col min="1489" max="1489" width="44.5703125" style="7" customWidth="1"/>
    <col min="1490" max="1490" width="7.42578125" style="7" customWidth="1"/>
    <col min="1491" max="1491" width="8.5703125" style="7" customWidth="1"/>
    <col min="1492" max="1492" width="10" style="7" customWidth="1"/>
    <col min="1493" max="1493" width="13.85546875" style="7" customWidth="1"/>
    <col min="1494" max="1494" width="4.42578125" style="7" customWidth="1"/>
    <col min="1495" max="1496" width="15" style="7" bestFit="1" customWidth="1"/>
    <col min="1497" max="1741" width="9.140625" style="7"/>
    <col min="1742" max="1742" width="5.5703125" style="7" customWidth="1"/>
    <col min="1743" max="1743" width="8.5703125" style="7" customWidth="1"/>
    <col min="1744" max="1744" width="3.5703125" style="7" customWidth="1"/>
    <col min="1745" max="1745" width="44.5703125" style="7" customWidth="1"/>
    <col min="1746" max="1746" width="7.42578125" style="7" customWidth="1"/>
    <col min="1747" max="1747" width="8.5703125" style="7" customWidth="1"/>
    <col min="1748" max="1748" width="10" style="7" customWidth="1"/>
    <col min="1749" max="1749" width="13.85546875" style="7" customWidth="1"/>
    <col min="1750" max="1750" width="4.42578125" style="7" customWidth="1"/>
    <col min="1751" max="1752" width="15" style="7" bestFit="1" customWidth="1"/>
    <col min="1753" max="1997" width="9.140625" style="7"/>
    <col min="1998" max="1998" width="5.5703125" style="7" customWidth="1"/>
    <col min="1999" max="1999" width="8.5703125" style="7" customWidth="1"/>
    <col min="2000" max="2000" width="3.5703125" style="7" customWidth="1"/>
    <col min="2001" max="2001" width="44.5703125" style="7" customWidth="1"/>
    <col min="2002" max="2002" width="7.42578125" style="7" customWidth="1"/>
    <col min="2003" max="2003" width="8.5703125" style="7" customWidth="1"/>
    <col min="2004" max="2004" width="10" style="7" customWidth="1"/>
    <col min="2005" max="2005" width="13.85546875" style="7" customWidth="1"/>
    <col min="2006" max="2006" width="4.42578125" style="7" customWidth="1"/>
    <col min="2007" max="2008" width="15" style="7" bestFit="1" customWidth="1"/>
    <col min="2009" max="2253" width="9.140625" style="7"/>
    <col min="2254" max="2254" width="5.5703125" style="7" customWidth="1"/>
    <col min="2255" max="2255" width="8.5703125" style="7" customWidth="1"/>
    <col min="2256" max="2256" width="3.5703125" style="7" customWidth="1"/>
    <col min="2257" max="2257" width="44.5703125" style="7" customWidth="1"/>
    <col min="2258" max="2258" width="7.42578125" style="7" customWidth="1"/>
    <col min="2259" max="2259" width="8.5703125" style="7" customWidth="1"/>
    <col min="2260" max="2260" width="10" style="7" customWidth="1"/>
    <col min="2261" max="2261" width="13.85546875" style="7" customWidth="1"/>
    <col min="2262" max="2262" width="4.42578125" style="7" customWidth="1"/>
    <col min="2263" max="2264" width="15" style="7" bestFit="1" customWidth="1"/>
    <col min="2265" max="2509" width="9.140625" style="7"/>
    <col min="2510" max="2510" width="5.5703125" style="7" customWidth="1"/>
    <col min="2511" max="2511" width="8.5703125" style="7" customWidth="1"/>
    <col min="2512" max="2512" width="3.5703125" style="7" customWidth="1"/>
    <col min="2513" max="2513" width="44.5703125" style="7" customWidth="1"/>
    <col min="2514" max="2514" width="7.42578125" style="7" customWidth="1"/>
    <col min="2515" max="2515" width="8.5703125" style="7" customWidth="1"/>
    <col min="2516" max="2516" width="10" style="7" customWidth="1"/>
    <col min="2517" max="2517" width="13.85546875" style="7" customWidth="1"/>
    <col min="2518" max="2518" width="4.42578125" style="7" customWidth="1"/>
    <col min="2519" max="2520" width="15" style="7" bestFit="1" customWidth="1"/>
    <col min="2521" max="2765" width="9.140625" style="7"/>
    <col min="2766" max="2766" width="5.5703125" style="7" customWidth="1"/>
    <col min="2767" max="2767" width="8.5703125" style="7" customWidth="1"/>
    <col min="2768" max="2768" width="3.5703125" style="7" customWidth="1"/>
    <col min="2769" max="2769" width="44.5703125" style="7" customWidth="1"/>
    <col min="2770" max="2770" width="7.42578125" style="7" customWidth="1"/>
    <col min="2771" max="2771" width="8.5703125" style="7" customWidth="1"/>
    <col min="2772" max="2772" width="10" style="7" customWidth="1"/>
    <col min="2773" max="2773" width="13.85546875" style="7" customWidth="1"/>
    <col min="2774" max="2774" width="4.42578125" style="7" customWidth="1"/>
    <col min="2775" max="2776" width="15" style="7" bestFit="1" customWidth="1"/>
    <col min="2777" max="3021" width="9.140625" style="7"/>
    <col min="3022" max="3022" width="5.5703125" style="7" customWidth="1"/>
    <col min="3023" max="3023" width="8.5703125" style="7" customWidth="1"/>
    <col min="3024" max="3024" width="3.5703125" style="7" customWidth="1"/>
    <col min="3025" max="3025" width="44.5703125" style="7" customWidth="1"/>
    <col min="3026" max="3026" width="7.42578125" style="7" customWidth="1"/>
    <col min="3027" max="3027" width="8.5703125" style="7" customWidth="1"/>
    <col min="3028" max="3028" width="10" style="7" customWidth="1"/>
    <col min="3029" max="3029" width="13.85546875" style="7" customWidth="1"/>
    <col min="3030" max="3030" width="4.42578125" style="7" customWidth="1"/>
    <col min="3031" max="3032" width="15" style="7" bestFit="1" customWidth="1"/>
    <col min="3033" max="3277" width="9.140625" style="7"/>
    <col min="3278" max="3278" width="5.5703125" style="7" customWidth="1"/>
    <col min="3279" max="3279" width="8.5703125" style="7" customWidth="1"/>
    <col min="3280" max="3280" width="3.5703125" style="7" customWidth="1"/>
    <col min="3281" max="3281" width="44.5703125" style="7" customWidth="1"/>
    <col min="3282" max="3282" width="7.42578125" style="7" customWidth="1"/>
    <col min="3283" max="3283" width="8.5703125" style="7" customWidth="1"/>
    <col min="3284" max="3284" width="10" style="7" customWidth="1"/>
    <col min="3285" max="3285" width="13.85546875" style="7" customWidth="1"/>
    <col min="3286" max="3286" width="4.42578125" style="7" customWidth="1"/>
    <col min="3287" max="3288" width="15" style="7" bestFit="1" customWidth="1"/>
    <col min="3289" max="3533" width="9.140625" style="7"/>
    <col min="3534" max="3534" width="5.5703125" style="7" customWidth="1"/>
    <col min="3535" max="3535" width="8.5703125" style="7" customWidth="1"/>
    <col min="3536" max="3536" width="3.5703125" style="7" customWidth="1"/>
    <col min="3537" max="3537" width="44.5703125" style="7" customWidth="1"/>
    <col min="3538" max="3538" width="7.42578125" style="7" customWidth="1"/>
    <col min="3539" max="3539" width="8.5703125" style="7" customWidth="1"/>
    <col min="3540" max="3540" width="10" style="7" customWidth="1"/>
    <col min="3541" max="3541" width="13.85546875" style="7" customWidth="1"/>
    <col min="3542" max="3542" width="4.42578125" style="7" customWidth="1"/>
    <col min="3543" max="3544" width="15" style="7" bestFit="1" customWidth="1"/>
    <col min="3545" max="3789" width="9.140625" style="7"/>
    <col min="3790" max="3790" width="5.5703125" style="7" customWidth="1"/>
    <col min="3791" max="3791" width="8.5703125" style="7" customWidth="1"/>
    <col min="3792" max="3792" width="3.5703125" style="7" customWidth="1"/>
    <col min="3793" max="3793" width="44.5703125" style="7" customWidth="1"/>
    <col min="3794" max="3794" width="7.42578125" style="7" customWidth="1"/>
    <col min="3795" max="3795" width="8.5703125" style="7" customWidth="1"/>
    <col min="3796" max="3796" width="10" style="7" customWidth="1"/>
    <col min="3797" max="3797" width="13.85546875" style="7" customWidth="1"/>
    <col min="3798" max="3798" width="4.42578125" style="7" customWidth="1"/>
    <col min="3799" max="3800" width="15" style="7" bestFit="1" customWidth="1"/>
    <col min="3801" max="4045" width="9.140625" style="7"/>
    <col min="4046" max="4046" width="5.5703125" style="7" customWidth="1"/>
    <col min="4047" max="4047" width="8.5703125" style="7" customWidth="1"/>
    <col min="4048" max="4048" width="3.5703125" style="7" customWidth="1"/>
    <col min="4049" max="4049" width="44.5703125" style="7" customWidth="1"/>
    <col min="4050" max="4050" width="7.42578125" style="7" customWidth="1"/>
    <col min="4051" max="4051" width="8.5703125" style="7" customWidth="1"/>
    <col min="4052" max="4052" width="10" style="7" customWidth="1"/>
    <col min="4053" max="4053" width="13.85546875" style="7" customWidth="1"/>
    <col min="4054" max="4054" width="4.42578125" style="7" customWidth="1"/>
    <col min="4055" max="4056" width="15" style="7" bestFit="1" customWidth="1"/>
    <col min="4057" max="4301" width="9.140625" style="7"/>
    <col min="4302" max="4302" width="5.5703125" style="7" customWidth="1"/>
    <col min="4303" max="4303" width="8.5703125" style="7" customWidth="1"/>
    <col min="4304" max="4304" width="3.5703125" style="7" customWidth="1"/>
    <col min="4305" max="4305" width="44.5703125" style="7" customWidth="1"/>
    <col min="4306" max="4306" width="7.42578125" style="7" customWidth="1"/>
    <col min="4307" max="4307" width="8.5703125" style="7" customWidth="1"/>
    <col min="4308" max="4308" width="10" style="7" customWidth="1"/>
    <col min="4309" max="4309" width="13.85546875" style="7" customWidth="1"/>
    <col min="4310" max="4310" width="4.42578125" style="7" customWidth="1"/>
    <col min="4311" max="4312" width="15" style="7" bestFit="1" customWidth="1"/>
    <col min="4313" max="4557" width="9.140625" style="7"/>
    <col min="4558" max="4558" width="5.5703125" style="7" customWidth="1"/>
    <col min="4559" max="4559" width="8.5703125" style="7" customWidth="1"/>
    <col min="4560" max="4560" width="3.5703125" style="7" customWidth="1"/>
    <col min="4561" max="4561" width="44.5703125" style="7" customWidth="1"/>
    <col min="4562" max="4562" width="7.42578125" style="7" customWidth="1"/>
    <col min="4563" max="4563" width="8.5703125" style="7" customWidth="1"/>
    <col min="4564" max="4564" width="10" style="7" customWidth="1"/>
    <col min="4565" max="4565" width="13.85546875" style="7" customWidth="1"/>
    <col min="4566" max="4566" width="4.42578125" style="7" customWidth="1"/>
    <col min="4567" max="4568" width="15" style="7" bestFit="1" customWidth="1"/>
    <col min="4569" max="4813" width="9.140625" style="7"/>
    <col min="4814" max="4814" width="5.5703125" style="7" customWidth="1"/>
    <col min="4815" max="4815" width="8.5703125" style="7" customWidth="1"/>
    <col min="4816" max="4816" width="3.5703125" style="7" customWidth="1"/>
    <col min="4817" max="4817" width="44.5703125" style="7" customWidth="1"/>
    <col min="4818" max="4818" width="7.42578125" style="7" customWidth="1"/>
    <col min="4819" max="4819" width="8.5703125" style="7" customWidth="1"/>
    <col min="4820" max="4820" width="10" style="7" customWidth="1"/>
    <col min="4821" max="4821" width="13.85546875" style="7" customWidth="1"/>
    <col min="4822" max="4822" width="4.42578125" style="7" customWidth="1"/>
    <col min="4823" max="4824" width="15" style="7" bestFit="1" customWidth="1"/>
    <col min="4825" max="5069" width="9.140625" style="7"/>
    <col min="5070" max="5070" width="5.5703125" style="7" customWidth="1"/>
    <col min="5071" max="5071" width="8.5703125" style="7" customWidth="1"/>
    <col min="5072" max="5072" width="3.5703125" style="7" customWidth="1"/>
    <col min="5073" max="5073" width="44.5703125" style="7" customWidth="1"/>
    <col min="5074" max="5074" width="7.42578125" style="7" customWidth="1"/>
    <col min="5075" max="5075" width="8.5703125" style="7" customWidth="1"/>
    <col min="5076" max="5076" width="10" style="7" customWidth="1"/>
    <col min="5077" max="5077" width="13.85546875" style="7" customWidth="1"/>
    <col min="5078" max="5078" width="4.42578125" style="7" customWidth="1"/>
    <col min="5079" max="5080" width="15" style="7" bestFit="1" customWidth="1"/>
    <col min="5081" max="5325" width="9.140625" style="7"/>
    <col min="5326" max="5326" width="5.5703125" style="7" customWidth="1"/>
    <col min="5327" max="5327" width="8.5703125" style="7" customWidth="1"/>
    <col min="5328" max="5328" width="3.5703125" style="7" customWidth="1"/>
    <col min="5329" max="5329" width="44.5703125" style="7" customWidth="1"/>
    <col min="5330" max="5330" width="7.42578125" style="7" customWidth="1"/>
    <col min="5331" max="5331" width="8.5703125" style="7" customWidth="1"/>
    <col min="5332" max="5332" width="10" style="7" customWidth="1"/>
    <col min="5333" max="5333" width="13.85546875" style="7" customWidth="1"/>
    <col min="5334" max="5334" width="4.42578125" style="7" customWidth="1"/>
    <col min="5335" max="5336" width="15" style="7" bestFit="1" customWidth="1"/>
    <col min="5337" max="5581" width="9.140625" style="7"/>
    <col min="5582" max="5582" width="5.5703125" style="7" customWidth="1"/>
    <col min="5583" max="5583" width="8.5703125" style="7" customWidth="1"/>
    <col min="5584" max="5584" width="3.5703125" style="7" customWidth="1"/>
    <col min="5585" max="5585" width="44.5703125" style="7" customWidth="1"/>
    <col min="5586" max="5586" width="7.42578125" style="7" customWidth="1"/>
    <col min="5587" max="5587" width="8.5703125" style="7" customWidth="1"/>
    <col min="5588" max="5588" width="10" style="7" customWidth="1"/>
    <col min="5589" max="5589" width="13.85546875" style="7" customWidth="1"/>
    <col min="5590" max="5590" width="4.42578125" style="7" customWidth="1"/>
    <col min="5591" max="5592" width="15" style="7" bestFit="1" customWidth="1"/>
    <col min="5593" max="5837" width="9.140625" style="7"/>
    <col min="5838" max="5838" width="5.5703125" style="7" customWidth="1"/>
    <col min="5839" max="5839" width="8.5703125" style="7" customWidth="1"/>
    <col min="5840" max="5840" width="3.5703125" style="7" customWidth="1"/>
    <col min="5841" max="5841" width="44.5703125" style="7" customWidth="1"/>
    <col min="5842" max="5842" width="7.42578125" style="7" customWidth="1"/>
    <col min="5843" max="5843" width="8.5703125" style="7" customWidth="1"/>
    <col min="5844" max="5844" width="10" style="7" customWidth="1"/>
    <col min="5845" max="5845" width="13.85546875" style="7" customWidth="1"/>
    <col min="5846" max="5846" width="4.42578125" style="7" customWidth="1"/>
    <col min="5847" max="5848" width="15" style="7" bestFit="1" customWidth="1"/>
    <col min="5849" max="6093" width="9.140625" style="7"/>
    <col min="6094" max="6094" width="5.5703125" style="7" customWidth="1"/>
    <col min="6095" max="6095" width="8.5703125" style="7" customWidth="1"/>
    <col min="6096" max="6096" width="3.5703125" style="7" customWidth="1"/>
    <col min="6097" max="6097" width="44.5703125" style="7" customWidth="1"/>
    <col min="6098" max="6098" width="7.42578125" style="7" customWidth="1"/>
    <col min="6099" max="6099" width="8.5703125" style="7" customWidth="1"/>
    <col min="6100" max="6100" width="10" style="7" customWidth="1"/>
    <col min="6101" max="6101" width="13.85546875" style="7" customWidth="1"/>
    <col min="6102" max="6102" width="4.42578125" style="7" customWidth="1"/>
    <col min="6103" max="6104" width="15" style="7" bestFit="1" customWidth="1"/>
    <col min="6105" max="6349" width="9.140625" style="7"/>
    <col min="6350" max="6350" width="5.5703125" style="7" customWidth="1"/>
    <col min="6351" max="6351" width="8.5703125" style="7" customWidth="1"/>
    <col min="6352" max="6352" width="3.5703125" style="7" customWidth="1"/>
    <col min="6353" max="6353" width="44.5703125" style="7" customWidth="1"/>
    <col min="6354" max="6354" width="7.42578125" style="7" customWidth="1"/>
    <col min="6355" max="6355" width="8.5703125" style="7" customWidth="1"/>
    <col min="6356" max="6356" width="10" style="7" customWidth="1"/>
    <col min="6357" max="6357" width="13.85546875" style="7" customWidth="1"/>
    <col min="6358" max="6358" width="4.42578125" style="7" customWidth="1"/>
    <col min="6359" max="6360" width="15" style="7" bestFit="1" customWidth="1"/>
    <col min="6361" max="6605" width="9.140625" style="7"/>
    <col min="6606" max="6606" width="5.5703125" style="7" customWidth="1"/>
    <col min="6607" max="6607" width="8.5703125" style="7" customWidth="1"/>
    <col min="6608" max="6608" width="3.5703125" style="7" customWidth="1"/>
    <col min="6609" max="6609" width="44.5703125" style="7" customWidth="1"/>
    <col min="6610" max="6610" width="7.42578125" style="7" customWidth="1"/>
    <col min="6611" max="6611" width="8.5703125" style="7" customWidth="1"/>
    <col min="6612" max="6612" width="10" style="7" customWidth="1"/>
    <col min="6613" max="6613" width="13.85546875" style="7" customWidth="1"/>
    <col min="6614" max="6614" width="4.42578125" style="7" customWidth="1"/>
    <col min="6615" max="6616" width="15" style="7" bestFit="1" customWidth="1"/>
    <col min="6617" max="6861" width="9.140625" style="7"/>
    <col min="6862" max="6862" width="5.5703125" style="7" customWidth="1"/>
    <col min="6863" max="6863" width="8.5703125" style="7" customWidth="1"/>
    <col min="6864" max="6864" width="3.5703125" style="7" customWidth="1"/>
    <col min="6865" max="6865" width="44.5703125" style="7" customWidth="1"/>
    <col min="6866" max="6866" width="7.42578125" style="7" customWidth="1"/>
    <col min="6867" max="6867" width="8.5703125" style="7" customWidth="1"/>
    <col min="6868" max="6868" width="10" style="7" customWidth="1"/>
    <col min="6869" max="6869" width="13.85546875" style="7" customWidth="1"/>
    <col min="6870" max="6870" width="4.42578125" style="7" customWidth="1"/>
    <col min="6871" max="6872" width="15" style="7" bestFit="1" customWidth="1"/>
    <col min="6873" max="7117" width="9.140625" style="7"/>
    <col min="7118" max="7118" width="5.5703125" style="7" customWidth="1"/>
    <col min="7119" max="7119" width="8.5703125" style="7" customWidth="1"/>
    <col min="7120" max="7120" width="3.5703125" style="7" customWidth="1"/>
    <col min="7121" max="7121" width="44.5703125" style="7" customWidth="1"/>
    <col min="7122" max="7122" width="7.42578125" style="7" customWidth="1"/>
    <col min="7123" max="7123" width="8.5703125" style="7" customWidth="1"/>
    <col min="7124" max="7124" width="10" style="7" customWidth="1"/>
    <col min="7125" max="7125" width="13.85546875" style="7" customWidth="1"/>
    <col min="7126" max="7126" width="4.42578125" style="7" customWidth="1"/>
    <col min="7127" max="7128" width="15" style="7" bestFit="1" customWidth="1"/>
    <col min="7129" max="7373" width="9.140625" style="7"/>
    <col min="7374" max="7374" width="5.5703125" style="7" customWidth="1"/>
    <col min="7375" max="7375" width="8.5703125" style="7" customWidth="1"/>
    <col min="7376" max="7376" width="3.5703125" style="7" customWidth="1"/>
    <col min="7377" max="7377" width="44.5703125" style="7" customWidth="1"/>
    <col min="7378" max="7378" width="7.42578125" style="7" customWidth="1"/>
    <col min="7379" max="7379" width="8.5703125" style="7" customWidth="1"/>
    <col min="7380" max="7380" width="10" style="7" customWidth="1"/>
    <col min="7381" max="7381" width="13.85546875" style="7" customWidth="1"/>
    <col min="7382" max="7382" width="4.42578125" style="7" customWidth="1"/>
    <col min="7383" max="7384" width="15" style="7" bestFit="1" customWidth="1"/>
    <col min="7385" max="7629" width="9.140625" style="7"/>
    <col min="7630" max="7630" width="5.5703125" style="7" customWidth="1"/>
    <col min="7631" max="7631" width="8.5703125" style="7" customWidth="1"/>
    <col min="7632" max="7632" width="3.5703125" style="7" customWidth="1"/>
    <col min="7633" max="7633" width="44.5703125" style="7" customWidth="1"/>
    <col min="7634" max="7634" width="7.42578125" style="7" customWidth="1"/>
    <col min="7635" max="7635" width="8.5703125" style="7" customWidth="1"/>
    <col min="7636" max="7636" width="10" style="7" customWidth="1"/>
    <col min="7637" max="7637" width="13.85546875" style="7" customWidth="1"/>
    <col min="7638" max="7638" width="4.42578125" style="7" customWidth="1"/>
    <col min="7639" max="7640" width="15" style="7" bestFit="1" customWidth="1"/>
    <col min="7641" max="7885" width="9.140625" style="7"/>
    <col min="7886" max="7886" width="5.5703125" style="7" customWidth="1"/>
    <col min="7887" max="7887" width="8.5703125" style="7" customWidth="1"/>
    <col min="7888" max="7888" width="3.5703125" style="7" customWidth="1"/>
    <col min="7889" max="7889" width="44.5703125" style="7" customWidth="1"/>
    <col min="7890" max="7890" width="7.42578125" style="7" customWidth="1"/>
    <col min="7891" max="7891" width="8.5703125" style="7" customWidth="1"/>
    <col min="7892" max="7892" width="10" style="7" customWidth="1"/>
    <col min="7893" max="7893" width="13.85546875" style="7" customWidth="1"/>
    <col min="7894" max="7894" width="4.42578125" style="7" customWidth="1"/>
    <col min="7895" max="7896" width="15" style="7" bestFit="1" customWidth="1"/>
    <col min="7897" max="8141" width="9.140625" style="7"/>
    <col min="8142" max="8142" width="5.5703125" style="7" customWidth="1"/>
    <col min="8143" max="8143" width="8.5703125" style="7" customWidth="1"/>
    <col min="8144" max="8144" width="3.5703125" style="7" customWidth="1"/>
    <col min="8145" max="8145" width="44.5703125" style="7" customWidth="1"/>
    <col min="8146" max="8146" width="7.42578125" style="7" customWidth="1"/>
    <col min="8147" max="8147" width="8.5703125" style="7" customWidth="1"/>
    <col min="8148" max="8148" width="10" style="7" customWidth="1"/>
    <col min="8149" max="8149" width="13.85546875" style="7" customWidth="1"/>
    <col min="8150" max="8150" width="4.42578125" style="7" customWidth="1"/>
    <col min="8151" max="8152" width="15" style="7" bestFit="1" customWidth="1"/>
    <col min="8153" max="8397" width="9.140625" style="7"/>
    <col min="8398" max="8398" width="5.5703125" style="7" customWidth="1"/>
    <col min="8399" max="8399" width="8.5703125" style="7" customWidth="1"/>
    <col min="8400" max="8400" width="3.5703125" style="7" customWidth="1"/>
    <col min="8401" max="8401" width="44.5703125" style="7" customWidth="1"/>
    <col min="8402" max="8402" width="7.42578125" style="7" customWidth="1"/>
    <col min="8403" max="8403" width="8.5703125" style="7" customWidth="1"/>
    <col min="8404" max="8404" width="10" style="7" customWidth="1"/>
    <col min="8405" max="8405" width="13.85546875" style="7" customWidth="1"/>
    <col min="8406" max="8406" width="4.42578125" style="7" customWidth="1"/>
    <col min="8407" max="8408" width="15" style="7" bestFit="1" customWidth="1"/>
    <col min="8409" max="8653" width="9.140625" style="7"/>
    <col min="8654" max="8654" width="5.5703125" style="7" customWidth="1"/>
    <col min="8655" max="8655" width="8.5703125" style="7" customWidth="1"/>
    <col min="8656" max="8656" width="3.5703125" style="7" customWidth="1"/>
    <col min="8657" max="8657" width="44.5703125" style="7" customWidth="1"/>
    <col min="8658" max="8658" width="7.42578125" style="7" customWidth="1"/>
    <col min="8659" max="8659" width="8.5703125" style="7" customWidth="1"/>
    <col min="8660" max="8660" width="10" style="7" customWidth="1"/>
    <col min="8661" max="8661" width="13.85546875" style="7" customWidth="1"/>
    <col min="8662" max="8662" width="4.42578125" style="7" customWidth="1"/>
    <col min="8663" max="8664" width="15" style="7" bestFit="1" customWidth="1"/>
    <col min="8665" max="8909" width="9.140625" style="7"/>
    <col min="8910" max="8910" width="5.5703125" style="7" customWidth="1"/>
    <col min="8911" max="8911" width="8.5703125" style="7" customWidth="1"/>
    <col min="8912" max="8912" width="3.5703125" style="7" customWidth="1"/>
    <col min="8913" max="8913" width="44.5703125" style="7" customWidth="1"/>
    <col min="8914" max="8914" width="7.42578125" style="7" customWidth="1"/>
    <col min="8915" max="8915" width="8.5703125" style="7" customWidth="1"/>
    <col min="8916" max="8916" width="10" style="7" customWidth="1"/>
    <col min="8917" max="8917" width="13.85546875" style="7" customWidth="1"/>
    <col min="8918" max="8918" width="4.42578125" style="7" customWidth="1"/>
    <col min="8919" max="8920" width="15" style="7" bestFit="1" customWidth="1"/>
    <col min="8921" max="9165" width="9.140625" style="7"/>
    <col min="9166" max="9166" width="5.5703125" style="7" customWidth="1"/>
    <col min="9167" max="9167" width="8.5703125" style="7" customWidth="1"/>
    <col min="9168" max="9168" width="3.5703125" style="7" customWidth="1"/>
    <col min="9169" max="9169" width="44.5703125" style="7" customWidth="1"/>
    <col min="9170" max="9170" width="7.42578125" style="7" customWidth="1"/>
    <col min="9171" max="9171" width="8.5703125" style="7" customWidth="1"/>
    <col min="9172" max="9172" width="10" style="7" customWidth="1"/>
    <col min="9173" max="9173" width="13.85546875" style="7" customWidth="1"/>
    <col min="9174" max="9174" width="4.42578125" style="7" customWidth="1"/>
    <col min="9175" max="9176" width="15" style="7" bestFit="1" customWidth="1"/>
    <col min="9177" max="9421" width="9.140625" style="7"/>
    <col min="9422" max="9422" width="5.5703125" style="7" customWidth="1"/>
    <col min="9423" max="9423" width="8.5703125" style="7" customWidth="1"/>
    <col min="9424" max="9424" width="3.5703125" style="7" customWidth="1"/>
    <col min="9425" max="9425" width="44.5703125" style="7" customWidth="1"/>
    <col min="9426" max="9426" width="7.42578125" style="7" customWidth="1"/>
    <col min="9427" max="9427" width="8.5703125" style="7" customWidth="1"/>
    <col min="9428" max="9428" width="10" style="7" customWidth="1"/>
    <col min="9429" max="9429" width="13.85546875" style="7" customWidth="1"/>
    <col min="9430" max="9430" width="4.42578125" style="7" customWidth="1"/>
    <col min="9431" max="9432" width="15" style="7" bestFit="1" customWidth="1"/>
    <col min="9433" max="9677" width="9.140625" style="7"/>
    <col min="9678" max="9678" width="5.5703125" style="7" customWidth="1"/>
    <col min="9679" max="9679" width="8.5703125" style="7" customWidth="1"/>
    <col min="9680" max="9680" width="3.5703125" style="7" customWidth="1"/>
    <col min="9681" max="9681" width="44.5703125" style="7" customWidth="1"/>
    <col min="9682" max="9682" width="7.42578125" style="7" customWidth="1"/>
    <col min="9683" max="9683" width="8.5703125" style="7" customWidth="1"/>
    <col min="9684" max="9684" width="10" style="7" customWidth="1"/>
    <col min="9685" max="9685" width="13.85546875" style="7" customWidth="1"/>
    <col min="9686" max="9686" width="4.42578125" style="7" customWidth="1"/>
    <col min="9687" max="9688" width="15" style="7" bestFit="1" customWidth="1"/>
    <col min="9689" max="9933" width="9.140625" style="7"/>
    <col min="9934" max="9934" width="5.5703125" style="7" customWidth="1"/>
    <col min="9935" max="9935" width="8.5703125" style="7" customWidth="1"/>
    <col min="9936" max="9936" width="3.5703125" style="7" customWidth="1"/>
    <col min="9937" max="9937" width="44.5703125" style="7" customWidth="1"/>
    <col min="9938" max="9938" width="7.42578125" style="7" customWidth="1"/>
    <col min="9939" max="9939" width="8.5703125" style="7" customWidth="1"/>
    <col min="9940" max="9940" width="10" style="7" customWidth="1"/>
    <col min="9941" max="9941" width="13.85546875" style="7" customWidth="1"/>
    <col min="9942" max="9942" width="4.42578125" style="7" customWidth="1"/>
    <col min="9943" max="9944" width="15" style="7" bestFit="1" customWidth="1"/>
    <col min="9945" max="10189" width="9.140625" style="7"/>
    <col min="10190" max="10190" width="5.5703125" style="7" customWidth="1"/>
    <col min="10191" max="10191" width="8.5703125" style="7" customWidth="1"/>
    <col min="10192" max="10192" width="3.5703125" style="7" customWidth="1"/>
    <col min="10193" max="10193" width="44.5703125" style="7" customWidth="1"/>
    <col min="10194" max="10194" width="7.42578125" style="7" customWidth="1"/>
    <col min="10195" max="10195" width="8.5703125" style="7" customWidth="1"/>
    <col min="10196" max="10196" width="10" style="7" customWidth="1"/>
    <col min="10197" max="10197" width="13.85546875" style="7" customWidth="1"/>
    <col min="10198" max="10198" width="4.42578125" style="7" customWidth="1"/>
    <col min="10199" max="10200" width="15" style="7" bestFit="1" customWidth="1"/>
    <col min="10201" max="10445" width="9.140625" style="7"/>
    <col min="10446" max="10446" width="5.5703125" style="7" customWidth="1"/>
    <col min="10447" max="10447" width="8.5703125" style="7" customWidth="1"/>
    <col min="10448" max="10448" width="3.5703125" style="7" customWidth="1"/>
    <col min="10449" max="10449" width="44.5703125" style="7" customWidth="1"/>
    <col min="10450" max="10450" width="7.42578125" style="7" customWidth="1"/>
    <col min="10451" max="10451" width="8.5703125" style="7" customWidth="1"/>
    <col min="10452" max="10452" width="10" style="7" customWidth="1"/>
    <col min="10453" max="10453" width="13.85546875" style="7" customWidth="1"/>
    <col min="10454" max="10454" width="4.42578125" style="7" customWidth="1"/>
    <col min="10455" max="10456" width="15" style="7" bestFit="1" customWidth="1"/>
    <col min="10457" max="10701" width="9.140625" style="7"/>
    <col min="10702" max="10702" width="5.5703125" style="7" customWidth="1"/>
    <col min="10703" max="10703" width="8.5703125" style="7" customWidth="1"/>
    <col min="10704" max="10704" width="3.5703125" style="7" customWidth="1"/>
    <col min="10705" max="10705" width="44.5703125" style="7" customWidth="1"/>
    <col min="10706" max="10706" width="7.42578125" style="7" customWidth="1"/>
    <col min="10707" max="10707" width="8.5703125" style="7" customWidth="1"/>
    <col min="10708" max="10708" width="10" style="7" customWidth="1"/>
    <col min="10709" max="10709" width="13.85546875" style="7" customWidth="1"/>
    <col min="10710" max="10710" width="4.42578125" style="7" customWidth="1"/>
    <col min="10711" max="10712" width="15" style="7" bestFit="1" customWidth="1"/>
    <col min="10713" max="10957" width="9.140625" style="7"/>
    <col min="10958" max="10958" width="5.5703125" style="7" customWidth="1"/>
    <col min="10959" max="10959" width="8.5703125" style="7" customWidth="1"/>
    <col min="10960" max="10960" width="3.5703125" style="7" customWidth="1"/>
    <col min="10961" max="10961" width="44.5703125" style="7" customWidth="1"/>
    <col min="10962" max="10962" width="7.42578125" style="7" customWidth="1"/>
    <col min="10963" max="10963" width="8.5703125" style="7" customWidth="1"/>
    <col min="10964" max="10964" width="10" style="7" customWidth="1"/>
    <col min="10965" max="10965" width="13.85546875" style="7" customWidth="1"/>
    <col min="10966" max="10966" width="4.42578125" style="7" customWidth="1"/>
    <col min="10967" max="10968" width="15" style="7" bestFit="1" customWidth="1"/>
    <col min="10969" max="11213" width="9.140625" style="7"/>
    <col min="11214" max="11214" width="5.5703125" style="7" customWidth="1"/>
    <col min="11215" max="11215" width="8.5703125" style="7" customWidth="1"/>
    <col min="11216" max="11216" width="3.5703125" style="7" customWidth="1"/>
    <col min="11217" max="11217" width="44.5703125" style="7" customWidth="1"/>
    <col min="11218" max="11218" width="7.42578125" style="7" customWidth="1"/>
    <col min="11219" max="11219" width="8.5703125" style="7" customWidth="1"/>
    <col min="11220" max="11220" width="10" style="7" customWidth="1"/>
    <col min="11221" max="11221" width="13.85546875" style="7" customWidth="1"/>
    <col min="11222" max="11222" width="4.42578125" style="7" customWidth="1"/>
    <col min="11223" max="11224" width="15" style="7" bestFit="1" customWidth="1"/>
    <col min="11225" max="11469" width="9.140625" style="7"/>
    <col min="11470" max="11470" width="5.5703125" style="7" customWidth="1"/>
    <col min="11471" max="11471" width="8.5703125" style="7" customWidth="1"/>
    <col min="11472" max="11472" width="3.5703125" style="7" customWidth="1"/>
    <col min="11473" max="11473" width="44.5703125" style="7" customWidth="1"/>
    <col min="11474" max="11474" width="7.42578125" style="7" customWidth="1"/>
    <col min="11475" max="11475" width="8.5703125" style="7" customWidth="1"/>
    <col min="11476" max="11476" width="10" style="7" customWidth="1"/>
    <col min="11477" max="11477" width="13.85546875" style="7" customWidth="1"/>
    <col min="11478" max="11478" width="4.42578125" style="7" customWidth="1"/>
    <col min="11479" max="11480" width="15" style="7" bestFit="1" customWidth="1"/>
    <col min="11481" max="11725" width="9.140625" style="7"/>
    <col min="11726" max="11726" width="5.5703125" style="7" customWidth="1"/>
    <col min="11727" max="11727" width="8.5703125" style="7" customWidth="1"/>
    <col min="11728" max="11728" width="3.5703125" style="7" customWidth="1"/>
    <col min="11729" max="11729" width="44.5703125" style="7" customWidth="1"/>
    <col min="11730" max="11730" width="7.42578125" style="7" customWidth="1"/>
    <col min="11731" max="11731" width="8.5703125" style="7" customWidth="1"/>
    <col min="11732" max="11732" width="10" style="7" customWidth="1"/>
    <col min="11733" max="11733" width="13.85546875" style="7" customWidth="1"/>
    <col min="11734" max="11734" width="4.42578125" style="7" customWidth="1"/>
    <col min="11735" max="11736" width="15" style="7" bestFit="1" customWidth="1"/>
    <col min="11737" max="11981" width="9.140625" style="7"/>
    <col min="11982" max="11982" width="5.5703125" style="7" customWidth="1"/>
    <col min="11983" max="11983" width="8.5703125" style="7" customWidth="1"/>
    <col min="11984" max="11984" width="3.5703125" style="7" customWidth="1"/>
    <col min="11985" max="11985" width="44.5703125" style="7" customWidth="1"/>
    <col min="11986" max="11986" width="7.42578125" style="7" customWidth="1"/>
    <col min="11987" max="11987" width="8.5703125" style="7" customWidth="1"/>
    <col min="11988" max="11988" width="10" style="7" customWidth="1"/>
    <col min="11989" max="11989" width="13.85546875" style="7" customWidth="1"/>
    <col min="11990" max="11990" width="4.42578125" style="7" customWidth="1"/>
    <col min="11991" max="11992" width="15" style="7" bestFit="1" customWidth="1"/>
    <col min="11993" max="12237" width="9.140625" style="7"/>
    <col min="12238" max="12238" width="5.5703125" style="7" customWidth="1"/>
    <col min="12239" max="12239" width="8.5703125" style="7" customWidth="1"/>
    <col min="12240" max="12240" width="3.5703125" style="7" customWidth="1"/>
    <col min="12241" max="12241" width="44.5703125" style="7" customWidth="1"/>
    <col min="12242" max="12242" width="7.42578125" style="7" customWidth="1"/>
    <col min="12243" max="12243" width="8.5703125" style="7" customWidth="1"/>
    <col min="12244" max="12244" width="10" style="7" customWidth="1"/>
    <col min="12245" max="12245" width="13.85546875" style="7" customWidth="1"/>
    <col min="12246" max="12246" width="4.42578125" style="7" customWidth="1"/>
    <col min="12247" max="12248" width="15" style="7" bestFit="1" customWidth="1"/>
    <col min="12249" max="12493" width="9.140625" style="7"/>
    <col min="12494" max="12494" width="5.5703125" style="7" customWidth="1"/>
    <col min="12495" max="12495" width="8.5703125" style="7" customWidth="1"/>
    <col min="12496" max="12496" width="3.5703125" style="7" customWidth="1"/>
    <col min="12497" max="12497" width="44.5703125" style="7" customWidth="1"/>
    <col min="12498" max="12498" width="7.42578125" style="7" customWidth="1"/>
    <col min="12499" max="12499" width="8.5703125" style="7" customWidth="1"/>
    <col min="12500" max="12500" width="10" style="7" customWidth="1"/>
    <col min="12501" max="12501" width="13.85546875" style="7" customWidth="1"/>
    <col min="12502" max="12502" width="4.42578125" style="7" customWidth="1"/>
    <col min="12503" max="12504" width="15" style="7" bestFit="1" customWidth="1"/>
    <col min="12505" max="12749" width="9.140625" style="7"/>
    <col min="12750" max="12750" width="5.5703125" style="7" customWidth="1"/>
    <col min="12751" max="12751" width="8.5703125" style="7" customWidth="1"/>
    <col min="12752" max="12752" width="3.5703125" style="7" customWidth="1"/>
    <col min="12753" max="12753" width="44.5703125" style="7" customWidth="1"/>
    <col min="12754" max="12754" width="7.42578125" style="7" customWidth="1"/>
    <col min="12755" max="12755" width="8.5703125" style="7" customWidth="1"/>
    <col min="12756" max="12756" width="10" style="7" customWidth="1"/>
    <col min="12757" max="12757" width="13.85546875" style="7" customWidth="1"/>
    <col min="12758" max="12758" width="4.42578125" style="7" customWidth="1"/>
    <col min="12759" max="12760" width="15" style="7" bestFit="1" customWidth="1"/>
    <col min="12761" max="13005" width="9.140625" style="7"/>
    <col min="13006" max="13006" width="5.5703125" style="7" customWidth="1"/>
    <col min="13007" max="13007" width="8.5703125" style="7" customWidth="1"/>
    <col min="13008" max="13008" width="3.5703125" style="7" customWidth="1"/>
    <col min="13009" max="13009" width="44.5703125" style="7" customWidth="1"/>
    <col min="13010" max="13010" width="7.42578125" style="7" customWidth="1"/>
    <col min="13011" max="13011" width="8.5703125" style="7" customWidth="1"/>
    <col min="13012" max="13012" width="10" style="7" customWidth="1"/>
    <col min="13013" max="13013" width="13.85546875" style="7" customWidth="1"/>
    <col min="13014" max="13014" width="4.42578125" style="7" customWidth="1"/>
    <col min="13015" max="13016" width="15" style="7" bestFit="1" customWidth="1"/>
    <col min="13017" max="13261" width="9.140625" style="7"/>
    <col min="13262" max="13262" width="5.5703125" style="7" customWidth="1"/>
    <col min="13263" max="13263" width="8.5703125" style="7" customWidth="1"/>
    <col min="13264" max="13264" width="3.5703125" style="7" customWidth="1"/>
    <col min="13265" max="13265" width="44.5703125" style="7" customWidth="1"/>
    <col min="13266" max="13266" width="7.42578125" style="7" customWidth="1"/>
    <col min="13267" max="13267" width="8.5703125" style="7" customWidth="1"/>
    <col min="13268" max="13268" width="10" style="7" customWidth="1"/>
    <col min="13269" max="13269" width="13.85546875" style="7" customWidth="1"/>
    <col min="13270" max="13270" width="4.42578125" style="7" customWidth="1"/>
    <col min="13271" max="13272" width="15" style="7" bestFit="1" customWidth="1"/>
    <col min="13273" max="13517" width="9.140625" style="7"/>
    <col min="13518" max="13518" width="5.5703125" style="7" customWidth="1"/>
    <col min="13519" max="13519" width="8.5703125" style="7" customWidth="1"/>
    <col min="13520" max="13520" width="3.5703125" style="7" customWidth="1"/>
    <col min="13521" max="13521" width="44.5703125" style="7" customWidth="1"/>
    <col min="13522" max="13522" width="7.42578125" style="7" customWidth="1"/>
    <col min="13523" max="13523" width="8.5703125" style="7" customWidth="1"/>
    <col min="13524" max="13524" width="10" style="7" customWidth="1"/>
    <col min="13525" max="13525" width="13.85546875" style="7" customWidth="1"/>
    <col min="13526" max="13526" width="4.42578125" style="7" customWidth="1"/>
    <col min="13527" max="13528" width="15" style="7" bestFit="1" customWidth="1"/>
    <col min="13529" max="13773" width="9.140625" style="7"/>
    <col min="13774" max="13774" width="5.5703125" style="7" customWidth="1"/>
    <col min="13775" max="13775" width="8.5703125" style="7" customWidth="1"/>
    <col min="13776" max="13776" width="3.5703125" style="7" customWidth="1"/>
    <col min="13777" max="13777" width="44.5703125" style="7" customWidth="1"/>
    <col min="13778" max="13778" width="7.42578125" style="7" customWidth="1"/>
    <col min="13779" max="13779" width="8.5703125" style="7" customWidth="1"/>
    <col min="13780" max="13780" width="10" style="7" customWidth="1"/>
    <col min="13781" max="13781" width="13.85546875" style="7" customWidth="1"/>
    <col min="13782" max="13782" width="4.42578125" style="7" customWidth="1"/>
    <col min="13783" max="13784" width="15" style="7" bestFit="1" customWidth="1"/>
    <col min="13785" max="14029" width="9.140625" style="7"/>
    <col min="14030" max="14030" width="5.5703125" style="7" customWidth="1"/>
    <col min="14031" max="14031" width="8.5703125" style="7" customWidth="1"/>
    <col min="14032" max="14032" width="3.5703125" style="7" customWidth="1"/>
    <col min="14033" max="14033" width="44.5703125" style="7" customWidth="1"/>
    <col min="14034" max="14034" width="7.42578125" style="7" customWidth="1"/>
    <col min="14035" max="14035" width="8.5703125" style="7" customWidth="1"/>
    <col min="14036" max="14036" width="10" style="7" customWidth="1"/>
    <col min="14037" max="14037" width="13.85546875" style="7" customWidth="1"/>
    <col min="14038" max="14038" width="4.42578125" style="7" customWidth="1"/>
    <col min="14039" max="14040" width="15" style="7" bestFit="1" customWidth="1"/>
    <col min="14041" max="14285" width="9.140625" style="7"/>
    <col min="14286" max="14286" width="5.5703125" style="7" customWidth="1"/>
    <col min="14287" max="14287" width="8.5703125" style="7" customWidth="1"/>
    <col min="14288" max="14288" width="3.5703125" style="7" customWidth="1"/>
    <col min="14289" max="14289" width="44.5703125" style="7" customWidth="1"/>
    <col min="14290" max="14290" width="7.42578125" style="7" customWidth="1"/>
    <col min="14291" max="14291" width="8.5703125" style="7" customWidth="1"/>
    <col min="14292" max="14292" width="10" style="7" customWidth="1"/>
    <col min="14293" max="14293" width="13.85546875" style="7" customWidth="1"/>
    <col min="14294" max="14294" width="4.42578125" style="7" customWidth="1"/>
    <col min="14295" max="14296" width="15" style="7" bestFit="1" customWidth="1"/>
    <col min="14297" max="14541" width="9.140625" style="7"/>
    <col min="14542" max="14542" width="5.5703125" style="7" customWidth="1"/>
    <col min="14543" max="14543" width="8.5703125" style="7" customWidth="1"/>
    <col min="14544" max="14544" width="3.5703125" style="7" customWidth="1"/>
    <col min="14545" max="14545" width="44.5703125" style="7" customWidth="1"/>
    <col min="14546" max="14546" width="7.42578125" style="7" customWidth="1"/>
    <col min="14547" max="14547" width="8.5703125" style="7" customWidth="1"/>
    <col min="14548" max="14548" width="10" style="7" customWidth="1"/>
    <col min="14549" max="14549" width="13.85546875" style="7" customWidth="1"/>
    <col min="14550" max="14550" width="4.42578125" style="7" customWidth="1"/>
    <col min="14551" max="14552" width="15" style="7" bestFit="1" customWidth="1"/>
    <col min="14553" max="14797" width="9.140625" style="7"/>
    <col min="14798" max="14798" width="5.5703125" style="7" customWidth="1"/>
    <col min="14799" max="14799" width="8.5703125" style="7" customWidth="1"/>
    <col min="14800" max="14800" width="3.5703125" style="7" customWidth="1"/>
    <col min="14801" max="14801" width="44.5703125" style="7" customWidth="1"/>
    <col min="14802" max="14802" width="7.42578125" style="7" customWidth="1"/>
    <col min="14803" max="14803" width="8.5703125" style="7" customWidth="1"/>
    <col min="14804" max="14804" width="10" style="7" customWidth="1"/>
    <col min="14805" max="14805" width="13.85546875" style="7" customWidth="1"/>
    <col min="14806" max="14806" width="4.42578125" style="7" customWidth="1"/>
    <col min="14807" max="14808" width="15" style="7" bestFit="1" customWidth="1"/>
    <col min="14809" max="15053" width="9.140625" style="7"/>
    <col min="15054" max="15054" width="5.5703125" style="7" customWidth="1"/>
    <col min="15055" max="15055" width="8.5703125" style="7" customWidth="1"/>
    <col min="15056" max="15056" width="3.5703125" style="7" customWidth="1"/>
    <col min="15057" max="15057" width="44.5703125" style="7" customWidth="1"/>
    <col min="15058" max="15058" width="7.42578125" style="7" customWidth="1"/>
    <col min="15059" max="15059" width="8.5703125" style="7" customWidth="1"/>
    <col min="15060" max="15060" width="10" style="7" customWidth="1"/>
    <col min="15061" max="15061" width="13.85546875" style="7" customWidth="1"/>
    <col min="15062" max="15062" width="4.42578125" style="7" customWidth="1"/>
    <col min="15063" max="15064" width="15" style="7" bestFit="1" customWidth="1"/>
    <col min="15065" max="15309" width="9.140625" style="7"/>
    <col min="15310" max="15310" width="5.5703125" style="7" customWidth="1"/>
    <col min="15311" max="15311" width="8.5703125" style="7" customWidth="1"/>
    <col min="15312" max="15312" width="3.5703125" style="7" customWidth="1"/>
    <col min="15313" max="15313" width="44.5703125" style="7" customWidth="1"/>
    <col min="15314" max="15314" width="7.42578125" style="7" customWidth="1"/>
    <col min="15315" max="15315" width="8.5703125" style="7" customWidth="1"/>
    <col min="15316" max="15316" width="10" style="7" customWidth="1"/>
    <col min="15317" max="15317" width="13.85546875" style="7" customWidth="1"/>
    <col min="15318" max="15318" width="4.42578125" style="7" customWidth="1"/>
    <col min="15319" max="15320" width="15" style="7" bestFit="1" customWidth="1"/>
    <col min="15321" max="15565" width="9.140625" style="7"/>
    <col min="15566" max="15566" width="5.5703125" style="7" customWidth="1"/>
    <col min="15567" max="15567" width="8.5703125" style="7" customWidth="1"/>
    <col min="15568" max="15568" width="3.5703125" style="7" customWidth="1"/>
    <col min="15569" max="15569" width="44.5703125" style="7" customWidth="1"/>
    <col min="15570" max="15570" width="7.42578125" style="7" customWidth="1"/>
    <col min="15571" max="15571" width="8.5703125" style="7" customWidth="1"/>
    <col min="15572" max="15572" width="10" style="7" customWidth="1"/>
    <col min="15573" max="15573" width="13.85546875" style="7" customWidth="1"/>
    <col min="15574" max="15574" width="4.42578125" style="7" customWidth="1"/>
    <col min="15575" max="15576" width="15" style="7" bestFit="1" customWidth="1"/>
    <col min="15577" max="15821" width="9.140625" style="7"/>
    <col min="15822" max="15822" width="5.5703125" style="7" customWidth="1"/>
    <col min="15823" max="15823" width="8.5703125" style="7" customWidth="1"/>
    <col min="15824" max="15824" width="3.5703125" style="7" customWidth="1"/>
    <col min="15825" max="15825" width="44.5703125" style="7" customWidth="1"/>
    <col min="15826" max="15826" width="7.42578125" style="7" customWidth="1"/>
    <col min="15827" max="15827" width="8.5703125" style="7" customWidth="1"/>
    <col min="15828" max="15828" width="10" style="7" customWidth="1"/>
    <col min="15829" max="15829" width="13.85546875" style="7" customWidth="1"/>
    <col min="15830" max="15830" width="4.42578125" style="7" customWidth="1"/>
    <col min="15831" max="15832" width="15" style="7" bestFit="1" customWidth="1"/>
    <col min="15833" max="16077" width="9.140625" style="7"/>
    <col min="16078" max="16078" width="5.5703125" style="7" customWidth="1"/>
    <col min="16079" max="16079" width="8.5703125" style="7" customWidth="1"/>
    <col min="16080" max="16080" width="3.5703125" style="7" customWidth="1"/>
    <col min="16081" max="16081" width="44.5703125" style="7" customWidth="1"/>
    <col min="16082" max="16082" width="7.42578125" style="7" customWidth="1"/>
    <col min="16083" max="16083" width="8.5703125" style="7" customWidth="1"/>
    <col min="16084" max="16084" width="10" style="7" customWidth="1"/>
    <col min="16085" max="16085" width="13.85546875" style="7" customWidth="1"/>
    <col min="16086" max="16086" width="4.42578125" style="7" customWidth="1"/>
    <col min="16087" max="16088" width="15" style="7" bestFit="1" customWidth="1"/>
    <col min="16089" max="16384" width="9.140625" style="7"/>
  </cols>
  <sheetData>
    <row r="1" spans="1:9" ht="12.75" customHeight="1">
      <c r="A1" s="1" t="str">
        <f>'Bill 2 - 20ML RW Dam'!A1</f>
        <v>VHEMBE DISTRICT MUNICIPALITY</v>
      </c>
      <c r="B1" s="2"/>
      <c r="C1" s="2"/>
      <c r="D1" s="2"/>
      <c r="E1" s="2"/>
      <c r="F1" s="2"/>
      <c r="H1" s="165" t="s">
        <v>30</v>
      </c>
    </row>
    <row r="2" spans="1:9" s="2" customFormat="1" ht="25.5" customHeight="1">
      <c r="A2" s="425" t="str">
        <f>'Bill 2 - 20ML RW Dam'!A2</f>
        <v>MUTALE WATER SYSTEM UPGRADE C4: 20ML RAW WATER DAM CONSTRUCTION AND EXISTING RAW WATER DAM RENOVATIONS</v>
      </c>
      <c r="B2" s="425"/>
      <c r="C2" s="425"/>
      <c r="D2" s="425"/>
      <c r="E2" s="425"/>
      <c r="F2" s="425"/>
      <c r="G2" s="147"/>
      <c r="H2" s="165" t="s">
        <v>444</v>
      </c>
    </row>
    <row r="3" spans="1:9" s="2" customFormat="1" ht="12.75" customHeight="1">
      <c r="A3" s="1" t="str">
        <f>'Bill 1 P&amp;G''s'!A3</f>
        <v>TENDER NO. VDM/TECH/25/07/2024/04</v>
      </c>
      <c r="G3" s="147"/>
      <c r="H3" s="165"/>
    </row>
    <row r="4" spans="1:9" s="2" customFormat="1" ht="12.75" customHeight="1">
      <c r="A4" s="1" t="s">
        <v>42</v>
      </c>
      <c r="B4" s="1"/>
      <c r="C4" s="1"/>
      <c r="G4" s="147"/>
      <c r="H4" s="165"/>
    </row>
    <row r="5" spans="1:9" s="2" customFormat="1" ht="12.75" customHeight="1">
      <c r="A5" s="75" t="s">
        <v>2</v>
      </c>
      <c r="B5" s="76" t="s">
        <v>3</v>
      </c>
      <c r="C5" s="428" t="s">
        <v>4</v>
      </c>
      <c r="D5" s="429"/>
      <c r="E5" s="426" t="s">
        <v>5</v>
      </c>
      <c r="F5" s="426" t="s">
        <v>6</v>
      </c>
      <c r="G5" s="434" t="s">
        <v>7</v>
      </c>
      <c r="H5" s="434" t="s">
        <v>8</v>
      </c>
    </row>
    <row r="6" spans="1:9" s="2" customFormat="1" ht="12.75" customHeight="1">
      <c r="A6" s="77" t="s">
        <v>9</v>
      </c>
      <c r="B6" s="78" t="s">
        <v>10</v>
      </c>
      <c r="C6" s="430"/>
      <c r="D6" s="431"/>
      <c r="E6" s="427"/>
      <c r="F6" s="427"/>
      <c r="G6" s="435"/>
      <c r="H6" s="435"/>
    </row>
    <row r="7" spans="1:9" ht="12.75" customHeight="1">
      <c r="A7" s="35"/>
      <c r="B7" s="36"/>
      <c r="C7" s="37"/>
      <c r="D7" s="38"/>
      <c r="E7" s="39"/>
      <c r="F7" s="40"/>
      <c r="G7" s="166"/>
      <c r="H7" s="156"/>
    </row>
    <row r="8" spans="1:9" ht="12.75" customHeight="1">
      <c r="A8" s="41"/>
      <c r="B8" s="42"/>
      <c r="C8" s="228" t="s">
        <v>501</v>
      </c>
      <c r="D8" s="227"/>
      <c r="E8" s="9"/>
      <c r="F8" s="10"/>
      <c r="G8" s="167"/>
      <c r="H8" s="156"/>
    </row>
    <row r="9" spans="1:9" ht="12.75" customHeight="1">
      <c r="A9" s="43"/>
      <c r="B9" s="9"/>
      <c r="C9" s="11"/>
      <c r="D9" s="15"/>
      <c r="E9" s="9"/>
      <c r="F9" s="10"/>
      <c r="G9" s="167"/>
      <c r="H9" s="156"/>
    </row>
    <row r="10" spans="1:9" ht="73.5" customHeight="1">
      <c r="A10" s="43"/>
      <c r="B10" s="12"/>
      <c r="C10" s="215" t="s">
        <v>503</v>
      </c>
      <c r="D10" s="216" t="s">
        <v>502</v>
      </c>
      <c r="E10" s="69" t="s">
        <v>306</v>
      </c>
      <c r="F10" s="116">
        <v>1</v>
      </c>
      <c r="G10" s="162">
        <v>2200000</v>
      </c>
      <c r="H10" s="162">
        <f>G10*F10</f>
        <v>2200000</v>
      </c>
    </row>
    <row r="11" spans="1:9" ht="12.75" customHeight="1">
      <c r="A11" s="41"/>
      <c r="B11" s="42"/>
      <c r="C11" s="44"/>
      <c r="D11" s="45"/>
      <c r="E11" s="69"/>
      <c r="F11" s="175"/>
      <c r="G11" s="162"/>
      <c r="H11" s="162"/>
    </row>
    <row r="12" spans="1:9" ht="12.75" customHeight="1">
      <c r="A12" s="41"/>
      <c r="B12" s="218"/>
      <c r="C12" s="219" t="s">
        <v>504</v>
      </c>
      <c r="D12" s="217" t="s">
        <v>307</v>
      </c>
      <c r="E12" s="69" t="s">
        <v>15</v>
      </c>
      <c r="F12" s="173"/>
      <c r="G12" s="141"/>
      <c r="H12" s="141">
        <f>H10*F12</f>
        <v>0</v>
      </c>
    </row>
    <row r="13" spans="1:9" ht="12.75" customHeight="1">
      <c r="A13" s="43"/>
      <c r="B13" s="9"/>
      <c r="C13" s="14"/>
      <c r="D13" s="46"/>
      <c r="E13" s="15"/>
      <c r="F13" s="16"/>
      <c r="G13" s="168"/>
      <c r="H13" s="156"/>
      <c r="I13" s="11"/>
    </row>
    <row r="14" spans="1:9" ht="12.75" customHeight="1">
      <c r="A14" s="12"/>
      <c r="B14" s="9"/>
      <c r="C14" s="219"/>
      <c r="D14" s="214"/>
      <c r="E14" s="220"/>
      <c r="F14" s="221"/>
      <c r="G14" s="222"/>
      <c r="H14" s="151"/>
      <c r="I14" s="11"/>
    </row>
    <row r="15" spans="1:9" ht="21.6" customHeight="1">
      <c r="A15" s="12"/>
      <c r="B15" s="9"/>
      <c r="C15" s="219" t="s">
        <v>505</v>
      </c>
      <c r="D15" s="223" t="s">
        <v>518</v>
      </c>
      <c r="E15" s="214" t="s">
        <v>35</v>
      </c>
      <c r="F15" s="116">
        <v>1</v>
      </c>
      <c r="G15" s="162"/>
      <c r="H15" s="162">
        <f>G15*F15</f>
        <v>0</v>
      </c>
    </row>
    <row r="16" spans="1:9" ht="12.75" customHeight="1">
      <c r="A16" s="12"/>
      <c r="B16" s="9"/>
      <c r="C16" s="219"/>
      <c r="D16" s="214"/>
      <c r="E16" s="214"/>
      <c r="F16" s="221"/>
      <c r="G16" s="222"/>
      <c r="H16" s="151"/>
    </row>
    <row r="17" spans="1:8" ht="26.45" customHeight="1">
      <c r="A17" s="12"/>
      <c r="B17" s="9"/>
      <c r="C17" s="219" t="s">
        <v>506</v>
      </c>
      <c r="D17" s="223" t="s">
        <v>508</v>
      </c>
      <c r="E17" s="214" t="s">
        <v>35</v>
      </c>
      <c r="F17" s="116">
        <v>1</v>
      </c>
      <c r="G17" s="162"/>
      <c r="H17" s="162">
        <f>G17*F17</f>
        <v>0</v>
      </c>
    </row>
    <row r="18" spans="1:8" ht="12.75" customHeight="1">
      <c r="A18" s="12"/>
      <c r="B18" s="9"/>
      <c r="C18" s="224"/>
      <c r="D18" s="214"/>
      <c r="E18" s="214"/>
      <c r="F18" s="221"/>
      <c r="G18" s="222"/>
      <c r="H18" s="151"/>
    </row>
    <row r="19" spans="1:8" ht="21.6" customHeight="1">
      <c r="A19" s="43"/>
      <c r="B19" s="9"/>
      <c r="C19" s="219" t="s">
        <v>507</v>
      </c>
      <c r="D19" s="220" t="s">
        <v>509</v>
      </c>
      <c r="E19" s="214" t="s">
        <v>35</v>
      </c>
      <c r="F19" s="116">
        <v>1</v>
      </c>
      <c r="G19" s="162"/>
      <c r="H19" s="162">
        <f>G19*F19</f>
        <v>0</v>
      </c>
    </row>
    <row r="20" spans="1:8" ht="12.75" customHeight="1">
      <c r="A20" s="12"/>
      <c r="B20" s="9"/>
      <c r="C20" s="219"/>
      <c r="D20" s="214"/>
      <c r="E20" s="221"/>
      <c r="F20" s="221"/>
      <c r="G20" s="222"/>
      <c r="H20" s="151"/>
    </row>
    <row r="21" spans="1:8" ht="12.75" customHeight="1">
      <c r="A21" s="12"/>
      <c r="B21" s="9"/>
      <c r="C21" s="219"/>
      <c r="D21" s="214"/>
      <c r="E21" s="221"/>
      <c r="F21" s="221"/>
      <c r="G21" s="222"/>
      <c r="H21" s="151"/>
    </row>
    <row r="22" spans="1:8" ht="12.75" customHeight="1">
      <c r="A22" s="12"/>
      <c r="B22" s="9"/>
      <c r="C22" s="219"/>
      <c r="D22" s="214"/>
      <c r="E22" s="221"/>
      <c r="F22" s="221"/>
      <c r="G22" s="222"/>
      <c r="H22" s="151"/>
    </row>
    <row r="23" spans="1:8" ht="12.75" customHeight="1">
      <c r="A23" s="12"/>
      <c r="B23" s="9"/>
      <c r="C23" s="224"/>
      <c r="D23" s="225"/>
      <c r="E23" s="220"/>
      <c r="F23" s="221"/>
      <c r="G23" s="222"/>
      <c r="H23" s="151"/>
    </row>
    <row r="24" spans="1:8" ht="12.75" customHeight="1">
      <c r="A24" s="43"/>
      <c r="B24" s="9"/>
      <c r="C24" s="219"/>
      <c r="D24" s="214"/>
      <c r="E24" s="220"/>
      <c r="F24" s="221"/>
      <c r="G24" s="222"/>
      <c r="H24" s="151"/>
    </row>
    <row r="25" spans="1:8" ht="12.75" customHeight="1">
      <c r="A25" s="12"/>
      <c r="B25" s="9"/>
      <c r="C25" s="219"/>
      <c r="D25" s="214"/>
      <c r="E25" s="220"/>
      <c r="F25" s="221"/>
      <c r="G25" s="222"/>
      <c r="H25" s="151"/>
    </row>
    <row r="26" spans="1:8" ht="12.75" customHeight="1">
      <c r="A26" s="12"/>
      <c r="B26" s="9"/>
      <c r="C26" s="219"/>
      <c r="D26" s="214"/>
      <c r="E26" s="221"/>
      <c r="F26" s="226"/>
      <c r="G26" s="222"/>
      <c r="H26" s="151"/>
    </row>
    <row r="27" spans="1:8" ht="12.95" customHeight="1">
      <c r="A27" s="43"/>
      <c r="B27" s="12"/>
      <c r="C27" s="11"/>
      <c r="D27" s="6"/>
      <c r="E27" s="9"/>
      <c r="F27" s="10"/>
      <c r="G27" s="167"/>
      <c r="H27" s="156"/>
    </row>
    <row r="28" spans="1:8" ht="12.95" customHeight="1">
      <c r="A28" s="43"/>
      <c r="B28" s="9"/>
      <c r="C28" s="11"/>
      <c r="D28" s="6"/>
      <c r="E28" s="9"/>
      <c r="F28" s="10"/>
      <c r="G28" s="167"/>
      <c r="H28" s="156"/>
    </row>
    <row r="29" spans="1:8" ht="12.95" customHeight="1">
      <c r="A29" s="43"/>
      <c r="B29" s="12"/>
      <c r="C29" s="11"/>
      <c r="D29" s="6"/>
      <c r="E29" s="9"/>
      <c r="F29" s="10"/>
      <c r="G29" s="167"/>
      <c r="H29" s="156"/>
    </row>
    <row r="30" spans="1:8" ht="12.75" customHeight="1">
      <c r="A30" s="12"/>
      <c r="B30" s="9"/>
      <c r="D30" s="15"/>
      <c r="E30" s="15"/>
      <c r="F30" s="16"/>
      <c r="G30" s="169"/>
      <c r="H30" s="156"/>
    </row>
    <row r="31" spans="1:8" ht="12.75" customHeight="1">
      <c r="A31" s="41"/>
      <c r="B31" s="42"/>
      <c r="C31" s="44"/>
      <c r="D31" s="45"/>
      <c r="E31" s="15"/>
      <c r="F31" s="16"/>
      <c r="G31" s="169"/>
      <c r="H31" s="156"/>
    </row>
    <row r="32" spans="1:8" ht="12.75" customHeight="1">
      <c r="A32" s="41"/>
      <c r="B32" s="42"/>
      <c r="C32" s="44"/>
      <c r="D32" s="45"/>
      <c r="E32" s="15"/>
      <c r="F32" s="16"/>
      <c r="G32" s="169"/>
      <c r="H32" s="156"/>
    </row>
    <row r="33" spans="1:8" ht="12.75" customHeight="1">
      <c r="A33" s="43"/>
      <c r="B33" s="9"/>
      <c r="C33" s="49"/>
      <c r="D33" s="50"/>
      <c r="E33" s="15"/>
      <c r="F33" s="16"/>
      <c r="G33" s="169"/>
      <c r="H33" s="156"/>
    </row>
    <row r="34" spans="1:8" ht="12.75" customHeight="1">
      <c r="A34" s="12"/>
      <c r="B34" s="9"/>
      <c r="C34" s="14"/>
      <c r="D34" s="46"/>
      <c r="E34" s="16"/>
      <c r="F34" s="16"/>
      <c r="G34" s="168"/>
      <c r="H34" s="156"/>
    </row>
    <row r="35" spans="1:8" ht="12.75" customHeight="1">
      <c r="A35" s="12"/>
      <c r="B35" s="9"/>
      <c r="C35" s="51"/>
      <c r="D35" s="52"/>
      <c r="E35" s="15"/>
      <c r="F35" s="16"/>
      <c r="G35" s="168"/>
      <c r="H35" s="156"/>
    </row>
    <row r="36" spans="1:8" ht="12.75" customHeight="1">
      <c r="A36" s="12"/>
      <c r="B36" s="9"/>
      <c r="C36" s="14"/>
      <c r="D36" s="46"/>
      <c r="E36" s="16"/>
      <c r="F36" s="16"/>
      <c r="G36" s="168"/>
      <c r="H36" s="156"/>
    </row>
    <row r="37" spans="1:8" ht="12.75" customHeight="1">
      <c r="A37" s="12"/>
      <c r="B37" s="9"/>
      <c r="C37" s="47"/>
      <c r="D37" s="48"/>
      <c r="E37" s="15"/>
      <c r="F37" s="16"/>
      <c r="G37" s="168"/>
      <c r="H37" s="156"/>
    </row>
    <row r="38" spans="1:8" ht="12.75" customHeight="1">
      <c r="A38" s="12"/>
      <c r="B38" s="9"/>
      <c r="C38" s="14"/>
      <c r="D38" s="46"/>
      <c r="E38" s="15"/>
      <c r="F38" s="16"/>
      <c r="G38" s="168"/>
      <c r="H38" s="156"/>
    </row>
    <row r="39" spans="1:8" ht="12.75" customHeight="1">
      <c r="A39" s="12"/>
      <c r="B39" s="9"/>
      <c r="C39" s="14"/>
      <c r="D39" s="46"/>
      <c r="E39" s="16"/>
      <c r="F39" s="16"/>
      <c r="G39" s="168"/>
      <c r="H39" s="156"/>
    </row>
    <row r="40" spans="1:8" ht="12.75" customHeight="1">
      <c r="A40" s="12"/>
      <c r="B40" s="9"/>
      <c r="D40" s="15"/>
      <c r="E40" s="15"/>
      <c r="F40" s="16"/>
      <c r="G40" s="168"/>
      <c r="H40" s="156"/>
    </row>
    <row r="41" spans="1:8" ht="12.75" customHeight="1">
      <c r="A41" s="12"/>
      <c r="B41" s="9"/>
      <c r="C41" s="14"/>
      <c r="D41" s="46"/>
      <c r="E41" s="16"/>
      <c r="F41" s="16"/>
      <c r="G41" s="168"/>
      <c r="H41" s="156"/>
    </row>
    <row r="42" spans="1:8" ht="12.75" customHeight="1">
      <c r="A42" s="12"/>
      <c r="B42" s="9"/>
      <c r="C42" s="47"/>
      <c r="D42" s="48"/>
      <c r="E42" s="15"/>
      <c r="F42" s="16"/>
      <c r="G42" s="168"/>
      <c r="H42" s="156"/>
    </row>
    <row r="43" spans="1:8" ht="12.75" customHeight="1">
      <c r="A43" s="43"/>
      <c r="B43" s="9"/>
      <c r="C43" s="49"/>
      <c r="D43" s="50"/>
      <c r="E43" s="15"/>
      <c r="F43" s="16"/>
      <c r="G43" s="168"/>
      <c r="H43" s="156"/>
    </row>
    <row r="44" spans="1:8" ht="12.75" customHeight="1">
      <c r="A44" s="12"/>
      <c r="B44" s="9"/>
      <c r="C44" s="14"/>
      <c r="D44" s="46"/>
      <c r="E44" s="16"/>
      <c r="F44" s="16"/>
      <c r="G44" s="168"/>
      <c r="H44" s="156"/>
    </row>
    <row r="45" spans="1:8" ht="12.75" customHeight="1">
      <c r="A45" s="229"/>
      <c r="B45" s="230"/>
      <c r="C45" s="14"/>
      <c r="D45" s="46"/>
      <c r="E45" s="16"/>
      <c r="F45" s="16"/>
      <c r="G45" s="169"/>
      <c r="H45" s="231"/>
    </row>
    <row r="46" spans="1:8" ht="12.75" customHeight="1">
      <c r="A46" s="229"/>
      <c r="B46" s="230"/>
      <c r="C46" s="14"/>
      <c r="D46" s="46"/>
      <c r="E46" s="16"/>
      <c r="F46" s="16"/>
      <c r="G46" s="169"/>
      <c r="H46" s="231"/>
    </row>
    <row r="47" spans="1:8" ht="12.75" customHeight="1">
      <c r="A47" s="12"/>
      <c r="B47" s="9"/>
      <c r="C47" s="14"/>
      <c r="D47" s="46"/>
      <c r="E47" s="16"/>
      <c r="F47" s="16"/>
      <c r="G47" s="168"/>
      <c r="H47" s="156"/>
    </row>
    <row r="48" spans="1:8" ht="12.75" customHeight="1">
      <c r="A48" s="12"/>
      <c r="B48" s="9"/>
      <c r="C48" s="14"/>
      <c r="D48" s="46"/>
      <c r="E48" s="16"/>
      <c r="F48" s="16"/>
      <c r="G48" s="168"/>
      <c r="H48" s="156"/>
    </row>
    <row r="49" spans="1:14" ht="12.75" customHeight="1">
      <c r="A49" s="13"/>
      <c r="B49" s="19"/>
      <c r="C49" s="20"/>
      <c r="D49" s="21"/>
      <c r="E49" s="16"/>
      <c r="F49" s="10"/>
      <c r="G49" s="167"/>
      <c r="H49" s="156"/>
      <c r="I49" s="11"/>
      <c r="K49" s="18"/>
      <c r="M49" s="18"/>
      <c r="N49" s="18"/>
    </row>
    <row r="50" spans="1:14" s="2" customFormat="1" ht="21.95" customHeight="1">
      <c r="A50" s="89"/>
      <c r="B50" s="126"/>
      <c r="C50" s="88" t="s">
        <v>21</v>
      </c>
      <c r="D50" s="88"/>
      <c r="E50" s="90"/>
      <c r="F50" s="92"/>
      <c r="G50" s="157"/>
      <c r="H50" s="322">
        <f>SUM(H9:H44)</f>
        <v>2200000</v>
      </c>
      <c r="I50" s="232"/>
      <c r="K50" s="233"/>
      <c r="M50" s="233"/>
      <c r="N50" s="233"/>
    </row>
    <row r="51" spans="1:14">
      <c r="K51" s="17"/>
      <c r="M51" s="17"/>
      <c r="N51" s="17"/>
    </row>
    <row r="52" spans="1:14">
      <c r="K52" s="17"/>
      <c r="M52" s="17"/>
      <c r="N52" s="17"/>
    </row>
    <row r="53" spans="1:14">
      <c r="K53" s="17"/>
      <c r="L53" s="81"/>
      <c r="M53" s="17"/>
      <c r="N53" s="17"/>
    </row>
    <row r="54" spans="1:14">
      <c r="K54" s="17"/>
      <c r="M54" s="17"/>
      <c r="N54" s="17"/>
    </row>
    <row r="55" spans="1:14">
      <c r="K55" s="17"/>
      <c r="L55" s="81"/>
      <c r="M55" s="17"/>
      <c r="N55" s="17"/>
    </row>
    <row r="56" spans="1:14">
      <c r="K56" s="17"/>
      <c r="M56" s="17"/>
      <c r="N56" s="17"/>
    </row>
    <row r="57" spans="1:14">
      <c r="K57" s="17"/>
      <c r="L57" s="22"/>
      <c r="M57" s="17"/>
      <c r="N57" s="17"/>
    </row>
    <row r="58" spans="1:14">
      <c r="K58" s="17"/>
      <c r="L58" s="23"/>
      <c r="M58" s="17"/>
      <c r="N58" s="17"/>
    </row>
  </sheetData>
  <sheetProtection selectLockedCells="1"/>
  <mergeCells count="6">
    <mergeCell ref="H5:H6"/>
    <mergeCell ref="A2:F2"/>
    <mergeCell ref="C5:D6"/>
    <mergeCell ref="E5:E6"/>
    <mergeCell ref="F5:F6"/>
    <mergeCell ref="G5:G6"/>
  </mergeCells>
  <printOptions horizontalCentered="1"/>
  <pageMargins left="0.6692913385826772" right="0.35433070866141736" top="0.59055118110236227" bottom="0.59055118110236227" header="0.31496062992125984" footer="0.31496062992125984"/>
  <pageSetup paperSize="9" firstPageNumber="143" orientation="portrait" useFirstPageNumber="1" r:id="rId1"/>
  <headerFooter>
    <oddFooter>&amp;C&amp;"Arial,Regular"&amp;10 2.&amp;P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194"/>
  <sheetViews>
    <sheetView showGridLines="0" showZeros="0" defaultGridColor="0" view="pageBreakPreview" colorId="8" zoomScaleNormal="100" zoomScaleSheetLayoutView="100" workbookViewId="0">
      <selection activeCell="G22" sqref="G22"/>
    </sheetView>
  </sheetViews>
  <sheetFormatPr defaultColWidth="9.140625" defaultRowHeight="10.5"/>
  <cols>
    <col min="1" max="2" width="7.5703125" style="8" customWidth="1"/>
    <col min="3" max="3" width="32.5703125" style="8" customWidth="1"/>
    <col min="4" max="5" width="7.5703125" style="8" customWidth="1"/>
    <col min="6" max="6" width="12.42578125" style="146" customWidth="1"/>
    <col min="7" max="7" width="13.85546875" style="146" customWidth="1"/>
    <col min="8" max="16384" width="9.140625" style="8"/>
  </cols>
  <sheetData>
    <row r="1" spans="1:7" ht="14.1" customHeight="1">
      <c r="A1" s="1" t="str">
        <f>'Bill 3 - Exist. RW Dam'!A1</f>
        <v>VHEMBE DISTRICT MUNICIPALITY</v>
      </c>
      <c r="B1" s="2"/>
      <c r="C1" s="2"/>
      <c r="D1" s="2"/>
      <c r="E1" s="82"/>
      <c r="F1" s="136"/>
      <c r="G1" s="137" t="s">
        <v>34</v>
      </c>
    </row>
    <row r="2" spans="1:7" ht="27.75" customHeight="1">
      <c r="A2" s="425" t="str">
        <f>'Bill 1 P&amp;G''s'!A2</f>
        <v>MUTALE WATER SYSTEM UPGRADE C4: 20ML RAW WATER DAM CONSTRUCTION AND EXISTING RAW WATER DAM RENOVATIONS</v>
      </c>
      <c r="B2" s="425"/>
      <c r="C2" s="425"/>
      <c r="D2" s="425"/>
      <c r="E2" s="425"/>
      <c r="F2" s="136"/>
      <c r="G2" s="137" t="s">
        <v>23</v>
      </c>
    </row>
    <row r="3" spans="1:7" ht="14.1" customHeight="1">
      <c r="A3" s="1" t="str">
        <f>'Bill 1 P&amp;G''s'!A3</f>
        <v>TENDER NO. VDM/TECH/25/07/2024/04</v>
      </c>
      <c r="B3" s="2"/>
      <c r="C3" s="2"/>
      <c r="D3" s="2"/>
      <c r="E3" s="82"/>
      <c r="F3" s="136"/>
      <c r="G3" s="136"/>
    </row>
    <row r="4" spans="1:7" ht="14.1" customHeight="1">
      <c r="A4" s="1" t="s">
        <v>32</v>
      </c>
      <c r="B4" s="1"/>
      <c r="C4" s="2"/>
      <c r="D4" s="2"/>
      <c r="E4" s="82"/>
      <c r="F4" s="136"/>
      <c r="G4" s="136"/>
    </row>
    <row r="5" spans="1:7" ht="14.1" customHeight="1">
      <c r="A5" s="58" t="s">
        <v>2</v>
      </c>
      <c r="B5" s="129" t="s">
        <v>3</v>
      </c>
      <c r="C5" s="426" t="s">
        <v>4</v>
      </c>
      <c r="D5" s="426" t="s">
        <v>5</v>
      </c>
      <c r="E5" s="426" t="s">
        <v>6</v>
      </c>
      <c r="F5" s="436" t="s">
        <v>7</v>
      </c>
      <c r="G5" s="436" t="s">
        <v>8</v>
      </c>
    </row>
    <row r="6" spans="1:7" ht="14.1" customHeight="1">
      <c r="A6" s="60" t="s">
        <v>9</v>
      </c>
      <c r="B6" s="130" t="s">
        <v>10</v>
      </c>
      <c r="C6" s="427"/>
      <c r="D6" s="427"/>
      <c r="E6" s="427"/>
      <c r="F6" s="437"/>
      <c r="G6" s="437"/>
    </row>
    <row r="7" spans="1:7" ht="14.1" customHeight="1">
      <c r="A7" s="61"/>
      <c r="B7" s="133"/>
      <c r="C7" s="62"/>
      <c r="D7" s="62"/>
      <c r="E7" s="62"/>
      <c r="F7" s="144"/>
      <c r="G7" s="144"/>
    </row>
    <row r="8" spans="1:7" ht="14.1" customHeight="1">
      <c r="A8" s="61"/>
      <c r="B8" s="112" t="s">
        <v>99</v>
      </c>
      <c r="C8" s="124" t="s">
        <v>443</v>
      </c>
      <c r="D8" s="67" t="s">
        <v>99</v>
      </c>
      <c r="E8" s="131"/>
      <c r="F8" s="138"/>
      <c r="G8" s="139"/>
    </row>
    <row r="9" spans="1:7" ht="14.1" customHeight="1">
      <c r="A9" s="61"/>
      <c r="B9" s="63"/>
      <c r="C9" s="113"/>
      <c r="D9" s="69"/>
      <c r="E9" s="73"/>
      <c r="F9" s="140"/>
      <c r="G9" s="141"/>
    </row>
    <row r="10" spans="1:7" s="56" customFormat="1" ht="29.1" customHeight="1">
      <c r="A10" s="61"/>
      <c r="B10" s="63" t="s">
        <v>99</v>
      </c>
      <c r="C10" s="213" t="s">
        <v>308</v>
      </c>
      <c r="D10" s="69" t="s">
        <v>99</v>
      </c>
      <c r="E10" s="73"/>
      <c r="F10" s="141"/>
      <c r="G10" s="141"/>
    </row>
    <row r="11" spans="1:7" ht="14.1" customHeight="1">
      <c r="A11" s="61"/>
      <c r="B11" s="63"/>
      <c r="C11" s="113"/>
      <c r="D11" s="69"/>
      <c r="E11" s="73"/>
      <c r="F11" s="141"/>
      <c r="G11" s="141"/>
    </row>
    <row r="12" spans="1:7" ht="14.1" customHeight="1">
      <c r="A12" s="61"/>
      <c r="B12" s="63" t="s">
        <v>305</v>
      </c>
      <c r="C12" s="113" t="s">
        <v>309</v>
      </c>
      <c r="D12" s="69" t="s">
        <v>24</v>
      </c>
      <c r="E12" s="73"/>
      <c r="F12" s="141"/>
      <c r="G12" s="141" t="s">
        <v>511</v>
      </c>
    </row>
    <row r="13" spans="1:7" ht="14.1" customHeight="1">
      <c r="A13" s="61"/>
      <c r="B13" s="63" t="s">
        <v>305</v>
      </c>
      <c r="C13" s="113" t="s">
        <v>310</v>
      </c>
      <c r="D13" s="69" t="s">
        <v>24</v>
      </c>
      <c r="E13" s="73"/>
      <c r="F13" s="141"/>
      <c r="G13" s="141" t="s">
        <v>511</v>
      </c>
    </row>
    <row r="14" spans="1:7" ht="14.1" customHeight="1">
      <c r="A14" s="61"/>
      <c r="B14" s="63" t="s">
        <v>305</v>
      </c>
      <c r="C14" s="113" t="s">
        <v>311</v>
      </c>
      <c r="D14" s="69" t="s">
        <v>24</v>
      </c>
      <c r="E14" s="73"/>
      <c r="F14" s="141"/>
      <c r="G14" s="141" t="s">
        <v>511</v>
      </c>
    </row>
    <row r="15" spans="1:7" ht="14.1" customHeight="1">
      <c r="A15" s="61"/>
      <c r="B15" s="63" t="s">
        <v>305</v>
      </c>
      <c r="C15" s="113" t="s">
        <v>312</v>
      </c>
      <c r="D15" s="69" t="s">
        <v>24</v>
      </c>
      <c r="E15" s="73"/>
      <c r="F15" s="141"/>
      <c r="G15" s="141" t="s">
        <v>511</v>
      </c>
    </row>
    <row r="16" spans="1:7" ht="14.1" customHeight="1">
      <c r="A16" s="61"/>
      <c r="B16" s="63" t="s">
        <v>305</v>
      </c>
      <c r="C16" s="113" t="s">
        <v>313</v>
      </c>
      <c r="D16" s="69" t="s">
        <v>24</v>
      </c>
      <c r="E16" s="73"/>
      <c r="F16" s="141"/>
      <c r="G16" s="141" t="s">
        <v>511</v>
      </c>
    </row>
    <row r="17" spans="1:7" ht="14.1" customHeight="1">
      <c r="A17" s="61"/>
      <c r="B17" s="63" t="s">
        <v>305</v>
      </c>
      <c r="C17" s="113" t="s">
        <v>314</v>
      </c>
      <c r="D17" s="69" t="s">
        <v>24</v>
      </c>
      <c r="E17" s="73"/>
      <c r="F17" s="141"/>
      <c r="G17" s="141" t="s">
        <v>511</v>
      </c>
    </row>
    <row r="18" spans="1:7" ht="14.1" customHeight="1">
      <c r="A18" s="61"/>
      <c r="B18" s="63" t="s">
        <v>305</v>
      </c>
      <c r="C18" s="113" t="s">
        <v>315</v>
      </c>
      <c r="D18" s="69" t="s">
        <v>24</v>
      </c>
      <c r="E18" s="73"/>
      <c r="F18" s="141"/>
      <c r="G18" s="141" t="s">
        <v>511</v>
      </c>
    </row>
    <row r="19" spans="1:7" ht="14.1" customHeight="1">
      <c r="A19" s="61"/>
      <c r="B19" s="63" t="s">
        <v>305</v>
      </c>
      <c r="C19" s="113" t="s">
        <v>316</v>
      </c>
      <c r="D19" s="69" t="s">
        <v>24</v>
      </c>
      <c r="E19" s="73"/>
      <c r="F19" s="141"/>
      <c r="G19" s="141" t="s">
        <v>511</v>
      </c>
    </row>
    <row r="20" spans="1:7" ht="14.1" customHeight="1">
      <c r="A20" s="61"/>
      <c r="B20" s="63" t="s">
        <v>305</v>
      </c>
      <c r="C20" s="113" t="s">
        <v>317</v>
      </c>
      <c r="D20" s="69" t="s">
        <v>24</v>
      </c>
      <c r="E20" s="73"/>
      <c r="F20" s="141"/>
      <c r="G20" s="141" t="s">
        <v>511</v>
      </c>
    </row>
    <row r="21" spans="1:7" ht="14.1" customHeight="1">
      <c r="A21" s="61"/>
      <c r="B21" s="63" t="s">
        <v>305</v>
      </c>
      <c r="C21" s="113" t="s">
        <v>318</v>
      </c>
      <c r="D21" s="69" t="s">
        <v>24</v>
      </c>
      <c r="E21" s="73"/>
      <c r="F21" s="141"/>
      <c r="G21" s="141" t="s">
        <v>511</v>
      </c>
    </row>
    <row r="22" spans="1:7" ht="14.1" customHeight="1">
      <c r="A22" s="61"/>
      <c r="B22" s="63" t="s">
        <v>305</v>
      </c>
      <c r="C22" s="113" t="s">
        <v>319</v>
      </c>
      <c r="D22" s="69" t="s">
        <v>24</v>
      </c>
      <c r="E22" s="73"/>
      <c r="F22" s="141"/>
      <c r="G22" s="141" t="s">
        <v>511</v>
      </c>
    </row>
    <row r="23" spans="1:7" ht="14.1" customHeight="1">
      <c r="A23" s="61"/>
      <c r="B23" s="63" t="s">
        <v>305</v>
      </c>
      <c r="C23" s="113" t="s">
        <v>320</v>
      </c>
      <c r="D23" s="69" t="s">
        <v>24</v>
      </c>
      <c r="E23" s="73"/>
      <c r="F23" s="141"/>
      <c r="G23" s="141" t="s">
        <v>511</v>
      </c>
    </row>
    <row r="24" spans="1:7" ht="14.1" customHeight="1">
      <c r="A24" s="61"/>
      <c r="B24" s="63" t="s">
        <v>305</v>
      </c>
      <c r="C24" s="113" t="s">
        <v>321</v>
      </c>
      <c r="D24" s="69" t="s">
        <v>24</v>
      </c>
      <c r="E24" s="73"/>
      <c r="F24" s="141"/>
      <c r="G24" s="141" t="s">
        <v>511</v>
      </c>
    </row>
    <row r="25" spans="1:7" ht="14.1" customHeight="1">
      <c r="A25" s="61"/>
      <c r="B25" s="63" t="s">
        <v>305</v>
      </c>
      <c r="C25" s="113" t="s">
        <v>322</v>
      </c>
      <c r="D25" s="69" t="s">
        <v>24</v>
      </c>
      <c r="E25" s="73"/>
      <c r="F25" s="141"/>
      <c r="G25" s="141" t="s">
        <v>511</v>
      </c>
    </row>
    <row r="26" spans="1:7" ht="14.1" customHeight="1">
      <c r="A26" s="61"/>
      <c r="B26" s="63" t="s">
        <v>305</v>
      </c>
      <c r="C26" s="113" t="s">
        <v>323</v>
      </c>
      <c r="D26" s="69" t="s">
        <v>24</v>
      </c>
      <c r="E26" s="73"/>
      <c r="F26" s="141"/>
      <c r="G26" s="141" t="s">
        <v>511</v>
      </c>
    </row>
    <row r="27" spans="1:7" ht="14.1" customHeight="1">
      <c r="A27" s="61"/>
      <c r="B27" s="63" t="s">
        <v>305</v>
      </c>
      <c r="C27" s="113" t="s">
        <v>324</v>
      </c>
      <c r="D27" s="69" t="s">
        <v>24</v>
      </c>
      <c r="E27" s="73"/>
      <c r="F27" s="141"/>
      <c r="G27" s="141" t="s">
        <v>511</v>
      </c>
    </row>
    <row r="28" spans="1:7" ht="14.1" customHeight="1">
      <c r="A28" s="61"/>
      <c r="B28" s="63" t="s">
        <v>305</v>
      </c>
      <c r="C28" s="113" t="s">
        <v>325</v>
      </c>
      <c r="D28" s="69" t="s">
        <v>24</v>
      </c>
      <c r="E28" s="73"/>
      <c r="F28" s="141"/>
      <c r="G28" s="141" t="s">
        <v>511</v>
      </c>
    </row>
    <row r="29" spans="1:7" ht="14.1" customHeight="1">
      <c r="A29" s="61"/>
      <c r="B29" s="63" t="s">
        <v>305</v>
      </c>
      <c r="C29" s="113" t="s">
        <v>326</v>
      </c>
      <c r="D29" s="69" t="s">
        <v>24</v>
      </c>
      <c r="E29" s="73"/>
      <c r="F29" s="141"/>
      <c r="G29" s="141" t="s">
        <v>511</v>
      </c>
    </row>
    <row r="30" spans="1:7" ht="14.1" customHeight="1">
      <c r="A30" s="61"/>
      <c r="B30" s="63" t="s">
        <v>305</v>
      </c>
      <c r="C30" s="113" t="s">
        <v>327</v>
      </c>
      <c r="D30" s="69" t="s">
        <v>24</v>
      </c>
      <c r="E30" s="73"/>
      <c r="F30" s="141"/>
      <c r="G30" s="141" t="s">
        <v>511</v>
      </c>
    </row>
    <row r="31" spans="1:7" ht="14.1" customHeight="1">
      <c r="A31" s="61"/>
      <c r="B31" s="63" t="s">
        <v>305</v>
      </c>
      <c r="C31" s="113" t="s">
        <v>328</v>
      </c>
      <c r="D31" s="69" t="s">
        <v>24</v>
      </c>
      <c r="E31" s="73"/>
      <c r="F31" s="141"/>
      <c r="G31" s="141" t="s">
        <v>511</v>
      </c>
    </row>
    <row r="32" spans="1:7" ht="14.1" customHeight="1">
      <c r="A32" s="61"/>
      <c r="B32" s="63" t="s">
        <v>305</v>
      </c>
      <c r="C32" s="113" t="s">
        <v>329</v>
      </c>
      <c r="D32" s="69" t="s">
        <v>24</v>
      </c>
      <c r="E32" s="73"/>
      <c r="F32" s="140"/>
      <c r="G32" s="141" t="s">
        <v>511</v>
      </c>
    </row>
    <row r="33" spans="1:7" ht="14.1" customHeight="1">
      <c r="A33" s="61"/>
      <c r="B33" s="63" t="s">
        <v>305</v>
      </c>
      <c r="C33" s="113" t="s">
        <v>330</v>
      </c>
      <c r="D33" s="70" t="s">
        <v>24</v>
      </c>
      <c r="E33" s="131"/>
      <c r="F33" s="138"/>
      <c r="G33" s="141" t="s">
        <v>511</v>
      </c>
    </row>
    <row r="34" spans="1:7" ht="14.1" customHeight="1">
      <c r="A34" s="61"/>
      <c r="B34" s="63"/>
      <c r="C34" s="113"/>
      <c r="D34" s="69"/>
      <c r="E34" s="73"/>
      <c r="F34" s="140"/>
      <c r="G34" s="141"/>
    </row>
    <row r="35" spans="1:7" ht="14.1" customHeight="1">
      <c r="A35" s="61"/>
      <c r="B35" s="112" t="s">
        <v>99</v>
      </c>
      <c r="C35" s="85" t="s">
        <v>331</v>
      </c>
      <c r="D35" s="67"/>
      <c r="E35" s="131"/>
      <c r="F35" s="138"/>
      <c r="G35" s="139"/>
    </row>
    <row r="36" spans="1:7" ht="12">
      <c r="A36" s="61"/>
      <c r="B36" s="63"/>
      <c r="C36" s="113"/>
      <c r="D36" s="69"/>
      <c r="E36" s="73"/>
      <c r="F36" s="140"/>
      <c r="G36" s="141"/>
    </row>
    <row r="37" spans="1:7" ht="67.5" customHeight="1">
      <c r="A37" s="83"/>
      <c r="B37" s="63" t="s">
        <v>99</v>
      </c>
      <c r="C37" s="66" t="s">
        <v>332</v>
      </c>
      <c r="D37" s="69"/>
      <c r="E37" s="73"/>
      <c r="F37" s="141"/>
      <c r="G37" s="141"/>
    </row>
    <row r="38" spans="1:7" ht="14.1" customHeight="1">
      <c r="A38" s="83"/>
      <c r="B38" s="63"/>
      <c r="C38" s="113"/>
      <c r="D38" s="69"/>
      <c r="E38" s="73"/>
      <c r="F38" s="141"/>
      <c r="G38" s="141"/>
    </row>
    <row r="39" spans="1:7" ht="14.1" customHeight="1">
      <c r="A39" s="83"/>
      <c r="B39" s="63"/>
      <c r="C39" s="66" t="s">
        <v>333</v>
      </c>
      <c r="D39" s="69"/>
      <c r="E39" s="73"/>
      <c r="F39" s="141"/>
      <c r="G39" s="141" t="s">
        <v>99</v>
      </c>
    </row>
    <row r="40" spans="1:7" ht="24.6" customHeight="1">
      <c r="A40" s="83"/>
      <c r="B40" s="63" t="s">
        <v>305</v>
      </c>
      <c r="C40" s="68" t="s">
        <v>334</v>
      </c>
      <c r="D40" s="69" t="s">
        <v>24</v>
      </c>
      <c r="E40" s="73"/>
      <c r="F40" s="141"/>
      <c r="G40" s="141" t="s">
        <v>511</v>
      </c>
    </row>
    <row r="41" spans="1:7" ht="23.1" customHeight="1">
      <c r="A41" s="83"/>
      <c r="B41" s="63" t="s">
        <v>305</v>
      </c>
      <c r="C41" s="68" t="s">
        <v>335</v>
      </c>
      <c r="D41" s="69" t="s">
        <v>24</v>
      </c>
      <c r="E41" s="73"/>
      <c r="F41" s="141"/>
      <c r="G41" s="141" t="s">
        <v>511</v>
      </c>
    </row>
    <row r="42" spans="1:7" ht="25.5" customHeight="1">
      <c r="A42" s="83"/>
      <c r="B42" s="63" t="s">
        <v>305</v>
      </c>
      <c r="C42" s="68" t="s">
        <v>336</v>
      </c>
      <c r="D42" s="69" t="s">
        <v>24</v>
      </c>
      <c r="E42" s="73"/>
      <c r="F42" s="141"/>
      <c r="G42" s="141" t="s">
        <v>511</v>
      </c>
    </row>
    <row r="43" spans="1:7" ht="12">
      <c r="A43" s="83"/>
      <c r="B43" s="63"/>
      <c r="C43" s="68"/>
      <c r="D43" s="69"/>
      <c r="E43" s="73"/>
      <c r="F43" s="141"/>
      <c r="G43" s="141"/>
    </row>
    <row r="44" spans="1:7" s="2" customFormat="1" ht="12.95" customHeight="1">
      <c r="A44" s="109"/>
      <c r="B44" s="109"/>
      <c r="C44" s="62"/>
      <c r="D44" s="110"/>
      <c r="E44" s="110"/>
      <c r="F44" s="142"/>
      <c r="G44" s="142"/>
    </row>
    <row r="45" spans="1:7" s="123" customFormat="1" ht="21.95" customHeight="1">
      <c r="A45" s="89"/>
      <c r="B45" s="90"/>
      <c r="C45" s="91" t="s">
        <v>13</v>
      </c>
      <c r="D45" s="90"/>
      <c r="E45" s="92"/>
      <c r="F45" s="179"/>
      <c r="G45" s="180">
        <f>SUM(G9:G43)</f>
        <v>0</v>
      </c>
    </row>
    <row r="46" spans="1:7" s="123" customFormat="1" ht="21.95" customHeight="1">
      <c r="A46" s="89"/>
      <c r="B46" s="90"/>
      <c r="C46" s="91" t="s">
        <v>14</v>
      </c>
      <c r="D46" s="90"/>
      <c r="E46" s="92"/>
      <c r="F46" s="179"/>
      <c r="G46" s="180">
        <f>G45</f>
        <v>0</v>
      </c>
    </row>
    <row r="47" spans="1:7" ht="12">
      <c r="A47" s="83"/>
      <c r="B47" s="63"/>
      <c r="C47" s="68"/>
      <c r="D47" s="69"/>
      <c r="E47" s="73"/>
      <c r="F47" s="141"/>
      <c r="G47" s="141"/>
    </row>
    <row r="48" spans="1:7" ht="14.1" customHeight="1">
      <c r="A48" s="83"/>
      <c r="B48" s="63"/>
      <c r="C48" s="124" t="s">
        <v>337</v>
      </c>
      <c r="D48" s="69"/>
      <c r="E48" s="73"/>
      <c r="F48" s="141"/>
      <c r="G48" s="141"/>
    </row>
    <row r="49" spans="1:7" ht="14.1" customHeight="1">
      <c r="A49" s="83"/>
      <c r="B49" s="63" t="s">
        <v>305</v>
      </c>
      <c r="C49" s="113" t="s">
        <v>338</v>
      </c>
      <c r="D49" s="69" t="s">
        <v>24</v>
      </c>
      <c r="E49" s="73"/>
      <c r="F49" s="141"/>
      <c r="G49" s="141" t="s">
        <v>511</v>
      </c>
    </row>
    <row r="50" spans="1:7" ht="14.1" customHeight="1">
      <c r="A50" s="83"/>
      <c r="B50" s="63" t="s">
        <v>305</v>
      </c>
      <c r="C50" s="113" t="s">
        <v>339</v>
      </c>
      <c r="D50" s="69" t="s">
        <v>24</v>
      </c>
      <c r="E50" s="73"/>
      <c r="F50" s="141"/>
      <c r="G50" s="141" t="s">
        <v>511</v>
      </c>
    </row>
    <row r="51" spans="1:7" ht="14.1" customHeight="1">
      <c r="A51" s="83"/>
      <c r="B51" s="63" t="s">
        <v>305</v>
      </c>
      <c r="C51" s="113" t="s">
        <v>340</v>
      </c>
      <c r="D51" s="69" t="s">
        <v>24</v>
      </c>
      <c r="E51" s="73"/>
      <c r="F51" s="141"/>
      <c r="G51" s="141" t="s">
        <v>511</v>
      </c>
    </row>
    <row r="52" spans="1:7" ht="27.6" customHeight="1">
      <c r="A52" s="83"/>
      <c r="B52" s="63" t="s">
        <v>305</v>
      </c>
      <c r="C52" s="68" t="s">
        <v>341</v>
      </c>
      <c r="D52" s="69" t="s">
        <v>24</v>
      </c>
      <c r="E52" s="73"/>
      <c r="F52" s="140"/>
      <c r="G52" s="141" t="s">
        <v>511</v>
      </c>
    </row>
    <row r="53" spans="1:7" ht="14.1" customHeight="1">
      <c r="A53" s="83"/>
      <c r="B53" s="63"/>
      <c r="C53" s="113"/>
      <c r="D53" s="69"/>
      <c r="E53" s="73"/>
      <c r="F53" s="141"/>
      <c r="G53" s="141"/>
    </row>
    <row r="54" spans="1:7" ht="14.1" customHeight="1">
      <c r="A54" s="83"/>
      <c r="B54" s="63"/>
      <c r="C54" s="124" t="s">
        <v>342</v>
      </c>
      <c r="D54" s="69"/>
      <c r="E54" s="73"/>
      <c r="F54" s="141"/>
      <c r="G54" s="141"/>
    </row>
    <row r="55" spans="1:7" ht="14.1" customHeight="1">
      <c r="A55" s="83"/>
      <c r="B55" s="63" t="s">
        <v>305</v>
      </c>
      <c r="C55" s="113" t="s">
        <v>343</v>
      </c>
      <c r="D55" s="69" t="s">
        <v>24</v>
      </c>
      <c r="E55" s="73"/>
      <c r="F55" s="141"/>
      <c r="G55" s="141" t="s">
        <v>511</v>
      </c>
    </row>
    <row r="56" spans="1:7" ht="14.1" customHeight="1">
      <c r="A56" s="83"/>
      <c r="B56" s="63" t="s">
        <v>305</v>
      </c>
      <c r="C56" s="113" t="s">
        <v>344</v>
      </c>
      <c r="D56" s="69" t="s">
        <v>24</v>
      </c>
      <c r="E56" s="73"/>
      <c r="F56" s="141"/>
      <c r="G56" s="141" t="s">
        <v>511</v>
      </c>
    </row>
    <row r="57" spans="1:7" ht="14.1" customHeight="1">
      <c r="A57" s="83"/>
      <c r="B57" s="63" t="s">
        <v>305</v>
      </c>
      <c r="C57" s="113" t="s">
        <v>345</v>
      </c>
      <c r="D57" s="69" t="s">
        <v>24</v>
      </c>
      <c r="E57" s="73"/>
      <c r="F57" s="141"/>
      <c r="G57" s="141" t="s">
        <v>511</v>
      </c>
    </row>
    <row r="58" spans="1:7" ht="14.1" customHeight="1">
      <c r="A58" s="83"/>
      <c r="B58" s="63"/>
      <c r="C58" s="113"/>
      <c r="D58" s="69"/>
      <c r="E58" s="73"/>
      <c r="F58" s="141"/>
      <c r="G58" s="141"/>
    </row>
    <row r="59" spans="1:7" ht="14.1" customHeight="1">
      <c r="A59" s="83"/>
      <c r="B59" s="63"/>
      <c r="C59" s="113"/>
      <c r="D59" s="69"/>
      <c r="E59" s="73"/>
      <c r="F59" s="141"/>
      <c r="G59" s="141"/>
    </row>
    <row r="60" spans="1:7" ht="14.1" customHeight="1">
      <c r="A60" s="83"/>
      <c r="B60" s="63"/>
      <c r="C60" s="124" t="s">
        <v>346</v>
      </c>
      <c r="D60" s="69"/>
      <c r="E60" s="73"/>
      <c r="F60" s="141"/>
      <c r="G60" s="141"/>
    </row>
    <row r="61" spans="1:7" ht="14.1" customHeight="1">
      <c r="A61" s="83"/>
      <c r="B61" s="63" t="s">
        <v>305</v>
      </c>
      <c r="C61" s="113" t="s">
        <v>347</v>
      </c>
      <c r="D61" s="69" t="s">
        <v>24</v>
      </c>
      <c r="E61" s="73"/>
      <c r="F61" s="141"/>
      <c r="G61" s="141" t="s">
        <v>511</v>
      </c>
    </row>
    <row r="62" spans="1:7" ht="14.1" customHeight="1">
      <c r="A62" s="83"/>
      <c r="B62" s="63" t="s">
        <v>305</v>
      </c>
      <c r="C62" s="113" t="s">
        <v>348</v>
      </c>
      <c r="D62" s="69" t="s">
        <v>24</v>
      </c>
      <c r="E62" s="73"/>
      <c r="F62" s="141"/>
      <c r="G62" s="141" t="s">
        <v>511</v>
      </c>
    </row>
    <row r="63" spans="1:7" ht="14.1" customHeight="1">
      <c r="A63" s="83"/>
      <c r="B63" s="63" t="s">
        <v>305</v>
      </c>
      <c r="C63" s="113" t="s">
        <v>349</v>
      </c>
      <c r="D63" s="69" t="s">
        <v>24</v>
      </c>
      <c r="E63" s="73"/>
      <c r="F63" s="141"/>
      <c r="G63" s="141" t="s">
        <v>511</v>
      </c>
    </row>
    <row r="64" spans="1:7" ht="14.1" customHeight="1">
      <c r="A64" s="83"/>
      <c r="B64" s="63"/>
      <c r="C64" s="113"/>
      <c r="D64" s="69"/>
      <c r="E64" s="73"/>
      <c r="F64" s="141"/>
      <c r="G64" s="141"/>
    </row>
    <row r="65" spans="1:7" ht="14.1" customHeight="1">
      <c r="A65" s="83"/>
      <c r="B65" s="63"/>
      <c r="C65" s="124" t="s">
        <v>350</v>
      </c>
      <c r="D65" s="69"/>
      <c r="E65" s="73"/>
      <c r="F65" s="141"/>
      <c r="G65" s="141"/>
    </row>
    <row r="66" spans="1:7" ht="14.1" customHeight="1">
      <c r="A66" s="83"/>
      <c r="B66" s="63" t="s">
        <v>305</v>
      </c>
      <c r="C66" s="113" t="s">
        <v>351</v>
      </c>
      <c r="D66" s="69" t="s">
        <v>24</v>
      </c>
      <c r="E66" s="73"/>
      <c r="F66" s="141"/>
      <c r="G66" s="141" t="s">
        <v>511</v>
      </c>
    </row>
    <row r="67" spans="1:7" ht="14.1" customHeight="1">
      <c r="A67" s="83"/>
      <c r="B67" s="63" t="s">
        <v>305</v>
      </c>
      <c r="C67" s="113" t="s">
        <v>352</v>
      </c>
      <c r="D67" s="69" t="s">
        <v>24</v>
      </c>
      <c r="E67" s="73"/>
      <c r="F67" s="141"/>
      <c r="G67" s="141" t="s">
        <v>511</v>
      </c>
    </row>
    <row r="68" spans="1:7" ht="14.1" customHeight="1">
      <c r="A68" s="83"/>
      <c r="B68" s="63" t="s">
        <v>305</v>
      </c>
      <c r="C68" s="113" t="s">
        <v>353</v>
      </c>
      <c r="D68" s="69" t="s">
        <v>24</v>
      </c>
      <c r="E68" s="73"/>
      <c r="F68" s="141"/>
      <c r="G68" s="141" t="s">
        <v>511</v>
      </c>
    </row>
    <row r="69" spans="1:7" ht="14.1" customHeight="1">
      <c r="A69" s="83"/>
      <c r="B69" s="63"/>
      <c r="C69" s="113"/>
      <c r="D69" s="69"/>
      <c r="E69" s="73"/>
      <c r="F69" s="141"/>
      <c r="G69" s="141"/>
    </row>
    <row r="70" spans="1:7" ht="14.1" customHeight="1">
      <c r="A70" s="83"/>
      <c r="B70" s="120"/>
      <c r="C70" s="124" t="s">
        <v>354</v>
      </c>
      <c r="D70" s="69"/>
      <c r="E70" s="73"/>
      <c r="F70" s="140"/>
      <c r="G70" s="141"/>
    </row>
    <row r="71" spans="1:7" ht="14.1" customHeight="1">
      <c r="A71" s="83"/>
      <c r="B71" s="118" t="s">
        <v>305</v>
      </c>
      <c r="C71" s="65" t="s">
        <v>355</v>
      </c>
      <c r="D71" s="65" t="s">
        <v>24</v>
      </c>
      <c r="E71" s="65"/>
      <c r="F71" s="132"/>
      <c r="G71" s="141" t="s">
        <v>511</v>
      </c>
    </row>
    <row r="72" spans="1:7" ht="14.1" customHeight="1">
      <c r="A72" s="83"/>
      <c r="B72" s="120" t="s">
        <v>305</v>
      </c>
      <c r="C72" s="113" t="s">
        <v>356</v>
      </c>
      <c r="D72" s="69" t="s">
        <v>24</v>
      </c>
      <c r="E72" s="73"/>
      <c r="F72" s="141"/>
      <c r="G72" s="141" t="s">
        <v>511</v>
      </c>
    </row>
    <row r="73" spans="1:7" ht="14.1" customHeight="1">
      <c r="A73" s="83"/>
      <c r="B73" s="120" t="s">
        <v>305</v>
      </c>
      <c r="C73" s="113" t="s">
        <v>357</v>
      </c>
      <c r="D73" s="69" t="s">
        <v>24</v>
      </c>
      <c r="E73" s="73"/>
      <c r="F73" s="141"/>
      <c r="G73" s="141" t="s">
        <v>511</v>
      </c>
    </row>
    <row r="74" spans="1:7" ht="14.1" customHeight="1">
      <c r="A74" s="83"/>
      <c r="B74" s="63" t="s">
        <v>305</v>
      </c>
      <c r="C74" s="113" t="s">
        <v>358</v>
      </c>
      <c r="D74" s="69" t="s">
        <v>24</v>
      </c>
      <c r="E74" s="73"/>
      <c r="F74" s="141"/>
      <c r="G74" s="141" t="s">
        <v>511</v>
      </c>
    </row>
    <row r="75" spans="1:7" ht="14.1" customHeight="1">
      <c r="A75" s="83"/>
      <c r="B75" s="63"/>
      <c r="C75" s="113"/>
      <c r="D75" s="69"/>
      <c r="E75" s="73"/>
      <c r="F75" s="141"/>
      <c r="G75" s="141"/>
    </row>
    <row r="76" spans="1:7" ht="14.1" customHeight="1">
      <c r="A76" s="83"/>
      <c r="B76" s="63"/>
      <c r="C76" s="124" t="s">
        <v>359</v>
      </c>
      <c r="D76" s="69"/>
      <c r="E76" s="73"/>
      <c r="F76" s="141"/>
      <c r="G76" s="141"/>
    </row>
    <row r="77" spans="1:7" ht="14.1" customHeight="1">
      <c r="A77" s="83"/>
      <c r="B77" s="63" t="s">
        <v>305</v>
      </c>
      <c r="C77" s="113" t="s">
        <v>360</v>
      </c>
      <c r="D77" s="69" t="s">
        <v>24</v>
      </c>
      <c r="E77" s="73"/>
      <c r="F77" s="141"/>
      <c r="G77" s="141" t="s">
        <v>511</v>
      </c>
    </row>
    <row r="78" spans="1:7" ht="14.1" customHeight="1">
      <c r="A78" s="83"/>
      <c r="B78" s="63" t="s">
        <v>305</v>
      </c>
      <c r="C78" s="113" t="s">
        <v>361</v>
      </c>
      <c r="D78" s="69" t="s">
        <v>24</v>
      </c>
      <c r="E78" s="73"/>
      <c r="F78" s="141"/>
      <c r="G78" s="141" t="s">
        <v>511</v>
      </c>
    </row>
    <row r="79" spans="1:7" ht="14.1" customHeight="1">
      <c r="A79" s="83"/>
      <c r="B79" s="63" t="s">
        <v>305</v>
      </c>
      <c r="C79" s="113" t="s">
        <v>362</v>
      </c>
      <c r="D79" s="69" t="s">
        <v>24</v>
      </c>
      <c r="E79" s="73"/>
      <c r="F79" s="141"/>
      <c r="G79" s="141" t="s">
        <v>511</v>
      </c>
    </row>
    <row r="80" spans="1:7" ht="14.1" customHeight="1">
      <c r="A80" s="83"/>
      <c r="B80" s="63"/>
      <c r="C80" s="113"/>
      <c r="D80" s="69"/>
      <c r="E80" s="73"/>
      <c r="F80" s="141"/>
      <c r="G80" s="141"/>
    </row>
    <row r="81" spans="1:7" ht="14.1" customHeight="1">
      <c r="A81" s="83"/>
      <c r="B81" s="63"/>
      <c r="C81" s="124" t="s">
        <v>363</v>
      </c>
      <c r="D81" s="69"/>
      <c r="E81" s="73"/>
      <c r="F81" s="141"/>
      <c r="G81" s="141"/>
    </row>
    <row r="82" spans="1:7" ht="14.1" customHeight="1">
      <c r="A82" s="83"/>
      <c r="B82" s="63" t="s">
        <v>305</v>
      </c>
      <c r="C82" s="113" t="s">
        <v>364</v>
      </c>
      <c r="D82" s="69" t="s">
        <v>24</v>
      </c>
      <c r="E82" s="73"/>
      <c r="F82" s="141"/>
      <c r="G82" s="141" t="s">
        <v>511</v>
      </c>
    </row>
    <row r="83" spans="1:7" ht="14.1" customHeight="1">
      <c r="A83" s="83"/>
      <c r="B83" s="63"/>
      <c r="C83" s="113"/>
      <c r="D83" s="69"/>
      <c r="E83" s="73"/>
      <c r="F83" s="141"/>
      <c r="G83" s="141"/>
    </row>
    <row r="84" spans="1:7" ht="14.1" customHeight="1">
      <c r="A84" s="83"/>
      <c r="B84" s="63"/>
      <c r="C84" s="124" t="s">
        <v>365</v>
      </c>
      <c r="D84" s="69"/>
      <c r="E84" s="73"/>
      <c r="F84" s="141"/>
      <c r="G84" s="141" t="s">
        <v>99</v>
      </c>
    </row>
    <row r="85" spans="1:7" ht="14.1" customHeight="1">
      <c r="A85" s="83"/>
      <c r="B85" s="63" t="s">
        <v>305</v>
      </c>
      <c r="C85" s="113" t="s">
        <v>366</v>
      </c>
      <c r="D85" s="69" t="s">
        <v>24</v>
      </c>
      <c r="E85" s="73"/>
      <c r="F85" s="141"/>
      <c r="G85" s="141" t="s">
        <v>511</v>
      </c>
    </row>
    <row r="86" spans="1:7" ht="14.1" customHeight="1">
      <c r="A86" s="83"/>
      <c r="B86" s="63" t="s">
        <v>305</v>
      </c>
      <c r="C86" s="113" t="s">
        <v>367</v>
      </c>
      <c r="D86" s="69" t="s">
        <v>24</v>
      </c>
      <c r="E86" s="73"/>
      <c r="F86" s="141"/>
      <c r="G86" s="141" t="s">
        <v>511</v>
      </c>
    </row>
    <row r="87" spans="1:7" ht="14.1" customHeight="1">
      <c r="A87" s="83"/>
      <c r="B87" s="63" t="s">
        <v>305</v>
      </c>
      <c r="C87" s="113" t="s">
        <v>368</v>
      </c>
      <c r="D87" s="69" t="s">
        <v>24</v>
      </c>
      <c r="E87" s="73"/>
      <c r="F87" s="141"/>
      <c r="G87" s="141" t="s">
        <v>511</v>
      </c>
    </row>
    <row r="88" spans="1:7" ht="14.1" customHeight="1">
      <c r="A88" s="83"/>
      <c r="B88" s="63"/>
      <c r="C88" s="113"/>
      <c r="D88" s="69"/>
      <c r="E88" s="73"/>
      <c r="F88" s="141"/>
      <c r="G88" s="141"/>
    </row>
    <row r="89" spans="1:7" ht="14.1" customHeight="1">
      <c r="A89" s="83"/>
      <c r="B89" s="63"/>
      <c r="C89" s="124" t="s">
        <v>369</v>
      </c>
      <c r="D89" s="69"/>
      <c r="E89" s="73"/>
      <c r="F89" s="141"/>
      <c r="G89" s="141"/>
    </row>
    <row r="90" spans="1:7" ht="14.1" customHeight="1">
      <c r="A90" s="83"/>
      <c r="B90" s="63" t="s">
        <v>305</v>
      </c>
      <c r="C90" s="113" t="s">
        <v>370</v>
      </c>
      <c r="D90" s="69" t="s">
        <v>24</v>
      </c>
      <c r="E90" s="73"/>
      <c r="F90" s="141"/>
      <c r="G90" s="141" t="s">
        <v>511</v>
      </c>
    </row>
    <row r="91" spans="1:7" ht="14.1" customHeight="1">
      <c r="A91" s="83"/>
      <c r="B91" s="63"/>
      <c r="C91" s="113"/>
      <c r="D91" s="69"/>
      <c r="E91" s="73"/>
      <c r="F91" s="141"/>
      <c r="G91" s="141"/>
    </row>
    <row r="92" spans="1:7" ht="14.1" customHeight="1">
      <c r="A92" s="83"/>
      <c r="B92" s="63"/>
      <c r="C92" s="124" t="s">
        <v>371</v>
      </c>
      <c r="D92" s="69"/>
      <c r="E92" s="73"/>
      <c r="F92" s="141"/>
      <c r="G92" s="141"/>
    </row>
    <row r="93" spans="1:7" ht="14.1" customHeight="1">
      <c r="A93" s="83"/>
      <c r="B93" s="63" t="s">
        <v>305</v>
      </c>
      <c r="C93" s="113" t="s">
        <v>372</v>
      </c>
      <c r="D93" s="69" t="s">
        <v>24</v>
      </c>
      <c r="E93" s="73"/>
      <c r="F93" s="141"/>
      <c r="G93" s="141" t="s">
        <v>511</v>
      </c>
    </row>
    <row r="94" spans="1:7" ht="14.1" customHeight="1">
      <c r="A94" s="83"/>
      <c r="B94" s="63" t="s">
        <v>305</v>
      </c>
      <c r="C94" s="113" t="s">
        <v>373</v>
      </c>
      <c r="D94" s="69" t="s">
        <v>24</v>
      </c>
      <c r="E94" s="73"/>
      <c r="F94" s="141"/>
      <c r="G94" s="141" t="s">
        <v>511</v>
      </c>
    </row>
    <row r="95" spans="1:7" s="2" customFormat="1" ht="12.95" customHeight="1">
      <c r="A95" s="109"/>
      <c r="B95" s="109"/>
      <c r="C95" s="62"/>
      <c r="D95" s="110"/>
      <c r="E95" s="110"/>
      <c r="F95" s="142"/>
      <c r="G95" s="142"/>
    </row>
    <row r="96" spans="1:7" s="123" customFormat="1" ht="21.95" customHeight="1">
      <c r="A96" s="89"/>
      <c r="B96" s="90"/>
      <c r="C96" s="91" t="s">
        <v>13</v>
      </c>
      <c r="D96" s="90"/>
      <c r="E96" s="92"/>
      <c r="F96" s="179"/>
      <c r="G96" s="180">
        <f>SUM(G46:G95)</f>
        <v>0</v>
      </c>
    </row>
    <row r="97" spans="1:7" s="123" customFormat="1" ht="21.95" customHeight="1">
      <c r="A97" s="89"/>
      <c r="B97" s="90"/>
      <c r="C97" s="91" t="s">
        <v>14</v>
      </c>
      <c r="D97" s="90"/>
      <c r="E97" s="92"/>
      <c r="F97" s="179"/>
      <c r="G97" s="180">
        <f>G96</f>
        <v>0</v>
      </c>
    </row>
    <row r="98" spans="1:7" ht="14.1" customHeight="1">
      <c r="A98" s="83"/>
      <c r="B98" s="63"/>
      <c r="C98" s="113"/>
      <c r="D98" s="69"/>
      <c r="E98" s="73"/>
      <c r="F98" s="141"/>
      <c r="G98" s="141"/>
    </row>
    <row r="99" spans="1:7" ht="14.1" customHeight="1">
      <c r="A99" s="83"/>
      <c r="B99" s="63"/>
      <c r="C99" s="124" t="s">
        <v>374</v>
      </c>
      <c r="D99" s="69"/>
      <c r="E99" s="80"/>
      <c r="F99" s="141"/>
      <c r="G99" s="141"/>
    </row>
    <row r="100" spans="1:7" ht="14.1" customHeight="1">
      <c r="A100" s="83"/>
      <c r="B100" s="63" t="s">
        <v>305</v>
      </c>
      <c r="C100" s="113" t="s">
        <v>375</v>
      </c>
      <c r="D100" s="69" t="s">
        <v>24</v>
      </c>
      <c r="E100" s="73"/>
      <c r="F100" s="141"/>
      <c r="G100" s="141" t="s">
        <v>511</v>
      </c>
    </row>
    <row r="101" spans="1:7" ht="14.1" customHeight="1">
      <c r="A101" s="83"/>
      <c r="B101" s="63" t="s">
        <v>305</v>
      </c>
      <c r="C101" s="113" t="s">
        <v>376</v>
      </c>
      <c r="D101" s="69" t="s">
        <v>24</v>
      </c>
      <c r="E101" s="73"/>
      <c r="F101" s="141"/>
      <c r="G101" s="141" t="s">
        <v>511</v>
      </c>
    </row>
    <row r="102" spans="1:7" ht="14.1" customHeight="1">
      <c r="A102" s="83"/>
      <c r="B102" s="63"/>
      <c r="C102" s="113"/>
      <c r="D102" s="69"/>
      <c r="E102" s="73"/>
      <c r="F102" s="141"/>
      <c r="G102" s="141"/>
    </row>
    <row r="103" spans="1:7" ht="14.1" customHeight="1">
      <c r="A103" s="83"/>
      <c r="B103" s="63"/>
      <c r="C103" s="124" t="s">
        <v>377</v>
      </c>
      <c r="D103" s="69"/>
      <c r="E103" s="73"/>
      <c r="F103" s="141"/>
      <c r="G103" s="141"/>
    </row>
    <row r="104" spans="1:7" ht="14.1" customHeight="1">
      <c r="A104" s="83"/>
      <c r="B104" s="63" t="s">
        <v>305</v>
      </c>
      <c r="C104" s="113" t="s">
        <v>378</v>
      </c>
      <c r="D104" s="69" t="s">
        <v>24</v>
      </c>
      <c r="E104" s="73"/>
      <c r="F104" s="141"/>
      <c r="G104" s="141" t="s">
        <v>511</v>
      </c>
    </row>
    <row r="105" spans="1:7" ht="14.1" customHeight="1">
      <c r="A105" s="83"/>
      <c r="B105" s="63" t="s">
        <v>305</v>
      </c>
      <c r="C105" s="113" t="s">
        <v>379</v>
      </c>
      <c r="D105" s="69" t="s">
        <v>24</v>
      </c>
      <c r="E105" s="73"/>
      <c r="F105" s="141"/>
      <c r="G105" s="141" t="s">
        <v>511</v>
      </c>
    </row>
    <row r="106" spans="1:7" ht="9.9499999999999993" customHeight="1">
      <c r="A106" s="83"/>
      <c r="B106" s="63"/>
      <c r="C106" s="113"/>
      <c r="D106" s="69"/>
      <c r="E106" s="73"/>
      <c r="F106" s="141"/>
      <c r="G106" s="141"/>
    </row>
    <row r="107" spans="1:7" ht="14.1" customHeight="1">
      <c r="A107" s="83"/>
      <c r="B107" s="63"/>
      <c r="C107" s="124" t="s">
        <v>380</v>
      </c>
      <c r="D107" s="69"/>
      <c r="E107" s="73"/>
      <c r="F107" s="141"/>
      <c r="G107" s="141"/>
    </row>
    <row r="108" spans="1:7" ht="14.1" customHeight="1">
      <c r="A108" s="83"/>
      <c r="B108" s="63" t="s">
        <v>305</v>
      </c>
      <c r="C108" s="113" t="s">
        <v>381</v>
      </c>
      <c r="D108" s="69" t="s">
        <v>24</v>
      </c>
      <c r="E108" s="73"/>
      <c r="F108" s="141"/>
      <c r="G108" s="141" t="s">
        <v>511</v>
      </c>
    </row>
    <row r="109" spans="1:7" ht="14.1" customHeight="1">
      <c r="A109" s="83"/>
      <c r="B109" s="63" t="s">
        <v>305</v>
      </c>
      <c r="C109" s="113" t="s">
        <v>382</v>
      </c>
      <c r="D109" s="69" t="s">
        <v>24</v>
      </c>
      <c r="E109" s="73"/>
      <c r="F109" s="141"/>
      <c r="G109" s="141" t="s">
        <v>511</v>
      </c>
    </row>
    <row r="110" spans="1:7" ht="9.9499999999999993" customHeight="1">
      <c r="A110" s="83"/>
      <c r="B110" s="63"/>
      <c r="C110" s="113"/>
      <c r="D110" s="69"/>
      <c r="E110" s="73"/>
      <c r="F110" s="141"/>
      <c r="G110" s="141"/>
    </row>
    <row r="111" spans="1:7" ht="14.1" customHeight="1">
      <c r="A111" s="83"/>
      <c r="B111" s="63"/>
      <c r="C111" s="124" t="s">
        <v>383</v>
      </c>
      <c r="D111" s="69"/>
      <c r="E111" s="73"/>
      <c r="F111" s="141"/>
      <c r="G111" s="141"/>
    </row>
    <row r="112" spans="1:7" ht="14.1" customHeight="1">
      <c r="A112" s="83"/>
      <c r="B112" s="63" t="s">
        <v>305</v>
      </c>
      <c r="C112" s="113" t="s">
        <v>384</v>
      </c>
      <c r="D112" s="69" t="s">
        <v>24</v>
      </c>
      <c r="E112" s="73"/>
      <c r="F112" s="141"/>
      <c r="G112" s="141" t="s">
        <v>511</v>
      </c>
    </row>
    <row r="113" spans="1:7" ht="8.1" customHeight="1">
      <c r="A113" s="83"/>
      <c r="B113" s="63"/>
      <c r="C113" s="113"/>
      <c r="D113" s="69"/>
      <c r="E113" s="73"/>
      <c r="F113" s="141"/>
      <c r="G113" s="141"/>
    </row>
    <row r="114" spans="1:7" ht="14.1" customHeight="1">
      <c r="A114" s="83"/>
      <c r="B114" s="63"/>
      <c r="C114" s="124" t="s">
        <v>385</v>
      </c>
      <c r="D114" s="69"/>
      <c r="E114" s="73"/>
      <c r="F114" s="141"/>
      <c r="G114" s="141"/>
    </row>
    <row r="115" spans="1:7" ht="14.1" customHeight="1">
      <c r="A115" s="83"/>
      <c r="B115" s="63" t="s">
        <v>305</v>
      </c>
      <c r="C115" s="113" t="s">
        <v>386</v>
      </c>
      <c r="D115" s="69" t="s">
        <v>24</v>
      </c>
      <c r="E115" s="73"/>
      <c r="F115" s="141"/>
      <c r="G115" s="141" t="s">
        <v>511</v>
      </c>
    </row>
    <row r="116" spans="1:7" ht="5.0999999999999996" customHeight="1">
      <c r="A116" s="83"/>
      <c r="B116" s="63"/>
      <c r="C116" s="113"/>
      <c r="D116" s="69"/>
      <c r="E116" s="73"/>
      <c r="F116" s="141"/>
      <c r="G116" s="141"/>
    </row>
    <row r="117" spans="1:7" ht="14.1" customHeight="1">
      <c r="A117" s="83"/>
      <c r="B117" s="63"/>
      <c r="C117" s="124" t="s">
        <v>387</v>
      </c>
      <c r="D117" s="69"/>
      <c r="E117" s="73"/>
      <c r="F117" s="141"/>
      <c r="G117" s="141"/>
    </row>
    <row r="118" spans="1:7" ht="14.1" customHeight="1">
      <c r="A118" s="83"/>
      <c r="B118" s="63" t="s">
        <v>305</v>
      </c>
      <c r="C118" s="113" t="s">
        <v>388</v>
      </c>
      <c r="D118" s="69" t="s">
        <v>24</v>
      </c>
      <c r="E118" s="73"/>
      <c r="F118" s="141"/>
      <c r="G118" s="141" t="s">
        <v>511</v>
      </c>
    </row>
    <row r="119" spans="1:7" ht="31.5" customHeight="1">
      <c r="A119" s="83"/>
      <c r="B119" s="63" t="s">
        <v>305</v>
      </c>
      <c r="C119" s="68" t="s">
        <v>389</v>
      </c>
      <c r="D119" s="69" t="s">
        <v>24</v>
      </c>
      <c r="E119" s="73"/>
      <c r="F119" s="141"/>
      <c r="G119" s="141" t="s">
        <v>511</v>
      </c>
    </row>
    <row r="120" spans="1:7" ht="14.1" customHeight="1">
      <c r="A120" s="83"/>
      <c r="B120" s="63" t="s">
        <v>305</v>
      </c>
      <c r="C120" s="113" t="s">
        <v>390</v>
      </c>
      <c r="D120" s="69" t="s">
        <v>24</v>
      </c>
      <c r="E120" s="73"/>
      <c r="F120" s="140"/>
      <c r="G120" s="141" t="s">
        <v>511</v>
      </c>
    </row>
    <row r="121" spans="1:7" ht="6.95" customHeight="1">
      <c r="A121" s="83"/>
      <c r="B121" s="63"/>
      <c r="C121" s="113"/>
      <c r="D121" s="69"/>
      <c r="E121" s="73"/>
      <c r="F121" s="141"/>
      <c r="G121" s="141"/>
    </row>
    <row r="122" spans="1:7" ht="14.1" customHeight="1">
      <c r="A122" s="83"/>
      <c r="B122" s="63"/>
      <c r="C122" s="124" t="s">
        <v>391</v>
      </c>
      <c r="D122" s="69"/>
      <c r="E122" s="73"/>
      <c r="F122" s="141"/>
      <c r="G122" s="141"/>
    </row>
    <row r="123" spans="1:7" ht="14.1" customHeight="1">
      <c r="A123" s="83"/>
      <c r="B123" s="63" t="s">
        <v>305</v>
      </c>
      <c r="C123" s="113" t="s">
        <v>392</v>
      </c>
      <c r="D123" s="69" t="s">
        <v>24</v>
      </c>
      <c r="E123" s="73"/>
      <c r="F123" s="141"/>
      <c r="G123" s="141" t="s">
        <v>511</v>
      </c>
    </row>
    <row r="124" spans="1:7" ht="8.4499999999999993" customHeight="1">
      <c r="A124" s="83"/>
      <c r="B124" s="63"/>
      <c r="C124" s="113"/>
      <c r="D124" s="69"/>
      <c r="E124" s="73"/>
      <c r="F124" s="141"/>
      <c r="G124" s="141"/>
    </row>
    <row r="125" spans="1:7" ht="14.1" customHeight="1">
      <c r="A125" s="83"/>
      <c r="B125" s="63"/>
      <c r="C125" s="124" t="s">
        <v>393</v>
      </c>
      <c r="D125" s="69"/>
      <c r="E125" s="73"/>
      <c r="F125" s="141"/>
      <c r="G125" s="141"/>
    </row>
    <row r="126" spans="1:7" ht="14.1" customHeight="1">
      <c r="A126" s="83"/>
      <c r="B126" s="63" t="s">
        <v>305</v>
      </c>
      <c r="C126" s="113" t="s">
        <v>394</v>
      </c>
      <c r="D126" s="69" t="s">
        <v>24</v>
      </c>
      <c r="E126" s="73"/>
      <c r="F126" s="141"/>
      <c r="G126" s="141" t="s">
        <v>511</v>
      </c>
    </row>
    <row r="127" spans="1:7" ht="14.1" customHeight="1">
      <c r="A127" s="83"/>
      <c r="B127" s="63" t="s">
        <v>305</v>
      </c>
      <c r="C127" s="113" t="s">
        <v>395</v>
      </c>
      <c r="D127" s="69" t="s">
        <v>24</v>
      </c>
      <c r="E127" s="73"/>
      <c r="F127" s="141"/>
      <c r="G127" s="141" t="s">
        <v>511</v>
      </c>
    </row>
    <row r="128" spans="1:7" ht="14.1" customHeight="1">
      <c r="A128" s="83"/>
      <c r="B128" s="63" t="s">
        <v>305</v>
      </c>
      <c r="C128" s="113" t="s">
        <v>396</v>
      </c>
      <c r="D128" s="69" t="s">
        <v>24</v>
      </c>
      <c r="E128" s="73"/>
      <c r="F128" s="141"/>
      <c r="G128" s="141" t="s">
        <v>511</v>
      </c>
    </row>
    <row r="129" spans="1:7" ht="14.1" customHeight="1">
      <c r="A129" s="83"/>
      <c r="B129" s="63"/>
      <c r="C129" s="113"/>
      <c r="D129" s="69"/>
      <c r="E129" s="73"/>
      <c r="F129" s="141"/>
      <c r="G129" s="141"/>
    </row>
    <row r="130" spans="1:7" ht="14.1" customHeight="1">
      <c r="A130" s="83"/>
      <c r="B130" s="63"/>
      <c r="C130" s="124" t="s">
        <v>397</v>
      </c>
      <c r="D130" s="69"/>
      <c r="E130" s="73"/>
      <c r="F130" s="141"/>
      <c r="G130" s="141"/>
    </row>
    <row r="131" spans="1:7" ht="14.1" customHeight="1">
      <c r="A131" s="83"/>
      <c r="B131" s="63" t="s">
        <v>305</v>
      </c>
      <c r="C131" s="113" t="s">
        <v>398</v>
      </c>
      <c r="D131" s="69" t="s">
        <v>24</v>
      </c>
      <c r="E131" s="73"/>
      <c r="F131" s="141"/>
      <c r="G131" s="141" t="s">
        <v>511</v>
      </c>
    </row>
    <row r="132" spans="1:7" ht="14.1" customHeight="1">
      <c r="A132" s="83"/>
      <c r="B132" s="63" t="s">
        <v>305</v>
      </c>
      <c r="C132" s="113" t="s">
        <v>399</v>
      </c>
      <c r="D132" s="69" t="s">
        <v>24</v>
      </c>
      <c r="E132" s="73"/>
      <c r="F132" s="141"/>
      <c r="G132" s="141" t="s">
        <v>511</v>
      </c>
    </row>
    <row r="133" spans="1:7" ht="14.1" customHeight="1">
      <c r="A133" s="83"/>
      <c r="B133" s="63" t="s">
        <v>305</v>
      </c>
      <c r="C133" s="113" t="s">
        <v>400</v>
      </c>
      <c r="D133" s="69" t="s">
        <v>24</v>
      </c>
      <c r="E133" s="73"/>
      <c r="F133" s="141"/>
      <c r="G133" s="141" t="s">
        <v>511</v>
      </c>
    </row>
    <row r="134" spans="1:7" ht="6.6" customHeight="1">
      <c r="A134" s="83"/>
      <c r="B134" s="63"/>
      <c r="C134" s="113"/>
      <c r="D134" s="69"/>
      <c r="E134" s="73"/>
      <c r="F134" s="141"/>
      <c r="G134" s="141"/>
    </row>
    <row r="135" spans="1:7" ht="14.1" customHeight="1">
      <c r="A135" s="83"/>
      <c r="B135" s="63"/>
      <c r="C135" s="124" t="s">
        <v>401</v>
      </c>
      <c r="D135" s="69"/>
      <c r="E135" s="73"/>
      <c r="F135" s="141"/>
      <c r="G135" s="141"/>
    </row>
    <row r="136" spans="1:7" ht="14.1" customHeight="1">
      <c r="A136" s="83"/>
      <c r="B136" s="63" t="s">
        <v>305</v>
      </c>
      <c r="C136" s="113" t="s">
        <v>402</v>
      </c>
      <c r="D136" s="69" t="s">
        <v>24</v>
      </c>
      <c r="E136" s="73"/>
      <c r="F136" s="141"/>
      <c r="G136" s="141" t="s">
        <v>511</v>
      </c>
    </row>
    <row r="137" spans="1:7" ht="14.1" customHeight="1">
      <c r="A137" s="83"/>
      <c r="B137" s="120" t="s">
        <v>305</v>
      </c>
      <c r="C137" s="113" t="s">
        <v>403</v>
      </c>
      <c r="D137" s="69" t="s">
        <v>24</v>
      </c>
      <c r="E137" s="73"/>
      <c r="F137" s="141"/>
      <c r="G137" s="141" t="s">
        <v>511</v>
      </c>
    </row>
    <row r="138" spans="1:7" ht="14.1" customHeight="1">
      <c r="A138" s="83"/>
      <c r="B138" s="118" t="s">
        <v>305</v>
      </c>
      <c r="C138" s="65" t="s">
        <v>404</v>
      </c>
      <c r="D138" s="111" t="s">
        <v>24</v>
      </c>
      <c r="E138" s="65"/>
      <c r="F138" s="132"/>
      <c r="G138" s="141" t="s">
        <v>511</v>
      </c>
    </row>
    <row r="139" spans="1:7" ht="14.1" customHeight="1">
      <c r="A139" s="83"/>
      <c r="B139" s="118"/>
      <c r="C139" s="65"/>
      <c r="D139" s="65"/>
      <c r="E139" s="65"/>
      <c r="F139" s="132"/>
      <c r="G139" s="143"/>
    </row>
    <row r="140" spans="1:7" ht="14.1" customHeight="1">
      <c r="A140" s="83"/>
      <c r="B140" s="120"/>
      <c r="C140" s="124" t="s">
        <v>405</v>
      </c>
      <c r="D140" s="69"/>
      <c r="E140" s="73"/>
      <c r="F140" s="141"/>
      <c r="G140" s="141"/>
    </row>
    <row r="141" spans="1:7" ht="14.1" customHeight="1">
      <c r="A141" s="83"/>
      <c r="B141" s="120" t="s">
        <v>305</v>
      </c>
      <c r="C141" s="113" t="s">
        <v>406</v>
      </c>
      <c r="D141" s="69" t="s">
        <v>24</v>
      </c>
      <c r="E141" s="73"/>
      <c r="F141" s="141"/>
      <c r="G141" s="141" t="s">
        <v>511</v>
      </c>
    </row>
    <row r="142" spans="1:7" ht="14.1" customHeight="1">
      <c r="A142" s="83"/>
      <c r="B142" s="120" t="s">
        <v>305</v>
      </c>
      <c r="C142" s="113" t="s">
        <v>407</v>
      </c>
      <c r="D142" s="69" t="s">
        <v>24</v>
      </c>
      <c r="E142" s="73"/>
      <c r="F142" s="141"/>
      <c r="G142" s="141" t="s">
        <v>511</v>
      </c>
    </row>
    <row r="143" spans="1:7" ht="14.1" customHeight="1">
      <c r="A143" s="83"/>
      <c r="B143" s="120" t="s">
        <v>305</v>
      </c>
      <c r="C143" s="113" t="s">
        <v>408</v>
      </c>
      <c r="D143" s="69" t="s">
        <v>24</v>
      </c>
      <c r="E143" s="73"/>
      <c r="F143" s="141"/>
      <c r="G143" s="141" t="s">
        <v>511</v>
      </c>
    </row>
    <row r="144" spans="1:7" ht="6.95" customHeight="1">
      <c r="A144" s="83"/>
      <c r="B144" s="63"/>
      <c r="C144" s="113"/>
      <c r="D144" s="69"/>
      <c r="E144" s="73"/>
      <c r="F144" s="141"/>
      <c r="G144" s="141"/>
    </row>
    <row r="145" spans="1:7" ht="14.1" customHeight="1">
      <c r="A145" s="83"/>
      <c r="B145" s="63"/>
      <c r="C145" s="124" t="s">
        <v>409</v>
      </c>
      <c r="D145" s="69"/>
      <c r="E145" s="73"/>
      <c r="F145" s="141"/>
      <c r="G145" s="141"/>
    </row>
    <row r="146" spans="1:7" ht="14.1" customHeight="1">
      <c r="A146" s="83"/>
      <c r="B146" s="63" t="s">
        <v>305</v>
      </c>
      <c r="C146" s="113" t="s">
        <v>410</v>
      </c>
      <c r="D146" s="69" t="s">
        <v>24</v>
      </c>
      <c r="E146" s="73"/>
      <c r="F146" s="141"/>
      <c r="G146" s="141" t="s">
        <v>511</v>
      </c>
    </row>
    <row r="147" spans="1:7" ht="14.1" customHeight="1">
      <c r="A147" s="83"/>
      <c r="B147" s="63" t="s">
        <v>305</v>
      </c>
      <c r="C147" s="113" t="s">
        <v>411</v>
      </c>
      <c r="D147" s="69" t="s">
        <v>24</v>
      </c>
      <c r="E147" s="73"/>
      <c r="F147" s="141"/>
      <c r="G147" s="141" t="s">
        <v>511</v>
      </c>
    </row>
    <row r="148" spans="1:7" ht="14.1" customHeight="1">
      <c r="A148" s="83"/>
      <c r="B148" s="63" t="s">
        <v>305</v>
      </c>
      <c r="C148" s="113" t="s">
        <v>412</v>
      </c>
      <c r="D148" s="69" t="s">
        <v>24</v>
      </c>
      <c r="E148" s="73"/>
      <c r="F148" s="141"/>
      <c r="G148" s="141" t="s">
        <v>511</v>
      </c>
    </row>
    <row r="149" spans="1:7" ht="14.1" customHeight="1">
      <c r="A149" s="83"/>
      <c r="B149" s="63" t="s">
        <v>305</v>
      </c>
      <c r="C149" s="113" t="s">
        <v>413</v>
      </c>
      <c r="D149" s="69" t="s">
        <v>24</v>
      </c>
      <c r="E149" s="73"/>
      <c r="F149" s="141"/>
      <c r="G149" s="141" t="s">
        <v>511</v>
      </c>
    </row>
    <row r="150" spans="1:7" s="2" customFormat="1" ht="12.95" customHeight="1">
      <c r="A150" s="109"/>
      <c r="B150" s="109"/>
      <c r="C150" s="62"/>
      <c r="D150" s="110"/>
      <c r="E150" s="110"/>
      <c r="F150" s="142"/>
      <c r="G150" s="142"/>
    </row>
    <row r="151" spans="1:7" s="123" customFormat="1" ht="21.95" customHeight="1">
      <c r="A151" s="89"/>
      <c r="B151" s="90"/>
      <c r="C151" s="91" t="s">
        <v>13</v>
      </c>
      <c r="D151" s="90"/>
      <c r="E151" s="92"/>
      <c r="F151" s="179"/>
      <c r="G151" s="180">
        <f>SUM(G97:G150)</f>
        <v>0</v>
      </c>
    </row>
    <row r="152" spans="1:7" s="123" customFormat="1" ht="21.95" customHeight="1">
      <c r="A152" s="89"/>
      <c r="B152" s="90"/>
      <c r="C152" s="91" t="s">
        <v>14</v>
      </c>
      <c r="D152" s="90"/>
      <c r="E152" s="92"/>
      <c r="F152" s="179"/>
      <c r="G152" s="180">
        <f>G151</f>
        <v>0</v>
      </c>
    </row>
    <row r="153" spans="1:7" ht="14.1" customHeight="1">
      <c r="A153" s="83"/>
      <c r="B153" s="63"/>
      <c r="C153" s="113"/>
      <c r="D153" s="69"/>
      <c r="E153" s="73"/>
      <c r="F153" s="141"/>
      <c r="G153" s="141"/>
    </row>
    <row r="154" spans="1:7" ht="14.1" customHeight="1">
      <c r="A154" s="83"/>
      <c r="B154" s="63"/>
      <c r="C154" s="124" t="s">
        <v>414</v>
      </c>
      <c r="D154" s="69"/>
      <c r="E154" s="73"/>
      <c r="F154" s="141"/>
      <c r="G154" s="141"/>
    </row>
    <row r="155" spans="1:7" ht="14.1" customHeight="1">
      <c r="A155" s="83"/>
      <c r="B155" s="63" t="s">
        <v>305</v>
      </c>
      <c r="C155" s="113" t="s">
        <v>415</v>
      </c>
      <c r="D155" s="69" t="s">
        <v>24</v>
      </c>
      <c r="E155" s="73"/>
      <c r="F155" s="141"/>
      <c r="G155" s="141" t="s">
        <v>511</v>
      </c>
    </row>
    <row r="156" spans="1:7" ht="14.1" customHeight="1">
      <c r="A156" s="83"/>
      <c r="B156" s="112" t="s">
        <v>305</v>
      </c>
      <c r="C156" s="113" t="s">
        <v>416</v>
      </c>
      <c r="D156" s="70" t="s">
        <v>24</v>
      </c>
      <c r="E156" s="131"/>
      <c r="F156" s="138"/>
      <c r="G156" s="141" t="s">
        <v>511</v>
      </c>
    </row>
    <row r="157" spans="1:7" ht="14.1" customHeight="1">
      <c r="A157" s="83"/>
      <c r="B157" s="63"/>
      <c r="C157" s="113"/>
      <c r="D157" s="69"/>
      <c r="E157" s="73"/>
      <c r="F157" s="140"/>
      <c r="G157" s="141"/>
    </row>
    <row r="158" spans="1:7" ht="72.599999999999994" customHeight="1">
      <c r="A158" s="83"/>
      <c r="B158" s="63" t="s">
        <v>99</v>
      </c>
      <c r="C158" s="66" t="s">
        <v>498</v>
      </c>
      <c r="D158" s="69" t="s">
        <v>99</v>
      </c>
      <c r="E158" s="73"/>
      <c r="F158" s="141"/>
      <c r="G158" s="141"/>
    </row>
    <row r="159" spans="1:7" ht="25.5" customHeight="1">
      <c r="A159" s="83"/>
      <c r="B159" s="63" t="s">
        <v>305</v>
      </c>
      <c r="C159" s="68" t="s">
        <v>417</v>
      </c>
      <c r="D159" s="69" t="s">
        <v>25</v>
      </c>
      <c r="E159" s="73"/>
      <c r="F159" s="141"/>
      <c r="G159" s="141" t="s">
        <v>511</v>
      </c>
    </row>
    <row r="160" spans="1:7" ht="14.1" customHeight="1">
      <c r="A160" s="83"/>
      <c r="B160" s="63"/>
      <c r="C160" s="113"/>
      <c r="D160" s="69"/>
      <c r="E160" s="73"/>
      <c r="F160" s="141"/>
      <c r="G160" s="141"/>
    </row>
    <row r="161" spans="1:7" ht="14.1" customHeight="1">
      <c r="A161" s="83"/>
      <c r="B161" s="63"/>
      <c r="C161" s="124" t="s">
        <v>342</v>
      </c>
      <c r="D161" s="69"/>
      <c r="E161" s="73"/>
      <c r="F161" s="141"/>
      <c r="G161" s="141"/>
    </row>
    <row r="162" spans="1:7" ht="14.1" customHeight="1">
      <c r="A162" s="83"/>
      <c r="B162" s="63" t="s">
        <v>305</v>
      </c>
      <c r="C162" s="113" t="s">
        <v>418</v>
      </c>
      <c r="D162" s="69" t="s">
        <v>25</v>
      </c>
      <c r="E162" s="73"/>
      <c r="F162" s="141"/>
      <c r="G162" s="141">
        <f t="shared" ref="G162:G164" si="0">F162*E162</f>
        <v>0</v>
      </c>
    </row>
    <row r="163" spans="1:7" ht="14.1" customHeight="1">
      <c r="A163" s="83"/>
      <c r="B163" s="63" t="s">
        <v>305</v>
      </c>
      <c r="C163" s="113" t="s">
        <v>419</v>
      </c>
      <c r="D163" s="69" t="s">
        <v>25</v>
      </c>
      <c r="E163" s="73"/>
      <c r="F163" s="141"/>
      <c r="G163" s="141">
        <f t="shared" si="0"/>
        <v>0</v>
      </c>
    </row>
    <row r="164" spans="1:7" ht="14.1" customHeight="1">
      <c r="A164" s="83"/>
      <c r="B164" s="63" t="s">
        <v>305</v>
      </c>
      <c r="C164" s="113" t="s">
        <v>420</v>
      </c>
      <c r="D164" s="69" t="s">
        <v>25</v>
      </c>
      <c r="E164" s="73"/>
      <c r="F164" s="141"/>
      <c r="G164" s="141">
        <f t="shared" si="0"/>
        <v>0</v>
      </c>
    </row>
    <row r="165" spans="1:7" ht="14.1" customHeight="1">
      <c r="A165" s="83"/>
      <c r="B165" s="63"/>
      <c r="C165" s="113"/>
      <c r="D165" s="69"/>
      <c r="E165" s="73"/>
      <c r="F165" s="141"/>
      <c r="G165" s="141"/>
    </row>
    <row r="166" spans="1:7" ht="14.1" customHeight="1">
      <c r="A166" s="83"/>
      <c r="B166" s="63"/>
      <c r="C166" s="113"/>
      <c r="D166" s="69"/>
      <c r="E166" s="73"/>
      <c r="F166" s="141"/>
      <c r="G166" s="141"/>
    </row>
    <row r="167" spans="1:7" ht="14.1" customHeight="1">
      <c r="A167" s="83"/>
      <c r="B167" s="63"/>
      <c r="C167" s="124" t="s">
        <v>350</v>
      </c>
      <c r="D167" s="69"/>
      <c r="E167" s="73"/>
      <c r="F167" s="141"/>
      <c r="G167" s="141"/>
    </row>
    <row r="168" spans="1:7" ht="14.1" customHeight="1">
      <c r="A168" s="83"/>
      <c r="B168" s="63" t="s">
        <v>305</v>
      </c>
      <c r="C168" s="113" t="s">
        <v>421</v>
      </c>
      <c r="D168" s="69" t="s">
        <v>25</v>
      </c>
      <c r="E168" s="73"/>
      <c r="F168" s="141"/>
      <c r="G168" s="141">
        <f t="shared" ref="G168:G170" si="1">F168*E168</f>
        <v>0</v>
      </c>
    </row>
    <row r="169" spans="1:7" ht="14.1" customHeight="1">
      <c r="A169" s="83"/>
      <c r="B169" s="63" t="s">
        <v>305</v>
      </c>
      <c r="C169" s="113" t="s">
        <v>422</v>
      </c>
      <c r="D169" s="69" t="s">
        <v>25</v>
      </c>
      <c r="E169" s="73"/>
      <c r="F169" s="141"/>
      <c r="G169" s="141">
        <f t="shared" si="1"/>
        <v>0</v>
      </c>
    </row>
    <row r="170" spans="1:7" ht="14.1" customHeight="1">
      <c r="A170" s="83"/>
      <c r="B170" s="63" t="s">
        <v>305</v>
      </c>
      <c r="C170" s="113" t="s">
        <v>423</v>
      </c>
      <c r="D170" s="69" t="s">
        <v>25</v>
      </c>
      <c r="E170" s="73"/>
      <c r="F170" s="141"/>
      <c r="G170" s="141">
        <f t="shared" si="1"/>
        <v>0</v>
      </c>
    </row>
    <row r="171" spans="1:7" ht="14.1" customHeight="1">
      <c r="A171" s="83"/>
      <c r="B171" s="63"/>
      <c r="C171" s="113"/>
      <c r="D171" s="69"/>
      <c r="E171" s="73"/>
      <c r="F171" s="141"/>
      <c r="G171" s="141"/>
    </row>
    <row r="172" spans="1:7" ht="14.1" customHeight="1">
      <c r="A172" s="83"/>
      <c r="B172" s="63"/>
      <c r="C172" s="124" t="s">
        <v>359</v>
      </c>
      <c r="D172" s="69"/>
      <c r="E172" s="73"/>
      <c r="F172" s="141"/>
      <c r="G172" s="141"/>
    </row>
    <row r="173" spans="1:7" ht="14.1" customHeight="1">
      <c r="A173" s="83"/>
      <c r="B173" s="63" t="s">
        <v>305</v>
      </c>
      <c r="C173" s="113" t="s">
        <v>424</v>
      </c>
      <c r="D173" s="69" t="s">
        <v>25</v>
      </c>
      <c r="E173" s="73"/>
      <c r="F173" s="141"/>
      <c r="G173" s="141">
        <f t="shared" ref="G173:G177" si="2">F173*E173</f>
        <v>0</v>
      </c>
    </row>
    <row r="174" spans="1:7" ht="14.1" customHeight="1">
      <c r="A174" s="83"/>
      <c r="B174" s="63" t="s">
        <v>305</v>
      </c>
      <c r="C174" s="113" t="s">
        <v>425</v>
      </c>
      <c r="D174" s="69" t="s">
        <v>25</v>
      </c>
      <c r="E174" s="73"/>
      <c r="F174" s="141"/>
      <c r="G174" s="141">
        <f t="shared" si="2"/>
        <v>0</v>
      </c>
    </row>
    <row r="175" spans="1:7" ht="14.1" customHeight="1">
      <c r="A175" s="83"/>
      <c r="B175" s="63" t="s">
        <v>305</v>
      </c>
      <c r="C175" s="113" t="s">
        <v>426</v>
      </c>
      <c r="D175" s="69" t="s">
        <v>25</v>
      </c>
      <c r="E175" s="73"/>
      <c r="F175" s="141"/>
      <c r="G175" s="141">
        <f t="shared" si="2"/>
        <v>0</v>
      </c>
    </row>
    <row r="176" spans="1:7" ht="14.1" customHeight="1">
      <c r="A176" s="83"/>
      <c r="B176" s="63"/>
      <c r="C176" s="113"/>
      <c r="D176" s="69"/>
      <c r="E176" s="73"/>
      <c r="F176" s="141"/>
      <c r="G176" s="141"/>
    </row>
    <row r="177" spans="1:7" ht="43.5" customHeight="1">
      <c r="A177" s="83"/>
      <c r="B177" s="63" t="s">
        <v>305</v>
      </c>
      <c r="C177" s="68" t="s">
        <v>427</v>
      </c>
      <c r="D177" s="69" t="s">
        <v>306</v>
      </c>
      <c r="E177" s="134">
        <v>1</v>
      </c>
      <c r="F177" s="141">
        <v>150000</v>
      </c>
      <c r="G177" s="141">
        <f t="shared" si="2"/>
        <v>150000</v>
      </c>
    </row>
    <row r="178" spans="1:7" ht="14.1" customHeight="1">
      <c r="A178" s="83"/>
      <c r="B178" s="63"/>
      <c r="C178" s="113"/>
      <c r="D178" s="69"/>
      <c r="E178" s="73"/>
      <c r="F178" s="140"/>
      <c r="G178" s="141"/>
    </row>
    <row r="179" spans="1:7" ht="14.1" customHeight="1">
      <c r="A179" s="83"/>
      <c r="B179" s="112" t="s">
        <v>305</v>
      </c>
      <c r="C179" s="113" t="s">
        <v>307</v>
      </c>
      <c r="D179" s="70" t="s">
        <v>15</v>
      </c>
      <c r="E179" s="135"/>
      <c r="F179" s="138"/>
      <c r="G179" s="139">
        <f>G177*E179</f>
        <v>0</v>
      </c>
    </row>
    <row r="180" spans="1:7" ht="14.1" customHeight="1">
      <c r="A180" s="83"/>
      <c r="B180" s="63"/>
      <c r="C180" s="113"/>
      <c r="D180" s="69"/>
      <c r="E180" s="73"/>
      <c r="F180" s="140"/>
      <c r="G180" s="141"/>
    </row>
    <row r="181" spans="1:7" ht="14.1" customHeight="1">
      <c r="A181" s="83"/>
      <c r="B181" s="63" t="s">
        <v>99</v>
      </c>
      <c r="C181" s="85" t="s">
        <v>428</v>
      </c>
      <c r="D181" s="69" t="s">
        <v>99</v>
      </c>
      <c r="E181" s="73"/>
      <c r="F181" s="140"/>
      <c r="G181" s="141"/>
    </row>
    <row r="182" spans="1:7" ht="14.1" customHeight="1">
      <c r="A182" s="83"/>
      <c r="B182" s="63"/>
      <c r="C182" s="113"/>
      <c r="D182" s="69"/>
      <c r="E182" s="73"/>
      <c r="F182" s="140"/>
      <c r="G182" s="141"/>
    </row>
    <row r="183" spans="1:7" ht="32.1" customHeight="1">
      <c r="A183" s="83"/>
      <c r="B183" s="63" t="s">
        <v>305</v>
      </c>
      <c r="C183" s="68" t="s">
        <v>429</v>
      </c>
      <c r="D183" s="69" t="s">
        <v>306</v>
      </c>
      <c r="E183" s="134">
        <v>1</v>
      </c>
      <c r="F183" s="141">
        <v>240000</v>
      </c>
      <c r="G183" s="141">
        <f t="shared" ref="G183" si="3">F183*E183</f>
        <v>240000</v>
      </c>
    </row>
    <row r="184" spans="1:7" ht="14.1" customHeight="1">
      <c r="A184" s="83"/>
      <c r="B184" s="63"/>
      <c r="C184" s="113"/>
      <c r="D184" s="69"/>
      <c r="E184" s="73"/>
      <c r="F184" s="140"/>
      <c r="G184" s="141"/>
    </row>
    <row r="185" spans="1:7" ht="14.1" customHeight="1">
      <c r="A185" s="83"/>
      <c r="B185" s="63" t="s">
        <v>305</v>
      </c>
      <c r="C185" s="113" t="s">
        <v>307</v>
      </c>
      <c r="D185" s="69" t="s">
        <v>15</v>
      </c>
      <c r="E185" s="135"/>
      <c r="F185" s="140"/>
      <c r="G185" s="139">
        <f>G183*E185</f>
        <v>0</v>
      </c>
    </row>
    <row r="186" spans="1:7" ht="14.1" customHeight="1">
      <c r="A186" s="83"/>
      <c r="B186" s="63"/>
      <c r="C186" s="113"/>
      <c r="D186" s="69"/>
      <c r="E186" s="73"/>
      <c r="F186" s="140"/>
      <c r="G186" s="141"/>
    </row>
    <row r="187" spans="1:7" ht="14.1" customHeight="1">
      <c r="A187" s="83"/>
      <c r="B187" s="63"/>
      <c r="C187" s="113"/>
      <c r="D187" s="69"/>
      <c r="E187" s="73"/>
      <c r="F187" s="140"/>
      <c r="G187" s="141"/>
    </row>
    <row r="188" spans="1:7" ht="14.1" customHeight="1">
      <c r="A188" s="83"/>
      <c r="B188" s="63"/>
      <c r="C188" s="113"/>
      <c r="D188" s="69"/>
      <c r="E188" s="73"/>
      <c r="F188" s="140"/>
      <c r="G188" s="141"/>
    </row>
    <row r="189" spans="1:7" ht="14.1" customHeight="1">
      <c r="A189" s="83"/>
      <c r="B189" s="63"/>
      <c r="C189" s="113"/>
      <c r="D189" s="69"/>
      <c r="E189" s="73"/>
      <c r="F189" s="140"/>
      <c r="G189" s="141"/>
    </row>
    <row r="190" spans="1:7" ht="14.1" customHeight="1">
      <c r="A190" s="83"/>
      <c r="B190" s="63"/>
      <c r="C190" s="113"/>
      <c r="D190" s="69"/>
      <c r="E190" s="73"/>
      <c r="F190" s="140"/>
      <c r="G190" s="141"/>
    </row>
    <row r="191" spans="1:7" ht="14.1" customHeight="1">
      <c r="A191" s="83"/>
      <c r="B191" s="133"/>
      <c r="C191" s="122"/>
      <c r="D191" s="62"/>
      <c r="E191" s="62"/>
      <c r="F191" s="144"/>
      <c r="G191" s="144"/>
    </row>
    <row r="192" spans="1:7" ht="14.1" customHeight="1">
      <c r="A192" s="83"/>
      <c r="B192" s="133"/>
      <c r="C192" s="122"/>
      <c r="D192" s="62"/>
      <c r="E192" s="62"/>
      <c r="F192" s="144"/>
      <c r="G192" s="144"/>
    </row>
    <row r="193" spans="1:7" ht="14.1" customHeight="1">
      <c r="A193" s="33"/>
      <c r="B193" s="32"/>
      <c r="C193" s="32"/>
      <c r="D193" s="32"/>
      <c r="E193" s="204"/>
      <c r="F193" s="145"/>
      <c r="G193" s="172"/>
    </row>
    <row r="194" spans="1:7" s="56" customFormat="1" ht="21.95" customHeight="1">
      <c r="A194" s="86"/>
      <c r="B194" s="87"/>
      <c r="C194" s="88" t="s">
        <v>497</v>
      </c>
      <c r="D194" s="87"/>
      <c r="E194" s="170"/>
      <c r="F194" s="171"/>
      <c r="G194" s="321"/>
    </row>
  </sheetData>
  <sheetProtection selectLockedCells="1"/>
  <mergeCells count="6">
    <mergeCell ref="G5:G6"/>
    <mergeCell ref="A2:E2"/>
    <mergeCell ref="C5:C6"/>
    <mergeCell ref="D5:D6"/>
    <mergeCell ref="E5:E6"/>
    <mergeCell ref="F5:F6"/>
  </mergeCells>
  <printOptions horizontalCentered="1"/>
  <pageMargins left="0.6692913385826772" right="0.35433070866141736" top="0.59055118110236227" bottom="0.59055118110236227" header="0.31496062992125984" footer="0.31496062992125984"/>
  <pageSetup paperSize="9" firstPageNumber="161" orientation="portrait" useFirstPageNumber="1" r:id="rId1"/>
  <headerFooter alignWithMargins="0">
    <oddHeader xml:space="preserve">&amp;C&amp;10 </oddHeader>
    <oddFooter>&amp;C&amp;"Arial,Regular"&amp;10 2.&amp;P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44"/>
  <sheetViews>
    <sheetView showGridLines="0" showZeros="0" defaultGridColor="0" view="pageBreakPreview" colorId="8" zoomScaleNormal="100" zoomScaleSheetLayoutView="100" workbookViewId="0">
      <selection activeCell="C15" sqref="C15"/>
    </sheetView>
  </sheetViews>
  <sheetFormatPr defaultColWidth="9.140625" defaultRowHeight="10.5"/>
  <cols>
    <col min="1" max="2" width="7.5703125" style="8" customWidth="1"/>
    <col min="3" max="3" width="32.5703125" style="350" customWidth="1"/>
    <col min="4" max="5" width="7.5703125" style="350" customWidth="1"/>
    <col min="6" max="6" width="14.140625" style="375" customWidth="1"/>
    <col min="7" max="7" width="13.85546875" style="375" bestFit="1" customWidth="1"/>
    <col min="8" max="16384" width="9.140625" style="8"/>
  </cols>
  <sheetData>
    <row r="1" spans="1:7" s="56" customFormat="1" ht="14.1" customHeight="1">
      <c r="A1" s="1" t="str">
        <f>'Bill 3 - Exist. RW Dam'!A1</f>
        <v>VHEMBE DISTRICT MUNICIPALITY</v>
      </c>
      <c r="B1" s="2"/>
      <c r="C1" s="344"/>
      <c r="D1" s="344"/>
      <c r="E1" s="351"/>
      <c r="F1" s="352"/>
      <c r="G1" s="353" t="s">
        <v>44</v>
      </c>
    </row>
    <row r="2" spans="1:7" s="56" customFormat="1" ht="27.75" customHeight="1">
      <c r="A2" s="425" t="str">
        <f>'Bill 1 P&amp;G''s'!A2</f>
        <v>MUTALE WATER SYSTEM UPGRADE C4: 20ML RAW WATER DAM CONSTRUCTION AND EXISTING RAW WATER DAM RENOVATIONS</v>
      </c>
      <c r="B2" s="425"/>
      <c r="C2" s="425"/>
      <c r="D2" s="425"/>
      <c r="E2" s="425"/>
      <c r="F2" s="352"/>
      <c r="G2" s="353" t="s">
        <v>45</v>
      </c>
    </row>
    <row r="3" spans="1:7" s="56" customFormat="1" ht="14.1" customHeight="1">
      <c r="A3" s="1" t="str">
        <f>'Bill 1 P&amp;G''s'!A3</f>
        <v>TENDER NO. VDM/TECH/25/07/2024/04</v>
      </c>
      <c r="B3" s="2"/>
      <c r="C3" s="344"/>
      <c r="D3" s="344"/>
      <c r="E3" s="351"/>
      <c r="F3" s="352"/>
      <c r="G3" s="352"/>
    </row>
    <row r="4" spans="1:7" s="56" customFormat="1" ht="14.1" customHeight="1">
      <c r="A4" s="1" t="s">
        <v>43</v>
      </c>
      <c r="B4" s="1"/>
      <c r="C4" s="344"/>
      <c r="D4" s="344"/>
      <c r="E4" s="351"/>
      <c r="F4" s="352"/>
      <c r="G4" s="352"/>
    </row>
    <row r="5" spans="1:7" s="56" customFormat="1" ht="14.1" customHeight="1">
      <c r="A5" s="58" t="s">
        <v>2</v>
      </c>
      <c r="B5" s="129" t="s">
        <v>3</v>
      </c>
      <c r="C5" s="440" t="s">
        <v>4</v>
      </c>
      <c r="D5" s="442" t="s">
        <v>5</v>
      </c>
      <c r="E5" s="442" t="s">
        <v>6</v>
      </c>
      <c r="F5" s="438" t="s">
        <v>7</v>
      </c>
      <c r="G5" s="438" t="s">
        <v>8</v>
      </c>
    </row>
    <row r="6" spans="1:7" s="56" customFormat="1" ht="14.1" customHeight="1">
      <c r="A6" s="60" t="s">
        <v>9</v>
      </c>
      <c r="B6" s="130" t="s">
        <v>10</v>
      </c>
      <c r="C6" s="441"/>
      <c r="D6" s="443"/>
      <c r="E6" s="443"/>
      <c r="F6" s="439"/>
      <c r="G6" s="439"/>
    </row>
    <row r="7" spans="1:7" ht="14.1" customHeight="1">
      <c r="A7" s="83"/>
      <c r="B7" s="84"/>
      <c r="C7" s="345"/>
      <c r="D7" s="345"/>
      <c r="E7" s="345"/>
      <c r="F7" s="354"/>
      <c r="G7" s="354"/>
    </row>
    <row r="8" spans="1:7" ht="14.1" customHeight="1">
      <c r="A8" s="83"/>
      <c r="B8" s="63"/>
      <c r="C8" s="127"/>
      <c r="D8" s="71"/>
      <c r="E8" s="358"/>
      <c r="F8" s="364"/>
      <c r="G8" s="359"/>
    </row>
    <row r="9" spans="1:7" ht="27.75" customHeight="1">
      <c r="A9" s="83"/>
      <c r="B9" s="63" t="s">
        <v>305</v>
      </c>
      <c r="C9" s="127" t="s">
        <v>513</v>
      </c>
      <c r="D9" s="71" t="s">
        <v>306</v>
      </c>
      <c r="E9" s="358">
        <v>1</v>
      </c>
      <c r="F9" s="359">
        <v>3200000</v>
      </c>
      <c r="G9" s="359">
        <f>F9*E9</f>
        <v>3200000</v>
      </c>
    </row>
    <row r="10" spans="1:7" ht="14.1" customHeight="1">
      <c r="A10" s="83"/>
      <c r="B10" s="63"/>
      <c r="C10" s="127"/>
      <c r="D10" s="71"/>
      <c r="E10" s="363"/>
      <c r="F10" s="359"/>
      <c r="G10" s="359"/>
    </row>
    <row r="11" spans="1:7" ht="14.1" customHeight="1">
      <c r="A11" s="83"/>
      <c r="B11" s="63" t="s">
        <v>305</v>
      </c>
      <c r="C11" s="127" t="s">
        <v>307</v>
      </c>
      <c r="D11" s="71" t="s">
        <v>15</v>
      </c>
      <c r="E11" s="362"/>
      <c r="F11" s="360"/>
      <c r="G11" s="360">
        <f>G9*E11</f>
        <v>0</v>
      </c>
    </row>
    <row r="12" spans="1:7" ht="14.1" customHeight="1">
      <c r="A12" s="83"/>
      <c r="B12" s="112"/>
      <c r="C12" s="346"/>
      <c r="D12" s="74"/>
      <c r="E12" s="356"/>
      <c r="F12" s="365"/>
      <c r="G12" s="357"/>
    </row>
    <row r="13" spans="1:7" ht="14.1" customHeight="1">
      <c r="A13" s="83"/>
      <c r="B13" s="63"/>
      <c r="C13" s="346"/>
      <c r="D13" s="71"/>
      <c r="E13" s="358"/>
      <c r="F13" s="364"/>
      <c r="G13" s="359"/>
    </row>
    <row r="14" spans="1:7" ht="14.1" customHeight="1">
      <c r="A14" s="83"/>
      <c r="B14" s="63"/>
      <c r="C14" s="127"/>
      <c r="D14" s="71"/>
      <c r="E14" s="358"/>
      <c r="F14" s="364"/>
      <c r="G14" s="359"/>
    </row>
    <row r="15" spans="1:7" ht="27.6" customHeight="1">
      <c r="A15" s="83"/>
      <c r="B15" s="63"/>
      <c r="C15" s="127"/>
      <c r="D15" s="71"/>
      <c r="E15" s="358"/>
      <c r="F15" s="359"/>
      <c r="G15" s="359"/>
    </row>
    <row r="16" spans="1:7" ht="14.1" customHeight="1">
      <c r="A16" s="83"/>
      <c r="B16" s="63"/>
      <c r="C16" s="127"/>
      <c r="D16" s="71"/>
      <c r="E16" s="363"/>
      <c r="F16" s="359"/>
      <c r="G16" s="359"/>
    </row>
    <row r="17" spans="1:7" ht="14.1" customHeight="1">
      <c r="A17" s="83"/>
      <c r="B17" s="63"/>
      <c r="C17" s="127"/>
      <c r="D17" s="71"/>
      <c r="E17" s="362"/>
      <c r="F17" s="360"/>
      <c r="G17" s="360"/>
    </row>
    <row r="18" spans="1:7" ht="14.1" customHeight="1">
      <c r="A18" s="83"/>
      <c r="B18" s="63"/>
      <c r="C18" s="127"/>
      <c r="D18" s="71"/>
      <c r="E18" s="358"/>
      <c r="F18" s="364"/>
      <c r="G18" s="359"/>
    </row>
    <row r="19" spans="1:7" ht="14.1" customHeight="1">
      <c r="A19" s="83"/>
      <c r="B19" s="63"/>
      <c r="C19" s="127"/>
      <c r="D19" s="71"/>
      <c r="E19" s="358"/>
      <c r="F19" s="359"/>
      <c r="G19" s="359"/>
    </row>
    <row r="20" spans="1:7" ht="14.1" customHeight="1">
      <c r="A20" s="83"/>
      <c r="B20" s="63"/>
      <c r="C20" s="127"/>
      <c r="D20" s="71"/>
      <c r="E20" s="363"/>
      <c r="F20" s="359"/>
      <c r="G20" s="359"/>
    </row>
    <row r="21" spans="1:7" ht="14.1" customHeight="1">
      <c r="A21" s="83"/>
      <c r="B21" s="63"/>
      <c r="C21" s="127"/>
      <c r="D21" s="71"/>
      <c r="E21" s="362"/>
      <c r="F21" s="360"/>
      <c r="G21" s="360"/>
    </row>
    <row r="22" spans="1:7" ht="12">
      <c r="A22" s="83"/>
      <c r="B22" s="63"/>
      <c r="C22" s="127"/>
      <c r="D22" s="71"/>
      <c r="E22" s="361"/>
      <c r="F22" s="366"/>
      <c r="G22" s="359"/>
    </row>
    <row r="23" spans="1:7" ht="12">
      <c r="A23" s="83"/>
      <c r="B23" s="63"/>
      <c r="C23" s="72"/>
      <c r="D23" s="71"/>
      <c r="E23" s="358"/>
      <c r="F23" s="359"/>
      <c r="G23" s="359"/>
    </row>
    <row r="24" spans="1:7" ht="14.1" customHeight="1">
      <c r="A24" s="83"/>
      <c r="B24" s="63"/>
      <c r="C24" s="127"/>
      <c r="D24" s="71"/>
      <c r="E24" s="363"/>
      <c r="F24" s="359"/>
      <c r="G24" s="359"/>
    </row>
    <row r="25" spans="1:7" ht="14.1" customHeight="1">
      <c r="A25" s="83"/>
      <c r="B25" s="63"/>
      <c r="C25" s="127"/>
      <c r="D25" s="71"/>
      <c r="E25" s="362"/>
      <c r="F25" s="360"/>
      <c r="G25" s="360"/>
    </row>
    <row r="26" spans="1:7" ht="14.1" customHeight="1">
      <c r="A26" s="83"/>
      <c r="B26" s="63"/>
      <c r="C26" s="127"/>
      <c r="D26" s="71"/>
      <c r="E26" s="358"/>
      <c r="F26" s="364"/>
      <c r="G26" s="360"/>
    </row>
    <row r="27" spans="1:7" ht="14.1" customHeight="1">
      <c r="A27" s="83"/>
      <c r="B27" s="93"/>
      <c r="C27" s="176"/>
      <c r="D27" s="71"/>
      <c r="E27" s="358"/>
      <c r="F27" s="359"/>
      <c r="G27" s="359"/>
    </row>
    <row r="28" spans="1:7" ht="14.1" customHeight="1">
      <c r="A28" s="83"/>
      <c r="B28" s="93"/>
      <c r="C28" s="176"/>
      <c r="D28" s="71"/>
      <c r="E28" s="363"/>
      <c r="F28" s="359"/>
      <c r="G28" s="359"/>
    </row>
    <row r="29" spans="1:7" ht="14.1" customHeight="1">
      <c r="A29" s="83"/>
      <c r="B29" s="63"/>
      <c r="C29" s="127"/>
      <c r="D29" s="71"/>
      <c r="E29" s="362"/>
      <c r="F29" s="360"/>
      <c r="G29" s="360"/>
    </row>
    <row r="30" spans="1:7" ht="14.1" customHeight="1">
      <c r="A30" s="83"/>
      <c r="B30" s="63"/>
      <c r="C30" s="127"/>
      <c r="D30" s="71"/>
      <c r="E30" s="361"/>
      <c r="F30" s="366"/>
      <c r="G30" s="360"/>
    </row>
    <row r="31" spans="1:7" ht="27" customHeight="1">
      <c r="A31" s="83"/>
      <c r="B31" s="63"/>
      <c r="C31" s="127"/>
      <c r="D31" s="71"/>
      <c r="E31" s="358"/>
      <c r="F31" s="359"/>
      <c r="G31" s="359"/>
    </row>
    <row r="32" spans="1:7" ht="14.1" customHeight="1">
      <c r="A32" s="83"/>
      <c r="B32" s="63"/>
      <c r="C32" s="127"/>
      <c r="D32" s="71"/>
      <c r="E32" s="363"/>
      <c r="F32" s="359"/>
      <c r="G32" s="359"/>
    </row>
    <row r="33" spans="1:7" ht="14.1" customHeight="1">
      <c r="A33" s="83"/>
      <c r="B33" s="93"/>
      <c r="C33" s="176"/>
      <c r="D33" s="71"/>
      <c r="E33" s="362"/>
      <c r="F33" s="360"/>
      <c r="G33" s="360"/>
    </row>
    <row r="34" spans="1:7" ht="14.1" customHeight="1">
      <c r="A34" s="83"/>
      <c r="B34" s="93"/>
      <c r="C34" s="127"/>
      <c r="D34" s="71"/>
      <c r="E34" s="367"/>
      <c r="F34" s="368"/>
      <c r="G34" s="368"/>
    </row>
    <row r="35" spans="1:7" ht="14.1" customHeight="1">
      <c r="A35" s="83"/>
      <c r="B35" s="93"/>
      <c r="C35" s="176"/>
      <c r="D35" s="71"/>
      <c r="E35" s="358"/>
      <c r="F35" s="359"/>
      <c r="G35" s="359"/>
    </row>
    <row r="36" spans="1:7" ht="14.1" customHeight="1">
      <c r="A36" s="83"/>
      <c r="B36" s="93"/>
      <c r="C36" s="176"/>
      <c r="D36" s="71"/>
      <c r="E36" s="363"/>
      <c r="F36" s="359"/>
      <c r="G36" s="359"/>
    </row>
    <row r="37" spans="1:7" ht="14.1" customHeight="1">
      <c r="A37" s="83"/>
      <c r="B37" s="63"/>
      <c r="C37" s="127"/>
      <c r="D37" s="71"/>
      <c r="E37" s="362"/>
      <c r="F37" s="360"/>
      <c r="G37" s="360"/>
    </row>
    <row r="38" spans="1:7" ht="14.1" customHeight="1">
      <c r="A38" s="83"/>
      <c r="B38" s="133"/>
      <c r="C38" s="347"/>
      <c r="D38" s="347"/>
      <c r="E38" s="347"/>
      <c r="F38" s="355"/>
      <c r="G38" s="355"/>
    </row>
    <row r="39" spans="1:7" ht="14.1" customHeight="1">
      <c r="A39" s="83"/>
      <c r="B39" s="133"/>
      <c r="C39" s="347"/>
      <c r="D39" s="347"/>
      <c r="E39" s="347"/>
      <c r="F39" s="355"/>
      <c r="G39" s="355"/>
    </row>
    <row r="40" spans="1:7" ht="14.1" customHeight="1">
      <c r="A40" s="83"/>
      <c r="B40" s="133"/>
      <c r="C40" s="347"/>
      <c r="D40" s="347"/>
      <c r="E40" s="347"/>
      <c r="F40" s="355"/>
      <c r="G40" s="355"/>
    </row>
    <row r="41" spans="1:7" ht="14.1" customHeight="1">
      <c r="A41" s="83"/>
      <c r="B41" s="133"/>
      <c r="C41" s="347"/>
      <c r="D41" s="347"/>
      <c r="E41" s="347"/>
      <c r="F41" s="355"/>
      <c r="G41" s="355"/>
    </row>
    <row r="42" spans="1:7" ht="14.1" customHeight="1">
      <c r="A42" s="83"/>
      <c r="B42" s="133"/>
      <c r="C42" s="347"/>
      <c r="D42" s="347"/>
      <c r="E42" s="347"/>
      <c r="F42" s="355"/>
      <c r="G42" s="355"/>
    </row>
    <row r="43" spans="1:7" ht="14.1" customHeight="1">
      <c r="A43" s="33"/>
      <c r="B43" s="178"/>
      <c r="C43" s="348"/>
      <c r="D43" s="348"/>
      <c r="E43" s="369"/>
      <c r="F43" s="370"/>
      <c r="G43" s="370"/>
    </row>
    <row r="44" spans="1:7" ht="21.95" customHeight="1">
      <c r="A44" s="34"/>
      <c r="B44" s="87"/>
      <c r="C44" s="349" t="s">
        <v>499</v>
      </c>
      <c r="D44" s="371"/>
      <c r="E44" s="372"/>
      <c r="F44" s="373"/>
      <c r="G44" s="374"/>
    </row>
  </sheetData>
  <sheetProtection selectLockedCells="1"/>
  <mergeCells count="6">
    <mergeCell ref="G5:G6"/>
    <mergeCell ref="A2:E2"/>
    <mergeCell ref="C5:C6"/>
    <mergeCell ref="D5:D6"/>
    <mergeCell ref="E5:E6"/>
    <mergeCell ref="F5:F6"/>
  </mergeCells>
  <printOptions horizontalCentered="1"/>
  <pageMargins left="0.6692913385826772" right="0.35433070866141736" top="0.59055118110236227" bottom="0.59055118110236227" header="0.31496062992125984" footer="0.31496062992125984"/>
  <pageSetup paperSize="9" scale="99" firstPageNumber="161" orientation="portrait" useFirstPageNumber="1" r:id="rId1"/>
  <headerFooter alignWithMargins="0">
    <oddHeader xml:space="preserve">&amp;C&amp;10 </oddHeader>
    <oddFooter>&amp;C&amp;"Arial,Regular"&amp;10 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G54"/>
  <sheetViews>
    <sheetView showGridLines="0" showZeros="0" defaultGridColor="0" view="pageBreakPreview" topLeftCell="A5" colorId="8" zoomScaleNormal="100" zoomScaleSheetLayoutView="100" workbookViewId="0">
      <selection activeCell="N29" sqref="N29"/>
    </sheetView>
  </sheetViews>
  <sheetFormatPr defaultColWidth="9.140625" defaultRowHeight="10.5"/>
  <cols>
    <col min="1" max="2" width="7.5703125" style="56" customWidth="1"/>
    <col min="3" max="3" width="31.85546875" style="56" customWidth="1"/>
    <col min="4" max="5" width="7.5703125" style="56" customWidth="1"/>
    <col min="6" max="6" width="15.140625" style="210" customWidth="1"/>
    <col min="7" max="7" width="14.7109375" style="210" customWidth="1"/>
    <col min="8" max="16384" width="9.140625" style="56"/>
  </cols>
  <sheetData>
    <row r="1" spans="1:7" ht="14.1" customHeight="1">
      <c r="A1" s="1" t="str">
        <f>'Bill 3 - Exist. RW Dam'!A1</f>
        <v>VHEMBE DISTRICT MUNICIPALITY</v>
      </c>
      <c r="B1" s="2"/>
      <c r="C1" s="2"/>
      <c r="D1" s="2"/>
      <c r="E1" s="82"/>
      <c r="F1" s="136"/>
      <c r="G1" s="137" t="s">
        <v>430</v>
      </c>
    </row>
    <row r="2" spans="1:7" ht="27.75" customHeight="1">
      <c r="A2" s="425" t="str">
        <f>'Bill 1 P&amp;G''s'!A2</f>
        <v>MUTALE WATER SYSTEM UPGRADE C4: 20ML RAW WATER DAM CONSTRUCTION AND EXISTING RAW WATER DAM RENOVATIONS</v>
      </c>
      <c r="B2" s="425"/>
      <c r="C2" s="425"/>
      <c r="D2" s="425"/>
      <c r="E2" s="425"/>
      <c r="F2" s="136"/>
      <c r="G2" s="137" t="s">
        <v>516</v>
      </c>
    </row>
    <row r="3" spans="1:7" ht="14.1" customHeight="1">
      <c r="A3" s="1" t="str">
        <f>'Bill 1 P&amp;G''s'!A3</f>
        <v>TENDER NO. VDM/TECH/25/07/2024/04</v>
      </c>
      <c r="B3" s="2"/>
      <c r="C3" s="2"/>
      <c r="D3" s="2"/>
      <c r="E3" s="82"/>
      <c r="F3" s="136"/>
      <c r="G3" s="136"/>
    </row>
    <row r="4" spans="1:7" ht="14.1" customHeight="1">
      <c r="A4" s="1" t="s">
        <v>515</v>
      </c>
      <c r="B4" s="1"/>
      <c r="C4" s="2"/>
      <c r="D4" s="2"/>
      <c r="E4" s="82"/>
      <c r="F4" s="136"/>
      <c r="G4" s="136"/>
    </row>
    <row r="5" spans="1:7" ht="14.1" customHeight="1">
      <c r="A5" s="58" t="s">
        <v>2</v>
      </c>
      <c r="B5" s="129" t="s">
        <v>3</v>
      </c>
      <c r="C5" s="429" t="s">
        <v>4</v>
      </c>
      <c r="D5" s="426" t="s">
        <v>5</v>
      </c>
      <c r="E5" s="426" t="s">
        <v>6</v>
      </c>
      <c r="F5" s="436" t="s">
        <v>7</v>
      </c>
      <c r="G5" s="436" t="s">
        <v>8</v>
      </c>
    </row>
    <row r="6" spans="1:7" ht="14.1" customHeight="1">
      <c r="A6" s="60" t="s">
        <v>9</v>
      </c>
      <c r="B6" s="130" t="s">
        <v>10</v>
      </c>
      <c r="C6" s="431"/>
      <c r="D6" s="427"/>
      <c r="E6" s="427"/>
      <c r="F6" s="437"/>
      <c r="G6" s="437"/>
    </row>
    <row r="7" spans="1:7" ht="12">
      <c r="A7" s="61"/>
      <c r="B7" s="133"/>
      <c r="C7" s="62"/>
      <c r="D7" s="62"/>
      <c r="E7" s="62"/>
      <c r="F7" s="144"/>
      <c r="G7" s="144"/>
    </row>
    <row r="8" spans="1:7" ht="36">
      <c r="A8" s="61"/>
      <c r="B8" s="112" t="s">
        <v>99</v>
      </c>
      <c r="C8" s="121" t="s">
        <v>431</v>
      </c>
      <c r="D8" s="67" t="s">
        <v>99</v>
      </c>
      <c r="E8" s="208"/>
      <c r="F8" s="209"/>
      <c r="G8" s="209"/>
    </row>
    <row r="9" spans="1:7" ht="12">
      <c r="A9" s="61"/>
      <c r="B9" s="93"/>
      <c r="C9" s="176"/>
      <c r="D9" s="69"/>
      <c r="E9" s="177"/>
      <c r="F9" s="163"/>
      <c r="G9" s="163"/>
    </row>
    <row r="10" spans="1:7" ht="48">
      <c r="A10" s="61"/>
      <c r="B10" s="93" t="s">
        <v>305</v>
      </c>
      <c r="C10" s="176" t="s">
        <v>514</v>
      </c>
      <c r="D10" s="69" t="s">
        <v>306</v>
      </c>
      <c r="E10" s="73">
        <v>1</v>
      </c>
      <c r="F10" s="141">
        <v>600000</v>
      </c>
      <c r="G10" s="141">
        <f>F10*E10</f>
        <v>600000</v>
      </c>
    </row>
    <row r="11" spans="1:7" ht="12">
      <c r="A11" s="61"/>
      <c r="B11" s="93"/>
      <c r="C11" s="176"/>
      <c r="D11" s="69"/>
      <c r="E11" s="203"/>
      <c r="F11" s="141"/>
      <c r="G11" s="141"/>
    </row>
    <row r="12" spans="1:7" ht="12">
      <c r="A12" s="61"/>
      <c r="B12" s="93" t="s">
        <v>305</v>
      </c>
      <c r="C12" s="176" t="s">
        <v>307</v>
      </c>
      <c r="D12" s="69" t="s">
        <v>15</v>
      </c>
      <c r="E12" s="173">
        <v>0.15</v>
      </c>
      <c r="F12" s="141"/>
      <c r="G12" s="141">
        <f>G10*E12</f>
        <v>90000</v>
      </c>
    </row>
    <row r="13" spans="1:7" ht="12">
      <c r="A13" s="61"/>
      <c r="B13" s="93"/>
      <c r="C13" s="176"/>
      <c r="D13" s="69"/>
      <c r="E13" s="177"/>
      <c r="F13" s="163"/>
      <c r="G13" s="163"/>
    </row>
    <row r="14" spans="1:7" ht="12">
      <c r="A14" s="61"/>
      <c r="B14" s="93" t="s">
        <v>305</v>
      </c>
      <c r="C14" s="176" t="s">
        <v>432</v>
      </c>
      <c r="D14" s="69" t="s">
        <v>306</v>
      </c>
      <c r="E14" s="73">
        <v>1</v>
      </c>
      <c r="F14" s="141">
        <v>280000</v>
      </c>
      <c r="G14" s="141">
        <f>F14*E14</f>
        <v>280000</v>
      </c>
    </row>
    <row r="15" spans="1:7" ht="12">
      <c r="A15" s="61"/>
      <c r="B15" s="93"/>
      <c r="C15" s="176"/>
      <c r="D15" s="69"/>
      <c r="E15" s="203"/>
      <c r="F15" s="141"/>
      <c r="G15" s="141"/>
    </row>
    <row r="16" spans="1:7" ht="12">
      <c r="A16" s="61"/>
      <c r="B16" s="93" t="s">
        <v>305</v>
      </c>
      <c r="C16" s="176" t="s">
        <v>307</v>
      </c>
      <c r="D16" s="69" t="s">
        <v>15</v>
      </c>
      <c r="E16" s="173">
        <v>0.15</v>
      </c>
      <c r="F16" s="141"/>
      <c r="G16" s="141">
        <f>G14*E16</f>
        <v>42000</v>
      </c>
    </row>
    <row r="17" spans="1:7" ht="12">
      <c r="A17" s="61"/>
      <c r="B17" s="93"/>
      <c r="C17" s="176"/>
      <c r="D17" s="69"/>
      <c r="E17" s="177"/>
      <c r="F17" s="163"/>
      <c r="G17" s="163"/>
    </row>
    <row r="18" spans="1:7" ht="12">
      <c r="A18" s="61"/>
      <c r="B18" s="112" t="s">
        <v>99</v>
      </c>
      <c r="C18" s="66" t="s">
        <v>20</v>
      </c>
      <c r="D18" s="67" t="s">
        <v>99</v>
      </c>
      <c r="E18" s="131"/>
      <c r="F18" s="138"/>
      <c r="G18" s="139"/>
    </row>
    <row r="19" spans="1:7" ht="12">
      <c r="A19" s="61"/>
      <c r="B19" s="63"/>
      <c r="C19" s="68"/>
      <c r="D19" s="69"/>
      <c r="E19" s="73"/>
      <c r="F19" s="140"/>
      <c r="G19" s="141"/>
    </row>
    <row r="20" spans="1:7" ht="24">
      <c r="A20" s="211"/>
      <c r="B20" s="112" t="s">
        <v>99</v>
      </c>
      <c r="C20" s="66" t="s">
        <v>433</v>
      </c>
      <c r="D20" s="67" t="s">
        <v>99</v>
      </c>
      <c r="E20" s="131"/>
      <c r="F20" s="138"/>
      <c r="G20" s="139"/>
    </row>
    <row r="21" spans="1:7" ht="12">
      <c r="A21" s="211"/>
      <c r="B21" s="63"/>
      <c r="C21" s="68"/>
      <c r="D21" s="69"/>
      <c r="E21" s="73"/>
      <c r="F21" s="140"/>
      <c r="G21" s="141"/>
    </row>
    <row r="22" spans="1:7" ht="12">
      <c r="A22" s="211"/>
      <c r="B22" s="63" t="s">
        <v>305</v>
      </c>
      <c r="C22" s="68" t="s">
        <v>434</v>
      </c>
      <c r="D22" s="69" t="s">
        <v>306</v>
      </c>
      <c r="E22" s="73">
        <v>1</v>
      </c>
      <c r="F22" s="141">
        <v>410000</v>
      </c>
      <c r="G22" s="141">
        <f>F22*E22</f>
        <v>410000</v>
      </c>
    </row>
    <row r="23" spans="1:7" ht="12">
      <c r="A23" s="211"/>
      <c r="B23" s="63"/>
      <c r="C23" s="68"/>
      <c r="D23" s="69"/>
      <c r="E23" s="203"/>
      <c r="F23" s="141"/>
      <c r="G23" s="141"/>
    </row>
    <row r="24" spans="1:7" ht="12">
      <c r="A24" s="211"/>
      <c r="B24" s="63" t="s">
        <v>305</v>
      </c>
      <c r="C24" s="68" t="s">
        <v>307</v>
      </c>
      <c r="D24" s="69" t="s">
        <v>15</v>
      </c>
      <c r="E24" s="173">
        <v>0.15</v>
      </c>
      <c r="F24" s="141"/>
      <c r="G24" s="141">
        <f>G22*E24</f>
        <v>61500</v>
      </c>
    </row>
    <row r="25" spans="1:7" ht="12">
      <c r="A25" s="211"/>
      <c r="B25" s="63"/>
      <c r="C25" s="68"/>
      <c r="D25" s="69"/>
      <c r="E25" s="73"/>
      <c r="F25" s="140"/>
      <c r="G25" s="141"/>
    </row>
    <row r="26" spans="1:7" ht="12">
      <c r="A26" s="211"/>
      <c r="B26" s="63" t="s">
        <v>305</v>
      </c>
      <c r="C26" s="68" t="s">
        <v>435</v>
      </c>
      <c r="D26" s="69" t="s">
        <v>306</v>
      </c>
      <c r="E26" s="73">
        <v>1</v>
      </c>
      <c r="F26" s="141">
        <v>610000</v>
      </c>
      <c r="G26" s="141">
        <f>F26*E26</f>
        <v>610000</v>
      </c>
    </row>
    <row r="27" spans="1:7" ht="12">
      <c r="A27" s="211"/>
      <c r="B27" s="63"/>
      <c r="C27" s="68"/>
      <c r="D27" s="69"/>
      <c r="E27" s="203"/>
      <c r="F27" s="141"/>
      <c r="G27" s="141"/>
    </row>
    <row r="28" spans="1:7" ht="12">
      <c r="A28" s="211"/>
      <c r="B28" s="63" t="s">
        <v>305</v>
      </c>
      <c r="C28" s="68" t="s">
        <v>307</v>
      </c>
      <c r="D28" s="69" t="s">
        <v>15</v>
      </c>
      <c r="E28" s="173">
        <v>0.15</v>
      </c>
      <c r="F28" s="141"/>
      <c r="G28" s="141">
        <f>G26*E28</f>
        <v>91500</v>
      </c>
    </row>
    <row r="29" spans="1:7" ht="12">
      <c r="A29" s="211"/>
      <c r="B29" s="63"/>
      <c r="C29" s="68"/>
      <c r="D29" s="69"/>
      <c r="E29" s="73"/>
      <c r="F29" s="140"/>
      <c r="G29" s="141"/>
    </row>
    <row r="30" spans="1:7" ht="12">
      <c r="A30" s="211"/>
      <c r="B30" s="63" t="s">
        <v>305</v>
      </c>
      <c r="C30" s="68" t="s">
        <v>436</v>
      </c>
      <c r="D30" s="69" t="s">
        <v>306</v>
      </c>
      <c r="E30" s="73">
        <v>1</v>
      </c>
      <c r="F30" s="141">
        <v>480000</v>
      </c>
      <c r="G30" s="141">
        <f>F30*E30</f>
        <v>480000</v>
      </c>
    </row>
    <row r="31" spans="1:7" ht="12">
      <c r="A31" s="211"/>
      <c r="B31" s="63"/>
      <c r="C31" s="68"/>
      <c r="D31" s="69"/>
      <c r="E31" s="203"/>
      <c r="F31" s="141"/>
      <c r="G31" s="141"/>
    </row>
    <row r="32" spans="1:7" ht="12">
      <c r="A32" s="211"/>
      <c r="B32" s="63" t="s">
        <v>305</v>
      </c>
      <c r="C32" s="68" t="s">
        <v>307</v>
      </c>
      <c r="D32" s="69" t="s">
        <v>15</v>
      </c>
      <c r="E32" s="173">
        <v>0.15</v>
      </c>
      <c r="F32" s="141"/>
      <c r="G32" s="141">
        <f>G30*E32</f>
        <v>72000</v>
      </c>
    </row>
    <row r="33" spans="1:7" ht="12">
      <c r="A33" s="211"/>
      <c r="B33" s="63"/>
      <c r="C33" s="68"/>
      <c r="D33" s="69"/>
      <c r="E33" s="73"/>
      <c r="F33" s="140"/>
      <c r="G33" s="141"/>
    </row>
    <row r="34" spans="1:7" ht="24">
      <c r="A34" s="211"/>
      <c r="B34" s="63" t="s">
        <v>305</v>
      </c>
      <c r="C34" s="68" t="s">
        <v>437</v>
      </c>
      <c r="D34" s="69" t="s">
        <v>306</v>
      </c>
      <c r="E34" s="73">
        <v>1</v>
      </c>
      <c r="F34" s="141">
        <v>380000</v>
      </c>
      <c r="G34" s="141">
        <f>F34*E34</f>
        <v>380000</v>
      </c>
    </row>
    <row r="35" spans="1:7" ht="12">
      <c r="A35" s="211"/>
      <c r="B35" s="63"/>
      <c r="C35" s="68"/>
      <c r="D35" s="69"/>
      <c r="E35" s="203"/>
      <c r="F35" s="141"/>
      <c r="G35" s="141"/>
    </row>
    <row r="36" spans="1:7" ht="12">
      <c r="A36" s="211"/>
      <c r="B36" s="63" t="s">
        <v>305</v>
      </c>
      <c r="C36" s="68" t="s">
        <v>307</v>
      </c>
      <c r="D36" s="69" t="s">
        <v>15</v>
      </c>
      <c r="E36" s="173">
        <v>0.15</v>
      </c>
      <c r="F36" s="141"/>
      <c r="G36" s="141">
        <f>G34*E36</f>
        <v>57000</v>
      </c>
    </row>
    <row r="37" spans="1:7" ht="12">
      <c r="A37" s="211"/>
      <c r="B37" s="63"/>
      <c r="C37" s="68"/>
      <c r="D37" s="69"/>
      <c r="E37" s="203"/>
      <c r="F37" s="141"/>
      <c r="G37" s="141"/>
    </row>
    <row r="38" spans="1:7" ht="12">
      <c r="A38" s="211"/>
      <c r="B38" s="63"/>
      <c r="C38" s="68"/>
      <c r="D38" s="69"/>
      <c r="E38" s="203"/>
      <c r="F38" s="141"/>
      <c r="G38" s="141"/>
    </row>
    <row r="39" spans="1:7" ht="12">
      <c r="A39" s="61"/>
      <c r="B39" s="63"/>
      <c r="C39" s="68"/>
      <c r="D39" s="69"/>
      <c r="E39" s="173"/>
      <c r="F39" s="141"/>
      <c r="G39" s="141"/>
    </row>
    <row r="40" spans="1:7" ht="12">
      <c r="A40" s="61"/>
      <c r="B40" s="93"/>
      <c r="C40" s="205"/>
      <c r="D40" s="69"/>
      <c r="E40" s="177"/>
      <c r="F40" s="163"/>
      <c r="G40" s="163"/>
    </row>
    <row r="41" spans="1:7" ht="12">
      <c r="A41" s="61"/>
      <c r="B41" s="93"/>
      <c r="C41" s="205"/>
      <c r="D41" s="69"/>
      <c r="E41" s="177"/>
      <c r="F41" s="163"/>
      <c r="G41" s="163"/>
    </row>
    <row r="42" spans="1:7" ht="12">
      <c r="A42" s="61"/>
      <c r="B42" s="93"/>
      <c r="C42" s="176"/>
      <c r="D42" s="69"/>
      <c r="E42" s="177"/>
      <c r="F42" s="163"/>
      <c r="G42" s="163"/>
    </row>
    <row r="43" spans="1:7" ht="12">
      <c r="A43" s="61"/>
      <c r="B43" s="93"/>
      <c r="C43" s="176"/>
      <c r="D43" s="69"/>
      <c r="E43" s="177"/>
      <c r="F43" s="163"/>
      <c r="G43" s="163"/>
    </row>
    <row r="44" spans="1:7" ht="12">
      <c r="A44" s="61"/>
      <c r="B44" s="93"/>
      <c r="C44" s="176"/>
      <c r="D44" s="69"/>
      <c r="E44" s="177"/>
      <c r="F44" s="163"/>
      <c r="G44" s="163"/>
    </row>
    <row r="45" spans="1:7" ht="12">
      <c r="A45" s="61"/>
      <c r="B45" s="93"/>
      <c r="C45" s="176"/>
      <c r="D45" s="69"/>
      <c r="E45" s="177"/>
      <c r="F45" s="163"/>
      <c r="G45" s="163"/>
    </row>
    <row r="46" spans="1:7" ht="12">
      <c r="A46" s="61"/>
      <c r="B46" s="93"/>
      <c r="C46" s="176"/>
      <c r="D46" s="69"/>
      <c r="E46" s="177"/>
      <c r="F46" s="163"/>
      <c r="G46" s="163"/>
    </row>
    <row r="47" spans="1:7" ht="12">
      <c r="A47" s="61"/>
      <c r="B47" s="93"/>
      <c r="C47" s="176"/>
      <c r="D47" s="69"/>
      <c r="E47" s="177"/>
      <c r="F47" s="163"/>
      <c r="G47" s="163"/>
    </row>
    <row r="48" spans="1:7" ht="12">
      <c r="A48" s="61"/>
      <c r="B48" s="93"/>
      <c r="C48" s="176"/>
      <c r="D48" s="69"/>
      <c r="E48" s="177"/>
      <c r="F48" s="163"/>
      <c r="G48" s="163"/>
    </row>
    <row r="49" spans="1:7" ht="12">
      <c r="A49" s="61"/>
      <c r="B49" s="93"/>
      <c r="C49" s="176"/>
      <c r="D49" s="69"/>
      <c r="E49" s="177"/>
      <c r="F49" s="163"/>
      <c r="G49" s="163"/>
    </row>
    <row r="50" spans="1:7" ht="12">
      <c r="A50" s="61"/>
      <c r="B50" s="206"/>
      <c r="C50" s="176"/>
      <c r="D50" s="69"/>
      <c r="E50" s="73"/>
      <c r="F50" s="207"/>
      <c r="G50" s="163"/>
    </row>
    <row r="51" spans="1:7" ht="12">
      <c r="A51" s="61"/>
      <c r="B51" s="206"/>
      <c r="C51" s="176"/>
      <c r="D51" s="69"/>
      <c r="E51" s="174"/>
      <c r="F51" s="162"/>
      <c r="G51" s="162"/>
    </row>
    <row r="52" spans="1:7" ht="12">
      <c r="A52" s="211"/>
      <c r="B52" s="206"/>
      <c r="C52" s="176"/>
      <c r="D52" s="69"/>
      <c r="E52" s="174"/>
      <c r="F52" s="212"/>
      <c r="G52" s="162"/>
    </row>
    <row r="53" spans="1:7" s="2" customFormat="1" ht="12">
      <c r="A53" s="109"/>
      <c r="B53" s="109"/>
      <c r="C53" s="62"/>
      <c r="D53" s="110"/>
      <c r="E53" s="110"/>
      <c r="F53" s="142"/>
      <c r="G53" s="142"/>
    </row>
    <row r="54" spans="1:7" ht="21.95" customHeight="1">
      <c r="A54" s="86"/>
      <c r="B54" s="87"/>
      <c r="C54" s="88" t="s">
        <v>500</v>
      </c>
      <c r="D54" s="87"/>
      <c r="E54" s="170"/>
      <c r="F54" s="171"/>
      <c r="G54" s="321">
        <f>SUM(G7:G53)</f>
        <v>3174000</v>
      </c>
    </row>
  </sheetData>
  <sheetProtection selectLockedCells="1"/>
  <mergeCells count="6">
    <mergeCell ref="G5:G6"/>
    <mergeCell ref="A2:E2"/>
    <mergeCell ref="C5:C6"/>
    <mergeCell ref="D5:D6"/>
    <mergeCell ref="E5:E6"/>
    <mergeCell ref="F5:F6"/>
  </mergeCells>
  <printOptions horizontalCentered="1"/>
  <pageMargins left="0.6692913385826772" right="0.35433070866141736" top="0.59055118110236227" bottom="0.59055118110236227" header="0.31496062992125984" footer="0.31496062992125984"/>
  <pageSetup paperSize="9" firstPageNumber="161" orientation="portrait" useFirstPageNumber="1" r:id="rId1"/>
  <headerFooter alignWithMargins="0">
    <oddHeader xml:space="preserve">&amp;C&amp;10 </oddHeader>
    <oddFooter>&amp;C&amp;"Arial,Regular"&amp;10 2.&amp;P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DD738"/>
  <sheetViews>
    <sheetView showGridLines="0" showZeros="0" tabSelected="1" defaultGridColor="0" view="pageBreakPreview" colorId="8" zoomScaleNormal="100" zoomScaleSheetLayoutView="100" workbookViewId="0">
      <selection activeCell="F11" sqref="F11"/>
    </sheetView>
  </sheetViews>
  <sheetFormatPr defaultColWidth="12.5703125" defaultRowHeight="15"/>
  <cols>
    <col min="1" max="1" width="13.85546875" style="24" customWidth="1"/>
    <col min="2" max="2" width="49.42578125" style="24" customWidth="1"/>
    <col min="3" max="3" width="2.42578125" style="24" customWidth="1"/>
    <col min="4" max="4" width="25.5703125" style="24" customWidth="1"/>
    <col min="5" max="5" width="12.5703125" style="24"/>
    <col min="6" max="6" width="27.140625" style="24" customWidth="1"/>
    <col min="7" max="7" width="12.5703125" style="24"/>
    <col min="8" max="8" width="17.7109375" style="24" bestFit="1" customWidth="1"/>
    <col min="9" max="10" width="12.7109375" style="24" bestFit="1" customWidth="1"/>
    <col min="11" max="16384" width="12.5703125" style="24"/>
  </cols>
  <sheetData>
    <row r="1" spans="1:108" ht="20.100000000000001" customHeight="1">
      <c r="A1" s="3" t="s">
        <v>38</v>
      </c>
      <c r="B1" s="53"/>
      <c r="C1" s="53"/>
      <c r="D1" s="4"/>
    </row>
    <row r="2" spans="1:108" ht="29.25" customHeight="1">
      <c r="A2" s="448" t="str">
        <f>'Bill 1 P&amp;G''s'!A2</f>
        <v>MUTALE WATER SYSTEM UPGRADE C4: 20ML RAW WATER DAM CONSTRUCTION AND EXISTING RAW WATER DAM RENOVATIONS</v>
      </c>
      <c r="B2" s="448"/>
      <c r="C2" s="448"/>
      <c r="D2" s="448"/>
    </row>
    <row r="3" spans="1:108" ht="20.100000000000001" customHeight="1">
      <c r="A3" s="449" t="str">
        <f>'Bill 1 P&amp;G''s'!A3</f>
        <v>TENDER NO. VDM/TECH/25/07/2024/04</v>
      </c>
      <c r="B3" s="449"/>
      <c r="C3" s="449"/>
      <c r="D3" s="449"/>
    </row>
    <row r="4" spans="1:108" ht="20.100000000000001" customHeight="1">
      <c r="A4" s="4"/>
      <c r="B4" s="53"/>
      <c r="C4" s="53"/>
      <c r="D4" s="4"/>
    </row>
    <row r="5" spans="1:108" ht="20.100000000000001" customHeight="1">
      <c r="A5" s="450" t="s">
        <v>26</v>
      </c>
      <c r="B5" s="450"/>
      <c r="C5" s="450"/>
      <c r="D5" s="450"/>
    </row>
    <row r="6" spans="1:108" ht="20.100000000000001" customHeight="1">
      <c r="A6" s="5"/>
      <c r="B6" s="5"/>
      <c r="C6" s="5"/>
      <c r="D6" s="5"/>
      <c r="H6" s="25"/>
    </row>
    <row r="7" spans="1:108" ht="20.100000000000001" customHeight="1">
      <c r="A7" s="181" t="s">
        <v>4</v>
      </c>
      <c r="B7" s="182"/>
      <c r="C7" s="183"/>
      <c r="D7" s="184" t="s">
        <v>8</v>
      </c>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row>
    <row r="8" spans="1:108" ht="33" customHeight="1">
      <c r="A8" s="185" t="str">
        <f>'Bill 1 P&amp;G''s'!A4</f>
        <v>BILL 1 : PRELIMINARY AND GENERAL</v>
      </c>
      <c r="B8" s="186"/>
      <c r="C8" s="187"/>
      <c r="D8" s="188">
        <f>'Bill 1 P&amp;G''s'!H145</f>
        <v>0</v>
      </c>
      <c r="E8" s="26"/>
      <c r="F8" s="26"/>
      <c r="G8" s="26"/>
      <c r="H8" s="26"/>
      <c r="I8" s="27"/>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row>
    <row r="9" spans="1:108" ht="33" customHeight="1">
      <c r="A9" s="185" t="str">
        <f>'Bill 2 - 20ML RW Dam'!A4</f>
        <v>BILL 2  :  20ML RAW WATER DAM CONSTRUCTION</v>
      </c>
      <c r="B9" s="186"/>
      <c r="C9" s="189"/>
      <c r="D9" s="188">
        <f>'Bill 2 - 20ML RW Dam'!G652</f>
        <v>0</v>
      </c>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row>
    <row r="10" spans="1:108" ht="33" customHeight="1">
      <c r="A10" s="185" t="str">
        <f>'Bill 3 - Exist. RW Dam'!A4</f>
        <v>BILL 3 : RAW WATER DAM RENOVATIONS</v>
      </c>
      <c r="B10" s="186"/>
      <c r="C10" s="189"/>
      <c r="D10" s="188">
        <f>'Bill 3 - Exist. RW Dam'!H50</f>
        <v>2200000</v>
      </c>
      <c r="E10" s="26"/>
      <c r="F10" s="27"/>
      <c r="G10" s="26"/>
      <c r="H10" s="28"/>
      <c r="I10" s="27"/>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row>
    <row r="11" spans="1:108" ht="33" customHeight="1">
      <c r="A11" s="190" t="str">
        <f>'Bill 4-Dayworks'!A4</f>
        <v>BILL 4 :  DAYWORKS</v>
      </c>
      <c r="B11" s="186"/>
      <c r="C11" s="191"/>
      <c r="D11" s="192">
        <f>'Bill 4-Dayworks'!G194</f>
        <v>0</v>
      </c>
      <c r="E11" s="26"/>
      <c r="F11" s="26"/>
      <c r="G11" s="26"/>
      <c r="H11" s="26"/>
      <c r="I11" s="28"/>
      <c r="J11" s="27"/>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row>
    <row r="12" spans="1:108" ht="33" customHeight="1">
      <c r="A12" s="190" t="str">
        <f>'Bill 5 Prov Sums &amp; Relocations'!A4</f>
        <v>BILL 5 :  PROVISIONAL SUMS AND RELOCATIONS</v>
      </c>
      <c r="B12" s="186"/>
      <c r="C12" s="191"/>
      <c r="D12" s="192">
        <f>'Bill 5 Prov Sums &amp; Relocations'!G44</f>
        <v>0</v>
      </c>
      <c r="E12" s="26"/>
      <c r="F12" s="26"/>
      <c r="G12" s="26"/>
      <c r="H12" s="26"/>
      <c r="I12" s="28"/>
      <c r="J12" s="27"/>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row>
    <row r="13" spans="1:108" ht="33" hidden="1" customHeight="1">
      <c r="A13" s="193" t="str">
        <f>'Bill 6 C&amp;I'!A4</f>
        <v>BILL 6 :  COMMUNICATION AND INSTRUMENTATION</v>
      </c>
      <c r="B13" s="194"/>
      <c r="C13" s="195"/>
      <c r="D13" s="196"/>
      <c r="E13" s="26"/>
      <c r="F13" s="26"/>
      <c r="G13" s="26"/>
      <c r="H13" s="26"/>
      <c r="I13" s="28"/>
      <c r="J13" s="27"/>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row>
    <row r="14" spans="1:108" ht="33" customHeight="1">
      <c r="A14" s="446" t="s">
        <v>27</v>
      </c>
      <c r="B14" s="447"/>
      <c r="C14" s="197"/>
      <c r="D14" s="198">
        <f>SUM(D8:D13)</f>
        <v>2200000</v>
      </c>
      <c r="E14" s="26"/>
      <c r="F14" s="27"/>
      <c r="G14" s="26"/>
      <c r="H14" s="26"/>
      <c r="I14" s="28"/>
      <c r="J14" s="27"/>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row>
    <row r="15" spans="1:108" ht="33" customHeight="1">
      <c r="A15" s="444" t="s">
        <v>28</v>
      </c>
      <c r="B15" s="445"/>
      <c r="C15" s="199"/>
      <c r="D15" s="196">
        <f>D14*0.1</f>
        <v>220000</v>
      </c>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row>
    <row r="16" spans="1:108" ht="33" customHeight="1">
      <c r="A16" s="444" t="s">
        <v>512</v>
      </c>
      <c r="B16" s="445"/>
      <c r="C16" s="199"/>
      <c r="D16" s="196">
        <f>D14*5%</f>
        <v>110000</v>
      </c>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row>
    <row r="17" spans="1:108" ht="33" customHeight="1">
      <c r="A17" s="446" t="s">
        <v>27</v>
      </c>
      <c r="B17" s="447"/>
      <c r="C17" s="197"/>
      <c r="D17" s="198">
        <f>D14+D15+D16</f>
        <v>2530000</v>
      </c>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row>
    <row r="18" spans="1:108" ht="33" customHeight="1">
      <c r="A18" s="444" t="s">
        <v>37</v>
      </c>
      <c r="B18" s="445"/>
      <c r="C18" s="199"/>
      <c r="D18" s="200">
        <f>D17*0.15</f>
        <v>379500</v>
      </c>
      <c r="E18" s="26"/>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row>
    <row r="19" spans="1:108" ht="33" customHeight="1" thickBot="1">
      <c r="A19" s="446" t="s">
        <v>46</v>
      </c>
      <c r="B19" s="447"/>
      <c r="C19" s="201"/>
      <c r="D19" s="202">
        <f>D17+D18</f>
        <v>2909500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row>
    <row r="20" spans="1:108" ht="14.25" customHeight="1" thickTop="1">
      <c r="A20" s="29"/>
      <c r="B20" s="30"/>
      <c r="C20" s="31"/>
      <c r="D20" s="30"/>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row>
    <row r="21" spans="1:108">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row>
    <row r="22" spans="1:108">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row>
    <row r="23" spans="1:108">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row>
    <row r="24" spans="1:108">
      <c r="B24" s="26"/>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row>
    <row r="25" spans="1:108">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row>
    <row r="26" spans="1:108">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row>
    <row r="27" spans="1:108">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row>
    <row r="28" spans="1:108">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row>
    <row r="29" spans="1:108">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row>
    <row r="30" spans="1:108">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row>
    <row r="31" spans="1:108">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row>
    <row r="32" spans="1:108">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row>
    <row r="33" spans="2:107">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row>
    <row r="34" spans="2:107">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row>
    <row r="35" spans="2:107">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row>
    <row r="36" spans="2:107">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row>
    <row r="37" spans="2:10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row>
    <row r="38" spans="2:107">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row>
    <row r="39" spans="2:107">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row>
    <row r="40" spans="2:107">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row>
    <row r="41" spans="2:107">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row>
    <row r="42" spans="2:107">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row>
    <row r="43" spans="2:107">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row>
    <row r="44" spans="2:107">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row>
    <row r="45" spans="2:107">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row>
    <row r="46" spans="2:107">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row>
    <row r="47" spans="2:107">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row>
    <row r="48" spans="2:107">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row>
    <row r="49" spans="2:107">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row>
    <row r="50" spans="2:107">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row>
    <row r="51" spans="2:107">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row>
    <row r="52" spans="2:107">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row>
    <row r="53" spans="2:107">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row>
    <row r="54" spans="2:107">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row>
    <row r="55" spans="2:107">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row>
    <row r="56" spans="2:107">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row>
    <row r="57" spans="2:107">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row>
    <row r="58" spans="2:107">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row>
    <row r="59" spans="2:107">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row>
    <row r="60" spans="2:107">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row>
    <row r="61" spans="2:107">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row>
    <row r="62" spans="2:107">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row>
    <row r="63" spans="2:107">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row>
    <row r="64" spans="2:107">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row>
    <row r="65" spans="2:107">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row>
    <row r="66" spans="2:107">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row>
    <row r="67" spans="2:107">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row>
    <row r="68" spans="2:107">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row>
    <row r="69" spans="2:107">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row>
    <row r="70" spans="2:107">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row>
    <row r="71" spans="2:107">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row>
    <row r="72" spans="2:107">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row>
    <row r="73" spans="2:107">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row>
    <row r="74" spans="2:107">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row>
    <row r="75" spans="2:107">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row>
    <row r="76" spans="2:107">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row>
    <row r="77" spans="2:107">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row>
    <row r="78" spans="2:107">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row>
    <row r="79" spans="2:107">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row>
    <row r="80" spans="2:107">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row>
    <row r="81" spans="2:107">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row>
    <row r="82" spans="2:107">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row>
    <row r="83" spans="2:107">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row>
    <row r="84" spans="2:107">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row>
    <row r="85" spans="2:107">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row>
    <row r="86" spans="2:107">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row>
    <row r="87" spans="2:107">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row>
    <row r="88" spans="2:107">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row>
    <row r="89" spans="2:107">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row>
    <row r="90" spans="2:107">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row>
    <row r="91" spans="2:107">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row>
    <row r="92" spans="2:107">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row>
    <row r="93" spans="2:107">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row>
    <row r="94" spans="2:107">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row>
    <row r="95" spans="2:107">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row>
    <row r="96" spans="2:107">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row>
    <row r="97" spans="2:107">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row>
    <row r="98" spans="2:107">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row>
    <row r="99" spans="2:10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row>
    <row r="100" spans="2:107">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row>
    <row r="101" spans="2:107">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row>
    <row r="102" spans="2:107">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row>
    <row r="103" spans="2:10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row>
    <row r="104" spans="2:107">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row>
    <row r="105" spans="2:107">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row>
    <row r="106" spans="2:107">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row>
    <row r="107" spans="2:107">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row>
    <row r="108" spans="2:107">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row>
    <row r="109" spans="2:107">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row>
    <row r="110" spans="2:107">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row>
    <row r="111" spans="2:107">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row>
    <row r="112" spans="2:107">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row>
    <row r="113" spans="2:107">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row>
    <row r="114" spans="2:107">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row>
    <row r="115" spans="2:107">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row>
    <row r="116" spans="2:107">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row>
    <row r="117" spans="2:107">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row>
    <row r="118" spans="2:107">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row>
    <row r="119" spans="2:107">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row>
    <row r="120" spans="2:107">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row>
    <row r="121" spans="2:107">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row>
    <row r="122" spans="2:107">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row>
    <row r="123" spans="2:107">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row>
    <row r="124" spans="2:107">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row>
    <row r="125" spans="2:107">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row>
    <row r="126" spans="2:107">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row>
    <row r="127" spans="2:107">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row>
    <row r="128" spans="2:107">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row>
    <row r="129" spans="2:107">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row>
    <row r="130" spans="2:107">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row>
    <row r="131" spans="2:107">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row>
    <row r="132" spans="2:107">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row>
    <row r="133" spans="2:107">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row>
    <row r="134" spans="2:107">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row>
    <row r="135" spans="2:107">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row>
    <row r="136" spans="2:107">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row>
    <row r="137" spans="2:107">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row>
    <row r="138" spans="2:107">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row>
    <row r="139" spans="2:107">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row>
    <row r="140" spans="2:107">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row>
    <row r="141" spans="2:107">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row>
    <row r="142" spans="2:107">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row>
    <row r="143" spans="2:107">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row>
    <row r="144" spans="2:107">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row>
    <row r="145" spans="2:107">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row>
    <row r="146" spans="2:107">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row>
    <row r="147" spans="2:107">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row>
    <row r="148" spans="2:107">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row>
    <row r="149" spans="2:107">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row>
    <row r="150" spans="2:107">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row>
    <row r="151" spans="2:107">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row>
    <row r="152" spans="2:10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row>
    <row r="153" spans="2:107">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row>
    <row r="154" spans="2:107">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row>
    <row r="155" spans="2:107">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row>
    <row r="156" spans="2:107">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row>
    <row r="157" spans="2:107">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row>
    <row r="158" spans="2:10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row>
    <row r="159" spans="2:107">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row>
    <row r="160" spans="2:107">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row>
    <row r="161" spans="2:107">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row>
    <row r="162" spans="2:107">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row>
    <row r="163" spans="2:107">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row>
    <row r="164" spans="2:107">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row>
    <row r="165" spans="2:107">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row>
    <row r="166" spans="2:107">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row>
    <row r="167" spans="2:107">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row>
    <row r="168" spans="2:107">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row>
    <row r="169" spans="2:107">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row>
    <row r="170" spans="2:107">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row>
    <row r="171" spans="2:107">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row>
    <row r="172" spans="2:107">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row>
    <row r="173" spans="2:107">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row>
    <row r="174" spans="2:107">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row>
    <row r="175" spans="2:107">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row>
    <row r="176" spans="2:107">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row>
    <row r="177" spans="2:107">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row>
    <row r="178" spans="2:107">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row>
    <row r="179" spans="2:107">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row>
    <row r="180" spans="2:107">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row>
    <row r="181" spans="2:107">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row>
    <row r="182" spans="2:107">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row>
    <row r="183" spans="2:107">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row>
    <row r="184" spans="2:107">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row>
    <row r="185" spans="2:107">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row>
    <row r="186" spans="2:107">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row>
    <row r="187" spans="2:107">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row>
    <row r="188" spans="2:107">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row>
    <row r="189" spans="2:107">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row>
    <row r="190" spans="2:107">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row>
    <row r="191" spans="2:107">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row>
    <row r="192" spans="2:107">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row>
    <row r="193" spans="2:107">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row>
    <row r="194" spans="2:107">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row>
    <row r="195" spans="2:107">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row>
    <row r="196" spans="2:107">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row>
    <row r="197" spans="2:107">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row>
    <row r="198" spans="2:107">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row>
    <row r="199" spans="2:107">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row>
    <row r="200" spans="2:107">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row>
    <row r="201" spans="2:107">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row>
    <row r="202" spans="2:107">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row>
    <row r="203" spans="2:107">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row>
    <row r="204" spans="2:107">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row>
    <row r="205" spans="2:107">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row>
    <row r="206" spans="2:107">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row>
    <row r="207" spans="2:107">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row>
    <row r="208" spans="2:107">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row>
    <row r="209" spans="2:107">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row>
    <row r="210" spans="2:107">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row>
    <row r="211" spans="2:107">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row>
    <row r="212" spans="2:107">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row>
    <row r="213" spans="2:107">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row>
    <row r="214" spans="2:107">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row>
    <row r="215" spans="2:107">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row>
    <row r="216" spans="2:107">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row>
    <row r="217" spans="2:107">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row>
    <row r="218" spans="2:107">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row>
    <row r="219" spans="2:107">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row>
    <row r="220" spans="2:107">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row>
    <row r="221" spans="2:107">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row>
    <row r="222" spans="2:107">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row>
    <row r="223" spans="2:107">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row>
    <row r="224" spans="2:107">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row>
    <row r="225" spans="2:107">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row>
    <row r="226" spans="2:107">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row>
    <row r="227" spans="2:107">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row>
    <row r="228" spans="2:107">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row>
    <row r="229" spans="2:107">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row>
    <row r="230" spans="2:107">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row>
    <row r="231" spans="2:107">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row>
    <row r="232" spans="2:107">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row>
    <row r="233" spans="2:107">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row>
    <row r="234" spans="2:107">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row>
    <row r="235" spans="2:107">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row>
    <row r="236" spans="2:107">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row>
    <row r="237" spans="2:107">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row>
    <row r="238" spans="2:107">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row>
    <row r="239" spans="2:107">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row>
    <row r="240" spans="2:107">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row>
    <row r="241" spans="2:107">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row>
    <row r="242" spans="2:107">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row>
    <row r="243" spans="2:107">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row>
    <row r="244" spans="2:107">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row>
    <row r="245" spans="2:107">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row>
    <row r="246" spans="2:107">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row>
    <row r="247" spans="2:107">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row>
    <row r="248" spans="2:107">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row>
    <row r="249" spans="2:107">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row>
    <row r="250" spans="2:107">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row>
    <row r="251" spans="2:107">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row>
    <row r="252" spans="2:107">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row>
    <row r="253" spans="2:107">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row>
    <row r="254" spans="2:107">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row>
    <row r="255" spans="2:107">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row>
    <row r="256" spans="2:107">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row>
    <row r="257" spans="2:107">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row>
    <row r="258" spans="2:107">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row>
    <row r="259" spans="2:107">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row>
    <row r="260" spans="2:107">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row>
    <row r="261" spans="2:107">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row>
    <row r="262" spans="2:107">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row>
    <row r="263" spans="2:107">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row>
    <row r="264" spans="2:107">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row>
    <row r="265" spans="2:107">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row>
    <row r="266" spans="2:107">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row>
    <row r="267" spans="2:107">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row>
    <row r="268" spans="2:107">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row>
    <row r="269" spans="2:107">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row>
    <row r="270" spans="2:107">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row>
    <row r="271" spans="2:107">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row>
    <row r="272" spans="2:107">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row>
    <row r="273" spans="2:107">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row>
    <row r="274" spans="2:107">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row>
    <row r="275" spans="2:107">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row>
    <row r="276" spans="2:107">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row>
    <row r="277" spans="2:107">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row>
    <row r="278" spans="2:107">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row>
    <row r="279" spans="2:107">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row>
    <row r="280" spans="2:107">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row>
    <row r="281" spans="2:107">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row>
    <row r="282" spans="2:107">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c r="DA282" s="26"/>
      <c r="DB282" s="26"/>
      <c r="DC282" s="26"/>
    </row>
    <row r="283" spans="2:107">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c r="DA283" s="26"/>
      <c r="DB283" s="26"/>
      <c r="DC283" s="26"/>
    </row>
    <row r="284" spans="2:107">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c r="DA284" s="26"/>
      <c r="DB284" s="26"/>
      <c r="DC284" s="26"/>
    </row>
    <row r="285" spans="2:107">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row>
    <row r="286" spans="2:107">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row>
    <row r="287" spans="2:107">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row>
    <row r="288" spans="2:107">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row>
    <row r="289" spans="2:107">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row>
    <row r="290" spans="2:107">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c r="DA290" s="26"/>
      <c r="DB290" s="26"/>
      <c r="DC290" s="26"/>
    </row>
    <row r="291" spans="2:107">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row>
    <row r="292" spans="2:107">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row>
    <row r="293" spans="2:107">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row>
    <row r="294" spans="2:107">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row>
    <row r="295" spans="2:107">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c r="DA295" s="26"/>
      <c r="DB295" s="26"/>
      <c r="DC295" s="26"/>
    </row>
    <row r="296" spans="2:107">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c r="DA296" s="26"/>
      <c r="DB296" s="26"/>
      <c r="DC296" s="26"/>
    </row>
    <row r="297" spans="2:107">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row>
    <row r="298" spans="2:107">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row>
    <row r="299" spans="2:107">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row>
    <row r="300" spans="2:107">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row>
    <row r="301" spans="2:107">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row>
    <row r="302" spans="2:107">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row>
    <row r="303" spans="2:107">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c r="DA303" s="26"/>
      <c r="DB303" s="26"/>
      <c r="DC303" s="26"/>
    </row>
    <row r="304" spans="2:107">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c r="DA304" s="26"/>
      <c r="DB304" s="26"/>
      <c r="DC304" s="26"/>
    </row>
    <row r="305" spans="2:107">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c r="DA305" s="26"/>
      <c r="DB305" s="26"/>
      <c r="DC305" s="26"/>
    </row>
    <row r="306" spans="2:107">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c r="DA306" s="26"/>
      <c r="DB306" s="26"/>
      <c r="DC306" s="26"/>
    </row>
    <row r="307" spans="2:107">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row>
    <row r="308" spans="2:107">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row>
    <row r="309" spans="2:107">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row>
    <row r="310" spans="2:107">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row>
    <row r="311" spans="2:107">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row>
    <row r="312" spans="2:107">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row>
    <row r="313" spans="2:107">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row>
    <row r="314" spans="2:107">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row>
    <row r="315" spans="2:107">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row>
    <row r="316" spans="2:107">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row>
    <row r="317" spans="2:107">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row>
    <row r="318" spans="2:107">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row>
    <row r="319" spans="2:107">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row>
    <row r="320" spans="2:107">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c r="DA320" s="26"/>
      <c r="DB320" s="26"/>
      <c r="DC320" s="26"/>
    </row>
    <row r="321" spans="2:107">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row>
    <row r="322" spans="2:107">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row>
    <row r="323" spans="2:107">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row>
    <row r="324" spans="2:107">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row>
    <row r="325" spans="2:107">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row>
    <row r="326" spans="2:107">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c r="DA326" s="26"/>
      <c r="DB326" s="26"/>
      <c r="DC326" s="26"/>
    </row>
    <row r="327" spans="2:107">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row>
    <row r="328" spans="2:107">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26"/>
      <c r="DB328" s="26"/>
      <c r="DC328" s="26"/>
    </row>
    <row r="329" spans="2:107">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row>
    <row r="330" spans="2:107">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row>
    <row r="331" spans="2:107">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row>
    <row r="332" spans="2:107">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row>
    <row r="333" spans="2:107">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row>
    <row r="334" spans="2:107">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row>
    <row r="335" spans="2:107">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row>
    <row r="336" spans="2:107">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row>
    <row r="337" spans="2:107">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row>
    <row r="338" spans="2:107">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row>
    <row r="339" spans="2:107">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row>
    <row r="340" spans="2:107">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row>
    <row r="341" spans="2:107">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row>
    <row r="342" spans="2:107">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c r="CW342" s="26"/>
      <c r="CX342" s="26"/>
      <c r="CY342" s="26"/>
      <c r="CZ342" s="26"/>
      <c r="DA342" s="26"/>
      <c r="DB342" s="26"/>
      <c r="DC342" s="26"/>
    </row>
    <row r="343" spans="2:107">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c r="CW343" s="26"/>
      <c r="CX343" s="26"/>
      <c r="CY343" s="26"/>
      <c r="CZ343" s="26"/>
      <c r="DA343" s="26"/>
      <c r="DB343" s="26"/>
      <c r="DC343" s="26"/>
    </row>
    <row r="344" spans="2:107">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c r="CY344" s="26"/>
      <c r="CZ344" s="26"/>
      <c r="DA344" s="26"/>
      <c r="DB344" s="26"/>
      <c r="DC344" s="26"/>
    </row>
    <row r="345" spans="2:107">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c r="DA345" s="26"/>
      <c r="DB345" s="26"/>
      <c r="DC345" s="26"/>
    </row>
    <row r="346" spans="2:107">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26"/>
      <c r="CP346" s="26"/>
      <c r="CQ346" s="26"/>
      <c r="CR346" s="26"/>
      <c r="CS346" s="26"/>
      <c r="CT346" s="26"/>
      <c r="CU346" s="26"/>
      <c r="CV346" s="26"/>
      <c r="CW346" s="26"/>
      <c r="CX346" s="26"/>
      <c r="CY346" s="26"/>
      <c r="CZ346" s="26"/>
      <c r="DA346" s="26"/>
      <c r="DB346" s="26"/>
      <c r="DC346" s="26"/>
    </row>
    <row r="347" spans="2:107">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c r="CC347" s="26"/>
      <c r="CD347" s="26"/>
      <c r="CE347" s="26"/>
      <c r="CF347" s="26"/>
      <c r="CG347" s="26"/>
      <c r="CH347" s="26"/>
      <c r="CI347" s="26"/>
      <c r="CJ347" s="26"/>
      <c r="CK347" s="26"/>
      <c r="CL347" s="26"/>
      <c r="CM347" s="26"/>
      <c r="CN347" s="26"/>
      <c r="CO347" s="26"/>
      <c r="CP347" s="26"/>
      <c r="CQ347" s="26"/>
      <c r="CR347" s="26"/>
      <c r="CS347" s="26"/>
      <c r="CT347" s="26"/>
      <c r="CU347" s="26"/>
      <c r="CV347" s="26"/>
      <c r="CW347" s="26"/>
      <c r="CX347" s="26"/>
      <c r="CY347" s="26"/>
      <c r="CZ347" s="26"/>
      <c r="DA347" s="26"/>
      <c r="DB347" s="26"/>
      <c r="DC347" s="26"/>
    </row>
    <row r="348" spans="2:107">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c r="DA348" s="26"/>
      <c r="DB348" s="26"/>
      <c r="DC348" s="26"/>
    </row>
    <row r="349" spans="2:107">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c r="CK349" s="26"/>
      <c r="CL349" s="26"/>
      <c r="CM349" s="26"/>
      <c r="CN349" s="26"/>
      <c r="CO349" s="26"/>
      <c r="CP349" s="26"/>
      <c r="CQ349" s="26"/>
      <c r="CR349" s="26"/>
      <c r="CS349" s="26"/>
      <c r="CT349" s="26"/>
      <c r="CU349" s="26"/>
      <c r="CV349" s="26"/>
      <c r="CW349" s="26"/>
      <c r="CX349" s="26"/>
      <c r="CY349" s="26"/>
      <c r="CZ349" s="26"/>
      <c r="DA349" s="26"/>
      <c r="DB349" s="26"/>
      <c r="DC349" s="26"/>
    </row>
    <row r="350" spans="2:107">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c r="DA350" s="26"/>
      <c r="DB350" s="26"/>
      <c r="DC350" s="26"/>
    </row>
    <row r="351" spans="2:107">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c r="DA351" s="26"/>
      <c r="DB351" s="26"/>
      <c r="DC351" s="26"/>
    </row>
    <row r="352" spans="2:107">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c r="CC352" s="26"/>
      <c r="CD352" s="26"/>
      <c r="CE352" s="26"/>
      <c r="CF352" s="26"/>
      <c r="CG352" s="26"/>
      <c r="CH352" s="26"/>
      <c r="CI352" s="26"/>
      <c r="CJ352" s="26"/>
      <c r="CK352" s="26"/>
      <c r="CL352" s="26"/>
      <c r="CM352" s="26"/>
      <c r="CN352" s="26"/>
      <c r="CO352" s="26"/>
      <c r="CP352" s="26"/>
      <c r="CQ352" s="26"/>
      <c r="CR352" s="26"/>
      <c r="CS352" s="26"/>
      <c r="CT352" s="26"/>
      <c r="CU352" s="26"/>
      <c r="CV352" s="26"/>
      <c r="CW352" s="26"/>
      <c r="CX352" s="26"/>
      <c r="CY352" s="26"/>
      <c r="CZ352" s="26"/>
      <c r="DA352" s="26"/>
      <c r="DB352" s="26"/>
      <c r="DC352" s="26"/>
    </row>
    <row r="353" spans="2:107">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c r="CC353" s="26"/>
      <c r="CD353" s="26"/>
      <c r="CE353" s="26"/>
      <c r="CF353" s="26"/>
      <c r="CG353" s="26"/>
      <c r="CH353" s="26"/>
      <c r="CI353" s="26"/>
      <c r="CJ353" s="26"/>
      <c r="CK353" s="26"/>
      <c r="CL353" s="26"/>
      <c r="CM353" s="26"/>
      <c r="CN353" s="26"/>
      <c r="CO353" s="26"/>
      <c r="CP353" s="26"/>
      <c r="CQ353" s="26"/>
      <c r="CR353" s="26"/>
      <c r="CS353" s="26"/>
      <c r="CT353" s="26"/>
      <c r="CU353" s="26"/>
      <c r="CV353" s="26"/>
      <c r="CW353" s="26"/>
      <c r="CX353" s="26"/>
      <c r="CY353" s="26"/>
      <c r="CZ353" s="26"/>
      <c r="DA353" s="26"/>
      <c r="DB353" s="26"/>
      <c r="DC353" s="26"/>
    </row>
    <row r="354" spans="2:107">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row>
    <row r="355" spans="2:107">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c r="CW355" s="26"/>
      <c r="CX355" s="26"/>
      <c r="CY355" s="26"/>
      <c r="CZ355" s="26"/>
      <c r="DA355" s="26"/>
      <c r="DB355" s="26"/>
      <c r="DC355" s="26"/>
    </row>
    <row r="356" spans="2:107">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c r="CC356" s="26"/>
      <c r="CD356" s="26"/>
      <c r="CE356" s="26"/>
      <c r="CF356" s="26"/>
      <c r="CG356" s="26"/>
      <c r="CH356" s="26"/>
      <c r="CI356" s="26"/>
      <c r="CJ356" s="26"/>
      <c r="CK356" s="26"/>
      <c r="CL356" s="26"/>
      <c r="CM356" s="26"/>
      <c r="CN356" s="26"/>
      <c r="CO356" s="26"/>
      <c r="CP356" s="26"/>
      <c r="CQ356" s="26"/>
      <c r="CR356" s="26"/>
      <c r="CS356" s="26"/>
      <c r="CT356" s="26"/>
      <c r="CU356" s="26"/>
      <c r="CV356" s="26"/>
      <c r="CW356" s="26"/>
      <c r="CX356" s="26"/>
      <c r="CY356" s="26"/>
      <c r="CZ356" s="26"/>
      <c r="DA356" s="26"/>
      <c r="DB356" s="26"/>
      <c r="DC356" s="26"/>
    </row>
    <row r="357" spans="2:107">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c r="DA357" s="26"/>
      <c r="DB357" s="26"/>
      <c r="DC357" s="26"/>
    </row>
    <row r="358" spans="2:107">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c r="CC358" s="26"/>
      <c r="CD358" s="26"/>
      <c r="CE358" s="26"/>
      <c r="CF358" s="26"/>
      <c r="CG358" s="26"/>
      <c r="CH358" s="26"/>
      <c r="CI358" s="26"/>
      <c r="CJ358" s="26"/>
      <c r="CK358" s="26"/>
      <c r="CL358" s="26"/>
      <c r="CM358" s="26"/>
      <c r="CN358" s="26"/>
      <c r="CO358" s="26"/>
      <c r="CP358" s="26"/>
      <c r="CQ358" s="26"/>
      <c r="CR358" s="26"/>
      <c r="CS358" s="26"/>
      <c r="CT358" s="26"/>
      <c r="CU358" s="26"/>
      <c r="CV358" s="26"/>
      <c r="CW358" s="26"/>
      <c r="CX358" s="26"/>
      <c r="CY358" s="26"/>
      <c r="CZ358" s="26"/>
      <c r="DA358" s="26"/>
      <c r="DB358" s="26"/>
      <c r="DC358" s="26"/>
    </row>
    <row r="359" spans="2:107">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c r="DA359" s="26"/>
      <c r="DB359" s="26"/>
      <c r="DC359" s="26"/>
    </row>
    <row r="360" spans="2:107">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c r="CV360" s="26"/>
      <c r="CW360" s="26"/>
      <c r="CX360" s="26"/>
      <c r="CY360" s="26"/>
      <c r="CZ360" s="26"/>
      <c r="DA360" s="26"/>
      <c r="DB360" s="26"/>
      <c r="DC360" s="26"/>
    </row>
    <row r="361" spans="2:107">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c r="CC361" s="26"/>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row>
    <row r="362" spans="2:107">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c r="CC362" s="26"/>
      <c r="CD362" s="26"/>
      <c r="CE362" s="26"/>
      <c r="CF362" s="26"/>
      <c r="CG362" s="26"/>
      <c r="CH362" s="26"/>
      <c r="CI362" s="26"/>
      <c r="CJ362" s="26"/>
      <c r="CK362" s="26"/>
      <c r="CL362" s="26"/>
      <c r="CM362" s="26"/>
      <c r="CN362" s="26"/>
      <c r="CO362" s="26"/>
      <c r="CP362" s="26"/>
      <c r="CQ362" s="26"/>
      <c r="CR362" s="26"/>
      <c r="CS362" s="26"/>
      <c r="CT362" s="26"/>
      <c r="CU362" s="26"/>
      <c r="CV362" s="26"/>
      <c r="CW362" s="26"/>
      <c r="CX362" s="26"/>
      <c r="CY362" s="26"/>
      <c r="CZ362" s="26"/>
      <c r="DA362" s="26"/>
      <c r="DB362" s="26"/>
      <c r="DC362" s="26"/>
    </row>
    <row r="363" spans="2:107">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c r="DA363" s="26"/>
      <c r="DB363" s="26"/>
      <c r="DC363" s="26"/>
    </row>
    <row r="364" spans="2:107">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c r="DA364" s="26"/>
      <c r="DB364" s="26"/>
      <c r="DC364" s="26"/>
    </row>
    <row r="365" spans="2:107">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c r="DA365" s="26"/>
      <c r="DB365" s="26"/>
      <c r="DC365" s="26"/>
    </row>
    <row r="366" spans="2:107">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c r="CK366" s="26"/>
      <c r="CL366" s="26"/>
      <c r="CM366" s="26"/>
      <c r="CN366" s="26"/>
      <c r="CO366" s="26"/>
      <c r="CP366" s="26"/>
      <c r="CQ366" s="26"/>
      <c r="CR366" s="26"/>
      <c r="CS366" s="26"/>
      <c r="CT366" s="26"/>
      <c r="CU366" s="26"/>
      <c r="CV366" s="26"/>
      <c r="CW366" s="26"/>
      <c r="CX366" s="26"/>
      <c r="CY366" s="26"/>
      <c r="CZ366" s="26"/>
      <c r="DA366" s="26"/>
      <c r="DB366" s="26"/>
      <c r="DC366" s="26"/>
    </row>
    <row r="367" spans="2:107">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c r="DA367" s="26"/>
      <c r="DB367" s="26"/>
      <c r="DC367" s="26"/>
    </row>
    <row r="368" spans="2:107">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c r="CC368" s="26"/>
      <c r="CD368" s="26"/>
      <c r="CE368" s="26"/>
      <c r="CF368" s="26"/>
      <c r="CG368" s="26"/>
      <c r="CH368" s="26"/>
      <c r="CI368" s="26"/>
      <c r="CJ368" s="26"/>
      <c r="CK368" s="26"/>
      <c r="CL368" s="26"/>
      <c r="CM368" s="26"/>
      <c r="CN368" s="26"/>
      <c r="CO368" s="26"/>
      <c r="CP368" s="26"/>
      <c r="CQ368" s="26"/>
      <c r="CR368" s="26"/>
      <c r="CS368" s="26"/>
      <c r="CT368" s="26"/>
      <c r="CU368" s="26"/>
      <c r="CV368" s="26"/>
      <c r="CW368" s="26"/>
      <c r="CX368" s="26"/>
      <c r="CY368" s="26"/>
      <c r="CZ368" s="26"/>
      <c r="DA368" s="26"/>
      <c r="DB368" s="26"/>
      <c r="DC368" s="26"/>
    </row>
    <row r="369" spans="2:107">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c r="CV369" s="26"/>
      <c r="CW369" s="26"/>
      <c r="CX369" s="26"/>
      <c r="CY369" s="26"/>
      <c r="CZ369" s="26"/>
      <c r="DA369" s="26"/>
      <c r="DB369" s="26"/>
      <c r="DC369" s="26"/>
    </row>
    <row r="370" spans="2:107">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c r="CW370" s="26"/>
      <c r="CX370" s="26"/>
      <c r="CY370" s="26"/>
      <c r="CZ370" s="26"/>
      <c r="DA370" s="26"/>
      <c r="DB370" s="26"/>
      <c r="DC370" s="26"/>
    </row>
    <row r="371" spans="2:107">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c r="DA371" s="26"/>
      <c r="DB371" s="26"/>
      <c r="DC371" s="26"/>
    </row>
    <row r="372" spans="2:107">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c r="CV372" s="26"/>
      <c r="CW372" s="26"/>
      <c r="CX372" s="26"/>
      <c r="CY372" s="26"/>
      <c r="CZ372" s="26"/>
      <c r="DA372" s="26"/>
      <c r="DB372" s="26"/>
      <c r="DC372" s="26"/>
    </row>
    <row r="373" spans="2:107">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c r="DA373" s="26"/>
      <c r="DB373" s="26"/>
      <c r="DC373" s="26"/>
    </row>
    <row r="374" spans="2:107">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c r="DA374" s="26"/>
      <c r="DB374" s="26"/>
      <c r="DC374" s="26"/>
    </row>
    <row r="375" spans="2:107">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c r="CW375" s="26"/>
      <c r="CX375" s="26"/>
      <c r="CY375" s="26"/>
      <c r="CZ375" s="26"/>
      <c r="DA375" s="26"/>
      <c r="DB375" s="26"/>
      <c r="DC375" s="26"/>
    </row>
    <row r="376" spans="2:107">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c r="DA376" s="26"/>
      <c r="DB376" s="26"/>
      <c r="DC376" s="26"/>
    </row>
    <row r="377" spans="2:107">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c r="DA377" s="26"/>
      <c r="DB377" s="26"/>
      <c r="DC377" s="26"/>
    </row>
    <row r="378" spans="2:107">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c r="DA378" s="26"/>
      <c r="DB378" s="26"/>
      <c r="DC378" s="26"/>
    </row>
    <row r="379" spans="2:107">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c r="DA379" s="26"/>
      <c r="DB379" s="26"/>
      <c r="DC379" s="26"/>
    </row>
    <row r="380" spans="2:107">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c r="DA380" s="26"/>
      <c r="DB380" s="26"/>
      <c r="DC380" s="26"/>
    </row>
    <row r="381" spans="2:107">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c r="DA381" s="26"/>
      <c r="DB381" s="26"/>
      <c r="DC381" s="26"/>
    </row>
    <row r="382" spans="2:107">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c r="CC382" s="26"/>
      <c r="CD382" s="26"/>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c r="DA382" s="26"/>
      <c r="DB382" s="26"/>
      <c r="DC382" s="26"/>
    </row>
    <row r="383" spans="2:107">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c r="CN383" s="26"/>
      <c r="CO383" s="26"/>
      <c r="CP383" s="26"/>
      <c r="CQ383" s="26"/>
      <c r="CR383" s="26"/>
      <c r="CS383" s="26"/>
      <c r="CT383" s="26"/>
      <c r="CU383" s="26"/>
      <c r="CV383" s="26"/>
      <c r="CW383" s="26"/>
      <c r="CX383" s="26"/>
      <c r="CY383" s="26"/>
      <c r="CZ383" s="26"/>
      <c r="DA383" s="26"/>
      <c r="DB383" s="26"/>
      <c r="DC383" s="26"/>
    </row>
    <row r="384" spans="2:107">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c r="DA384" s="26"/>
      <c r="DB384" s="26"/>
      <c r="DC384" s="26"/>
    </row>
    <row r="385" spans="2:107">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26"/>
      <c r="CR385" s="26"/>
      <c r="CS385" s="26"/>
      <c r="CT385" s="26"/>
      <c r="CU385" s="26"/>
      <c r="CV385" s="26"/>
      <c r="CW385" s="26"/>
      <c r="CX385" s="26"/>
      <c r="CY385" s="26"/>
      <c r="CZ385" s="26"/>
      <c r="DA385" s="26"/>
      <c r="DB385" s="26"/>
      <c r="DC385" s="26"/>
    </row>
    <row r="386" spans="2:107">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26"/>
      <c r="CV386" s="26"/>
      <c r="CW386" s="26"/>
      <c r="CX386" s="26"/>
      <c r="CY386" s="26"/>
      <c r="CZ386" s="26"/>
      <c r="DA386" s="26"/>
      <c r="DB386" s="26"/>
      <c r="DC386" s="26"/>
    </row>
    <row r="387" spans="2:107">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c r="CC387" s="26"/>
      <c r="CD387" s="26"/>
      <c r="CE387" s="26"/>
      <c r="CF387" s="26"/>
      <c r="CG387" s="26"/>
      <c r="CH387" s="26"/>
      <c r="CI387" s="26"/>
      <c r="CJ387" s="26"/>
      <c r="CK387" s="26"/>
      <c r="CL387" s="26"/>
      <c r="CM387" s="26"/>
      <c r="CN387" s="26"/>
      <c r="CO387" s="26"/>
      <c r="CP387" s="26"/>
      <c r="CQ387" s="26"/>
      <c r="CR387" s="26"/>
      <c r="CS387" s="26"/>
      <c r="CT387" s="26"/>
      <c r="CU387" s="26"/>
      <c r="CV387" s="26"/>
      <c r="CW387" s="26"/>
      <c r="CX387" s="26"/>
      <c r="CY387" s="26"/>
      <c r="CZ387" s="26"/>
      <c r="DA387" s="26"/>
      <c r="DB387" s="26"/>
      <c r="DC387" s="26"/>
    </row>
    <row r="388" spans="2:107">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c r="DA388" s="26"/>
      <c r="DB388" s="26"/>
      <c r="DC388" s="26"/>
    </row>
    <row r="389" spans="2:107">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c r="CM389" s="26"/>
      <c r="CN389" s="26"/>
      <c r="CO389" s="26"/>
      <c r="CP389" s="26"/>
      <c r="CQ389" s="26"/>
      <c r="CR389" s="26"/>
      <c r="CS389" s="26"/>
      <c r="CT389" s="26"/>
      <c r="CU389" s="26"/>
      <c r="CV389" s="26"/>
      <c r="CW389" s="26"/>
      <c r="CX389" s="26"/>
      <c r="CY389" s="26"/>
      <c r="CZ389" s="26"/>
      <c r="DA389" s="26"/>
      <c r="DB389" s="26"/>
      <c r="DC389" s="26"/>
    </row>
    <row r="390" spans="2:107">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c r="CV390" s="26"/>
      <c r="CW390" s="26"/>
      <c r="CX390" s="26"/>
      <c r="CY390" s="26"/>
      <c r="CZ390" s="26"/>
      <c r="DA390" s="26"/>
      <c r="DB390" s="26"/>
      <c r="DC390" s="26"/>
    </row>
    <row r="391" spans="2:107">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c r="CV391" s="26"/>
      <c r="CW391" s="26"/>
      <c r="CX391" s="26"/>
      <c r="CY391" s="26"/>
      <c r="CZ391" s="26"/>
      <c r="DA391" s="26"/>
      <c r="DB391" s="26"/>
      <c r="DC391" s="26"/>
    </row>
    <row r="392" spans="2:107">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c r="CX392" s="26"/>
      <c r="CY392" s="26"/>
      <c r="CZ392" s="26"/>
      <c r="DA392" s="26"/>
      <c r="DB392" s="26"/>
      <c r="DC392" s="26"/>
    </row>
    <row r="393" spans="2:107">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c r="CV393" s="26"/>
      <c r="CW393" s="26"/>
      <c r="CX393" s="26"/>
      <c r="CY393" s="26"/>
      <c r="CZ393" s="26"/>
      <c r="DA393" s="26"/>
      <c r="DB393" s="26"/>
      <c r="DC393" s="26"/>
    </row>
    <row r="394" spans="2:107">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c r="DA394" s="26"/>
      <c r="DB394" s="26"/>
      <c r="DC394" s="26"/>
    </row>
    <row r="395" spans="2:107">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c r="CO395" s="26"/>
      <c r="CP395" s="26"/>
      <c r="CQ395" s="26"/>
      <c r="CR395" s="26"/>
      <c r="CS395" s="26"/>
      <c r="CT395" s="26"/>
      <c r="CU395" s="26"/>
      <c r="CV395" s="26"/>
      <c r="CW395" s="26"/>
      <c r="CX395" s="26"/>
      <c r="CY395" s="26"/>
      <c r="CZ395" s="26"/>
      <c r="DA395" s="26"/>
      <c r="DB395" s="26"/>
      <c r="DC395" s="26"/>
    </row>
    <row r="396" spans="2:107">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26"/>
      <c r="CH396" s="26"/>
      <c r="CI396" s="26"/>
      <c r="CJ396" s="26"/>
      <c r="CK396" s="26"/>
      <c r="CL396" s="26"/>
      <c r="CM396" s="26"/>
      <c r="CN396" s="26"/>
      <c r="CO396" s="26"/>
      <c r="CP396" s="26"/>
      <c r="CQ396" s="26"/>
      <c r="CR396" s="26"/>
      <c r="CS396" s="26"/>
      <c r="CT396" s="26"/>
      <c r="CU396" s="26"/>
      <c r="CV396" s="26"/>
      <c r="CW396" s="26"/>
      <c r="CX396" s="26"/>
      <c r="CY396" s="26"/>
      <c r="CZ396" s="26"/>
      <c r="DA396" s="26"/>
      <c r="DB396" s="26"/>
      <c r="DC396" s="26"/>
    </row>
    <row r="397" spans="2:107">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c r="DA397" s="26"/>
      <c r="DB397" s="26"/>
      <c r="DC397" s="26"/>
    </row>
    <row r="398" spans="2:107">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c r="DA398" s="26"/>
      <c r="DB398" s="26"/>
      <c r="DC398" s="26"/>
    </row>
    <row r="399" spans="2:107">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26"/>
      <c r="CP399" s="26"/>
      <c r="CQ399" s="26"/>
      <c r="CR399" s="26"/>
      <c r="CS399" s="26"/>
      <c r="CT399" s="26"/>
      <c r="CU399" s="26"/>
      <c r="CV399" s="26"/>
      <c r="CW399" s="26"/>
      <c r="CX399" s="26"/>
      <c r="CY399" s="26"/>
      <c r="CZ399" s="26"/>
      <c r="DA399" s="26"/>
      <c r="DB399" s="26"/>
      <c r="DC399" s="26"/>
    </row>
    <row r="400" spans="2:107">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26"/>
      <c r="CJ400" s="26"/>
      <c r="CK400" s="26"/>
      <c r="CL400" s="26"/>
      <c r="CM400" s="26"/>
      <c r="CN400" s="26"/>
      <c r="CO400" s="26"/>
      <c r="CP400" s="26"/>
      <c r="CQ400" s="26"/>
      <c r="CR400" s="26"/>
      <c r="CS400" s="26"/>
      <c r="CT400" s="26"/>
      <c r="CU400" s="26"/>
      <c r="CV400" s="26"/>
      <c r="CW400" s="26"/>
      <c r="CX400" s="26"/>
      <c r="CY400" s="26"/>
      <c r="CZ400" s="26"/>
      <c r="DA400" s="26"/>
      <c r="DB400" s="26"/>
      <c r="DC400" s="26"/>
    </row>
    <row r="401" spans="2:107">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c r="CT401" s="26"/>
      <c r="CU401" s="26"/>
      <c r="CV401" s="26"/>
      <c r="CW401" s="26"/>
      <c r="CX401" s="26"/>
      <c r="CY401" s="26"/>
      <c r="CZ401" s="26"/>
      <c r="DA401" s="26"/>
      <c r="DB401" s="26"/>
      <c r="DC401" s="26"/>
    </row>
    <row r="402" spans="2:107">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c r="CO402" s="26"/>
      <c r="CP402" s="26"/>
      <c r="CQ402" s="26"/>
      <c r="CR402" s="26"/>
      <c r="CS402" s="26"/>
      <c r="CT402" s="26"/>
      <c r="CU402" s="26"/>
      <c r="CV402" s="26"/>
      <c r="CW402" s="26"/>
      <c r="CX402" s="26"/>
      <c r="CY402" s="26"/>
      <c r="CZ402" s="26"/>
      <c r="DA402" s="26"/>
      <c r="DB402" s="26"/>
      <c r="DC402" s="26"/>
    </row>
    <row r="403" spans="2:107">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c r="CW403" s="26"/>
      <c r="CX403" s="26"/>
      <c r="CY403" s="26"/>
      <c r="CZ403" s="26"/>
      <c r="DA403" s="26"/>
      <c r="DB403" s="26"/>
      <c r="DC403" s="26"/>
    </row>
    <row r="404" spans="2:107">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c r="DA404" s="26"/>
      <c r="DB404" s="26"/>
      <c r="DC404" s="26"/>
    </row>
    <row r="405" spans="2:107">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c r="DA405" s="26"/>
      <c r="DB405" s="26"/>
      <c r="DC405" s="26"/>
    </row>
    <row r="406" spans="2:107">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c r="DA406" s="26"/>
      <c r="DB406" s="26"/>
      <c r="DC406" s="26"/>
    </row>
    <row r="407" spans="2:107">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c r="CC407" s="26"/>
      <c r="CD407" s="26"/>
      <c r="CE407" s="26"/>
      <c r="CF407" s="26"/>
      <c r="CG407" s="26"/>
      <c r="CH407" s="26"/>
      <c r="CI407" s="26"/>
      <c r="CJ407" s="26"/>
      <c r="CK407" s="26"/>
      <c r="CL407" s="26"/>
      <c r="CM407" s="26"/>
      <c r="CN407" s="26"/>
      <c r="CO407" s="26"/>
      <c r="CP407" s="26"/>
      <c r="CQ407" s="26"/>
      <c r="CR407" s="26"/>
      <c r="CS407" s="26"/>
      <c r="CT407" s="26"/>
      <c r="CU407" s="26"/>
      <c r="CV407" s="26"/>
      <c r="CW407" s="26"/>
      <c r="CX407" s="26"/>
      <c r="CY407" s="26"/>
      <c r="CZ407" s="26"/>
      <c r="DA407" s="26"/>
      <c r="DB407" s="26"/>
      <c r="DC407" s="26"/>
    </row>
    <row r="408" spans="2:107">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c r="CC408" s="26"/>
      <c r="CD408" s="26"/>
      <c r="CE408" s="26"/>
      <c r="CF408" s="26"/>
      <c r="CG408" s="26"/>
      <c r="CH408" s="26"/>
      <c r="CI408" s="26"/>
      <c r="CJ408" s="26"/>
      <c r="CK408" s="26"/>
      <c r="CL408" s="26"/>
      <c r="CM408" s="26"/>
      <c r="CN408" s="26"/>
      <c r="CO408" s="26"/>
      <c r="CP408" s="26"/>
      <c r="CQ408" s="26"/>
      <c r="CR408" s="26"/>
      <c r="CS408" s="26"/>
      <c r="CT408" s="26"/>
      <c r="CU408" s="26"/>
      <c r="CV408" s="26"/>
      <c r="CW408" s="26"/>
      <c r="CX408" s="26"/>
      <c r="CY408" s="26"/>
      <c r="CZ408" s="26"/>
      <c r="DA408" s="26"/>
      <c r="DB408" s="26"/>
      <c r="DC408" s="26"/>
    </row>
    <row r="409" spans="2:107">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c r="CV409" s="26"/>
      <c r="CW409" s="26"/>
      <c r="CX409" s="26"/>
      <c r="CY409" s="26"/>
      <c r="CZ409" s="26"/>
      <c r="DA409" s="26"/>
      <c r="DB409" s="26"/>
      <c r="DC409" s="26"/>
    </row>
    <row r="410" spans="2:107">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c r="CH410" s="26"/>
      <c r="CI410" s="26"/>
      <c r="CJ410" s="26"/>
      <c r="CK410" s="26"/>
      <c r="CL410" s="26"/>
      <c r="CM410" s="26"/>
      <c r="CN410" s="26"/>
      <c r="CO410" s="26"/>
      <c r="CP410" s="26"/>
      <c r="CQ410" s="26"/>
      <c r="CR410" s="26"/>
      <c r="CS410" s="26"/>
      <c r="CT410" s="26"/>
      <c r="CU410" s="26"/>
      <c r="CV410" s="26"/>
      <c r="CW410" s="26"/>
      <c r="CX410" s="26"/>
      <c r="CY410" s="26"/>
      <c r="CZ410" s="26"/>
      <c r="DA410" s="26"/>
      <c r="DB410" s="26"/>
      <c r="DC410" s="26"/>
    </row>
    <row r="411" spans="2:107">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c r="CC411" s="26"/>
      <c r="CD411" s="26"/>
      <c r="CE411" s="26"/>
      <c r="CF411" s="26"/>
      <c r="CG411" s="26"/>
      <c r="CH411" s="26"/>
      <c r="CI411" s="26"/>
      <c r="CJ411" s="26"/>
      <c r="CK411" s="26"/>
      <c r="CL411" s="26"/>
      <c r="CM411" s="26"/>
      <c r="CN411" s="26"/>
      <c r="CO411" s="26"/>
      <c r="CP411" s="26"/>
      <c r="CQ411" s="26"/>
      <c r="CR411" s="26"/>
      <c r="CS411" s="26"/>
      <c r="CT411" s="26"/>
      <c r="CU411" s="26"/>
      <c r="CV411" s="26"/>
      <c r="CW411" s="26"/>
      <c r="CX411" s="26"/>
      <c r="CY411" s="26"/>
      <c r="CZ411" s="26"/>
      <c r="DA411" s="26"/>
      <c r="DB411" s="26"/>
      <c r="DC411" s="26"/>
    </row>
    <row r="412" spans="2:107">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c r="DA412" s="26"/>
      <c r="DB412" s="26"/>
      <c r="DC412" s="26"/>
    </row>
    <row r="413" spans="2:107">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c r="DA413" s="26"/>
      <c r="DB413" s="26"/>
      <c r="DC413" s="26"/>
    </row>
    <row r="414" spans="2:107">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c r="CC414" s="26"/>
      <c r="CD414" s="26"/>
      <c r="CE414" s="26"/>
      <c r="CF414" s="26"/>
      <c r="CG414" s="26"/>
      <c r="CH414" s="26"/>
      <c r="CI414" s="26"/>
      <c r="CJ414" s="26"/>
      <c r="CK414" s="26"/>
      <c r="CL414" s="26"/>
      <c r="CM414" s="26"/>
      <c r="CN414" s="26"/>
      <c r="CO414" s="26"/>
      <c r="CP414" s="26"/>
      <c r="CQ414" s="26"/>
      <c r="CR414" s="26"/>
      <c r="CS414" s="26"/>
      <c r="CT414" s="26"/>
      <c r="CU414" s="26"/>
      <c r="CV414" s="26"/>
      <c r="CW414" s="26"/>
      <c r="CX414" s="26"/>
      <c r="CY414" s="26"/>
      <c r="CZ414" s="26"/>
      <c r="DA414" s="26"/>
      <c r="DB414" s="26"/>
      <c r="DC414" s="26"/>
    </row>
    <row r="415" spans="2:107">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c r="DA415" s="26"/>
      <c r="DB415" s="26"/>
      <c r="DC415" s="26"/>
    </row>
    <row r="416" spans="2:107">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c r="DA416" s="26"/>
      <c r="DB416" s="26"/>
      <c r="DC416" s="26"/>
    </row>
    <row r="417" spans="2:107">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c r="DA417" s="26"/>
      <c r="DB417" s="26"/>
      <c r="DC417" s="26"/>
    </row>
    <row r="418" spans="2:107">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c r="CV418" s="26"/>
      <c r="CW418" s="26"/>
      <c r="CX418" s="26"/>
      <c r="CY418" s="26"/>
      <c r="CZ418" s="26"/>
      <c r="DA418" s="26"/>
      <c r="DB418" s="26"/>
      <c r="DC418" s="26"/>
    </row>
    <row r="419" spans="2:107">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c r="CW419" s="26"/>
      <c r="CX419" s="26"/>
      <c r="CY419" s="26"/>
      <c r="CZ419" s="26"/>
      <c r="DA419" s="26"/>
      <c r="DB419" s="26"/>
      <c r="DC419" s="26"/>
    </row>
    <row r="420" spans="2:107">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c r="DA420" s="26"/>
      <c r="DB420" s="26"/>
      <c r="DC420" s="26"/>
    </row>
    <row r="421" spans="2:107">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c r="DA421" s="26"/>
      <c r="DB421" s="26"/>
      <c r="DC421" s="26"/>
    </row>
    <row r="422" spans="2:107">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c r="CC422" s="26"/>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c r="DA422" s="26"/>
      <c r="DB422" s="26"/>
      <c r="DC422" s="26"/>
    </row>
    <row r="423" spans="2:107">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c r="DB423" s="26"/>
      <c r="DC423" s="26"/>
    </row>
    <row r="424" spans="2:107">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26"/>
      <c r="CH424" s="26"/>
      <c r="CI424" s="26"/>
      <c r="CJ424" s="26"/>
      <c r="CK424" s="26"/>
      <c r="CL424" s="26"/>
      <c r="CM424" s="26"/>
      <c r="CN424" s="26"/>
      <c r="CO424" s="26"/>
      <c r="CP424" s="26"/>
      <c r="CQ424" s="26"/>
      <c r="CR424" s="26"/>
      <c r="CS424" s="26"/>
      <c r="CT424" s="26"/>
      <c r="CU424" s="26"/>
      <c r="CV424" s="26"/>
      <c r="CW424" s="26"/>
      <c r="CX424" s="26"/>
      <c r="CY424" s="26"/>
      <c r="CZ424" s="26"/>
      <c r="DA424" s="26"/>
      <c r="DB424" s="26"/>
      <c r="DC424" s="26"/>
    </row>
    <row r="425" spans="2:107">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row>
    <row r="426" spans="2:107">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row>
    <row r="427" spans="2:107">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row>
    <row r="428" spans="2:107">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row>
    <row r="429" spans="2:107">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26"/>
      <c r="CT429" s="26"/>
      <c r="CU429" s="26"/>
      <c r="CV429" s="26"/>
      <c r="CW429" s="26"/>
      <c r="CX429" s="26"/>
      <c r="CY429" s="26"/>
      <c r="CZ429" s="26"/>
      <c r="DA429" s="26"/>
      <c r="DB429" s="26"/>
      <c r="DC429" s="26"/>
    </row>
    <row r="430" spans="2:107">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c r="DA430" s="26"/>
      <c r="DB430" s="26"/>
      <c r="DC430" s="26"/>
    </row>
    <row r="431" spans="2:107">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c r="CV431" s="26"/>
      <c r="CW431" s="26"/>
      <c r="CX431" s="26"/>
      <c r="CY431" s="26"/>
      <c r="CZ431" s="26"/>
      <c r="DA431" s="26"/>
      <c r="DB431" s="26"/>
      <c r="DC431" s="26"/>
    </row>
    <row r="432" spans="2:107">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c r="DA432" s="26"/>
      <c r="DB432" s="26"/>
      <c r="DC432" s="26"/>
    </row>
    <row r="433" spans="2:107">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c r="DA433" s="26"/>
      <c r="DB433" s="26"/>
      <c r="DC433" s="26"/>
    </row>
    <row r="434" spans="2:107">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c r="DA434" s="26"/>
      <c r="DB434" s="26"/>
      <c r="DC434" s="26"/>
    </row>
    <row r="435" spans="2:107">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c r="CV435" s="26"/>
      <c r="CW435" s="26"/>
      <c r="CX435" s="26"/>
      <c r="CY435" s="26"/>
      <c r="CZ435" s="26"/>
      <c r="DA435" s="26"/>
      <c r="DB435" s="26"/>
      <c r="DC435" s="26"/>
    </row>
    <row r="436" spans="2:107">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c r="CW436" s="26"/>
      <c r="CX436" s="26"/>
      <c r="CY436" s="26"/>
      <c r="CZ436" s="26"/>
      <c r="DA436" s="26"/>
      <c r="DB436" s="26"/>
      <c r="DC436" s="26"/>
    </row>
    <row r="437" spans="2:107">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26"/>
      <c r="CX437" s="26"/>
      <c r="CY437" s="26"/>
      <c r="CZ437" s="26"/>
      <c r="DA437" s="26"/>
      <c r="DB437" s="26"/>
      <c r="DC437" s="26"/>
    </row>
    <row r="438" spans="2:107">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c r="DA438" s="26"/>
      <c r="DB438" s="26"/>
      <c r="DC438" s="26"/>
    </row>
    <row r="439" spans="2:107">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row>
    <row r="440" spans="2:107">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row>
    <row r="441" spans="2:107">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c r="CV441" s="26"/>
      <c r="CW441" s="26"/>
      <c r="CX441" s="26"/>
      <c r="CY441" s="26"/>
      <c r="CZ441" s="26"/>
      <c r="DA441" s="26"/>
      <c r="DB441" s="26"/>
      <c r="DC441" s="26"/>
    </row>
    <row r="442" spans="2:107">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26"/>
      <c r="DB442" s="26"/>
      <c r="DC442" s="26"/>
    </row>
    <row r="443" spans="2:107">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c r="DA443" s="26"/>
      <c r="DB443" s="26"/>
      <c r="DC443" s="26"/>
    </row>
    <row r="444" spans="2:107">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26"/>
      <c r="DA444" s="26"/>
      <c r="DB444" s="26"/>
      <c r="DC444" s="26"/>
    </row>
    <row r="445" spans="2:107">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c r="CV445" s="26"/>
      <c r="CW445" s="26"/>
      <c r="CX445" s="26"/>
      <c r="CY445" s="26"/>
      <c r="CZ445" s="26"/>
      <c r="DA445" s="26"/>
      <c r="DB445" s="26"/>
      <c r="DC445" s="26"/>
    </row>
    <row r="446" spans="2:107">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c r="CY446" s="26"/>
      <c r="CZ446" s="26"/>
      <c r="DA446" s="26"/>
      <c r="DB446" s="26"/>
      <c r="DC446" s="26"/>
    </row>
    <row r="447" spans="2:107">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c r="CC447" s="26"/>
      <c r="CD447" s="26"/>
      <c r="CE447" s="26"/>
      <c r="CF447" s="26"/>
      <c r="CG447" s="26"/>
      <c r="CH447" s="26"/>
      <c r="CI447" s="26"/>
      <c r="CJ447" s="26"/>
      <c r="CK447" s="26"/>
      <c r="CL447" s="26"/>
      <c r="CM447" s="26"/>
      <c r="CN447" s="26"/>
      <c r="CO447" s="26"/>
      <c r="CP447" s="26"/>
      <c r="CQ447" s="26"/>
      <c r="CR447" s="26"/>
      <c r="CS447" s="26"/>
      <c r="CT447" s="26"/>
      <c r="CU447" s="26"/>
      <c r="CV447" s="26"/>
      <c r="CW447" s="26"/>
      <c r="CX447" s="26"/>
      <c r="CY447" s="26"/>
      <c r="CZ447" s="26"/>
      <c r="DA447" s="26"/>
      <c r="DB447" s="26"/>
      <c r="DC447" s="26"/>
    </row>
    <row r="448" spans="2:107">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c r="DA448" s="26"/>
      <c r="DB448" s="26"/>
      <c r="DC448" s="26"/>
    </row>
    <row r="449" spans="2:107">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c r="DA449" s="26"/>
      <c r="DB449" s="26"/>
      <c r="DC449" s="26"/>
    </row>
    <row r="450" spans="2:107">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row>
    <row r="451" spans="2:107">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c r="DA451" s="26"/>
      <c r="DB451" s="26"/>
      <c r="DC451" s="26"/>
    </row>
    <row r="452" spans="2:107">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c r="DC452" s="26"/>
    </row>
    <row r="453" spans="2:107">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c r="DC453" s="26"/>
    </row>
    <row r="454" spans="2:107">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26"/>
      <c r="CK454" s="26"/>
      <c r="CL454" s="26"/>
      <c r="CM454" s="26"/>
      <c r="CN454" s="26"/>
      <c r="CO454" s="26"/>
      <c r="CP454" s="26"/>
      <c r="CQ454" s="26"/>
      <c r="CR454" s="26"/>
      <c r="CS454" s="26"/>
      <c r="CT454" s="26"/>
      <c r="CU454" s="26"/>
      <c r="CV454" s="26"/>
      <c r="CW454" s="26"/>
      <c r="CX454" s="26"/>
      <c r="CY454" s="26"/>
      <c r="CZ454" s="26"/>
      <c r="DA454" s="26"/>
      <c r="DB454" s="26"/>
      <c r="DC454" s="26"/>
    </row>
    <row r="455" spans="2:107">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c r="CK455" s="26"/>
      <c r="CL455" s="26"/>
      <c r="CM455" s="26"/>
      <c r="CN455" s="26"/>
      <c r="CO455" s="26"/>
      <c r="CP455" s="26"/>
      <c r="CQ455" s="26"/>
      <c r="CR455" s="26"/>
      <c r="CS455" s="26"/>
      <c r="CT455" s="26"/>
      <c r="CU455" s="26"/>
      <c r="CV455" s="26"/>
      <c r="CW455" s="26"/>
      <c r="CX455" s="26"/>
      <c r="CY455" s="26"/>
      <c r="CZ455" s="26"/>
      <c r="DA455" s="26"/>
      <c r="DB455" s="26"/>
      <c r="DC455" s="26"/>
    </row>
    <row r="456" spans="2:107">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row>
    <row r="457" spans="2:107">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c r="CY457" s="26"/>
      <c r="CZ457" s="26"/>
      <c r="DA457" s="26"/>
      <c r="DB457" s="26"/>
      <c r="DC457" s="26"/>
    </row>
    <row r="458" spans="2:107">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c r="CW458" s="26"/>
      <c r="CX458" s="26"/>
      <c r="CY458" s="26"/>
      <c r="CZ458" s="26"/>
      <c r="DA458" s="26"/>
      <c r="DB458" s="26"/>
      <c r="DC458" s="26"/>
    </row>
    <row r="459" spans="2:107">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c r="DA459" s="26"/>
      <c r="DB459" s="26"/>
      <c r="DC459" s="26"/>
    </row>
    <row r="460" spans="2:107">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c r="CC460" s="26"/>
      <c r="CD460" s="26"/>
      <c r="CE460" s="26"/>
      <c r="CF460" s="26"/>
      <c r="CG460" s="26"/>
      <c r="CH460" s="26"/>
      <c r="CI460" s="26"/>
      <c r="CJ460" s="26"/>
      <c r="CK460" s="26"/>
      <c r="CL460" s="26"/>
      <c r="CM460" s="26"/>
      <c r="CN460" s="26"/>
      <c r="CO460" s="26"/>
      <c r="CP460" s="26"/>
      <c r="CQ460" s="26"/>
      <c r="CR460" s="26"/>
      <c r="CS460" s="26"/>
      <c r="CT460" s="26"/>
      <c r="CU460" s="26"/>
      <c r="CV460" s="26"/>
      <c r="CW460" s="26"/>
      <c r="CX460" s="26"/>
      <c r="CY460" s="26"/>
      <c r="CZ460" s="26"/>
      <c r="DA460" s="26"/>
      <c r="DB460" s="26"/>
      <c r="DC460" s="26"/>
    </row>
    <row r="461" spans="2:107">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c r="DA461" s="26"/>
      <c r="DB461" s="26"/>
      <c r="DC461" s="26"/>
    </row>
    <row r="462" spans="2:107">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c r="CC462" s="26"/>
      <c r="CD462" s="26"/>
      <c r="CE462" s="26"/>
      <c r="CF462" s="26"/>
      <c r="CG462" s="26"/>
      <c r="CH462" s="26"/>
      <c r="CI462" s="26"/>
      <c r="CJ462" s="26"/>
      <c r="CK462" s="26"/>
      <c r="CL462" s="26"/>
      <c r="CM462" s="26"/>
      <c r="CN462" s="26"/>
      <c r="CO462" s="26"/>
      <c r="CP462" s="26"/>
      <c r="CQ462" s="26"/>
      <c r="CR462" s="26"/>
      <c r="CS462" s="26"/>
      <c r="CT462" s="26"/>
      <c r="CU462" s="26"/>
      <c r="CV462" s="26"/>
      <c r="CW462" s="26"/>
      <c r="CX462" s="26"/>
      <c r="CY462" s="26"/>
      <c r="CZ462" s="26"/>
      <c r="DA462" s="26"/>
      <c r="DB462" s="26"/>
      <c r="DC462" s="26"/>
    </row>
    <row r="463" spans="2:107">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c r="CJ463" s="26"/>
      <c r="CK463" s="26"/>
      <c r="CL463" s="26"/>
      <c r="CM463" s="26"/>
      <c r="CN463" s="26"/>
      <c r="CO463" s="26"/>
      <c r="CP463" s="26"/>
      <c r="CQ463" s="26"/>
      <c r="CR463" s="26"/>
      <c r="CS463" s="26"/>
      <c r="CT463" s="26"/>
      <c r="CU463" s="26"/>
      <c r="CV463" s="26"/>
      <c r="CW463" s="26"/>
      <c r="CX463" s="26"/>
      <c r="CY463" s="26"/>
      <c r="CZ463" s="26"/>
      <c r="DA463" s="26"/>
      <c r="DB463" s="26"/>
      <c r="DC463" s="26"/>
    </row>
    <row r="464" spans="2:107">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c r="DA464" s="26"/>
      <c r="DB464" s="26"/>
      <c r="DC464" s="26"/>
    </row>
    <row r="465" spans="2:107">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c r="DA465" s="26"/>
      <c r="DB465" s="26"/>
      <c r="DC465" s="26"/>
    </row>
    <row r="466" spans="2:107">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c r="CN466" s="26"/>
      <c r="CO466" s="26"/>
      <c r="CP466" s="26"/>
      <c r="CQ466" s="26"/>
      <c r="CR466" s="26"/>
      <c r="CS466" s="26"/>
      <c r="CT466" s="26"/>
      <c r="CU466" s="26"/>
      <c r="CV466" s="26"/>
      <c r="CW466" s="26"/>
      <c r="CX466" s="26"/>
      <c r="CY466" s="26"/>
      <c r="CZ466" s="26"/>
      <c r="DA466" s="26"/>
      <c r="DB466" s="26"/>
      <c r="DC466" s="26"/>
    </row>
    <row r="467" spans="2:107">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c r="CV467" s="26"/>
      <c r="CW467" s="26"/>
      <c r="CX467" s="26"/>
      <c r="CY467" s="26"/>
      <c r="CZ467" s="26"/>
      <c r="DA467" s="26"/>
      <c r="DB467" s="26"/>
      <c r="DC467" s="26"/>
    </row>
    <row r="468" spans="2:107">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c r="CW468" s="26"/>
      <c r="CX468" s="26"/>
      <c r="CY468" s="26"/>
      <c r="CZ468" s="26"/>
      <c r="DA468" s="26"/>
      <c r="DB468" s="26"/>
      <c r="DC468" s="26"/>
    </row>
    <row r="469" spans="2:107">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c r="CC469" s="26"/>
      <c r="CD469" s="26"/>
      <c r="CE469" s="26"/>
      <c r="CF469" s="26"/>
      <c r="CG469" s="26"/>
      <c r="CH469" s="26"/>
      <c r="CI469" s="26"/>
      <c r="CJ469" s="26"/>
      <c r="CK469" s="26"/>
      <c r="CL469" s="26"/>
      <c r="CM469" s="26"/>
      <c r="CN469" s="26"/>
      <c r="CO469" s="26"/>
      <c r="CP469" s="26"/>
      <c r="CQ469" s="26"/>
      <c r="CR469" s="26"/>
      <c r="CS469" s="26"/>
      <c r="CT469" s="26"/>
      <c r="CU469" s="26"/>
      <c r="CV469" s="26"/>
      <c r="CW469" s="26"/>
      <c r="CX469" s="26"/>
      <c r="CY469" s="26"/>
      <c r="CZ469" s="26"/>
      <c r="DA469" s="26"/>
      <c r="DB469" s="26"/>
      <c r="DC469" s="26"/>
    </row>
    <row r="470" spans="2:107">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c r="CZ470" s="26"/>
      <c r="DA470" s="26"/>
      <c r="DB470" s="26"/>
      <c r="DC470" s="26"/>
    </row>
    <row r="471" spans="2:107">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row>
    <row r="472" spans="2:107">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c r="CU472" s="26"/>
      <c r="CV472" s="26"/>
      <c r="CW472" s="26"/>
      <c r="CX472" s="26"/>
      <c r="CY472" s="26"/>
      <c r="CZ472" s="26"/>
      <c r="DA472" s="26"/>
      <c r="DB472" s="26"/>
      <c r="DC472" s="26"/>
    </row>
    <row r="473" spans="2:107">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c r="CT473" s="26"/>
      <c r="CU473" s="26"/>
      <c r="CV473" s="26"/>
      <c r="CW473" s="26"/>
      <c r="CX473" s="26"/>
      <c r="CY473" s="26"/>
      <c r="CZ473" s="26"/>
      <c r="DA473" s="26"/>
      <c r="DB473" s="26"/>
      <c r="DC473" s="26"/>
    </row>
    <row r="474" spans="2:107">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c r="DA474" s="26"/>
      <c r="DB474" s="26"/>
      <c r="DC474" s="26"/>
    </row>
    <row r="475" spans="2:107">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c r="DA475" s="26"/>
      <c r="DB475" s="26"/>
      <c r="DC475" s="26"/>
    </row>
    <row r="476" spans="2:107">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c r="DA476" s="26"/>
      <c r="DB476" s="26"/>
      <c r="DC476" s="26"/>
    </row>
    <row r="477" spans="2:107">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c r="DA477" s="26"/>
      <c r="DB477" s="26"/>
      <c r="DC477" s="26"/>
    </row>
    <row r="478" spans="2:107">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c r="DA478" s="26"/>
      <c r="DB478" s="26"/>
      <c r="DC478" s="26"/>
    </row>
    <row r="479" spans="2:107">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c r="DA479" s="26"/>
      <c r="DB479" s="26"/>
      <c r="DC479" s="26"/>
    </row>
    <row r="480" spans="2:107">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c r="CW480" s="26"/>
      <c r="CX480" s="26"/>
      <c r="CY480" s="26"/>
      <c r="CZ480" s="26"/>
      <c r="DA480" s="26"/>
      <c r="DB480" s="26"/>
      <c r="DC480" s="26"/>
    </row>
    <row r="481" spans="2:107">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c r="DA481" s="26"/>
      <c r="DB481" s="26"/>
      <c r="DC481" s="26"/>
    </row>
    <row r="482" spans="2:107">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c r="DA482" s="26"/>
      <c r="DB482" s="26"/>
      <c r="DC482" s="26"/>
    </row>
    <row r="483" spans="2:107">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c r="DA483" s="26"/>
      <c r="DB483" s="26"/>
      <c r="DC483" s="26"/>
    </row>
    <row r="484" spans="2:107">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c r="CK484" s="26"/>
      <c r="CL484" s="26"/>
      <c r="CM484" s="26"/>
      <c r="CN484" s="26"/>
      <c r="CO484" s="26"/>
      <c r="CP484" s="26"/>
      <c r="CQ484" s="26"/>
      <c r="CR484" s="26"/>
      <c r="CS484" s="26"/>
      <c r="CT484" s="26"/>
      <c r="CU484" s="26"/>
      <c r="CV484" s="26"/>
      <c r="CW484" s="26"/>
      <c r="CX484" s="26"/>
      <c r="CY484" s="26"/>
      <c r="CZ484" s="26"/>
      <c r="DA484" s="26"/>
      <c r="DB484" s="26"/>
      <c r="DC484" s="26"/>
    </row>
    <row r="485" spans="2:107">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c r="DA485" s="26"/>
      <c r="DB485" s="26"/>
      <c r="DC485" s="26"/>
    </row>
    <row r="486" spans="2:107">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c r="DA486" s="26"/>
      <c r="DB486" s="26"/>
      <c r="DC486" s="26"/>
    </row>
    <row r="487" spans="2:107">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c r="CW487" s="26"/>
      <c r="CX487" s="26"/>
      <c r="CY487" s="26"/>
      <c r="CZ487" s="26"/>
      <c r="DA487" s="26"/>
      <c r="DB487" s="26"/>
      <c r="DC487" s="26"/>
    </row>
    <row r="488" spans="2:107">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c r="DA488" s="26"/>
      <c r="DB488" s="26"/>
      <c r="DC488" s="26"/>
    </row>
    <row r="489" spans="2:107">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c r="CH489" s="26"/>
      <c r="CI489" s="26"/>
      <c r="CJ489" s="26"/>
      <c r="CK489" s="26"/>
      <c r="CL489" s="26"/>
      <c r="CM489" s="26"/>
      <c r="CN489" s="26"/>
      <c r="CO489" s="26"/>
      <c r="CP489" s="26"/>
      <c r="CQ489" s="26"/>
      <c r="CR489" s="26"/>
      <c r="CS489" s="26"/>
      <c r="CT489" s="26"/>
      <c r="CU489" s="26"/>
      <c r="CV489" s="26"/>
      <c r="CW489" s="26"/>
      <c r="CX489" s="26"/>
      <c r="CY489" s="26"/>
      <c r="CZ489" s="26"/>
      <c r="DA489" s="26"/>
      <c r="DB489" s="26"/>
      <c r="DC489" s="26"/>
    </row>
    <row r="490" spans="2:107">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c r="DA490" s="26"/>
      <c r="DB490" s="26"/>
      <c r="DC490" s="26"/>
    </row>
    <row r="491" spans="2:107">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c r="CO491" s="26"/>
      <c r="CP491" s="26"/>
      <c r="CQ491" s="26"/>
      <c r="CR491" s="26"/>
      <c r="CS491" s="26"/>
      <c r="CT491" s="26"/>
      <c r="CU491" s="26"/>
      <c r="CV491" s="26"/>
      <c r="CW491" s="26"/>
      <c r="CX491" s="26"/>
      <c r="CY491" s="26"/>
      <c r="CZ491" s="26"/>
      <c r="DA491" s="26"/>
      <c r="DB491" s="26"/>
      <c r="DC491" s="26"/>
    </row>
    <row r="492" spans="2:107">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c r="CC492" s="26"/>
      <c r="CD492" s="26"/>
      <c r="CE492" s="26"/>
      <c r="CF492" s="26"/>
      <c r="CG492" s="26"/>
      <c r="CH492" s="26"/>
      <c r="CI492" s="26"/>
      <c r="CJ492" s="26"/>
      <c r="CK492" s="26"/>
      <c r="CL492" s="26"/>
      <c r="CM492" s="26"/>
      <c r="CN492" s="26"/>
      <c r="CO492" s="26"/>
      <c r="CP492" s="26"/>
      <c r="CQ492" s="26"/>
      <c r="CR492" s="26"/>
      <c r="CS492" s="26"/>
      <c r="CT492" s="26"/>
      <c r="CU492" s="26"/>
      <c r="CV492" s="26"/>
      <c r="CW492" s="26"/>
      <c r="CX492" s="26"/>
      <c r="CY492" s="26"/>
      <c r="CZ492" s="26"/>
      <c r="DA492" s="26"/>
      <c r="DB492" s="26"/>
      <c r="DC492" s="26"/>
    </row>
    <row r="493" spans="2:107">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c r="CC493" s="26"/>
      <c r="CD493" s="26"/>
      <c r="CE493" s="26"/>
      <c r="CF493" s="26"/>
      <c r="CG493" s="26"/>
      <c r="CH493" s="26"/>
      <c r="CI493" s="26"/>
      <c r="CJ493" s="26"/>
      <c r="CK493" s="26"/>
      <c r="CL493" s="26"/>
      <c r="CM493" s="26"/>
      <c r="CN493" s="26"/>
      <c r="CO493" s="26"/>
      <c r="CP493" s="26"/>
      <c r="CQ493" s="26"/>
      <c r="CR493" s="26"/>
      <c r="CS493" s="26"/>
      <c r="CT493" s="26"/>
      <c r="CU493" s="26"/>
      <c r="CV493" s="26"/>
      <c r="CW493" s="26"/>
      <c r="CX493" s="26"/>
      <c r="CY493" s="26"/>
      <c r="CZ493" s="26"/>
      <c r="DA493" s="26"/>
      <c r="DB493" s="26"/>
      <c r="DC493" s="26"/>
    </row>
    <row r="494" spans="2:107">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c r="CW494" s="26"/>
      <c r="CX494" s="26"/>
      <c r="CY494" s="26"/>
      <c r="CZ494" s="26"/>
      <c r="DA494" s="26"/>
      <c r="DB494" s="26"/>
      <c r="DC494" s="26"/>
    </row>
    <row r="495" spans="2:107">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c r="DA495" s="26"/>
      <c r="DB495" s="26"/>
      <c r="DC495" s="26"/>
    </row>
    <row r="496" spans="2:107">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c r="DA496" s="26"/>
      <c r="DB496" s="26"/>
      <c r="DC496" s="26"/>
    </row>
    <row r="497" spans="2:107">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c r="DA497" s="26"/>
      <c r="DB497" s="26"/>
      <c r="DC497" s="26"/>
    </row>
    <row r="498" spans="2:107">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c r="CJ498" s="26"/>
      <c r="CK498" s="26"/>
      <c r="CL498" s="26"/>
      <c r="CM498" s="26"/>
      <c r="CN498" s="26"/>
      <c r="CO498" s="26"/>
      <c r="CP498" s="26"/>
      <c r="CQ498" s="26"/>
      <c r="CR498" s="26"/>
      <c r="CS498" s="26"/>
      <c r="CT498" s="26"/>
      <c r="CU498" s="26"/>
      <c r="CV498" s="26"/>
      <c r="CW498" s="26"/>
      <c r="CX498" s="26"/>
      <c r="CY498" s="26"/>
      <c r="CZ498" s="26"/>
      <c r="DA498" s="26"/>
      <c r="DB498" s="26"/>
      <c r="DC498" s="26"/>
    </row>
    <row r="499" spans="2:107">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c r="CJ499" s="26"/>
      <c r="CK499" s="26"/>
      <c r="CL499" s="26"/>
      <c r="CM499" s="26"/>
      <c r="CN499" s="26"/>
      <c r="CO499" s="26"/>
      <c r="CP499" s="26"/>
      <c r="CQ499" s="26"/>
      <c r="CR499" s="26"/>
      <c r="CS499" s="26"/>
      <c r="CT499" s="26"/>
      <c r="CU499" s="26"/>
      <c r="CV499" s="26"/>
      <c r="CW499" s="26"/>
      <c r="CX499" s="26"/>
      <c r="CY499" s="26"/>
      <c r="CZ499" s="26"/>
      <c r="DA499" s="26"/>
      <c r="DB499" s="26"/>
      <c r="DC499" s="26"/>
    </row>
    <row r="500" spans="2:107">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c r="DA500" s="26"/>
      <c r="DB500" s="26"/>
      <c r="DC500" s="26"/>
    </row>
    <row r="501" spans="2:107">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c r="DA501" s="26"/>
      <c r="DB501" s="26"/>
      <c r="DC501" s="26"/>
    </row>
    <row r="502" spans="2:107">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c r="DA502" s="26"/>
      <c r="DB502" s="26"/>
      <c r="DC502" s="26"/>
    </row>
    <row r="503" spans="2:107">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c r="CC503" s="26"/>
      <c r="CD503" s="26"/>
      <c r="CE503" s="26"/>
      <c r="CF503" s="26"/>
      <c r="CG503" s="26"/>
      <c r="CH503" s="26"/>
      <c r="CI503" s="26"/>
      <c r="CJ503" s="26"/>
      <c r="CK503" s="26"/>
      <c r="CL503" s="26"/>
      <c r="CM503" s="26"/>
      <c r="CN503" s="26"/>
      <c r="CO503" s="26"/>
      <c r="CP503" s="26"/>
      <c r="CQ503" s="26"/>
      <c r="CR503" s="26"/>
      <c r="CS503" s="26"/>
      <c r="CT503" s="26"/>
      <c r="CU503" s="26"/>
      <c r="CV503" s="26"/>
      <c r="CW503" s="26"/>
      <c r="CX503" s="26"/>
      <c r="CY503" s="26"/>
      <c r="CZ503" s="26"/>
      <c r="DA503" s="26"/>
      <c r="DB503" s="26"/>
      <c r="DC503" s="26"/>
    </row>
    <row r="504" spans="2:107">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c r="CT504" s="26"/>
      <c r="CU504" s="26"/>
      <c r="CV504" s="26"/>
      <c r="CW504" s="26"/>
      <c r="CX504" s="26"/>
      <c r="CY504" s="26"/>
      <c r="CZ504" s="26"/>
      <c r="DA504" s="26"/>
      <c r="DB504" s="26"/>
      <c r="DC504" s="26"/>
    </row>
    <row r="505" spans="2:107">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c r="CT505" s="26"/>
      <c r="CU505" s="26"/>
      <c r="CV505" s="26"/>
      <c r="CW505" s="26"/>
      <c r="CX505" s="26"/>
      <c r="CY505" s="26"/>
      <c r="CZ505" s="26"/>
      <c r="DA505" s="26"/>
      <c r="DB505" s="26"/>
      <c r="DC505" s="26"/>
    </row>
    <row r="506" spans="2:107">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c r="DA506" s="26"/>
      <c r="DB506" s="26"/>
      <c r="DC506" s="26"/>
    </row>
    <row r="507" spans="2:107">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c r="DA507" s="26"/>
      <c r="DB507" s="26"/>
      <c r="DC507" s="26"/>
    </row>
    <row r="508" spans="2:107">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c r="DA508" s="26"/>
      <c r="DB508" s="26"/>
      <c r="DC508" s="26"/>
    </row>
    <row r="509" spans="2:107">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c r="CO509" s="26"/>
      <c r="CP509" s="26"/>
      <c r="CQ509" s="26"/>
      <c r="CR509" s="26"/>
      <c r="CS509" s="26"/>
      <c r="CT509" s="26"/>
      <c r="CU509" s="26"/>
      <c r="CV509" s="26"/>
      <c r="CW509" s="26"/>
      <c r="CX509" s="26"/>
      <c r="CY509" s="26"/>
      <c r="CZ509" s="26"/>
      <c r="DA509" s="26"/>
      <c r="DB509" s="26"/>
      <c r="DC509" s="26"/>
    </row>
    <row r="510" spans="2:107">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c r="DA510" s="26"/>
      <c r="DB510" s="26"/>
      <c r="DC510" s="26"/>
    </row>
    <row r="511" spans="2:107">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c r="DA511" s="26"/>
      <c r="DB511" s="26"/>
      <c r="DC511" s="26"/>
    </row>
    <row r="512" spans="2:107">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c r="CJ512" s="26"/>
      <c r="CK512" s="26"/>
      <c r="CL512" s="26"/>
      <c r="CM512" s="26"/>
      <c r="CN512" s="26"/>
      <c r="CO512" s="26"/>
      <c r="CP512" s="26"/>
      <c r="CQ512" s="26"/>
      <c r="CR512" s="26"/>
      <c r="CS512" s="26"/>
      <c r="CT512" s="26"/>
      <c r="CU512" s="26"/>
      <c r="CV512" s="26"/>
      <c r="CW512" s="26"/>
      <c r="CX512" s="26"/>
      <c r="CY512" s="26"/>
      <c r="CZ512" s="26"/>
      <c r="DA512" s="26"/>
      <c r="DB512" s="26"/>
      <c r="DC512" s="26"/>
    </row>
    <row r="513" spans="2:107">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c r="DA513" s="26"/>
      <c r="DB513" s="26"/>
      <c r="DC513" s="26"/>
    </row>
    <row r="514" spans="2:107">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c r="CC514" s="26"/>
      <c r="CD514" s="26"/>
      <c r="CE514" s="26"/>
      <c r="CF514" s="26"/>
      <c r="CG514" s="26"/>
      <c r="CH514" s="26"/>
      <c r="CI514" s="26"/>
      <c r="CJ514" s="26"/>
      <c r="CK514" s="26"/>
      <c r="CL514" s="26"/>
      <c r="CM514" s="26"/>
      <c r="CN514" s="26"/>
      <c r="CO514" s="26"/>
      <c r="CP514" s="26"/>
      <c r="CQ514" s="26"/>
      <c r="CR514" s="26"/>
      <c r="CS514" s="26"/>
      <c r="CT514" s="26"/>
      <c r="CU514" s="26"/>
      <c r="CV514" s="26"/>
      <c r="CW514" s="26"/>
      <c r="CX514" s="26"/>
      <c r="CY514" s="26"/>
      <c r="CZ514" s="26"/>
      <c r="DA514" s="26"/>
      <c r="DB514" s="26"/>
      <c r="DC514" s="26"/>
    </row>
    <row r="515" spans="2:107">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c r="DA515" s="26"/>
      <c r="DB515" s="26"/>
      <c r="DC515" s="26"/>
    </row>
    <row r="516" spans="2:107">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c r="DA516" s="26"/>
      <c r="DB516" s="26"/>
      <c r="DC516" s="26"/>
    </row>
    <row r="517" spans="2:107">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c r="DA517" s="26"/>
      <c r="DB517" s="26"/>
      <c r="DC517" s="26"/>
    </row>
    <row r="518" spans="2:107">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26"/>
      <c r="CI518" s="26"/>
      <c r="CJ518" s="26"/>
      <c r="CK518" s="26"/>
      <c r="CL518" s="26"/>
      <c r="CM518" s="26"/>
      <c r="CN518" s="26"/>
      <c r="CO518" s="26"/>
      <c r="CP518" s="26"/>
      <c r="CQ518" s="26"/>
      <c r="CR518" s="26"/>
      <c r="CS518" s="26"/>
      <c r="CT518" s="26"/>
      <c r="CU518" s="26"/>
      <c r="CV518" s="26"/>
      <c r="CW518" s="26"/>
      <c r="CX518" s="26"/>
      <c r="CY518" s="26"/>
      <c r="CZ518" s="26"/>
      <c r="DA518" s="26"/>
      <c r="DB518" s="26"/>
      <c r="DC518" s="26"/>
    </row>
    <row r="519" spans="2:107">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c r="CT519" s="26"/>
      <c r="CU519" s="26"/>
      <c r="CV519" s="26"/>
      <c r="CW519" s="26"/>
      <c r="CX519" s="26"/>
      <c r="CY519" s="26"/>
      <c r="CZ519" s="26"/>
      <c r="DA519" s="26"/>
      <c r="DB519" s="26"/>
      <c r="DC519" s="26"/>
    </row>
    <row r="520" spans="2:107">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c r="DA520" s="26"/>
      <c r="DB520" s="26"/>
      <c r="DC520" s="26"/>
    </row>
    <row r="521" spans="2:107">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c r="DA521" s="26"/>
      <c r="DB521" s="26"/>
      <c r="DC521" s="26"/>
    </row>
    <row r="522" spans="2:107">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c r="DA522" s="26"/>
      <c r="DB522" s="26"/>
      <c r="DC522" s="26"/>
    </row>
    <row r="523" spans="2:107">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c r="DA523" s="26"/>
      <c r="DB523" s="26"/>
      <c r="DC523" s="26"/>
    </row>
    <row r="524" spans="2:107">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c r="CX524" s="26"/>
      <c r="CY524" s="26"/>
      <c r="CZ524" s="26"/>
      <c r="DA524" s="26"/>
      <c r="DB524" s="26"/>
      <c r="DC524" s="26"/>
    </row>
    <row r="525" spans="2:107">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c r="CV525" s="26"/>
      <c r="CW525" s="26"/>
      <c r="CX525" s="26"/>
      <c r="CY525" s="26"/>
      <c r="CZ525" s="26"/>
      <c r="DA525" s="26"/>
      <c r="DB525" s="26"/>
      <c r="DC525" s="26"/>
    </row>
    <row r="526" spans="2:107">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c r="DA526" s="26"/>
      <c r="DB526" s="26"/>
      <c r="DC526" s="26"/>
    </row>
    <row r="527" spans="2:107">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c r="DA527" s="26"/>
      <c r="DB527" s="26"/>
      <c r="DC527" s="26"/>
    </row>
    <row r="528" spans="2:107">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c r="CM528" s="26"/>
      <c r="CN528" s="26"/>
      <c r="CO528" s="26"/>
      <c r="CP528" s="26"/>
      <c r="CQ528" s="26"/>
      <c r="CR528" s="26"/>
      <c r="CS528" s="26"/>
      <c r="CT528" s="26"/>
      <c r="CU528" s="26"/>
      <c r="CV528" s="26"/>
      <c r="CW528" s="26"/>
      <c r="CX528" s="26"/>
      <c r="CY528" s="26"/>
      <c r="CZ528" s="26"/>
      <c r="DA528" s="26"/>
      <c r="DB528" s="26"/>
      <c r="DC528" s="26"/>
    </row>
    <row r="529" spans="2:107">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c r="DA529" s="26"/>
      <c r="DB529" s="26"/>
      <c r="DC529" s="26"/>
    </row>
    <row r="530" spans="2:107">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c r="DA530" s="26"/>
      <c r="DB530" s="26"/>
      <c r="DC530" s="26"/>
    </row>
    <row r="531" spans="2:107">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c r="CW531" s="26"/>
      <c r="CX531" s="26"/>
      <c r="CY531" s="26"/>
      <c r="CZ531" s="26"/>
      <c r="DA531" s="26"/>
      <c r="DB531" s="26"/>
      <c r="DC531" s="26"/>
    </row>
    <row r="532" spans="2:107">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c r="DA532" s="26"/>
      <c r="DB532" s="26"/>
      <c r="DC532" s="26"/>
    </row>
    <row r="533" spans="2:107">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c r="CM533" s="26"/>
      <c r="CN533" s="26"/>
      <c r="CO533" s="26"/>
      <c r="CP533" s="26"/>
      <c r="CQ533" s="26"/>
      <c r="CR533" s="26"/>
      <c r="CS533" s="26"/>
      <c r="CT533" s="26"/>
      <c r="CU533" s="26"/>
      <c r="CV533" s="26"/>
      <c r="CW533" s="26"/>
      <c r="CX533" s="26"/>
      <c r="CY533" s="26"/>
      <c r="CZ533" s="26"/>
      <c r="DA533" s="26"/>
      <c r="DB533" s="26"/>
      <c r="DC533" s="26"/>
    </row>
    <row r="534" spans="2:107">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c r="DA534" s="26"/>
      <c r="DB534" s="26"/>
      <c r="DC534" s="26"/>
    </row>
    <row r="535" spans="2:107">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c r="DA535" s="26"/>
      <c r="DB535" s="26"/>
      <c r="DC535" s="26"/>
    </row>
    <row r="536" spans="2:107">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c r="DA536" s="26"/>
      <c r="DB536" s="26"/>
      <c r="DC536" s="26"/>
    </row>
    <row r="537" spans="2:107">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c r="DA537" s="26"/>
      <c r="DB537" s="26"/>
      <c r="DC537" s="26"/>
    </row>
    <row r="538" spans="2:107">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c r="DA538" s="26"/>
      <c r="DB538" s="26"/>
      <c r="DC538" s="26"/>
    </row>
    <row r="539" spans="2:107">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26"/>
      <c r="CG539" s="26"/>
      <c r="CH539" s="26"/>
      <c r="CI539" s="26"/>
      <c r="CJ539" s="26"/>
      <c r="CK539" s="26"/>
      <c r="CL539" s="26"/>
      <c r="CM539" s="26"/>
      <c r="CN539" s="26"/>
      <c r="CO539" s="26"/>
      <c r="CP539" s="26"/>
      <c r="CQ539" s="26"/>
      <c r="CR539" s="26"/>
      <c r="CS539" s="26"/>
      <c r="CT539" s="26"/>
      <c r="CU539" s="26"/>
      <c r="CV539" s="26"/>
      <c r="CW539" s="26"/>
      <c r="CX539" s="26"/>
      <c r="CY539" s="26"/>
      <c r="CZ539" s="26"/>
      <c r="DA539" s="26"/>
      <c r="DB539" s="26"/>
      <c r="DC539" s="26"/>
    </row>
    <row r="540" spans="2:107">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c r="CW540" s="26"/>
      <c r="CX540" s="26"/>
      <c r="CY540" s="26"/>
      <c r="CZ540" s="26"/>
      <c r="DA540" s="26"/>
      <c r="DB540" s="26"/>
      <c r="DC540" s="26"/>
    </row>
    <row r="541" spans="2:107">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c r="DA541" s="26"/>
      <c r="DB541" s="26"/>
      <c r="DC541" s="26"/>
    </row>
    <row r="542" spans="2:107">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c r="CC542" s="26"/>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c r="DA542" s="26"/>
      <c r="DB542" s="26"/>
      <c r="DC542" s="26"/>
    </row>
    <row r="543" spans="2:107">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c r="CW543" s="26"/>
      <c r="CX543" s="26"/>
      <c r="CY543" s="26"/>
      <c r="CZ543" s="26"/>
      <c r="DA543" s="26"/>
      <c r="DB543" s="26"/>
      <c r="DC543" s="26"/>
    </row>
    <row r="544" spans="2:107">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c r="DA544" s="26"/>
      <c r="DB544" s="26"/>
      <c r="DC544" s="26"/>
    </row>
    <row r="545" spans="2:107">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c r="DA545" s="26"/>
      <c r="DB545" s="26"/>
      <c r="DC545" s="26"/>
    </row>
    <row r="546" spans="2:107">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c r="DA546" s="26"/>
      <c r="DB546" s="26"/>
      <c r="DC546" s="26"/>
    </row>
    <row r="547" spans="2:107">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c r="DA547" s="26"/>
      <c r="DB547" s="26"/>
      <c r="DC547" s="26"/>
    </row>
    <row r="548" spans="2:107">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26"/>
      <c r="CH548" s="26"/>
      <c r="CI548" s="26"/>
      <c r="CJ548" s="26"/>
      <c r="CK548" s="26"/>
      <c r="CL548" s="26"/>
      <c r="CM548" s="26"/>
      <c r="CN548" s="26"/>
      <c r="CO548" s="26"/>
      <c r="CP548" s="26"/>
      <c r="CQ548" s="26"/>
      <c r="CR548" s="26"/>
      <c r="CS548" s="26"/>
      <c r="CT548" s="26"/>
      <c r="CU548" s="26"/>
      <c r="CV548" s="26"/>
      <c r="CW548" s="26"/>
      <c r="CX548" s="26"/>
      <c r="CY548" s="26"/>
      <c r="CZ548" s="26"/>
      <c r="DA548" s="26"/>
      <c r="DB548" s="26"/>
      <c r="DC548" s="26"/>
    </row>
    <row r="549" spans="2:107">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row>
    <row r="550" spans="2:107">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row>
    <row r="551" spans="2:107">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row>
    <row r="552" spans="2:107">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row>
    <row r="553" spans="2:107">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c r="CJ553" s="26"/>
      <c r="CK553" s="26"/>
      <c r="CL553" s="26"/>
      <c r="CM553" s="26"/>
      <c r="CN553" s="26"/>
      <c r="CO553" s="26"/>
      <c r="CP553" s="26"/>
      <c r="CQ553" s="26"/>
      <c r="CR553" s="26"/>
      <c r="CS553" s="26"/>
      <c r="CT553" s="26"/>
      <c r="CU553" s="26"/>
      <c r="CV553" s="26"/>
      <c r="CW553" s="26"/>
      <c r="CX553" s="26"/>
      <c r="CY553" s="26"/>
      <c r="CZ553" s="26"/>
      <c r="DA553" s="26"/>
      <c r="DB553" s="26"/>
      <c r="DC553" s="26"/>
    </row>
    <row r="554" spans="2:107">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row>
    <row r="555" spans="2:107">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c r="CK555" s="26"/>
      <c r="CL555" s="26"/>
      <c r="CM555" s="26"/>
      <c r="CN555" s="26"/>
      <c r="CO555" s="26"/>
      <c r="CP555" s="26"/>
      <c r="CQ555" s="26"/>
      <c r="CR555" s="26"/>
      <c r="CS555" s="26"/>
      <c r="CT555" s="26"/>
      <c r="CU555" s="26"/>
      <c r="CV555" s="26"/>
      <c r="CW555" s="26"/>
      <c r="CX555" s="26"/>
      <c r="CY555" s="26"/>
      <c r="CZ555" s="26"/>
      <c r="DA555" s="26"/>
      <c r="DB555" s="26"/>
      <c r="DC555" s="26"/>
    </row>
    <row r="556" spans="2:107">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c r="CJ556" s="26"/>
      <c r="CK556" s="26"/>
      <c r="CL556" s="26"/>
      <c r="CM556" s="26"/>
      <c r="CN556" s="26"/>
      <c r="CO556" s="26"/>
      <c r="CP556" s="26"/>
      <c r="CQ556" s="26"/>
      <c r="CR556" s="26"/>
      <c r="CS556" s="26"/>
      <c r="CT556" s="26"/>
      <c r="CU556" s="26"/>
      <c r="CV556" s="26"/>
      <c r="CW556" s="26"/>
      <c r="CX556" s="26"/>
      <c r="CY556" s="26"/>
      <c r="CZ556" s="26"/>
      <c r="DA556" s="26"/>
      <c r="DB556" s="26"/>
      <c r="DC556" s="26"/>
    </row>
    <row r="557" spans="2:107">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c r="DA557" s="26"/>
      <c r="DB557" s="26"/>
      <c r="DC557" s="26"/>
    </row>
    <row r="558" spans="2:107">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c r="CV558" s="26"/>
      <c r="CW558" s="26"/>
      <c r="CX558" s="26"/>
      <c r="CY558" s="26"/>
      <c r="CZ558" s="26"/>
      <c r="DA558" s="26"/>
      <c r="DB558" s="26"/>
      <c r="DC558" s="26"/>
    </row>
    <row r="559" spans="2:107">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row>
    <row r="560" spans="2:107">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c r="DA560" s="26"/>
      <c r="DB560" s="26"/>
      <c r="DC560" s="26"/>
    </row>
    <row r="561" spans="2:107">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row>
    <row r="562" spans="2:107">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c r="CW562" s="26"/>
      <c r="CX562" s="26"/>
      <c r="CY562" s="26"/>
      <c r="CZ562" s="26"/>
      <c r="DA562" s="26"/>
      <c r="DB562" s="26"/>
      <c r="DC562" s="26"/>
    </row>
    <row r="563" spans="2:107">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row>
    <row r="564" spans="2:107">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c r="CV564" s="26"/>
      <c r="CW564" s="26"/>
      <c r="CX564" s="26"/>
      <c r="CY564" s="26"/>
      <c r="CZ564" s="26"/>
      <c r="DA564" s="26"/>
      <c r="DB564" s="26"/>
      <c r="DC564" s="26"/>
    </row>
    <row r="565" spans="2:107">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c r="CC565" s="26"/>
      <c r="CD565" s="26"/>
      <c r="CE565" s="26"/>
      <c r="CF565" s="26"/>
      <c r="CG565" s="26"/>
      <c r="CH565" s="26"/>
      <c r="CI565" s="26"/>
      <c r="CJ565" s="26"/>
      <c r="CK565" s="26"/>
      <c r="CL565" s="26"/>
      <c r="CM565" s="26"/>
      <c r="CN565" s="26"/>
      <c r="CO565" s="26"/>
      <c r="CP565" s="26"/>
      <c r="CQ565" s="26"/>
      <c r="CR565" s="26"/>
      <c r="CS565" s="26"/>
      <c r="CT565" s="26"/>
      <c r="CU565" s="26"/>
      <c r="CV565" s="26"/>
      <c r="CW565" s="26"/>
      <c r="CX565" s="26"/>
      <c r="CY565" s="26"/>
      <c r="CZ565" s="26"/>
      <c r="DA565" s="26"/>
      <c r="DB565" s="26"/>
      <c r="DC565" s="26"/>
    </row>
    <row r="566" spans="2:107">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c r="CN566" s="26"/>
      <c r="CO566" s="26"/>
      <c r="CP566" s="26"/>
      <c r="CQ566" s="26"/>
      <c r="CR566" s="26"/>
      <c r="CS566" s="26"/>
      <c r="CT566" s="26"/>
      <c r="CU566" s="26"/>
      <c r="CV566" s="26"/>
      <c r="CW566" s="26"/>
      <c r="CX566" s="26"/>
      <c r="CY566" s="26"/>
      <c r="CZ566" s="26"/>
      <c r="DA566" s="26"/>
      <c r="DB566" s="26"/>
      <c r="DC566" s="26"/>
    </row>
    <row r="567" spans="2:107">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row>
    <row r="568" spans="2:107">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row>
    <row r="569" spans="2:107">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c r="CX569" s="26"/>
      <c r="CY569" s="26"/>
      <c r="CZ569" s="26"/>
      <c r="DA569" s="26"/>
      <c r="DB569" s="26"/>
      <c r="DC569" s="26"/>
    </row>
    <row r="570" spans="2:107">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row>
    <row r="571" spans="2:107">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c r="CV571" s="26"/>
      <c r="CW571" s="26"/>
      <c r="CX571" s="26"/>
      <c r="CY571" s="26"/>
      <c r="CZ571" s="26"/>
      <c r="DA571" s="26"/>
      <c r="DB571" s="26"/>
      <c r="DC571" s="26"/>
    </row>
    <row r="572" spans="2:107">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row>
    <row r="573" spans="2:107">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c r="CH573" s="26"/>
      <c r="CI573" s="26"/>
      <c r="CJ573" s="26"/>
      <c r="CK573" s="26"/>
      <c r="CL573" s="26"/>
      <c r="CM573" s="26"/>
      <c r="CN573" s="26"/>
      <c r="CO573" s="26"/>
      <c r="CP573" s="26"/>
      <c r="CQ573" s="26"/>
      <c r="CR573" s="26"/>
      <c r="CS573" s="26"/>
      <c r="CT573" s="26"/>
      <c r="CU573" s="26"/>
      <c r="CV573" s="26"/>
      <c r="CW573" s="26"/>
      <c r="CX573" s="26"/>
      <c r="CY573" s="26"/>
      <c r="CZ573" s="26"/>
      <c r="DA573" s="26"/>
      <c r="DB573" s="26"/>
      <c r="DC573" s="26"/>
    </row>
    <row r="574" spans="2:107">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c r="CC574" s="26"/>
      <c r="CD574" s="26"/>
      <c r="CE574" s="26"/>
      <c r="CF574" s="26"/>
      <c r="CG574" s="26"/>
      <c r="CH574" s="26"/>
      <c r="CI574" s="26"/>
      <c r="CJ574" s="26"/>
      <c r="CK574" s="26"/>
      <c r="CL574" s="26"/>
      <c r="CM574" s="26"/>
      <c r="CN574" s="26"/>
      <c r="CO574" s="26"/>
      <c r="CP574" s="26"/>
      <c r="CQ574" s="26"/>
      <c r="CR574" s="26"/>
      <c r="CS574" s="26"/>
      <c r="CT574" s="26"/>
      <c r="CU574" s="26"/>
      <c r="CV574" s="26"/>
      <c r="CW574" s="26"/>
      <c r="CX574" s="26"/>
      <c r="CY574" s="26"/>
      <c r="CZ574" s="26"/>
      <c r="DA574" s="26"/>
      <c r="DB574" s="26"/>
      <c r="DC574" s="26"/>
    </row>
    <row r="575" spans="2:107">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row>
    <row r="576" spans="2:107">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row>
    <row r="577" spans="2:107">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c r="CK577" s="26"/>
      <c r="CL577" s="26"/>
      <c r="CM577" s="26"/>
      <c r="CN577" s="26"/>
      <c r="CO577" s="26"/>
      <c r="CP577" s="26"/>
      <c r="CQ577" s="26"/>
      <c r="CR577" s="26"/>
      <c r="CS577" s="26"/>
      <c r="CT577" s="26"/>
      <c r="CU577" s="26"/>
      <c r="CV577" s="26"/>
      <c r="CW577" s="26"/>
      <c r="CX577" s="26"/>
      <c r="CY577" s="26"/>
      <c r="CZ577" s="26"/>
      <c r="DA577" s="26"/>
      <c r="DB577" s="26"/>
      <c r="DC577" s="26"/>
    </row>
    <row r="578" spans="2:107">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row>
    <row r="579" spans="2:107">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c r="CW579" s="26"/>
      <c r="CX579" s="26"/>
      <c r="CY579" s="26"/>
      <c r="CZ579" s="26"/>
      <c r="DA579" s="26"/>
      <c r="DB579" s="26"/>
      <c r="DC579" s="26"/>
    </row>
    <row r="580" spans="2:107">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c r="CX580" s="26"/>
      <c r="CY580" s="26"/>
      <c r="CZ580" s="26"/>
      <c r="DA580" s="26"/>
      <c r="DB580" s="26"/>
      <c r="DC580" s="26"/>
    </row>
    <row r="581" spans="2:107">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c r="CY581" s="26"/>
      <c r="CZ581" s="26"/>
      <c r="DA581" s="26"/>
      <c r="DB581" s="26"/>
      <c r="DC581" s="26"/>
    </row>
    <row r="582" spans="2:107">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row>
    <row r="583" spans="2:107">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26"/>
      <c r="CQ583" s="26"/>
      <c r="CR583" s="26"/>
      <c r="CS583" s="26"/>
      <c r="CT583" s="26"/>
      <c r="CU583" s="26"/>
      <c r="CV583" s="26"/>
      <c r="CW583" s="26"/>
      <c r="CX583" s="26"/>
      <c r="CY583" s="26"/>
      <c r="CZ583" s="26"/>
      <c r="DA583" s="26"/>
      <c r="DB583" s="26"/>
      <c r="DC583" s="26"/>
    </row>
    <row r="584" spans="2:107">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row>
    <row r="585" spans="2:107">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c r="CV585" s="26"/>
      <c r="CW585" s="26"/>
      <c r="CX585" s="26"/>
      <c r="CY585" s="26"/>
      <c r="CZ585" s="26"/>
      <c r="DA585" s="26"/>
      <c r="DB585" s="26"/>
      <c r="DC585" s="26"/>
    </row>
    <row r="586" spans="2:107">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c r="CG586" s="26"/>
      <c r="CH586" s="26"/>
      <c r="CI586" s="26"/>
      <c r="CJ586" s="26"/>
      <c r="CK586" s="26"/>
      <c r="CL586" s="26"/>
      <c r="CM586" s="26"/>
      <c r="CN586" s="26"/>
      <c r="CO586" s="26"/>
      <c r="CP586" s="26"/>
      <c r="CQ586" s="26"/>
      <c r="CR586" s="26"/>
      <c r="CS586" s="26"/>
      <c r="CT586" s="26"/>
      <c r="CU586" s="26"/>
      <c r="CV586" s="26"/>
      <c r="CW586" s="26"/>
      <c r="CX586" s="26"/>
      <c r="CY586" s="26"/>
      <c r="CZ586" s="26"/>
      <c r="DA586" s="26"/>
      <c r="DB586" s="26"/>
      <c r="DC586" s="26"/>
    </row>
    <row r="587" spans="2:107">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26"/>
      <c r="CP587" s="26"/>
      <c r="CQ587" s="26"/>
      <c r="CR587" s="26"/>
      <c r="CS587" s="26"/>
      <c r="CT587" s="26"/>
      <c r="CU587" s="26"/>
      <c r="CV587" s="26"/>
      <c r="CW587" s="26"/>
      <c r="CX587" s="26"/>
      <c r="CY587" s="26"/>
      <c r="CZ587" s="26"/>
      <c r="DA587" s="26"/>
      <c r="DB587" s="26"/>
      <c r="DC587" s="26"/>
    </row>
    <row r="588" spans="2:107">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c r="CU588" s="26"/>
      <c r="CV588" s="26"/>
      <c r="CW588" s="26"/>
      <c r="CX588" s="26"/>
      <c r="CY588" s="26"/>
      <c r="CZ588" s="26"/>
      <c r="DA588" s="26"/>
      <c r="DB588" s="26"/>
      <c r="DC588" s="26"/>
    </row>
    <row r="589" spans="2:107">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row>
    <row r="590" spans="2:107">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row>
    <row r="591" spans="2:107">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row>
    <row r="592" spans="2:107">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row>
    <row r="593" spans="2:107">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row>
    <row r="594" spans="2:107">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row>
    <row r="595" spans="2:107">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row>
    <row r="596" spans="2:107">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c r="CW596" s="26"/>
      <c r="CX596" s="26"/>
      <c r="CY596" s="26"/>
      <c r="CZ596" s="26"/>
      <c r="DA596" s="26"/>
      <c r="DB596" s="26"/>
      <c r="DC596" s="26"/>
    </row>
    <row r="597" spans="2:107">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c r="CC597" s="26"/>
      <c r="CD597" s="26"/>
      <c r="CE597" s="26"/>
      <c r="CF597" s="26"/>
      <c r="CG597" s="26"/>
      <c r="CH597" s="26"/>
      <c r="CI597" s="26"/>
      <c r="CJ597" s="26"/>
      <c r="CK597" s="26"/>
      <c r="CL597" s="26"/>
      <c r="CM597" s="26"/>
      <c r="CN597" s="26"/>
      <c r="CO597" s="26"/>
      <c r="CP597" s="26"/>
      <c r="CQ597" s="26"/>
      <c r="CR597" s="26"/>
      <c r="CS597" s="26"/>
      <c r="CT597" s="26"/>
      <c r="CU597" s="26"/>
      <c r="CV597" s="26"/>
      <c r="CW597" s="26"/>
      <c r="CX597" s="26"/>
      <c r="CY597" s="26"/>
      <c r="CZ597" s="26"/>
      <c r="DA597" s="26"/>
      <c r="DB597" s="26"/>
      <c r="DC597" s="26"/>
    </row>
    <row r="598" spans="2:107">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c r="CW598" s="26"/>
      <c r="CX598" s="26"/>
      <c r="CY598" s="26"/>
      <c r="CZ598" s="26"/>
      <c r="DA598" s="26"/>
      <c r="DB598" s="26"/>
      <c r="DC598" s="26"/>
    </row>
    <row r="599" spans="2:107">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c r="CW599" s="26"/>
      <c r="CX599" s="26"/>
      <c r="CY599" s="26"/>
      <c r="CZ599" s="26"/>
      <c r="DA599" s="26"/>
      <c r="DB599" s="26"/>
      <c r="DC599" s="26"/>
    </row>
    <row r="600" spans="2:107">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row>
    <row r="601" spans="2:107">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c r="CT601" s="26"/>
      <c r="CU601" s="26"/>
      <c r="CV601" s="26"/>
      <c r="CW601" s="26"/>
      <c r="CX601" s="26"/>
      <c r="CY601" s="26"/>
      <c r="CZ601" s="26"/>
      <c r="DA601" s="26"/>
      <c r="DB601" s="26"/>
      <c r="DC601" s="26"/>
    </row>
    <row r="602" spans="2:107">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c r="CT602" s="26"/>
      <c r="CU602" s="26"/>
      <c r="CV602" s="26"/>
      <c r="CW602" s="26"/>
      <c r="CX602" s="26"/>
      <c r="CY602" s="26"/>
      <c r="CZ602" s="26"/>
      <c r="DA602" s="26"/>
      <c r="DB602" s="26"/>
      <c r="DC602" s="26"/>
    </row>
    <row r="603" spans="2:107">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row>
    <row r="604" spans="2:107">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c r="CC604" s="26"/>
      <c r="CD604" s="26"/>
      <c r="CE604" s="26"/>
      <c r="CF604" s="26"/>
      <c r="CG604" s="26"/>
      <c r="CH604" s="26"/>
      <c r="CI604" s="26"/>
      <c r="CJ604" s="26"/>
      <c r="CK604" s="26"/>
      <c r="CL604" s="26"/>
      <c r="CM604" s="26"/>
      <c r="CN604" s="26"/>
      <c r="CO604" s="26"/>
      <c r="CP604" s="26"/>
      <c r="CQ604" s="26"/>
      <c r="CR604" s="26"/>
      <c r="CS604" s="26"/>
      <c r="CT604" s="26"/>
      <c r="CU604" s="26"/>
      <c r="CV604" s="26"/>
      <c r="CW604" s="26"/>
      <c r="CX604" s="26"/>
      <c r="CY604" s="26"/>
      <c r="CZ604" s="26"/>
      <c r="DA604" s="26"/>
      <c r="DB604" s="26"/>
      <c r="DC604" s="26"/>
    </row>
    <row r="605" spans="2:107">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row>
    <row r="606" spans="2:107">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row>
    <row r="607" spans="2:107">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row>
    <row r="608" spans="2:107">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row>
    <row r="609" spans="2:107">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c r="CC609" s="26"/>
      <c r="CD609" s="26"/>
      <c r="CE609" s="26"/>
      <c r="CF609" s="26"/>
      <c r="CG609" s="26"/>
      <c r="CH609" s="26"/>
      <c r="CI609" s="26"/>
      <c r="CJ609" s="26"/>
      <c r="CK609" s="26"/>
      <c r="CL609" s="26"/>
      <c r="CM609" s="26"/>
      <c r="CN609" s="26"/>
      <c r="CO609" s="26"/>
      <c r="CP609" s="26"/>
      <c r="CQ609" s="26"/>
      <c r="CR609" s="26"/>
      <c r="CS609" s="26"/>
      <c r="CT609" s="26"/>
      <c r="CU609" s="26"/>
      <c r="CV609" s="26"/>
      <c r="CW609" s="26"/>
      <c r="CX609" s="26"/>
      <c r="CY609" s="26"/>
      <c r="CZ609" s="26"/>
      <c r="DA609" s="26"/>
      <c r="DB609" s="26"/>
      <c r="DC609" s="26"/>
    </row>
    <row r="610" spans="2:107">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c r="CH610" s="26"/>
      <c r="CI610" s="26"/>
      <c r="CJ610" s="26"/>
      <c r="CK610" s="26"/>
      <c r="CL610" s="26"/>
      <c r="CM610" s="26"/>
      <c r="CN610" s="26"/>
      <c r="CO610" s="26"/>
      <c r="CP610" s="26"/>
      <c r="CQ610" s="26"/>
      <c r="CR610" s="26"/>
      <c r="CS610" s="26"/>
      <c r="CT610" s="26"/>
      <c r="CU610" s="26"/>
      <c r="CV610" s="26"/>
      <c r="CW610" s="26"/>
      <c r="CX610" s="26"/>
      <c r="CY610" s="26"/>
      <c r="CZ610" s="26"/>
      <c r="DA610" s="26"/>
      <c r="DB610" s="26"/>
      <c r="DC610" s="26"/>
    </row>
    <row r="611" spans="2:107">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row>
    <row r="612" spans="2:107">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c r="CJ612" s="26"/>
      <c r="CK612" s="26"/>
      <c r="CL612" s="26"/>
      <c r="CM612" s="26"/>
      <c r="CN612" s="26"/>
      <c r="CO612" s="26"/>
      <c r="CP612" s="26"/>
      <c r="CQ612" s="26"/>
      <c r="CR612" s="26"/>
      <c r="CS612" s="26"/>
      <c r="CT612" s="26"/>
      <c r="CU612" s="26"/>
      <c r="CV612" s="26"/>
      <c r="CW612" s="26"/>
      <c r="CX612" s="26"/>
      <c r="CY612" s="26"/>
      <c r="CZ612" s="26"/>
      <c r="DA612" s="26"/>
      <c r="DB612" s="26"/>
      <c r="DC612" s="26"/>
    </row>
    <row r="613" spans="2:107">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row>
    <row r="614" spans="2:107">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c r="CU614" s="26"/>
      <c r="CV614" s="26"/>
      <c r="CW614" s="26"/>
      <c r="CX614" s="26"/>
      <c r="CY614" s="26"/>
      <c r="CZ614" s="26"/>
      <c r="DA614" s="26"/>
      <c r="DB614" s="26"/>
      <c r="DC614" s="26"/>
    </row>
    <row r="615" spans="2:107">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row>
    <row r="616" spans="2:107">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row>
    <row r="617" spans="2:107">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c r="CX617" s="26"/>
      <c r="CY617" s="26"/>
      <c r="CZ617" s="26"/>
      <c r="DA617" s="26"/>
      <c r="DB617" s="26"/>
      <c r="DC617" s="26"/>
    </row>
    <row r="618" spans="2:107">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c r="CW618" s="26"/>
      <c r="CX618" s="26"/>
      <c r="CY618" s="26"/>
      <c r="CZ618" s="26"/>
      <c r="DA618" s="26"/>
      <c r="DB618" s="26"/>
      <c r="DC618" s="26"/>
    </row>
    <row r="619" spans="2:107">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c r="CW619" s="26"/>
      <c r="CX619" s="26"/>
      <c r="CY619" s="26"/>
      <c r="CZ619" s="26"/>
      <c r="DA619" s="26"/>
      <c r="DB619" s="26"/>
      <c r="DC619" s="26"/>
    </row>
    <row r="620" spans="2:107">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row>
    <row r="621" spans="2:107">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row>
    <row r="622" spans="2:107">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row>
    <row r="623" spans="2:107">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row>
    <row r="624" spans="2:107">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row>
    <row r="625" spans="2:107">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row>
    <row r="626" spans="2:107">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row>
    <row r="627" spans="2:107">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row>
    <row r="628" spans="2:107">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26"/>
      <c r="CO628" s="26"/>
      <c r="CP628" s="26"/>
      <c r="CQ628" s="26"/>
      <c r="CR628" s="26"/>
      <c r="CS628" s="26"/>
      <c r="CT628" s="26"/>
      <c r="CU628" s="26"/>
      <c r="CV628" s="26"/>
      <c r="CW628" s="26"/>
      <c r="CX628" s="26"/>
      <c r="CY628" s="26"/>
      <c r="CZ628" s="26"/>
      <c r="DA628" s="26"/>
      <c r="DB628" s="26"/>
      <c r="DC628" s="26"/>
    </row>
    <row r="629" spans="2:107">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row>
    <row r="630" spans="2:107">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26"/>
      <c r="CV630" s="26"/>
      <c r="CW630" s="26"/>
      <c r="CX630" s="26"/>
      <c r="CY630" s="26"/>
      <c r="CZ630" s="26"/>
      <c r="DA630" s="26"/>
      <c r="DB630" s="26"/>
      <c r="DC630" s="26"/>
    </row>
    <row r="631" spans="2:107">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row>
    <row r="632" spans="2:107">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row>
    <row r="633" spans="2:107">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26"/>
      <c r="CI633" s="26"/>
      <c r="CJ633" s="26"/>
      <c r="CK633" s="26"/>
      <c r="CL633" s="26"/>
      <c r="CM633" s="26"/>
      <c r="CN633" s="26"/>
      <c r="CO633" s="26"/>
      <c r="CP633" s="26"/>
      <c r="CQ633" s="26"/>
      <c r="CR633" s="26"/>
      <c r="CS633" s="26"/>
      <c r="CT633" s="26"/>
      <c r="CU633" s="26"/>
      <c r="CV633" s="26"/>
      <c r="CW633" s="26"/>
      <c r="CX633" s="26"/>
      <c r="CY633" s="26"/>
      <c r="CZ633" s="26"/>
      <c r="DA633" s="26"/>
      <c r="DB633" s="26"/>
      <c r="DC633" s="26"/>
    </row>
    <row r="634" spans="2:107">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c r="CT634" s="26"/>
      <c r="CU634" s="26"/>
      <c r="CV634" s="26"/>
      <c r="CW634" s="26"/>
      <c r="CX634" s="26"/>
      <c r="CY634" s="26"/>
      <c r="CZ634" s="26"/>
      <c r="DA634" s="26"/>
      <c r="DB634" s="26"/>
      <c r="DC634" s="26"/>
    </row>
    <row r="635" spans="2:107">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c r="CV635" s="26"/>
      <c r="CW635" s="26"/>
      <c r="CX635" s="26"/>
      <c r="CY635" s="26"/>
      <c r="CZ635" s="26"/>
      <c r="DA635" s="26"/>
      <c r="DB635" s="26"/>
      <c r="DC635" s="26"/>
    </row>
    <row r="636" spans="2:107">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c r="CW636" s="26"/>
      <c r="CX636" s="26"/>
      <c r="CY636" s="26"/>
      <c r="CZ636" s="26"/>
      <c r="DA636" s="26"/>
      <c r="DB636" s="26"/>
      <c r="DC636" s="26"/>
    </row>
    <row r="637" spans="2:107">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c r="CY637" s="26"/>
      <c r="CZ637" s="26"/>
      <c r="DA637" s="26"/>
      <c r="DB637" s="26"/>
      <c r="DC637" s="26"/>
    </row>
    <row r="638" spans="2:107">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c r="CT638" s="26"/>
      <c r="CU638" s="26"/>
      <c r="CV638" s="26"/>
      <c r="CW638" s="26"/>
      <c r="CX638" s="26"/>
      <c r="CY638" s="26"/>
      <c r="CZ638" s="26"/>
      <c r="DA638" s="26"/>
      <c r="DB638" s="26"/>
      <c r="DC638" s="26"/>
    </row>
    <row r="639" spans="2:107">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row>
    <row r="640" spans="2:107">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c r="DA640" s="26"/>
      <c r="DB640" s="26"/>
      <c r="DC640" s="26"/>
    </row>
    <row r="641" spans="2:107">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c r="DA641" s="26"/>
      <c r="DB641" s="26"/>
      <c r="DC641" s="26"/>
    </row>
    <row r="642" spans="2:107">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c r="CJ642" s="26"/>
      <c r="CK642" s="26"/>
      <c r="CL642" s="26"/>
      <c r="CM642" s="26"/>
      <c r="CN642" s="26"/>
      <c r="CO642" s="26"/>
      <c r="CP642" s="26"/>
      <c r="CQ642" s="26"/>
      <c r="CR642" s="26"/>
      <c r="CS642" s="26"/>
      <c r="CT642" s="26"/>
      <c r="CU642" s="26"/>
      <c r="CV642" s="26"/>
      <c r="CW642" s="26"/>
      <c r="CX642" s="26"/>
      <c r="CY642" s="26"/>
      <c r="CZ642" s="26"/>
      <c r="DA642" s="26"/>
      <c r="DB642" s="26"/>
      <c r="DC642" s="26"/>
    </row>
    <row r="643" spans="2:107">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c r="DA643" s="26"/>
      <c r="DB643" s="26"/>
      <c r="DC643" s="26"/>
    </row>
    <row r="644" spans="2:107">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c r="DA644" s="26"/>
      <c r="DB644" s="26"/>
      <c r="DC644" s="26"/>
    </row>
    <row r="645" spans="2:107">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c r="CJ645" s="26"/>
      <c r="CK645" s="26"/>
      <c r="CL645" s="26"/>
      <c r="CM645" s="26"/>
      <c r="CN645" s="26"/>
      <c r="CO645" s="26"/>
      <c r="CP645" s="26"/>
      <c r="CQ645" s="26"/>
      <c r="CR645" s="26"/>
      <c r="CS645" s="26"/>
      <c r="CT645" s="26"/>
      <c r="CU645" s="26"/>
      <c r="CV645" s="26"/>
      <c r="CW645" s="26"/>
      <c r="CX645" s="26"/>
      <c r="CY645" s="26"/>
      <c r="CZ645" s="26"/>
      <c r="DA645" s="26"/>
      <c r="DB645" s="26"/>
      <c r="DC645" s="26"/>
    </row>
    <row r="646" spans="2:107">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c r="CJ646" s="26"/>
      <c r="CK646" s="26"/>
      <c r="CL646" s="26"/>
      <c r="CM646" s="26"/>
      <c r="CN646" s="26"/>
      <c r="CO646" s="26"/>
      <c r="CP646" s="26"/>
      <c r="CQ646" s="26"/>
      <c r="CR646" s="26"/>
      <c r="CS646" s="26"/>
      <c r="CT646" s="26"/>
      <c r="CU646" s="26"/>
      <c r="CV646" s="26"/>
      <c r="CW646" s="26"/>
      <c r="CX646" s="26"/>
      <c r="CY646" s="26"/>
      <c r="CZ646" s="26"/>
      <c r="DA646" s="26"/>
      <c r="DB646" s="26"/>
      <c r="DC646" s="26"/>
    </row>
    <row r="647" spans="2:107">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c r="CW647" s="26"/>
      <c r="CX647" s="26"/>
      <c r="CY647" s="26"/>
      <c r="CZ647" s="26"/>
      <c r="DA647" s="26"/>
      <c r="DB647" s="26"/>
      <c r="DC647" s="26"/>
    </row>
    <row r="648" spans="2:107">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c r="CW648" s="26"/>
      <c r="CX648" s="26"/>
      <c r="CY648" s="26"/>
      <c r="CZ648" s="26"/>
      <c r="DA648" s="26"/>
      <c r="DB648" s="26"/>
      <c r="DC648" s="26"/>
    </row>
    <row r="649" spans="2:107">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c r="DA649" s="26"/>
      <c r="DB649" s="26"/>
      <c r="DC649" s="26"/>
    </row>
    <row r="650" spans="2:107">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c r="DA650" s="26"/>
      <c r="DB650" s="26"/>
      <c r="DC650" s="26"/>
    </row>
    <row r="651" spans="2:107">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c r="DA651" s="26"/>
      <c r="DB651" s="26"/>
      <c r="DC651" s="26"/>
    </row>
    <row r="652" spans="2:107">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c r="DA652" s="26"/>
      <c r="DB652" s="26"/>
      <c r="DC652" s="26"/>
    </row>
    <row r="653" spans="2:107">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c r="DA653" s="26"/>
      <c r="DB653" s="26"/>
      <c r="DC653" s="26"/>
    </row>
    <row r="654" spans="2:107">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c r="DA654" s="26"/>
      <c r="DB654" s="26"/>
      <c r="DC654" s="26"/>
    </row>
    <row r="655" spans="2:107">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c r="CJ655" s="26"/>
      <c r="CK655" s="26"/>
      <c r="CL655" s="26"/>
      <c r="CM655" s="26"/>
      <c r="CN655" s="26"/>
      <c r="CO655" s="26"/>
      <c r="CP655" s="26"/>
      <c r="CQ655" s="26"/>
      <c r="CR655" s="26"/>
      <c r="CS655" s="26"/>
      <c r="CT655" s="26"/>
      <c r="CU655" s="26"/>
      <c r="CV655" s="26"/>
      <c r="CW655" s="26"/>
      <c r="CX655" s="26"/>
      <c r="CY655" s="26"/>
      <c r="CZ655" s="26"/>
      <c r="DA655" s="26"/>
      <c r="DB655" s="26"/>
      <c r="DC655" s="26"/>
    </row>
    <row r="656" spans="2:107">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c r="DA656" s="26"/>
      <c r="DB656" s="26"/>
      <c r="DC656" s="26"/>
    </row>
    <row r="657" spans="2:107">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c r="CI657" s="26"/>
      <c r="CJ657" s="26"/>
      <c r="CK657" s="26"/>
      <c r="CL657" s="26"/>
      <c r="CM657" s="26"/>
      <c r="CN657" s="26"/>
      <c r="CO657" s="26"/>
      <c r="CP657" s="26"/>
      <c r="CQ657" s="26"/>
      <c r="CR657" s="26"/>
      <c r="CS657" s="26"/>
      <c r="CT657" s="26"/>
      <c r="CU657" s="26"/>
      <c r="CV657" s="26"/>
      <c r="CW657" s="26"/>
      <c r="CX657" s="26"/>
      <c r="CY657" s="26"/>
      <c r="CZ657" s="26"/>
      <c r="DA657" s="26"/>
      <c r="DB657" s="26"/>
      <c r="DC657" s="26"/>
    </row>
    <row r="658" spans="2:107">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c r="CT658" s="26"/>
      <c r="CU658" s="26"/>
      <c r="CV658" s="26"/>
      <c r="CW658" s="26"/>
      <c r="CX658" s="26"/>
      <c r="CY658" s="26"/>
      <c r="CZ658" s="26"/>
      <c r="DA658" s="26"/>
      <c r="DB658" s="26"/>
      <c r="DC658" s="26"/>
    </row>
    <row r="659" spans="2:107">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c r="DA659" s="26"/>
      <c r="DB659" s="26"/>
      <c r="DC659" s="26"/>
    </row>
    <row r="660" spans="2:107">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c r="CC660" s="26"/>
      <c r="CD660" s="26"/>
      <c r="CE660" s="26"/>
      <c r="CF660" s="26"/>
      <c r="CG660" s="26"/>
      <c r="CH660" s="26"/>
      <c r="CI660" s="26"/>
      <c r="CJ660" s="26"/>
      <c r="CK660" s="26"/>
      <c r="CL660" s="26"/>
      <c r="CM660" s="26"/>
      <c r="CN660" s="26"/>
      <c r="CO660" s="26"/>
      <c r="CP660" s="26"/>
      <c r="CQ660" s="26"/>
      <c r="CR660" s="26"/>
      <c r="CS660" s="26"/>
      <c r="CT660" s="26"/>
      <c r="CU660" s="26"/>
      <c r="CV660" s="26"/>
      <c r="CW660" s="26"/>
      <c r="CX660" s="26"/>
      <c r="CY660" s="26"/>
      <c r="CZ660" s="26"/>
      <c r="DA660" s="26"/>
      <c r="DB660" s="26"/>
      <c r="DC660" s="26"/>
    </row>
    <row r="661" spans="2:107">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c r="DA661" s="26"/>
      <c r="DB661" s="26"/>
      <c r="DC661" s="26"/>
    </row>
    <row r="662" spans="2:107">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c r="DA662" s="26"/>
      <c r="DB662" s="26"/>
      <c r="DC662" s="26"/>
    </row>
    <row r="663" spans="2:107">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c r="DA663" s="26"/>
      <c r="DB663" s="26"/>
      <c r="DC663" s="26"/>
    </row>
    <row r="664" spans="2:107">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c r="DA664" s="26"/>
      <c r="DB664" s="26"/>
      <c r="DC664" s="26"/>
    </row>
    <row r="665" spans="2:107">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c r="DA665" s="26"/>
      <c r="DB665" s="26"/>
      <c r="DC665" s="26"/>
    </row>
    <row r="666" spans="2:107">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c r="CC666" s="26"/>
      <c r="CD666" s="26"/>
      <c r="CE666" s="26"/>
      <c r="CF666" s="26"/>
      <c r="CG666" s="26"/>
      <c r="CH666" s="26"/>
      <c r="CI666" s="26"/>
      <c r="CJ666" s="26"/>
      <c r="CK666" s="26"/>
      <c r="CL666" s="26"/>
      <c r="CM666" s="26"/>
      <c r="CN666" s="26"/>
      <c r="CO666" s="26"/>
      <c r="CP666" s="26"/>
      <c r="CQ666" s="26"/>
      <c r="CR666" s="26"/>
      <c r="CS666" s="26"/>
      <c r="CT666" s="26"/>
      <c r="CU666" s="26"/>
      <c r="CV666" s="26"/>
      <c r="CW666" s="26"/>
      <c r="CX666" s="26"/>
      <c r="CY666" s="26"/>
      <c r="CZ666" s="26"/>
      <c r="DA666" s="26"/>
      <c r="DB666" s="26"/>
      <c r="DC666" s="26"/>
    </row>
    <row r="667" spans="2:107">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c r="DA667" s="26"/>
      <c r="DB667" s="26"/>
      <c r="DC667" s="26"/>
    </row>
    <row r="668" spans="2:107">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c r="DA668" s="26"/>
      <c r="DB668" s="26"/>
      <c r="DC668" s="26"/>
    </row>
    <row r="669" spans="2:107">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c r="CH669" s="26"/>
      <c r="CI669" s="26"/>
      <c r="CJ669" s="26"/>
      <c r="CK669" s="26"/>
      <c r="CL669" s="26"/>
      <c r="CM669" s="26"/>
      <c r="CN669" s="26"/>
      <c r="CO669" s="26"/>
      <c r="CP669" s="26"/>
      <c r="CQ669" s="26"/>
      <c r="CR669" s="26"/>
      <c r="CS669" s="26"/>
      <c r="CT669" s="26"/>
      <c r="CU669" s="26"/>
      <c r="CV669" s="26"/>
      <c r="CW669" s="26"/>
      <c r="CX669" s="26"/>
      <c r="CY669" s="26"/>
      <c r="CZ669" s="26"/>
      <c r="DA669" s="26"/>
      <c r="DB669" s="26"/>
      <c r="DC669" s="26"/>
    </row>
    <row r="670" spans="2:107">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c r="DA670" s="26"/>
      <c r="DB670" s="26"/>
      <c r="DC670" s="26"/>
    </row>
    <row r="671" spans="2:107">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c r="DA671" s="26"/>
      <c r="DB671" s="26"/>
      <c r="DC671" s="26"/>
    </row>
    <row r="672" spans="2:107">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c r="DA672" s="26"/>
      <c r="DB672" s="26"/>
      <c r="DC672" s="26"/>
    </row>
    <row r="673" spans="2:107">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c r="CY673" s="26"/>
      <c r="CZ673" s="26"/>
      <c r="DA673" s="26"/>
      <c r="DB673" s="26"/>
      <c r="DC673" s="26"/>
    </row>
    <row r="674" spans="2:107">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c r="DA674" s="26"/>
      <c r="DB674" s="26"/>
      <c r="DC674" s="26"/>
    </row>
    <row r="675" spans="2:107">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c r="DA675" s="26"/>
      <c r="DB675" s="26"/>
      <c r="DC675" s="26"/>
    </row>
    <row r="676" spans="2:107">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c r="DA676" s="26"/>
      <c r="DB676" s="26"/>
      <c r="DC676" s="26"/>
    </row>
    <row r="677" spans="2:107">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c r="DA677" s="26"/>
      <c r="DB677" s="26"/>
      <c r="DC677" s="26"/>
    </row>
    <row r="678" spans="2:107">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c r="CC678" s="26"/>
      <c r="CD678" s="26"/>
      <c r="CE678" s="26"/>
      <c r="CF678" s="26"/>
      <c r="CG678" s="26"/>
      <c r="CH678" s="26"/>
      <c r="CI678" s="26"/>
      <c r="CJ678" s="26"/>
      <c r="CK678" s="26"/>
      <c r="CL678" s="26"/>
      <c r="CM678" s="26"/>
      <c r="CN678" s="26"/>
      <c r="CO678" s="26"/>
      <c r="CP678" s="26"/>
      <c r="CQ678" s="26"/>
      <c r="CR678" s="26"/>
      <c r="CS678" s="26"/>
      <c r="CT678" s="26"/>
      <c r="CU678" s="26"/>
      <c r="CV678" s="26"/>
      <c r="CW678" s="26"/>
      <c r="CX678" s="26"/>
      <c r="CY678" s="26"/>
      <c r="CZ678" s="26"/>
      <c r="DA678" s="26"/>
      <c r="DB678" s="26"/>
      <c r="DC678" s="26"/>
    </row>
    <row r="679" spans="2:107">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c r="DA679" s="26"/>
      <c r="DB679" s="26"/>
      <c r="DC679" s="26"/>
    </row>
    <row r="680" spans="2:107">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c r="CQ680" s="26"/>
      <c r="CR680" s="26"/>
      <c r="CS680" s="26"/>
      <c r="CT680" s="26"/>
      <c r="CU680" s="26"/>
      <c r="CV680" s="26"/>
      <c r="CW680" s="26"/>
      <c r="CX680" s="26"/>
      <c r="CY680" s="26"/>
      <c r="CZ680" s="26"/>
      <c r="DA680" s="26"/>
      <c r="DB680" s="26"/>
      <c r="DC680" s="26"/>
    </row>
    <row r="681" spans="2:107">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c r="DA681" s="26"/>
      <c r="DB681" s="26"/>
      <c r="DC681" s="26"/>
    </row>
    <row r="682" spans="2:107">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c r="DA682" s="26"/>
      <c r="DB682" s="26"/>
      <c r="DC682" s="26"/>
    </row>
    <row r="683" spans="2:107">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c r="DA683" s="26"/>
      <c r="DB683" s="26"/>
      <c r="DC683" s="26"/>
    </row>
    <row r="684" spans="2:107">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c r="CC684" s="26"/>
      <c r="CD684" s="26"/>
      <c r="CE684" s="26"/>
      <c r="CF684" s="26"/>
      <c r="CG684" s="26"/>
      <c r="CH684" s="26"/>
      <c r="CI684" s="26"/>
      <c r="CJ684" s="26"/>
      <c r="CK684" s="26"/>
      <c r="CL684" s="26"/>
      <c r="CM684" s="26"/>
      <c r="CN684" s="26"/>
      <c r="CO684" s="26"/>
      <c r="CP684" s="26"/>
      <c r="CQ684" s="26"/>
      <c r="CR684" s="26"/>
      <c r="CS684" s="26"/>
      <c r="CT684" s="26"/>
      <c r="CU684" s="26"/>
      <c r="CV684" s="26"/>
      <c r="CW684" s="26"/>
      <c r="CX684" s="26"/>
      <c r="CY684" s="26"/>
      <c r="CZ684" s="26"/>
      <c r="DA684" s="26"/>
      <c r="DB684" s="26"/>
      <c r="DC684" s="26"/>
    </row>
    <row r="685" spans="2:107">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c r="CC685" s="26"/>
      <c r="CD685" s="26"/>
      <c r="CE685" s="26"/>
      <c r="CF685" s="26"/>
      <c r="CG685" s="26"/>
      <c r="CH685" s="26"/>
      <c r="CI685" s="26"/>
      <c r="CJ685" s="26"/>
      <c r="CK685" s="26"/>
      <c r="CL685" s="26"/>
      <c r="CM685" s="26"/>
      <c r="CN685" s="26"/>
      <c r="CO685" s="26"/>
      <c r="CP685" s="26"/>
      <c r="CQ685" s="26"/>
      <c r="CR685" s="26"/>
      <c r="CS685" s="26"/>
      <c r="CT685" s="26"/>
      <c r="CU685" s="26"/>
      <c r="CV685" s="26"/>
      <c r="CW685" s="26"/>
      <c r="CX685" s="26"/>
      <c r="CY685" s="26"/>
      <c r="CZ685" s="26"/>
      <c r="DA685" s="26"/>
      <c r="DB685" s="26"/>
      <c r="DC685" s="26"/>
    </row>
    <row r="686" spans="2:107">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c r="CY686" s="26"/>
      <c r="CZ686" s="26"/>
      <c r="DA686" s="26"/>
      <c r="DB686" s="26"/>
      <c r="DC686" s="26"/>
    </row>
    <row r="687" spans="2:107">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c r="DA687" s="26"/>
      <c r="DB687" s="26"/>
      <c r="DC687" s="26"/>
    </row>
    <row r="688" spans="2:107">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c r="DA688" s="26"/>
      <c r="DB688" s="26"/>
      <c r="DC688" s="26"/>
    </row>
    <row r="689" spans="2:107">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c r="DA689" s="26"/>
      <c r="DB689" s="26"/>
      <c r="DC689" s="26"/>
    </row>
    <row r="690" spans="2:107">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c r="AS690" s="26"/>
      <c r="AT690" s="26"/>
      <c r="AU690" s="26"/>
      <c r="AV690" s="26"/>
      <c r="AW690" s="26"/>
      <c r="AX690" s="26"/>
      <c r="AY690" s="26"/>
      <c r="AZ690" s="26"/>
      <c r="BA690" s="26"/>
      <c r="BB690" s="26"/>
      <c r="BC690" s="26"/>
      <c r="BD690" s="26"/>
      <c r="BE690" s="26"/>
      <c r="BF690" s="26"/>
      <c r="BG690" s="26"/>
      <c r="BH690" s="26"/>
      <c r="BI690" s="26"/>
      <c r="BJ690" s="26"/>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c r="DA690" s="26"/>
      <c r="DB690" s="26"/>
      <c r="DC690" s="26"/>
    </row>
    <row r="691" spans="2:107">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c r="AY691" s="26"/>
      <c r="AZ691" s="26"/>
      <c r="BA691" s="26"/>
      <c r="BB691" s="26"/>
      <c r="BC691" s="26"/>
      <c r="BD691" s="26"/>
      <c r="BE691" s="26"/>
      <c r="BF691" s="26"/>
      <c r="BG691" s="26"/>
      <c r="BH691" s="26"/>
      <c r="BI691" s="26"/>
      <c r="BJ691" s="26"/>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c r="DA691" s="26"/>
      <c r="DB691" s="26"/>
      <c r="DC691" s="26"/>
    </row>
    <row r="692" spans="2:107">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c r="AA692" s="26"/>
      <c r="AB692" s="26"/>
      <c r="AC692" s="26"/>
      <c r="AD692" s="26"/>
      <c r="AE692" s="26"/>
      <c r="AF692" s="26"/>
      <c r="AG692" s="26"/>
      <c r="AH692" s="26"/>
      <c r="AI692" s="26"/>
      <c r="AJ692" s="26"/>
      <c r="AK692" s="26"/>
      <c r="AL692" s="26"/>
      <c r="AM692" s="26"/>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26"/>
      <c r="BJ692" s="26"/>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c r="DA692" s="26"/>
      <c r="DB692" s="26"/>
      <c r="DC692" s="26"/>
    </row>
    <row r="693" spans="2:107">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26"/>
      <c r="BJ693" s="26"/>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c r="DA693" s="26"/>
      <c r="DB693" s="26"/>
      <c r="DC693" s="26"/>
    </row>
    <row r="694" spans="2:107">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c r="AQ694" s="26"/>
      <c r="AR694" s="26"/>
      <c r="AS694" s="26"/>
      <c r="AT694" s="26"/>
      <c r="AU694" s="26"/>
      <c r="AV694" s="26"/>
      <c r="AW694" s="26"/>
      <c r="AX694" s="26"/>
      <c r="AY694" s="26"/>
      <c r="AZ694" s="26"/>
      <c r="BA694" s="26"/>
      <c r="BB694" s="26"/>
      <c r="BC694" s="26"/>
      <c r="BD694" s="26"/>
      <c r="BE694" s="26"/>
      <c r="BF694" s="26"/>
      <c r="BG694" s="26"/>
      <c r="BH694" s="26"/>
      <c r="BI694" s="26"/>
      <c r="BJ694" s="26"/>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c r="DA694" s="26"/>
      <c r="DB694" s="26"/>
      <c r="DC694" s="26"/>
    </row>
    <row r="695" spans="2:107">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26"/>
      <c r="BJ695" s="26"/>
      <c r="BK695" s="26"/>
      <c r="BL695" s="26"/>
      <c r="BM695" s="26"/>
      <c r="BN695" s="26"/>
      <c r="BO695" s="26"/>
      <c r="BP695" s="26"/>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c r="DA695" s="26"/>
      <c r="DB695" s="26"/>
      <c r="DC695" s="26"/>
    </row>
    <row r="696" spans="2:107">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26"/>
      <c r="BJ696" s="26"/>
      <c r="BK696" s="26"/>
      <c r="BL696" s="26"/>
      <c r="BM696" s="26"/>
      <c r="BN696" s="26"/>
      <c r="BO696" s="26"/>
      <c r="BP696" s="26"/>
      <c r="BQ696" s="26"/>
      <c r="BR696" s="26"/>
      <c r="BS696" s="26"/>
      <c r="BT696" s="26"/>
      <c r="BU696" s="26"/>
      <c r="BV696" s="26"/>
      <c r="BW696" s="26"/>
      <c r="BX696" s="26"/>
      <c r="BY696" s="26"/>
      <c r="BZ696" s="26"/>
      <c r="CA696" s="26"/>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c r="DA696" s="26"/>
      <c r="DB696" s="26"/>
      <c r="DC696" s="26"/>
    </row>
    <row r="697" spans="2:107">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c r="AA697" s="26"/>
      <c r="AB697" s="26"/>
      <c r="AC697" s="26"/>
      <c r="AD697" s="26"/>
      <c r="AE697" s="26"/>
      <c r="AF697" s="26"/>
      <c r="AG697" s="26"/>
      <c r="AH697" s="26"/>
      <c r="AI697" s="26"/>
      <c r="AJ697" s="26"/>
      <c r="AK697" s="26"/>
      <c r="AL697" s="26"/>
      <c r="AM697" s="26"/>
      <c r="AN697" s="26"/>
      <c r="AO697" s="26"/>
      <c r="AP697" s="26"/>
      <c r="AQ697" s="26"/>
      <c r="AR697" s="26"/>
      <c r="AS697" s="26"/>
      <c r="AT697" s="26"/>
      <c r="AU697" s="26"/>
      <c r="AV697" s="26"/>
      <c r="AW697" s="26"/>
      <c r="AX697" s="26"/>
      <c r="AY697" s="26"/>
      <c r="AZ697" s="26"/>
      <c r="BA697" s="26"/>
      <c r="BB697" s="26"/>
      <c r="BC697" s="26"/>
      <c r="BD697" s="26"/>
      <c r="BE697" s="26"/>
      <c r="BF697" s="26"/>
      <c r="BG697" s="26"/>
      <c r="BH697" s="26"/>
      <c r="BI697" s="26"/>
      <c r="BJ697" s="26"/>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c r="DA697" s="26"/>
      <c r="DB697" s="26"/>
      <c r="DC697" s="26"/>
    </row>
    <row r="698" spans="2:107">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c r="AA698" s="26"/>
      <c r="AB698" s="26"/>
      <c r="AC698" s="26"/>
      <c r="AD698" s="26"/>
      <c r="AE698" s="26"/>
      <c r="AF698" s="26"/>
      <c r="AG698" s="26"/>
      <c r="AH698" s="26"/>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26"/>
      <c r="BJ698" s="26"/>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c r="CK698" s="26"/>
      <c r="CL698" s="26"/>
      <c r="CM698" s="26"/>
      <c r="CN698" s="26"/>
      <c r="CO698" s="26"/>
      <c r="CP698" s="26"/>
      <c r="CQ698" s="26"/>
      <c r="CR698" s="26"/>
      <c r="CS698" s="26"/>
      <c r="CT698" s="26"/>
      <c r="CU698" s="26"/>
      <c r="CV698" s="26"/>
      <c r="CW698" s="26"/>
      <c r="CX698" s="26"/>
      <c r="CY698" s="26"/>
      <c r="CZ698" s="26"/>
      <c r="DA698" s="26"/>
      <c r="DB698" s="26"/>
      <c r="DC698" s="26"/>
    </row>
    <row r="699" spans="2:107">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c r="AA699" s="26"/>
      <c r="AB699" s="26"/>
      <c r="AC699" s="26"/>
      <c r="AD699" s="26"/>
      <c r="AE699" s="26"/>
      <c r="AF699" s="26"/>
      <c r="AG699" s="26"/>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26"/>
      <c r="BJ699" s="26"/>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c r="CJ699" s="26"/>
      <c r="CK699" s="26"/>
      <c r="CL699" s="26"/>
      <c r="CM699" s="26"/>
      <c r="CN699" s="26"/>
      <c r="CO699" s="26"/>
      <c r="CP699" s="26"/>
      <c r="CQ699" s="26"/>
      <c r="CR699" s="26"/>
      <c r="CS699" s="26"/>
      <c r="CT699" s="26"/>
      <c r="CU699" s="26"/>
      <c r="CV699" s="26"/>
      <c r="CW699" s="26"/>
      <c r="CX699" s="26"/>
      <c r="CY699" s="26"/>
      <c r="CZ699" s="26"/>
      <c r="DA699" s="26"/>
      <c r="DB699" s="26"/>
      <c r="DC699" s="26"/>
    </row>
    <row r="700" spans="2:107">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c r="AA700" s="26"/>
      <c r="AB700" s="26"/>
      <c r="AC700" s="26"/>
      <c r="AD700" s="26"/>
      <c r="AE700" s="26"/>
      <c r="AF700" s="26"/>
      <c r="AG700" s="26"/>
      <c r="AH700" s="26"/>
      <c r="AI700" s="26"/>
      <c r="AJ700" s="26"/>
      <c r="AK700" s="26"/>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26"/>
      <c r="BJ700" s="26"/>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c r="DA700" s="26"/>
      <c r="DB700" s="26"/>
      <c r="DC700" s="26"/>
    </row>
    <row r="701" spans="2:107">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c r="AS701" s="26"/>
      <c r="AT701" s="26"/>
      <c r="AU701" s="26"/>
      <c r="AV701" s="26"/>
      <c r="AW701" s="26"/>
      <c r="AX701" s="26"/>
      <c r="AY701" s="26"/>
      <c r="AZ701" s="26"/>
      <c r="BA701" s="26"/>
      <c r="BB701" s="26"/>
      <c r="BC701" s="26"/>
      <c r="BD701" s="26"/>
      <c r="BE701" s="26"/>
      <c r="BF701" s="26"/>
      <c r="BG701" s="26"/>
      <c r="BH701" s="26"/>
      <c r="BI701" s="26"/>
      <c r="BJ701" s="26"/>
      <c r="BK701" s="26"/>
      <c r="BL701" s="26"/>
      <c r="BM701" s="26"/>
      <c r="BN701" s="26"/>
      <c r="BO701" s="26"/>
      <c r="BP701" s="26"/>
      <c r="BQ701" s="26"/>
      <c r="BR701" s="26"/>
      <c r="BS701" s="26"/>
      <c r="BT701" s="26"/>
      <c r="BU701" s="26"/>
      <c r="BV701" s="26"/>
      <c r="BW701" s="26"/>
      <c r="BX701" s="26"/>
      <c r="BY701" s="26"/>
      <c r="BZ701" s="26"/>
      <c r="CA701" s="26"/>
      <c r="CB701" s="26"/>
      <c r="CC701" s="26"/>
      <c r="CD701" s="26"/>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c r="DA701" s="26"/>
      <c r="DB701" s="26"/>
      <c r="DC701" s="26"/>
    </row>
    <row r="702" spans="2:107">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c r="AT702" s="26"/>
      <c r="AU702" s="26"/>
      <c r="AV702" s="26"/>
      <c r="AW702" s="26"/>
      <c r="AX702" s="26"/>
      <c r="AY702" s="26"/>
      <c r="AZ702" s="26"/>
      <c r="BA702" s="26"/>
      <c r="BB702" s="26"/>
      <c r="BC702" s="26"/>
      <c r="BD702" s="26"/>
      <c r="BE702" s="26"/>
      <c r="BF702" s="26"/>
      <c r="BG702" s="26"/>
      <c r="BH702" s="26"/>
      <c r="BI702" s="26"/>
      <c r="BJ702" s="26"/>
      <c r="BK702" s="26"/>
      <c r="BL702" s="26"/>
      <c r="BM702" s="26"/>
      <c r="BN702" s="26"/>
      <c r="BO702" s="26"/>
      <c r="BP702" s="26"/>
      <c r="BQ702" s="26"/>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c r="DA702" s="26"/>
      <c r="DB702" s="26"/>
      <c r="DC702" s="26"/>
    </row>
    <row r="703" spans="2:107">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c r="AT703" s="26"/>
      <c r="AU703" s="26"/>
      <c r="AV703" s="26"/>
      <c r="AW703" s="26"/>
      <c r="AX703" s="26"/>
      <c r="AY703" s="26"/>
      <c r="AZ703" s="26"/>
      <c r="BA703" s="26"/>
      <c r="BB703" s="26"/>
      <c r="BC703" s="26"/>
      <c r="BD703" s="26"/>
      <c r="BE703" s="26"/>
      <c r="BF703" s="26"/>
      <c r="BG703" s="26"/>
      <c r="BH703" s="26"/>
      <c r="BI703" s="26"/>
      <c r="BJ703" s="26"/>
      <c r="BK703" s="26"/>
      <c r="BL703" s="26"/>
      <c r="BM703" s="26"/>
      <c r="BN703" s="26"/>
      <c r="BO703" s="26"/>
      <c r="BP703" s="26"/>
      <c r="BQ703" s="26"/>
      <c r="BR703" s="26"/>
      <c r="BS703" s="26"/>
      <c r="BT703" s="26"/>
      <c r="BU703" s="26"/>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c r="CW703" s="26"/>
      <c r="CX703" s="26"/>
      <c r="CY703" s="26"/>
      <c r="CZ703" s="26"/>
      <c r="DA703" s="26"/>
      <c r="DB703" s="26"/>
      <c r="DC703" s="26"/>
    </row>
    <row r="704" spans="2:107">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c r="AU704" s="26"/>
      <c r="AV704" s="26"/>
      <c r="AW704" s="26"/>
      <c r="AX704" s="26"/>
      <c r="AY704" s="26"/>
      <c r="AZ704" s="26"/>
      <c r="BA704" s="26"/>
      <c r="BB704" s="26"/>
      <c r="BC704" s="26"/>
      <c r="BD704" s="26"/>
      <c r="BE704" s="26"/>
      <c r="BF704" s="26"/>
      <c r="BG704" s="26"/>
      <c r="BH704" s="26"/>
      <c r="BI704" s="26"/>
      <c r="BJ704" s="26"/>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c r="CW704" s="26"/>
      <c r="CX704" s="26"/>
      <c r="CY704" s="26"/>
      <c r="CZ704" s="26"/>
      <c r="DA704" s="26"/>
      <c r="DB704" s="26"/>
      <c r="DC704" s="26"/>
    </row>
    <row r="705" spans="2:107">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26"/>
      <c r="BJ705" s="26"/>
      <c r="BK705" s="26"/>
      <c r="BL705" s="26"/>
      <c r="BM705" s="26"/>
      <c r="BN705" s="26"/>
      <c r="BO705" s="26"/>
      <c r="BP705" s="26"/>
      <c r="BQ705" s="26"/>
      <c r="BR705" s="26"/>
      <c r="BS705" s="26"/>
      <c r="BT705" s="26"/>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c r="DA705" s="26"/>
      <c r="DB705" s="26"/>
      <c r="DC705" s="26"/>
    </row>
    <row r="706" spans="2:107">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26"/>
      <c r="BJ706" s="26"/>
      <c r="BK706" s="26"/>
      <c r="BL706" s="26"/>
      <c r="BM706" s="26"/>
      <c r="BN706" s="26"/>
      <c r="BO706" s="26"/>
      <c r="BP706" s="26"/>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c r="CW706" s="26"/>
      <c r="CX706" s="26"/>
      <c r="CY706" s="26"/>
      <c r="CZ706" s="26"/>
      <c r="DA706" s="26"/>
      <c r="DB706" s="26"/>
      <c r="DC706" s="26"/>
    </row>
    <row r="707" spans="2:107">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26"/>
      <c r="BJ707" s="26"/>
      <c r="BK707" s="26"/>
      <c r="BL707" s="26"/>
      <c r="BM707" s="26"/>
      <c r="BN707" s="26"/>
      <c r="BO707" s="26"/>
      <c r="BP707" s="26"/>
      <c r="BQ707" s="26"/>
      <c r="BR707" s="26"/>
      <c r="BS707" s="26"/>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c r="CZ707" s="26"/>
      <c r="DA707" s="26"/>
      <c r="DB707" s="26"/>
      <c r="DC707" s="26"/>
    </row>
    <row r="708" spans="2:107">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26"/>
      <c r="BJ708" s="26"/>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26"/>
      <c r="CP708" s="26"/>
      <c r="CQ708" s="26"/>
      <c r="CR708" s="26"/>
      <c r="CS708" s="26"/>
      <c r="CT708" s="26"/>
      <c r="CU708" s="26"/>
      <c r="CV708" s="26"/>
      <c r="CW708" s="26"/>
      <c r="CX708" s="26"/>
      <c r="CY708" s="26"/>
      <c r="CZ708" s="26"/>
      <c r="DA708" s="26"/>
      <c r="DB708" s="26"/>
      <c r="DC708" s="26"/>
    </row>
    <row r="709" spans="2:107">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26"/>
      <c r="BJ709" s="26"/>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c r="DA709" s="26"/>
      <c r="DB709" s="26"/>
      <c r="DC709" s="26"/>
    </row>
    <row r="710" spans="2:107">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26"/>
      <c r="BJ710" s="26"/>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c r="DA710" s="26"/>
      <c r="DB710" s="26"/>
      <c r="DC710" s="26"/>
    </row>
    <row r="711" spans="2:107">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26"/>
      <c r="BJ711" s="26"/>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c r="DA711" s="26"/>
      <c r="DB711" s="26"/>
      <c r="DC711" s="26"/>
    </row>
    <row r="712" spans="2:107">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c r="AA712" s="26"/>
      <c r="AB712" s="26"/>
      <c r="AC712" s="26"/>
      <c r="AD712" s="26"/>
      <c r="AE712" s="26"/>
      <c r="AF712" s="26"/>
      <c r="AG712" s="26"/>
      <c r="AH712" s="26"/>
      <c r="AI712" s="26"/>
      <c r="AJ712" s="26"/>
      <c r="AK712" s="26"/>
      <c r="AL712" s="26"/>
      <c r="AM712" s="26"/>
      <c r="AN712" s="26"/>
      <c r="AO712" s="26"/>
      <c r="AP712" s="26"/>
      <c r="AQ712" s="26"/>
      <c r="AR712" s="26"/>
      <c r="AS712" s="26"/>
      <c r="AT712" s="26"/>
      <c r="AU712" s="26"/>
      <c r="AV712" s="26"/>
      <c r="AW712" s="26"/>
      <c r="AX712" s="26"/>
      <c r="AY712" s="26"/>
      <c r="AZ712" s="26"/>
      <c r="BA712" s="26"/>
      <c r="BB712" s="26"/>
      <c r="BC712" s="26"/>
      <c r="BD712" s="26"/>
      <c r="BE712" s="26"/>
      <c r="BF712" s="26"/>
      <c r="BG712" s="26"/>
      <c r="BH712" s="26"/>
      <c r="BI712" s="26"/>
      <c r="BJ712" s="26"/>
      <c r="BK712" s="26"/>
      <c r="BL712" s="26"/>
      <c r="BM712" s="26"/>
      <c r="BN712" s="26"/>
      <c r="BO712" s="26"/>
      <c r="BP712" s="26"/>
      <c r="BQ712" s="26"/>
      <c r="BR712" s="26"/>
      <c r="BS712" s="26"/>
      <c r="BT712" s="26"/>
      <c r="BU712" s="26"/>
      <c r="BV712" s="26"/>
      <c r="BW712" s="26"/>
      <c r="BX712" s="26"/>
      <c r="BY712" s="26"/>
      <c r="BZ712" s="26"/>
      <c r="CA712" s="26"/>
      <c r="CB712" s="26"/>
      <c r="CC712" s="26"/>
      <c r="CD712" s="26"/>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c r="DA712" s="26"/>
      <c r="DB712" s="26"/>
      <c r="DC712" s="26"/>
    </row>
    <row r="713" spans="2:107">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c r="AW713" s="26"/>
      <c r="AX713" s="26"/>
      <c r="AY713" s="26"/>
      <c r="AZ713" s="26"/>
      <c r="BA713" s="26"/>
      <c r="BB713" s="26"/>
      <c r="BC713" s="26"/>
      <c r="BD713" s="26"/>
      <c r="BE713" s="26"/>
      <c r="BF713" s="26"/>
      <c r="BG713" s="26"/>
      <c r="BH713" s="26"/>
      <c r="BI713" s="26"/>
      <c r="BJ713" s="26"/>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c r="DA713" s="26"/>
      <c r="DB713" s="26"/>
      <c r="DC713" s="26"/>
    </row>
    <row r="714" spans="2:107">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26"/>
      <c r="BJ714" s="26"/>
      <c r="BK714" s="26"/>
      <c r="BL714" s="26"/>
      <c r="BM714" s="26"/>
      <c r="BN714" s="26"/>
      <c r="BO714" s="26"/>
      <c r="BP714" s="26"/>
      <c r="BQ714" s="26"/>
      <c r="BR714" s="26"/>
      <c r="BS714" s="26"/>
      <c r="BT714" s="26"/>
      <c r="BU714" s="26"/>
      <c r="BV714" s="26"/>
      <c r="BW714" s="26"/>
      <c r="BX714" s="26"/>
      <c r="BY714" s="26"/>
      <c r="BZ714" s="26"/>
      <c r="CA714" s="26"/>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c r="DA714" s="26"/>
      <c r="DB714" s="26"/>
      <c r="DC714" s="26"/>
    </row>
    <row r="715" spans="2:107">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c r="AT715" s="26"/>
      <c r="AU715" s="26"/>
      <c r="AV715" s="26"/>
      <c r="AW715" s="26"/>
      <c r="AX715" s="26"/>
      <c r="AY715" s="26"/>
      <c r="AZ715" s="26"/>
      <c r="BA715" s="26"/>
      <c r="BB715" s="26"/>
      <c r="BC715" s="26"/>
      <c r="BD715" s="26"/>
      <c r="BE715" s="26"/>
      <c r="BF715" s="26"/>
      <c r="BG715" s="26"/>
      <c r="BH715" s="26"/>
      <c r="BI715" s="26"/>
      <c r="BJ715" s="26"/>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c r="DA715" s="26"/>
      <c r="DB715" s="26"/>
      <c r="DC715" s="26"/>
    </row>
    <row r="716" spans="2:107">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c r="AS716" s="26"/>
      <c r="AT716" s="26"/>
      <c r="AU716" s="26"/>
      <c r="AV716" s="26"/>
      <c r="AW716" s="26"/>
      <c r="AX716" s="26"/>
      <c r="AY716" s="26"/>
      <c r="AZ716" s="26"/>
      <c r="BA716" s="26"/>
      <c r="BB716" s="26"/>
      <c r="BC716" s="26"/>
      <c r="BD716" s="26"/>
      <c r="BE716" s="26"/>
      <c r="BF716" s="26"/>
      <c r="BG716" s="26"/>
      <c r="BH716" s="26"/>
      <c r="BI716" s="26"/>
      <c r="BJ716" s="26"/>
      <c r="BK716" s="26"/>
      <c r="BL716" s="26"/>
      <c r="BM716" s="26"/>
      <c r="BN716" s="26"/>
      <c r="BO716" s="26"/>
      <c r="BP716" s="26"/>
      <c r="BQ716" s="26"/>
      <c r="BR716" s="26"/>
      <c r="BS716" s="26"/>
      <c r="BT716" s="26"/>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c r="CW716" s="26"/>
      <c r="CX716" s="26"/>
      <c r="CY716" s="26"/>
      <c r="CZ716" s="26"/>
      <c r="DA716" s="26"/>
      <c r="DB716" s="26"/>
      <c r="DC716" s="26"/>
    </row>
    <row r="717" spans="2:107">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26"/>
      <c r="BJ717" s="26"/>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c r="DA717" s="26"/>
      <c r="DB717" s="26"/>
      <c r="DC717" s="26"/>
    </row>
    <row r="718" spans="2:107">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c r="AA718" s="26"/>
      <c r="AB718" s="26"/>
      <c r="AC718" s="26"/>
      <c r="AD718" s="26"/>
      <c r="AE718" s="26"/>
      <c r="AF718" s="26"/>
      <c r="AG718" s="26"/>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26"/>
      <c r="BJ718" s="26"/>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c r="CK718" s="26"/>
      <c r="CL718" s="26"/>
      <c r="CM718" s="26"/>
      <c r="CN718" s="26"/>
      <c r="CO718" s="26"/>
      <c r="CP718" s="26"/>
      <c r="CQ718" s="26"/>
      <c r="CR718" s="26"/>
      <c r="CS718" s="26"/>
      <c r="CT718" s="26"/>
      <c r="CU718" s="26"/>
      <c r="CV718" s="26"/>
      <c r="CW718" s="26"/>
      <c r="CX718" s="26"/>
      <c r="CY718" s="26"/>
      <c r="CZ718" s="26"/>
      <c r="DA718" s="26"/>
      <c r="DB718" s="26"/>
      <c r="DC718" s="26"/>
    </row>
    <row r="719" spans="2:107">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c r="AS719" s="26"/>
      <c r="AT719" s="26"/>
      <c r="AU719" s="26"/>
      <c r="AV719" s="26"/>
      <c r="AW719" s="26"/>
      <c r="AX719" s="26"/>
      <c r="AY719" s="26"/>
      <c r="AZ719" s="26"/>
      <c r="BA719" s="26"/>
      <c r="BB719" s="26"/>
      <c r="BC719" s="26"/>
      <c r="BD719" s="26"/>
      <c r="BE719" s="26"/>
      <c r="BF719" s="26"/>
      <c r="BG719" s="26"/>
      <c r="BH719" s="26"/>
      <c r="BI719" s="26"/>
      <c r="BJ719" s="26"/>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c r="DA719" s="26"/>
      <c r="DB719" s="26"/>
      <c r="DC719" s="26"/>
    </row>
    <row r="720" spans="2:107">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c r="AT720" s="26"/>
      <c r="AU720" s="26"/>
      <c r="AV720" s="26"/>
      <c r="AW720" s="26"/>
      <c r="AX720" s="26"/>
      <c r="AY720" s="26"/>
      <c r="AZ720" s="26"/>
      <c r="BA720" s="26"/>
      <c r="BB720" s="26"/>
      <c r="BC720" s="26"/>
      <c r="BD720" s="26"/>
      <c r="BE720" s="26"/>
      <c r="BF720" s="26"/>
      <c r="BG720" s="26"/>
      <c r="BH720" s="26"/>
      <c r="BI720" s="26"/>
      <c r="BJ720" s="26"/>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c r="DA720" s="26"/>
      <c r="DB720" s="26"/>
      <c r="DC720" s="26"/>
    </row>
    <row r="721" spans="2:107">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c r="BF721" s="26"/>
      <c r="BG721" s="26"/>
      <c r="BH721" s="26"/>
      <c r="BI721" s="26"/>
      <c r="BJ721" s="26"/>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c r="CG721" s="26"/>
      <c r="CH721" s="26"/>
      <c r="CI721" s="26"/>
      <c r="CJ721" s="26"/>
      <c r="CK721" s="26"/>
      <c r="CL721" s="26"/>
      <c r="CM721" s="26"/>
      <c r="CN721" s="26"/>
      <c r="CO721" s="26"/>
      <c r="CP721" s="26"/>
      <c r="CQ721" s="26"/>
      <c r="CR721" s="26"/>
      <c r="CS721" s="26"/>
      <c r="CT721" s="26"/>
      <c r="CU721" s="26"/>
      <c r="CV721" s="26"/>
      <c r="CW721" s="26"/>
      <c r="CX721" s="26"/>
      <c r="CY721" s="26"/>
      <c r="CZ721" s="26"/>
      <c r="DA721" s="26"/>
      <c r="DB721" s="26"/>
      <c r="DC721" s="26"/>
    </row>
    <row r="722" spans="2:107">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26"/>
      <c r="BJ722" s="26"/>
      <c r="BK722" s="26"/>
      <c r="BL722" s="26"/>
      <c r="BM722" s="26"/>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c r="DA722" s="26"/>
      <c r="DB722" s="26"/>
      <c r="DC722" s="26"/>
    </row>
    <row r="723" spans="2:107">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26"/>
      <c r="BJ723" s="26"/>
      <c r="BK723" s="26"/>
      <c r="BL723" s="26"/>
      <c r="BM723" s="26"/>
      <c r="BN723" s="26"/>
      <c r="BO723" s="26"/>
      <c r="BP723" s="26"/>
      <c r="BQ723" s="26"/>
      <c r="BR723" s="26"/>
      <c r="BS723" s="26"/>
      <c r="BT723" s="26"/>
      <c r="BU723" s="26"/>
      <c r="BV723" s="26"/>
      <c r="BW723" s="26"/>
      <c r="BX723" s="26"/>
      <c r="BY723" s="26"/>
      <c r="BZ723" s="26"/>
      <c r="CA723" s="26"/>
      <c r="CB723" s="26"/>
      <c r="CC723" s="26"/>
      <c r="CD723" s="26"/>
      <c r="CE723" s="26"/>
      <c r="CF723" s="26"/>
      <c r="CG723" s="26"/>
      <c r="CH723" s="26"/>
      <c r="CI723" s="26"/>
      <c r="CJ723" s="26"/>
      <c r="CK723" s="26"/>
      <c r="CL723" s="26"/>
      <c r="CM723" s="26"/>
      <c r="CN723" s="26"/>
      <c r="CO723" s="26"/>
      <c r="CP723" s="26"/>
      <c r="CQ723" s="26"/>
      <c r="CR723" s="26"/>
      <c r="CS723" s="26"/>
      <c r="CT723" s="26"/>
      <c r="CU723" s="26"/>
      <c r="CV723" s="26"/>
      <c r="CW723" s="26"/>
      <c r="CX723" s="26"/>
      <c r="CY723" s="26"/>
      <c r="CZ723" s="26"/>
      <c r="DA723" s="26"/>
      <c r="DB723" s="26"/>
      <c r="DC723" s="26"/>
    </row>
    <row r="724" spans="2:107">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26"/>
      <c r="BJ724" s="26"/>
      <c r="BK724" s="26"/>
      <c r="BL724" s="26"/>
      <c r="BM724" s="26"/>
      <c r="BN724" s="26"/>
      <c r="BO724" s="26"/>
      <c r="BP724" s="26"/>
      <c r="BQ724" s="26"/>
      <c r="BR724" s="26"/>
      <c r="BS724" s="26"/>
      <c r="BT724" s="26"/>
      <c r="BU724" s="26"/>
      <c r="BV724" s="26"/>
      <c r="BW724" s="26"/>
      <c r="BX724" s="26"/>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c r="DA724" s="26"/>
      <c r="DB724" s="26"/>
      <c r="DC724" s="26"/>
    </row>
    <row r="725" spans="2:107">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26"/>
      <c r="BJ725" s="26"/>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c r="DA725" s="26"/>
      <c r="DB725" s="26"/>
      <c r="DC725" s="26"/>
    </row>
    <row r="726" spans="2:107">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26"/>
      <c r="BJ726" s="26"/>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c r="DA726" s="26"/>
      <c r="DB726" s="26"/>
      <c r="DC726" s="26"/>
    </row>
    <row r="727" spans="2:107">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c r="AA727" s="26"/>
      <c r="AB727" s="26"/>
      <c r="AC727" s="26"/>
      <c r="AD727" s="26"/>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26"/>
      <c r="BJ727" s="26"/>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c r="DA727" s="26"/>
      <c r="DB727" s="26"/>
      <c r="DC727" s="26"/>
    </row>
    <row r="728" spans="2:107">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c r="AA728" s="26"/>
      <c r="AB728" s="26"/>
      <c r="AC728" s="26"/>
      <c r="AD728" s="26"/>
      <c r="AE728" s="26"/>
      <c r="AF728" s="26"/>
      <c r="AG728" s="26"/>
      <c r="AH728" s="26"/>
      <c r="AI728" s="26"/>
      <c r="AJ728" s="26"/>
      <c r="AK728" s="26"/>
      <c r="AL728" s="26"/>
      <c r="AM728" s="26"/>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26"/>
      <c r="BJ728" s="26"/>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c r="DA728" s="26"/>
      <c r="DB728" s="26"/>
      <c r="DC728" s="26"/>
    </row>
    <row r="729" spans="2:107">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26"/>
      <c r="BJ729" s="26"/>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c r="DA729" s="26"/>
      <c r="DB729" s="26"/>
      <c r="DC729" s="26"/>
    </row>
    <row r="730" spans="2:107">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c r="AQ730" s="26"/>
      <c r="AR730" s="26"/>
      <c r="AS730" s="26"/>
      <c r="AT730" s="26"/>
      <c r="AU730" s="26"/>
      <c r="AV730" s="26"/>
      <c r="AW730" s="26"/>
      <c r="AX730" s="26"/>
      <c r="AY730" s="26"/>
      <c r="AZ730" s="26"/>
      <c r="BA730" s="26"/>
      <c r="BB730" s="26"/>
      <c r="BC730" s="26"/>
      <c r="BD730" s="26"/>
      <c r="BE730" s="26"/>
      <c r="BF730" s="26"/>
      <c r="BG730" s="26"/>
      <c r="BH730" s="26"/>
      <c r="BI730" s="26"/>
      <c r="BJ730" s="26"/>
      <c r="BK730" s="26"/>
      <c r="BL730" s="26"/>
      <c r="BM730" s="26"/>
      <c r="BN730" s="26"/>
      <c r="BO730" s="26"/>
      <c r="BP730" s="26"/>
      <c r="BQ730" s="26"/>
      <c r="BR730" s="26"/>
      <c r="BS730" s="26"/>
      <c r="BT730" s="26"/>
      <c r="BU730" s="26"/>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c r="DA730" s="26"/>
      <c r="DB730" s="26"/>
      <c r="DC730" s="26"/>
    </row>
    <row r="731" spans="2:107">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c r="AQ731" s="26"/>
      <c r="AR731" s="26"/>
      <c r="AS731" s="26"/>
      <c r="AT731" s="26"/>
      <c r="AU731" s="26"/>
      <c r="AV731" s="26"/>
      <c r="AW731" s="26"/>
      <c r="AX731" s="26"/>
      <c r="AY731" s="26"/>
      <c r="AZ731" s="26"/>
      <c r="BA731" s="26"/>
      <c r="BB731" s="26"/>
      <c r="BC731" s="26"/>
      <c r="BD731" s="26"/>
      <c r="BE731" s="26"/>
      <c r="BF731" s="26"/>
      <c r="BG731" s="26"/>
      <c r="BH731" s="26"/>
      <c r="BI731" s="26"/>
      <c r="BJ731" s="26"/>
      <c r="BK731" s="26"/>
      <c r="BL731" s="26"/>
      <c r="BM731" s="26"/>
      <c r="BN731" s="26"/>
      <c r="BO731" s="26"/>
      <c r="BP731" s="26"/>
      <c r="BQ731" s="26"/>
      <c r="BR731" s="26"/>
      <c r="BS731" s="26"/>
      <c r="BT731" s="26"/>
      <c r="BU731" s="26"/>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c r="DA731" s="26"/>
      <c r="DB731" s="26"/>
      <c r="DC731" s="26"/>
    </row>
    <row r="732" spans="2:107">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c r="AU732" s="26"/>
      <c r="AV732" s="26"/>
      <c r="AW732" s="26"/>
      <c r="AX732" s="26"/>
      <c r="AY732" s="26"/>
      <c r="AZ732" s="26"/>
      <c r="BA732" s="26"/>
      <c r="BB732" s="26"/>
      <c r="BC732" s="26"/>
      <c r="BD732" s="26"/>
      <c r="BE732" s="26"/>
      <c r="BF732" s="26"/>
      <c r="BG732" s="26"/>
      <c r="BH732" s="26"/>
      <c r="BI732" s="26"/>
      <c r="BJ732" s="26"/>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26"/>
      <c r="CX732" s="26"/>
      <c r="CY732" s="26"/>
      <c r="CZ732" s="26"/>
      <c r="DA732" s="26"/>
      <c r="DB732" s="26"/>
      <c r="DC732" s="26"/>
    </row>
    <row r="733" spans="2:107">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c r="AA733" s="26"/>
      <c r="AB733" s="26"/>
      <c r="AC733" s="26"/>
      <c r="AD733" s="26"/>
      <c r="AE733" s="26"/>
      <c r="AF733" s="26"/>
      <c r="AG733" s="26"/>
      <c r="AH733" s="26"/>
      <c r="AI733" s="26"/>
      <c r="AJ733" s="26"/>
      <c r="AK733" s="26"/>
      <c r="AL733" s="26"/>
      <c r="AM733" s="26"/>
      <c r="AN733" s="26"/>
      <c r="AO733" s="26"/>
      <c r="AP733" s="26"/>
      <c r="AQ733" s="26"/>
      <c r="AR733" s="26"/>
      <c r="AS733" s="26"/>
      <c r="AT733" s="26"/>
      <c r="AU733" s="26"/>
      <c r="AV733" s="26"/>
      <c r="AW733" s="26"/>
      <c r="AX733" s="26"/>
      <c r="AY733" s="26"/>
      <c r="AZ733" s="26"/>
      <c r="BA733" s="26"/>
      <c r="BB733" s="26"/>
      <c r="BC733" s="26"/>
      <c r="BD733" s="26"/>
      <c r="BE733" s="26"/>
      <c r="BF733" s="26"/>
      <c r="BG733" s="26"/>
      <c r="BH733" s="26"/>
      <c r="BI733" s="26"/>
      <c r="BJ733" s="26"/>
      <c r="BK733" s="26"/>
      <c r="BL733" s="26"/>
      <c r="BM733" s="26"/>
      <c r="BN733" s="26"/>
      <c r="BO733" s="26"/>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c r="DA733" s="26"/>
      <c r="DB733" s="26"/>
      <c r="DC733" s="26"/>
    </row>
    <row r="734" spans="2:107">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c r="BG734" s="26"/>
      <c r="BH734" s="26"/>
      <c r="BI734" s="26"/>
      <c r="BJ734" s="26"/>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c r="DA734" s="26"/>
      <c r="DB734" s="26"/>
      <c r="DC734" s="26"/>
    </row>
    <row r="735" spans="2:107">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c r="BH735" s="26"/>
      <c r="BI735" s="26"/>
      <c r="BJ735" s="26"/>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c r="DA735" s="26"/>
      <c r="DB735" s="26"/>
      <c r="DC735" s="26"/>
    </row>
    <row r="736" spans="2:107">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c r="AU736" s="26"/>
      <c r="AV736" s="26"/>
      <c r="AW736" s="26"/>
      <c r="AX736" s="26"/>
      <c r="AY736" s="26"/>
      <c r="AZ736" s="26"/>
      <c r="BA736" s="26"/>
      <c r="BB736" s="26"/>
      <c r="BC736" s="26"/>
      <c r="BD736" s="26"/>
      <c r="BE736" s="26"/>
      <c r="BF736" s="26"/>
      <c r="BG736" s="26"/>
      <c r="BH736" s="26"/>
      <c r="BI736" s="26"/>
      <c r="BJ736" s="26"/>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c r="DA736" s="26"/>
      <c r="DB736" s="26"/>
      <c r="DC736" s="26"/>
    </row>
    <row r="737" spans="2:107">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c r="AS737" s="26"/>
      <c r="AT737" s="26"/>
      <c r="AU737" s="26"/>
      <c r="AV737" s="26"/>
      <c r="AW737" s="26"/>
      <c r="AX737" s="26"/>
      <c r="AY737" s="26"/>
      <c r="AZ737" s="26"/>
      <c r="BA737" s="26"/>
      <c r="BB737" s="26"/>
      <c r="BC737" s="26"/>
      <c r="BD737" s="26"/>
      <c r="BE737" s="26"/>
      <c r="BF737" s="26"/>
      <c r="BG737" s="26"/>
      <c r="BH737" s="26"/>
      <c r="BI737" s="26"/>
      <c r="BJ737" s="26"/>
      <c r="BK737" s="26"/>
      <c r="BL737" s="26"/>
      <c r="BM737" s="26"/>
      <c r="BN737" s="26"/>
      <c r="BO737" s="26"/>
      <c r="BP737" s="26"/>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c r="CV737" s="26"/>
      <c r="CW737" s="26"/>
      <c r="CX737" s="26"/>
      <c r="CY737" s="26"/>
      <c r="CZ737" s="26"/>
      <c r="DA737" s="26"/>
      <c r="DB737" s="26"/>
      <c r="DC737" s="26"/>
    </row>
    <row r="738" spans="2:107">
      <c r="E738" s="26"/>
      <c r="F738" s="26"/>
      <c r="G738" s="26"/>
      <c r="H738" s="26"/>
      <c r="I738" s="26"/>
      <c r="J738" s="26"/>
      <c r="K738" s="26"/>
      <c r="L738" s="26"/>
      <c r="M738" s="26"/>
      <c r="N738" s="26"/>
      <c r="O738" s="26"/>
      <c r="P738" s="26"/>
      <c r="Q738" s="26"/>
      <c r="R738" s="26"/>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26"/>
      <c r="BJ738" s="26"/>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c r="DA738" s="26"/>
      <c r="DB738" s="26"/>
      <c r="DC738" s="26"/>
    </row>
  </sheetData>
  <mergeCells count="9">
    <mergeCell ref="A18:B18"/>
    <mergeCell ref="A19:B19"/>
    <mergeCell ref="A2:D2"/>
    <mergeCell ref="A3:D3"/>
    <mergeCell ref="A5:D5"/>
    <mergeCell ref="A14:B14"/>
    <mergeCell ref="A15:B15"/>
    <mergeCell ref="A17:B17"/>
    <mergeCell ref="A16:B16"/>
  </mergeCells>
  <printOptions horizontalCentered="1"/>
  <pageMargins left="0.6692913385826772" right="0.35433070866141736" top="0.59055118110236227" bottom="0.59055118110236227" header="0.31496062992125984" footer="0.31496062992125984"/>
  <pageSetup paperSize="9" firstPageNumber="162" orientation="portrait" useFirstPageNumber="1" r:id="rId1"/>
  <headerFooter alignWithMargins="0">
    <oddHeader xml:space="preserve">&amp;C&amp;10 </oddHeader>
    <oddFooter>&amp;C&amp;"Arial,Regular"&amp;10 2.&amp;P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COVER</vt:lpstr>
      <vt:lpstr>Bill 1 P&amp;G's</vt:lpstr>
      <vt:lpstr>Bill 2 - 20ML RW Dam</vt:lpstr>
      <vt:lpstr>Bill 3 - Exist. RW Dam</vt:lpstr>
      <vt:lpstr>Bill 4-Dayworks</vt:lpstr>
      <vt:lpstr>Bill 5 Prov Sums &amp; Relocations</vt:lpstr>
      <vt:lpstr>Bill 6 C&amp;I</vt:lpstr>
      <vt:lpstr>Summary</vt:lpstr>
      <vt:lpstr>'Bill 1 P&amp;G''s'!Print_Area</vt:lpstr>
      <vt:lpstr>'Bill 2 - 20ML RW Dam'!Print_Area</vt:lpstr>
      <vt:lpstr>'Bill 3 - Exist. RW Dam'!Print_Area</vt:lpstr>
      <vt:lpstr>'Bill 4-Dayworks'!Print_Area</vt:lpstr>
      <vt:lpstr>'Bill 5 Prov Sums &amp; Relocations'!Print_Area</vt:lpstr>
      <vt:lpstr>'Bill 6 C&amp;I'!Print_Area</vt:lpstr>
      <vt:lpstr>COVER!Print_Area</vt:lpstr>
      <vt:lpstr>Summary!Print_Area</vt:lpstr>
      <vt:lpstr>'Bill 1 P&amp;G''s'!Print_Titles</vt:lpstr>
      <vt:lpstr>'Bill 2 - 20ML RW Dam'!Print_Titles</vt:lpstr>
      <vt:lpstr>'Bill 3 - Exist. RW Dam'!Print_Titles</vt:lpstr>
      <vt:lpstr>Summary!Print_Titles</vt:lpstr>
      <vt:lpstr>SCHED1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2024-10-22T08:41:07Z</dcterms:modified>
</cp:coreProperties>
</file>