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oeneH\Data\A PTM&amp;C\Contracts\Substation Panels\2025\"/>
    </mc:Choice>
  </mc:AlternateContent>
  <xr:revisionPtr revIDLastSave="0" documentId="13_ncr:1_{79B2FCBD-79DF-4B9A-B27E-C04B5F91CE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_TODO" sheetId="6" r:id="rId1"/>
    <sheet name="General questions" sheetId="3" r:id="rId2"/>
    <sheet name="2 Mandatory Requirements" sheetId="5" r:id="rId3"/>
    <sheet name="Technical schedules A&amp;B" sheetId="1" r:id="rId4"/>
    <sheet name="Risk and support" sheetId="2" r:id="rId5"/>
  </sheets>
  <definedNames>
    <definedName name="_xlnm.Print_Area" localSheetId="4">'Risk and support'!$A$1:$D$34</definedName>
    <definedName name="_xlnm.Print_Area" localSheetId="3">'Technical schedules A&amp;B'!$A$1:$E$134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21" i="1"/>
  <c r="C133" i="1"/>
  <c r="C128" i="1"/>
  <c r="C127" i="1"/>
  <c r="C107" i="1"/>
  <c r="C106" i="1"/>
  <c r="C100" i="1"/>
  <c r="C99" i="1"/>
  <c r="C86" i="1"/>
  <c r="C85" i="1"/>
  <c r="C79" i="1"/>
  <c r="C78" i="1"/>
  <c r="C64" i="1"/>
  <c r="C63" i="1"/>
  <c r="C51" i="1"/>
  <c r="C50" i="1"/>
  <c r="C36" i="1"/>
  <c r="C35" i="1"/>
  <c r="C22" i="1"/>
  <c r="C23" i="1"/>
  <c r="H74" i="1"/>
  <c r="I74" i="1" s="1"/>
  <c r="H59" i="1"/>
  <c r="I59" i="1" s="1"/>
  <c r="H46" i="1"/>
  <c r="I46" i="1" s="1"/>
  <c r="H31" i="1"/>
  <c r="I31" i="1" s="1"/>
  <c r="H18" i="1"/>
  <c r="I18" i="1" s="1"/>
  <c r="E36" i="2" l="1"/>
  <c r="G135" i="1"/>
  <c r="H133" i="1"/>
  <c r="I133" i="1" s="1"/>
  <c r="H121" i="1"/>
  <c r="I121" i="1" s="1"/>
  <c r="H115" i="1"/>
  <c r="I115" i="1" s="1"/>
  <c r="H128" i="1"/>
  <c r="I128" i="1" s="1"/>
  <c r="H127" i="1"/>
  <c r="I127" i="1" s="1"/>
  <c r="H107" i="1"/>
  <c r="I107" i="1" s="1"/>
  <c r="H106" i="1"/>
  <c r="I106" i="1" s="1"/>
  <c r="H100" i="1"/>
  <c r="I100" i="1" s="1"/>
  <c r="H99" i="1"/>
  <c r="I99" i="1" s="1"/>
  <c r="H86" i="1"/>
  <c r="I86" i="1" s="1"/>
  <c r="H85" i="1"/>
  <c r="I85" i="1" s="1"/>
  <c r="H79" i="1"/>
  <c r="I79" i="1" s="1"/>
  <c r="H78" i="1"/>
  <c r="I78" i="1" s="1"/>
  <c r="H64" i="1"/>
  <c r="I64" i="1" s="1"/>
  <c r="H63" i="1"/>
  <c r="I63" i="1" s="1"/>
  <c r="H51" i="1"/>
  <c r="I51" i="1" s="1"/>
  <c r="H50" i="1"/>
  <c r="I50" i="1" s="1"/>
  <c r="H36" i="1"/>
  <c r="I36" i="1" s="1"/>
  <c r="H35" i="1"/>
  <c r="I35" i="1" s="1"/>
  <c r="H22" i="1"/>
  <c r="I22" i="1" s="1"/>
  <c r="H16" i="1"/>
  <c r="I16" i="1" s="1"/>
  <c r="H17" i="1"/>
  <c r="I17" i="1" s="1"/>
  <c r="H19" i="1"/>
  <c r="I19" i="1" s="1"/>
  <c r="H20" i="1"/>
  <c r="I20" i="1" s="1"/>
  <c r="H24" i="1"/>
  <c r="I24" i="1" s="1"/>
  <c r="H25" i="1"/>
  <c r="I25" i="1" s="1"/>
  <c r="H26" i="1"/>
  <c r="I26" i="1" s="1"/>
  <c r="H8" i="1"/>
  <c r="H9" i="1"/>
  <c r="H11" i="1"/>
  <c r="H12" i="1"/>
  <c r="H23" i="1"/>
  <c r="H29" i="1"/>
  <c r="H30" i="1"/>
  <c r="H32" i="1"/>
  <c r="H33" i="1"/>
  <c r="H37" i="1"/>
  <c r="H38" i="1"/>
  <c r="H39" i="1"/>
  <c r="H42" i="1"/>
  <c r="H43" i="1"/>
  <c r="H44" i="1"/>
  <c r="H45" i="1"/>
  <c r="H47" i="1"/>
  <c r="H48" i="1"/>
  <c r="H52" i="1"/>
  <c r="H53" i="1"/>
  <c r="H54" i="1"/>
  <c r="H57" i="1"/>
  <c r="H58" i="1"/>
  <c r="H60" i="1"/>
  <c r="H61" i="1"/>
  <c r="H65" i="1"/>
  <c r="H66" i="1"/>
  <c r="H67" i="1"/>
  <c r="H70" i="1"/>
  <c r="H71" i="1"/>
  <c r="H72" i="1"/>
  <c r="H73" i="1"/>
  <c r="H75" i="1"/>
  <c r="H76" i="1"/>
  <c r="H80" i="1"/>
  <c r="H81" i="1"/>
  <c r="H82" i="1"/>
  <c r="H87" i="1"/>
  <c r="H88" i="1"/>
  <c r="H89" i="1"/>
  <c r="H90" i="1"/>
  <c r="H91" i="1"/>
  <c r="H93" i="1"/>
  <c r="H94" i="1"/>
  <c r="H95" i="1"/>
  <c r="H96" i="1"/>
  <c r="H97" i="1"/>
  <c r="H101" i="1"/>
  <c r="H102" i="1"/>
  <c r="H103" i="1"/>
  <c r="H104" i="1"/>
  <c r="H108" i="1"/>
  <c r="H109" i="1"/>
  <c r="H110" i="1"/>
  <c r="H111" i="1"/>
  <c r="H112" i="1"/>
  <c r="H116" i="1"/>
  <c r="H117" i="1"/>
  <c r="H118" i="1"/>
  <c r="H119" i="1"/>
  <c r="H122" i="1"/>
  <c r="H123" i="1"/>
  <c r="H124" i="1"/>
  <c r="H125" i="1"/>
  <c r="H129" i="1"/>
  <c r="H130" i="1"/>
  <c r="H131" i="1"/>
  <c r="H134" i="1"/>
  <c r="H6" i="1"/>
  <c r="H5" i="1"/>
  <c r="I134" i="1" l="1"/>
  <c r="I131" i="1"/>
  <c r="I130" i="1"/>
  <c r="I129" i="1"/>
  <c r="I125" i="1"/>
  <c r="I124" i="1"/>
  <c r="I123" i="1"/>
  <c r="I122" i="1"/>
  <c r="I119" i="1"/>
  <c r="I118" i="1"/>
  <c r="I117" i="1"/>
  <c r="I116" i="1"/>
  <c r="I112" i="1"/>
  <c r="I111" i="1"/>
  <c r="I110" i="1"/>
  <c r="I109" i="1"/>
  <c r="I108" i="1"/>
  <c r="I104" i="1"/>
  <c r="I103" i="1"/>
  <c r="I102" i="1"/>
  <c r="I101" i="1"/>
  <c r="I97" i="1"/>
  <c r="I96" i="1"/>
  <c r="I95" i="1"/>
  <c r="I94" i="1"/>
  <c r="I93" i="1"/>
  <c r="I91" i="1"/>
  <c r="I90" i="1"/>
  <c r="I89" i="1"/>
  <c r="I88" i="1"/>
  <c r="I87" i="1"/>
  <c r="I82" i="1"/>
  <c r="I81" i="1"/>
  <c r="I80" i="1"/>
  <c r="I76" i="1"/>
  <c r="I75" i="1"/>
  <c r="I73" i="1"/>
  <c r="I72" i="1"/>
  <c r="I71" i="1"/>
  <c r="I70" i="1"/>
  <c r="I67" i="1"/>
  <c r="I66" i="1"/>
  <c r="I65" i="1"/>
  <c r="I61" i="1"/>
  <c r="I60" i="1"/>
  <c r="I58" i="1"/>
  <c r="I57" i="1"/>
  <c r="I54" i="1"/>
  <c r="I53" i="1"/>
  <c r="I52" i="1"/>
  <c r="I48" i="1"/>
  <c r="I47" i="1"/>
  <c r="I45" i="1"/>
  <c r="I44" i="1"/>
  <c r="I43" i="1"/>
  <c r="I42" i="1"/>
  <c r="I39" i="1"/>
  <c r="I38" i="1"/>
  <c r="I37" i="1"/>
  <c r="I33" i="1"/>
  <c r="I32" i="1"/>
  <c r="I30" i="1"/>
  <c r="I29" i="1"/>
  <c r="I23" i="1"/>
  <c r="I12" i="1"/>
  <c r="I11" i="1"/>
  <c r="I9" i="1"/>
  <c r="I8" i="1"/>
  <c r="I6" i="1"/>
  <c r="I5" i="1"/>
  <c r="I135" i="1" l="1"/>
</calcChain>
</file>

<file path=xl/sharedStrings.xml><?xml version="1.0" encoding="utf-8"?>
<sst xmlns="http://schemas.openxmlformats.org/spreadsheetml/2006/main" count="433" uniqueCount="154">
  <si>
    <t>Clause</t>
  </si>
  <si>
    <t>DESCRIPTION</t>
  </si>
  <si>
    <t xml:space="preserve">
SCHEDULE A</t>
  </si>
  <si>
    <t>Weight
Heigh = 10, 
Medium = 5, 
Low = 1</t>
  </si>
  <si>
    <t>Total</t>
  </si>
  <si>
    <t>Cabinets</t>
  </si>
  <si>
    <t>Swing frame cabinet 2400(H) x 800(W) x 600(D)</t>
  </si>
  <si>
    <t>1.1.1</t>
  </si>
  <si>
    <t xml:space="preserve">Manufactured to the requirements of 240-60725641: Specification for standard (19 inch) equipment cabinets </t>
  </si>
  <si>
    <t>State compliance</t>
  </si>
  <si>
    <t>Describe deviation</t>
  </si>
  <si>
    <t>1.1.2</t>
  </si>
  <si>
    <t>Cabinets shall be sourced from Eskom accepted / contracted suppliers</t>
  </si>
  <si>
    <t>Back entry cabinet 2400(H) x 600(W) x 600(D)</t>
  </si>
  <si>
    <t>1.2.1</t>
  </si>
  <si>
    <t>1.2.2</t>
  </si>
  <si>
    <t>Slimline cabinet 1400(H) x 700(W) x 350(D)</t>
  </si>
  <si>
    <t>1.3.1</t>
  </si>
  <si>
    <t>Manufactured to the requirements of 240-76628295 and D-DT-5801: Distribution specification for a slimline panel (19 inch rack) and blanking plates</t>
  </si>
  <si>
    <t>1.3.2</t>
  </si>
  <si>
    <r>
      <t xml:space="preserve">Metering modules - </t>
    </r>
    <r>
      <rPr>
        <sz val="10"/>
        <color theme="1"/>
        <rFont val="Arial"/>
        <family val="2"/>
      </rPr>
      <t>manufactured according to 240-65292589 and D-DT-5084</t>
    </r>
  </si>
  <si>
    <t>Stated for information only</t>
  </si>
  <si>
    <t>Meter module – OLD surface mount 4-way complete with:</t>
  </si>
  <si>
    <t>Front plate including -</t>
  </si>
  <si>
    <t>·         PK2 - 4 way test blocks</t>
  </si>
  <si>
    <t>·         Terminals</t>
  </si>
  <si>
    <t>·         Trunking</t>
  </si>
  <si>
    <t>·         Wiring</t>
  </si>
  <si>
    <t>Horizontal Back plate including -</t>
  </si>
  <si>
    <t>Meter module – surface mount 4-way complete with:</t>
  </si>
  <si>
    <t>Meter module – 19” rack mount 4-way complete with:</t>
  </si>
  <si>
    <t>·         19” rack for the fitment of two meters</t>
  </si>
  <si>
    <t>·         Essailec connector blocks</t>
  </si>
  <si>
    <t>Back plate including -</t>
  </si>
  <si>
    <t>Meter module – surface mount 6-way complete with:</t>
  </si>
  <si>
    <t>·         PK2 - 4 &amp; 6 way test blocks</t>
  </si>
  <si>
    <t>Meter module – 19” rack mount 6-way complete with:</t>
  </si>
  <si>
    <r>
      <t>Voltage selection modules</t>
    </r>
    <r>
      <rPr>
        <sz val="10"/>
        <color theme="1"/>
        <rFont val="Arial"/>
        <family val="2"/>
      </rPr>
      <t xml:space="preserve"> - manufactured according to 240-65292589 and D-DT-5084</t>
    </r>
  </si>
  <si>
    <t>Voltage selection module A complete with:</t>
  </si>
  <si>
    <t xml:space="preserve">·         MCBs 5 or 6A, 2.5 kA </t>
  </si>
  <si>
    <t>·         Phase failure relays</t>
  </si>
  <si>
    <t>·         3-way latching relay</t>
  </si>
  <si>
    <t>Voltage selection module B complete with:</t>
  </si>
  <si>
    <t>·         Chop-over relays</t>
  </si>
  <si>
    <t>Voltage selection module C complete with:</t>
  </si>
  <si>
    <t>·         3-way Latching relay</t>
  </si>
  <si>
    <t>Voltage selection module D complete with:</t>
  </si>
  <si>
    <t>·         Voltage failure relays</t>
  </si>
  <si>
    <r>
      <t xml:space="preserve">Interposing modules </t>
    </r>
    <r>
      <rPr>
        <sz val="10"/>
        <color theme="1"/>
        <rFont val="Arial"/>
        <family val="2"/>
      </rPr>
      <t>- manufactured according to 240-65292589 and D-DT-5084</t>
    </r>
  </si>
  <si>
    <t>Interposing module A complete with:</t>
  </si>
  <si>
    <t xml:space="preserve">·         Repeat relays 110V u.c. / 24V DC: </t>
  </si>
  <si>
    <t>Interposing module B complete with:</t>
  </si>
  <si>
    <r>
      <t>Quality of supply module</t>
    </r>
    <r>
      <rPr>
        <sz val="10"/>
        <color theme="1"/>
        <rFont val="Arial"/>
        <family val="2"/>
      </rPr>
      <t xml:space="preserve"> - manufactured according to 240-65292589 and D-DT-5084 complete with:</t>
    </r>
  </si>
  <si>
    <r>
      <t xml:space="preserve">Modem module </t>
    </r>
    <r>
      <rPr>
        <sz val="10"/>
        <color theme="1"/>
        <rFont val="Arial"/>
        <family val="2"/>
      </rPr>
      <t>- manufactured according to 240-65292589 and D-DT-5084</t>
    </r>
  </si>
  <si>
    <t>State type and manufacturer</t>
  </si>
  <si>
    <t>Response</t>
  </si>
  <si>
    <t>Score
Yes = 3, 
Partially = 1, 
No = 0</t>
  </si>
  <si>
    <t>·         MCBs 5 or 6A, 5 kA AC</t>
  </si>
  <si>
    <t>·         MCBs 5 or 6A, 5 kA DC</t>
  </si>
  <si>
    <t>State type, manufacturer and ratings</t>
  </si>
  <si>
    <t>·         MCBs 2A, 5 kA AC</t>
  </si>
  <si>
    <t>SCHEDULE B
Yes (or Y), Partial (or P), No (or N)</t>
  </si>
  <si>
    <t>Risk and Support Questionnaire</t>
  </si>
  <si>
    <t>Question</t>
  </si>
  <si>
    <t>Reference/ Justification</t>
  </si>
  <si>
    <t>Installed base/time that the product has been installed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</si>
  <si>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Supplier to state the date of first production of similar substation panel modules / schemes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</si>
  <si>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State the customer and the hardware configurations of comparable substation panel modules / schemes that you have delivered or that are still in progress during the past five (5) years.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</si>
  <si>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Provide customers references, quantities and contract values of the above</t>
    </r>
  </si>
  <si>
    <t>Deviations from standard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</si>
  <si>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Deviation schedules within the A&amp;B technical schedules for all items being offered to be completed</t>
    </r>
  </si>
  <si>
    <t>Ability to deliver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</si>
  <si>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Briefly describe the nature of your resources in the Republic of South Africa e.g. workshop facilities, test equipment, etc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</si>
  <si>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Briefly describe the sizes and capacities of your design, production and testing facilities.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</si>
  <si>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Guaranteed lead times for the manufacture and delivery of substation panel modules / schemes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</si>
  <si>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The number of substation panel modules / schemes that can be produced per month with the Tenderer’s current capability.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</si>
  <si>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The implications of increasing the number of substation panel modules / schemes that can be produced per month.</t>
    </r>
  </si>
  <si>
    <t>Historical performance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</si>
  <si>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Provide the original and actual delivery dates of those substation panel modules / schemes listed in point 1 above.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</si>
  <si>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Where applicable provide the major reasons for delivery delays for those substation panel modules / schemes that were delivered more than six (6) months behind the original delivery schedule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</si>
  <si>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If not already detailed in your answers to the above questions, state what experience you have had with the different types of substation panel modules / schemes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</si>
  <si>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Details of any similar projects that have been undertaken by the Tenderer and references from relevant customers.  </t>
    </r>
  </si>
  <si>
    <t>Local expertise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</si>
  <si>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Have your staff been trained on the items being offered?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</si>
  <si>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Does your staff have the ability to perform local R&amp;D?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</si>
  <si>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Does your staff have the ability to perform local fault finding and repairs?</t>
    </r>
  </si>
  <si>
    <t xml:space="preserve">Maintenance 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</si>
  <si>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Provide details on the companies staff complement dedicated to the following:</t>
    </r>
  </si>
  <si>
    <t xml:space="preserve">i. Sales </t>
  </si>
  <si>
    <t xml:space="preserve">ii. Technical support </t>
  </si>
  <si>
    <r>
      <t>ii</t>
    </r>
    <r>
      <rPr>
        <sz val="10"/>
        <color theme="1"/>
        <rFont val="Arial"/>
        <family val="2"/>
      </rPr>
      <t xml:space="preserve">i. Maintenance 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</si>
  <si>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Will the Supplier honour all warranties and guarantees if Eskom personnel perform maintenance functions on substation panel modules / schemes?</t>
    </r>
  </si>
  <si>
    <t>Spares holding</t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</si>
  <si>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Describe the recommended substation panel modules / schemes spares holdings with respect to Eskom’s geographical locations and scheme availability requirements.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</si>
  <si>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Describe your policy on availability of spare parts and expansion parts for a period of ten years subsequent to the expiry of the supply contract.</t>
    </r>
  </si>
  <si>
    <t>Scoring</t>
  </si>
  <si>
    <t xml:space="preserve">1. None = 25
2. Deviations found 15
3. Nothing listed = 0
</t>
  </si>
  <si>
    <t xml:space="preserve">1. Spares holding listed = 20
2. Limited spares holding = 10
3. Some fields left open or no meaningful information provided = -10 for each item
4. Nothing entered = 0
</t>
  </si>
  <si>
    <t xml:space="preserve">1. Existing contract with Eskom for this range of panels = 25
2. Existing contract with Eskom for part of the range or with other municipalities = 20
3. Existing contract for other panels not part of this range = 15
4. New entry to market = 15
5. No previous customers for panels = 5
6. No references = 5
7. Some fields left open or no meaningful information provided = -5 for each item
8. Nothing entered = 0
</t>
  </si>
  <si>
    <t xml:space="preserve">1. Adequate facilities = 25
2. Not adequate = 15
3. Guaranteed lead times &gt; 10 weeks = - 5
4. Guaranteed lead times &gt; 20 weeks = -10
5. Number of panels per month &lt; 10 = -5
6. Number of panels per month &lt; 5 = -10
7. Number of panels per month &lt; 2= - 15
8. Number of panels currently in production = -5 for none
9. Some fields left open or no meaningful information provided = -5 for each item
10. Nothing entered = 0
</t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</si>
  <si>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List and describe the number of substation panel modules / schemes projects that are currently in progress and or planned to start through 2021/2022 versus the number of technical staff directly involved with the production of substation panel modules / schemes.</t>
    </r>
  </si>
  <si>
    <t xml:space="preserve">1. Previous experience with manufacturing metering panels = 25
2. No experience = 15
3. Late deliveries = -5
4. No references of similar projects = -5
5. No references from customers = -5
6. Some fields left open or no meaningful information provided = -5 for each item
7. Nothing entered = 0
</t>
  </si>
  <si>
    <t xml:space="preserve">1. Staff trained = 40
2. Staff cannot perform local R&amp;D = -10
3. Staff ccannot perform local fault finding and repairs = -20
4. Some fields left open or no meaningful information provided = -10 for each item
5. Nothing entered = 0
</t>
  </si>
  <si>
    <t xml:space="preserve">1. Adequate staff = 40
2. Not adequate staff = 20
3. Some fields left open or no meaningful information provided = -10 for each item
4. Nothing entered = 0
</t>
  </si>
  <si>
    <t>General Questionnaire</t>
  </si>
  <si>
    <t>Proof to be submitted</t>
  </si>
  <si>
    <t>A</t>
  </si>
  <si>
    <t>Tenderer</t>
  </si>
  <si>
    <t>Company name</t>
  </si>
  <si>
    <t>Address of Head Quarters</t>
  </si>
  <si>
    <t>Contact details</t>
  </si>
  <si>
    <t>Website adress</t>
  </si>
  <si>
    <t>State Name  of Metering panels and modules manufacturer (if not in-house)</t>
  </si>
  <si>
    <t>State Name  of Metering panels and modules assembly and wiring manufacturer (if not in-house)</t>
  </si>
  <si>
    <t>Instructions for completing this workbook</t>
  </si>
  <si>
    <t>1) The cells where information is required to be entered is unprotected in this workbook.</t>
  </si>
  <si>
    <r>
      <t xml:space="preserve">2) Complete all </t>
    </r>
    <r>
      <rPr>
        <b/>
        <sz val="10"/>
        <rFont val="Arial"/>
        <family val="2"/>
      </rPr>
      <t>Light Green</t>
    </r>
    <r>
      <rPr>
        <sz val="10"/>
        <rFont val="Arial"/>
        <family val="2"/>
      </rPr>
      <t xml:space="preserve"> shaded areas with the relevant requested information. Where the colour shading is not shown, complete the accessible cells.</t>
    </r>
  </si>
  <si>
    <t>3) All information shall be submitted in electronic format and this workbook complete in MS Excel format as requested.</t>
  </si>
  <si>
    <t>4) Any other format for the submission of the requested electronic information will NOT be evaluated.</t>
  </si>
  <si>
    <t>5) Reference files shall be posted under the relevant folder names indicated below for the different sections of this workbook.</t>
  </si>
  <si>
    <t>6) Filenames shall be descriptive to indicate what information it contains.</t>
  </si>
  <si>
    <t>8) The reference columns in all sheets are to be completed . Suppliers are required to reference supporting documentation to justify stated compliance.</t>
  </si>
  <si>
    <t>Completing the Worksheets</t>
  </si>
  <si>
    <t>Sheet Description</t>
  </si>
  <si>
    <t>Sheet Instructions</t>
  </si>
  <si>
    <t>1) Complete all questions in the space provided.</t>
  </si>
  <si>
    <t>2) Post all relevant electronic copies of documents under a folder named the same as the sheet</t>
  </si>
  <si>
    <t xml:space="preserve"> A&amp;B Schedules</t>
  </si>
  <si>
    <t>1) Complete these worksheets with all relevant deviations.</t>
  </si>
  <si>
    <t>Risk &amp; Support Questionnaires</t>
  </si>
  <si>
    <t>2) Give justification and references to support the answers provided</t>
  </si>
  <si>
    <t>3) Post all relevant electronic copies of documents under a folder named the same as the sheet</t>
  </si>
  <si>
    <t>·        Communication 4-way patch box</t>
  </si>
  <si>
    <t>Yes</t>
  </si>
  <si>
    <t>Partial</t>
  </si>
  <si>
    <t>No</t>
  </si>
  <si>
    <t>Technical Mandatory Requirements</t>
  </si>
  <si>
    <t>Deviation proposal</t>
  </si>
  <si>
    <t>Deviation reference</t>
  </si>
  <si>
    <t>Submissions are complete and should contain at least the following:</t>
  </si>
  <si>
    <r>
      <t>b.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Technical schedules completed</t>
    </r>
  </si>
  <si>
    <r>
      <t>c.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Risk and Support questionnaire completed</t>
    </r>
  </si>
  <si>
    <t>9) Risk and Support Questionnaires must be completed for each group of items, where multiple offers are submitted for a single item, on separate sheets.</t>
  </si>
  <si>
    <t>Mandatory requirements</t>
  </si>
  <si>
    <t>1) Complete this worksheet with all relevant deviations.</t>
  </si>
  <si>
    <t>1) Complete the worksheet as required.</t>
  </si>
  <si>
    <t xml:space="preserve">7) This excel document must be provided in duplicate with the name of the duplicate being “Metering panels and modules Schedules - Copy”.  </t>
  </si>
  <si>
    <r>
      <t>a.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Mandatory schedule completed</t>
    </r>
  </si>
  <si>
    <t>Technical Mandatory Requirements
Substation Metering panels and modules</t>
  </si>
  <si>
    <r>
      <t>Substation metering panels and modules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The technical requirements for these items are based on the requirements as stipulated in 240-65292589</t>
    </r>
    <r>
      <rPr>
        <b/>
        <sz val="12"/>
        <color theme="1"/>
        <rFont val="Calibri"/>
        <family val="2"/>
        <scheme val="minor"/>
      </rPr>
      <t xml:space="preserve">
</t>
    </r>
  </si>
  <si>
    <t>Substation Metering Panels and Modules 2025</t>
  </si>
  <si>
    <t>Evaluator score</t>
  </si>
  <si>
    <t xml:space="preserve">Manufacturer must be an original equipment manufacturer and not a distributor. </t>
  </si>
  <si>
    <t>The manufacturer must be able to supply all of the panels and metering modules as listed in the technical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</si>
</sst>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7"/>
      <color theme="1"/>
      <name val="Times New Roman"/>
      <family val="1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7"/>
      <name val="Times New Roman"/>
      <family val="1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9" fillId="2" borderId="4" xfId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4" borderId="4" xfId="0" applyFill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4" borderId="3" xfId="0" applyFill="1" applyBorder="1" applyAlignment="1">
      <alignment horizontal="left" vertical="center"/>
    </xf>
    <xf numFmtId="0" fontId="9" fillId="2" borderId="5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6" fillId="0" borderId="10" xfId="0" applyFont="1" applyBorder="1"/>
    <xf numFmtId="0" fontId="8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6" borderId="4" xfId="0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6" borderId="11" xfId="0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justify" vertical="center"/>
    </xf>
    <xf numFmtId="0" fontId="5" fillId="5" borderId="0" xfId="0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3" xfId="0" applyFont="1" applyBorder="1"/>
    <xf numFmtId="0" fontId="0" fillId="8" borderId="4" xfId="0" applyFill="1" applyBorder="1" applyAlignment="1">
      <alignment vertical="center" wrapText="1"/>
    </xf>
    <xf numFmtId="0" fontId="0" fillId="8" borderId="0" xfId="0" applyFill="1"/>
    <xf numFmtId="0" fontId="0" fillId="7" borderId="4" xfId="0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/>
    <xf numFmtId="0" fontId="0" fillId="7" borderId="7" xfId="0" applyFill="1" applyBorder="1" applyAlignment="1">
      <alignment horizontal="center" vertical="center" wrapText="1"/>
    </xf>
    <xf numFmtId="0" fontId="0" fillId="0" borderId="14" xfId="0" applyBorder="1" applyAlignment="1">
      <alignment horizontal="left" vertical="top"/>
    </xf>
    <xf numFmtId="0" fontId="0" fillId="4" borderId="7" xfId="0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6" fillId="0" borderId="15" xfId="0" applyFont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6" borderId="24" xfId="0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6" fillId="0" borderId="26" xfId="0" applyFont="1" applyBorder="1" applyAlignment="1">
      <alignment horizontal="center"/>
    </xf>
    <xf numFmtId="0" fontId="0" fillId="0" borderId="4" xfId="0" applyBorder="1"/>
    <xf numFmtId="0" fontId="0" fillId="6" borderId="4" xfId="0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" xfId="0" applyBorder="1" applyAlignment="1">
      <alignment vertical="center"/>
    </xf>
    <xf numFmtId="0" fontId="5" fillId="0" borderId="0" xfId="3" applyFont="1"/>
    <xf numFmtId="0" fontId="7" fillId="0" borderId="0" xfId="3" applyAlignment="1">
      <alignment wrapText="1"/>
    </xf>
    <xf numFmtId="0" fontId="7" fillId="0" borderId="0" xfId="3"/>
    <xf numFmtId="0" fontId="6" fillId="0" borderId="0" xfId="3" applyFont="1"/>
    <xf numFmtId="0" fontId="7" fillId="0" borderId="0" xfId="3" applyAlignment="1">
      <alignment horizontal="center" wrapText="1"/>
    </xf>
    <xf numFmtId="0" fontId="13" fillId="5" borderId="0" xfId="3" applyFont="1" applyFill="1" applyAlignment="1">
      <alignment horizontal="center" wrapText="1"/>
    </xf>
    <xf numFmtId="0" fontId="13" fillId="5" borderId="0" xfId="3" applyFont="1" applyFill="1" applyAlignment="1">
      <alignment wrapText="1"/>
    </xf>
    <xf numFmtId="0" fontId="7" fillId="0" borderId="19" xfId="3" applyBorder="1" applyAlignment="1">
      <alignment wrapText="1"/>
    </xf>
    <xf numFmtId="0" fontId="7" fillId="0" borderId="28" xfId="3" applyBorder="1" applyAlignment="1">
      <alignment wrapText="1"/>
    </xf>
    <xf numFmtId="0" fontId="15" fillId="9" borderId="0" xfId="4" applyFill="1" applyAlignment="1" applyProtection="1">
      <alignment horizontal="center" vertical="center" wrapText="1"/>
    </xf>
    <xf numFmtId="0" fontId="7" fillId="9" borderId="0" xfId="3" applyFill="1" applyAlignment="1">
      <alignment wrapText="1"/>
    </xf>
    <xf numFmtId="0" fontId="7" fillId="0" borderId="29" xfId="3" applyBorder="1" applyAlignment="1">
      <alignment wrapText="1"/>
    </xf>
    <xf numFmtId="0" fontId="15" fillId="9" borderId="22" xfId="4" applyFill="1" applyBorder="1" applyAlignment="1" applyProtection="1">
      <alignment horizontal="center" vertical="center" wrapText="1"/>
    </xf>
    <xf numFmtId="0" fontId="7" fillId="9" borderId="15" xfId="3" applyFill="1" applyBorder="1" applyAlignment="1">
      <alignment wrapText="1"/>
    </xf>
    <xf numFmtId="0" fontId="0" fillId="0" borderId="19" xfId="0" applyBorder="1" applyAlignment="1">
      <alignment vertical="center"/>
    </xf>
    <xf numFmtId="0" fontId="0" fillId="0" borderId="29" xfId="0" applyBorder="1" applyAlignment="1">
      <alignment vertical="center"/>
    </xf>
    <xf numFmtId="0" fontId="13" fillId="0" borderId="30" xfId="0" applyFont="1" applyBorder="1" applyAlignment="1">
      <alignment horizontal="center" wrapText="1"/>
    </xf>
    <xf numFmtId="0" fontId="13" fillId="0" borderId="31" xfId="0" applyFont="1" applyBorder="1" applyAlignment="1">
      <alignment wrapText="1"/>
    </xf>
    <xf numFmtId="0" fontId="13" fillId="0" borderId="31" xfId="0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0" fillId="0" borderId="22" xfId="0" applyBorder="1"/>
    <xf numFmtId="0" fontId="0" fillId="0" borderId="15" xfId="0" applyBorder="1"/>
    <xf numFmtId="0" fontId="7" fillId="0" borderId="3" xfId="0" applyFont="1" applyBorder="1" applyAlignment="1">
      <alignment horizontal="justify" vertical="center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33" xfId="0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justify" vertical="center"/>
    </xf>
    <xf numFmtId="0" fontId="6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0" fontId="0" fillId="6" borderId="27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indent="11"/>
    </xf>
    <xf numFmtId="0" fontId="4" fillId="3" borderId="0" xfId="2" applyNumberFormat="1" applyFont="1" applyBorder="1" applyAlignment="1">
      <alignment horizontal="center" vertical="top" wrapText="1"/>
    </xf>
    <xf numFmtId="0" fontId="9" fillId="0" borderId="5" xfId="1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vertical="center"/>
    </xf>
    <xf numFmtId="0" fontId="0" fillId="0" borderId="28" xfId="0" applyBorder="1" applyAlignment="1">
      <alignment vertical="center"/>
    </xf>
    <xf numFmtId="0" fontId="16" fillId="0" borderId="0" xfId="3" applyFont="1" applyAlignment="1">
      <alignment horizontal="left" wrapText="1"/>
    </xf>
    <xf numFmtId="0" fontId="5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4" fillId="3" borderId="1" xfId="2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</cellXfs>
  <cellStyles count="5">
    <cellStyle name="40% - Accent2" xfId="2" builtinId="35"/>
    <cellStyle name="Good" xfId="1" builtinId="26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363A-054A-41D1-8663-F9284EEF21C0}">
  <dimension ref="A1:C154"/>
  <sheetViews>
    <sheetView workbookViewId="0"/>
  </sheetViews>
  <sheetFormatPr defaultColWidth="0" defaultRowHeight="12.75" zeroHeight="1" x14ac:dyDescent="0.2"/>
  <cols>
    <col min="1" max="1" width="30.7109375" style="78" customWidth="1"/>
    <col min="2" max="2" width="133.28515625" style="75" customWidth="1"/>
    <col min="3" max="3" width="0" style="76" hidden="1" customWidth="1"/>
    <col min="4" max="16384" width="9.140625" style="76" hidden="1"/>
  </cols>
  <sheetData>
    <row r="1" spans="1:2" ht="15.75" x14ac:dyDescent="0.25">
      <c r="A1" s="74" t="s">
        <v>114</v>
      </c>
    </row>
    <row r="2" spans="1:2" x14ac:dyDescent="0.2">
      <c r="A2" s="76"/>
    </row>
    <row r="3" spans="1:2" x14ac:dyDescent="0.2">
      <c r="A3" s="76" t="s">
        <v>115</v>
      </c>
      <c r="B3" s="76"/>
    </row>
    <row r="4" spans="1:2" x14ac:dyDescent="0.2">
      <c r="A4" s="76" t="s">
        <v>116</v>
      </c>
    </row>
    <row r="5" spans="1:2" x14ac:dyDescent="0.2">
      <c r="A5" s="76" t="s">
        <v>117</v>
      </c>
    </row>
    <row r="6" spans="1:2" x14ac:dyDescent="0.2">
      <c r="A6" s="77" t="s">
        <v>118</v>
      </c>
    </row>
    <row r="7" spans="1:2" x14ac:dyDescent="0.2">
      <c r="A7" s="76" t="s">
        <v>119</v>
      </c>
    </row>
    <row r="8" spans="1:2" x14ac:dyDescent="0.2">
      <c r="A8" s="76" t="s">
        <v>120</v>
      </c>
    </row>
    <row r="9" spans="1:2" ht="12.75" customHeight="1" x14ac:dyDescent="0.2">
      <c r="A9" s="76" t="s">
        <v>146</v>
      </c>
      <c r="B9" s="76"/>
    </row>
    <row r="10" spans="1:2" ht="12.75" customHeight="1" x14ac:dyDescent="0.2">
      <c r="A10" s="76" t="s">
        <v>121</v>
      </c>
      <c r="B10" s="76"/>
    </row>
    <row r="11" spans="1:2" ht="12.75" customHeight="1" x14ac:dyDescent="0.2">
      <c r="A11" s="76" t="s">
        <v>142</v>
      </c>
      <c r="B11" s="76"/>
    </row>
    <row r="12" spans="1:2" ht="12.75" customHeight="1" x14ac:dyDescent="0.2">
      <c r="B12" s="76"/>
    </row>
    <row r="13" spans="1:2" ht="15.75" x14ac:dyDescent="0.25">
      <c r="A13" s="74" t="s">
        <v>122</v>
      </c>
    </row>
    <row r="14" spans="1:2" ht="15.75" thickBot="1" x14ac:dyDescent="0.3">
      <c r="A14" s="79" t="s">
        <v>123</v>
      </c>
      <c r="B14" s="80" t="s">
        <v>124</v>
      </c>
    </row>
    <row r="15" spans="1:2" x14ac:dyDescent="0.2">
      <c r="A15" s="107" t="s">
        <v>104</v>
      </c>
      <c r="B15" s="81" t="s">
        <v>125</v>
      </c>
    </row>
    <row r="16" spans="1:2" ht="13.5" thickBot="1" x14ac:dyDescent="0.25">
      <c r="A16" s="108"/>
      <c r="B16" s="82" t="s">
        <v>126</v>
      </c>
    </row>
    <row r="17" spans="1:2" ht="13.5" thickBot="1" x14ac:dyDescent="0.25">
      <c r="A17" s="83"/>
      <c r="B17" s="84"/>
    </row>
    <row r="18" spans="1:2" ht="14.25" customHeight="1" x14ac:dyDescent="0.2">
      <c r="A18" s="107" t="s">
        <v>143</v>
      </c>
      <c r="B18" s="81" t="s">
        <v>144</v>
      </c>
    </row>
    <row r="19" spans="1:2" ht="15.75" customHeight="1" thickBot="1" x14ac:dyDescent="0.25">
      <c r="A19" s="108"/>
      <c r="B19" s="82" t="s">
        <v>126</v>
      </c>
    </row>
    <row r="20" spans="1:2" ht="13.5" thickBot="1" x14ac:dyDescent="0.25">
      <c r="A20" s="83"/>
      <c r="B20" s="84"/>
    </row>
    <row r="21" spans="1:2" ht="14.25" customHeight="1" x14ac:dyDescent="0.2">
      <c r="A21" s="107" t="s">
        <v>127</v>
      </c>
      <c r="B21" s="81" t="s">
        <v>128</v>
      </c>
    </row>
    <row r="22" spans="1:2" ht="15.75" customHeight="1" thickBot="1" x14ac:dyDescent="0.25">
      <c r="A22" s="108"/>
      <c r="B22" s="82" t="s">
        <v>126</v>
      </c>
    </row>
    <row r="23" spans="1:2" ht="13.5" thickBot="1" x14ac:dyDescent="0.25">
      <c r="A23" s="83"/>
      <c r="B23" s="84"/>
    </row>
    <row r="24" spans="1:2" ht="12.75" customHeight="1" x14ac:dyDescent="0.2">
      <c r="A24" s="88" t="s">
        <v>129</v>
      </c>
      <c r="B24" s="81" t="s">
        <v>145</v>
      </c>
    </row>
    <row r="25" spans="1:2" ht="12.75" customHeight="1" x14ac:dyDescent="0.2">
      <c r="A25" s="89"/>
      <c r="B25" s="85" t="s">
        <v>130</v>
      </c>
    </row>
    <row r="26" spans="1:2" ht="13.5" customHeight="1" thickBot="1" x14ac:dyDescent="0.25">
      <c r="A26" s="89"/>
      <c r="B26" s="85" t="s">
        <v>131</v>
      </c>
    </row>
    <row r="27" spans="1:2" ht="13.5" thickBot="1" x14ac:dyDescent="0.25">
      <c r="A27" s="86"/>
      <c r="B27" s="87"/>
    </row>
    <row r="28" spans="1:2" x14ac:dyDescent="0.2"/>
    <row r="29" spans="1:2" x14ac:dyDescent="0.2"/>
    <row r="30" spans="1:2" x14ac:dyDescent="0.2"/>
    <row r="31" spans="1:2" x14ac:dyDescent="0.2"/>
    <row r="32" spans="1: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spans="1:2" x14ac:dyDescent="0.2"/>
    <row r="50" spans="1:2" x14ac:dyDescent="0.2"/>
    <row r="51" spans="1:2" x14ac:dyDescent="0.2"/>
    <row r="52" spans="1:2" x14ac:dyDescent="0.2"/>
    <row r="53" spans="1:2" x14ac:dyDescent="0.2"/>
    <row r="54" spans="1:2" x14ac:dyDescent="0.2"/>
    <row r="55" spans="1:2" x14ac:dyDescent="0.2"/>
    <row r="56" spans="1:2" x14ac:dyDescent="0.2"/>
    <row r="57" spans="1:2" x14ac:dyDescent="0.2"/>
    <row r="58" spans="1:2" x14ac:dyDescent="0.2"/>
    <row r="59" spans="1:2" x14ac:dyDescent="0.2"/>
    <row r="60" spans="1:2" ht="14.25" customHeight="1" x14ac:dyDescent="0.2">
      <c r="A60" s="109" t="s">
        <v>150</v>
      </c>
      <c r="B60" s="109"/>
    </row>
    <row r="61" spans="1:2" x14ac:dyDescent="0.2"/>
    <row r="62" spans="1:2" x14ac:dyDescent="0.2"/>
    <row r="64" spans="1:2" x14ac:dyDescent="0.2"/>
    <row r="73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mergeCells count="4">
    <mergeCell ref="A15:A16"/>
    <mergeCell ref="A18:A19"/>
    <mergeCell ref="A21:A22"/>
    <mergeCell ref="A60:B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C4" sqref="C4"/>
    </sheetView>
  </sheetViews>
  <sheetFormatPr defaultRowHeight="15" x14ac:dyDescent="0.25"/>
  <cols>
    <col min="1" max="1" width="13.7109375" customWidth="1"/>
    <col min="2" max="2" width="88.7109375" bestFit="1" customWidth="1"/>
    <col min="3" max="3" width="35" customWidth="1"/>
    <col min="4" max="4" width="34.7109375" customWidth="1"/>
  </cols>
  <sheetData>
    <row r="1" spans="1:4" ht="16.5" thickBot="1" x14ac:dyDescent="0.3">
      <c r="A1" s="110" t="s">
        <v>104</v>
      </c>
      <c r="B1" s="110"/>
      <c r="C1" s="110"/>
      <c r="D1" s="110"/>
    </row>
    <row r="2" spans="1:4" ht="15.75" thickBot="1" x14ac:dyDescent="0.3">
      <c r="A2" s="58"/>
      <c r="B2" s="59" t="s">
        <v>63</v>
      </c>
      <c r="C2" s="60" t="s">
        <v>55</v>
      </c>
      <c r="D2" s="60" t="s">
        <v>105</v>
      </c>
    </row>
    <row r="3" spans="1:4" ht="15.75" thickBot="1" x14ac:dyDescent="0.3">
      <c r="A3" s="61" t="s">
        <v>106</v>
      </c>
      <c r="B3" s="62" t="s">
        <v>107</v>
      </c>
      <c r="C3" s="63"/>
      <c r="D3" s="64"/>
    </row>
    <row r="4" spans="1:4" x14ac:dyDescent="0.25">
      <c r="A4" s="65">
        <v>1</v>
      </c>
      <c r="B4" s="66" t="s">
        <v>108</v>
      </c>
      <c r="C4" s="67"/>
      <c r="D4" s="68"/>
    </row>
    <row r="5" spans="1:4" x14ac:dyDescent="0.25">
      <c r="A5" s="69">
        <v>2</v>
      </c>
      <c r="B5" s="70" t="s">
        <v>109</v>
      </c>
      <c r="C5" s="71"/>
      <c r="D5" s="72"/>
    </row>
    <row r="6" spans="1:4" x14ac:dyDescent="0.25">
      <c r="A6" s="69">
        <v>3</v>
      </c>
      <c r="B6" s="73" t="s">
        <v>110</v>
      </c>
      <c r="C6" s="71"/>
      <c r="D6" s="72"/>
    </row>
    <row r="7" spans="1:4" x14ac:dyDescent="0.25">
      <c r="A7" s="69">
        <v>4</v>
      </c>
      <c r="B7" s="70" t="s">
        <v>111</v>
      </c>
      <c r="C7" s="71"/>
      <c r="D7" s="72"/>
    </row>
    <row r="8" spans="1:4" x14ac:dyDescent="0.25">
      <c r="A8" s="69">
        <v>5</v>
      </c>
      <c r="B8" s="70" t="s">
        <v>112</v>
      </c>
      <c r="C8" s="71"/>
      <c r="D8" s="72"/>
    </row>
    <row r="9" spans="1:4" x14ac:dyDescent="0.25">
      <c r="A9" s="69">
        <v>6</v>
      </c>
      <c r="B9" s="70" t="s">
        <v>113</v>
      </c>
      <c r="C9" s="71"/>
      <c r="D9" s="72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B184-17C0-4342-97ED-EF8E715AD453}">
  <dimension ref="A1:E15"/>
  <sheetViews>
    <sheetView tabSelected="1" workbookViewId="0">
      <selection activeCell="B23" sqref="B23"/>
    </sheetView>
  </sheetViews>
  <sheetFormatPr defaultRowHeight="15" x14ac:dyDescent="0.25"/>
  <cols>
    <col min="1" max="1" width="9.140625" customWidth="1"/>
    <col min="2" max="2" width="58.85546875" customWidth="1"/>
    <col min="3" max="3" width="31.28515625" customWidth="1"/>
    <col min="4" max="4" width="21.28515625" customWidth="1"/>
    <col min="5" max="5" width="25.140625" customWidth="1"/>
  </cols>
  <sheetData>
    <row r="1" spans="1:5" ht="36" customHeight="1" thickBot="1" x14ac:dyDescent="0.3">
      <c r="A1" s="111" t="s">
        <v>148</v>
      </c>
      <c r="B1" s="111"/>
      <c r="C1" s="111"/>
      <c r="D1" s="111"/>
      <c r="E1" s="111"/>
    </row>
    <row r="2" spans="1:5" s="28" customFormat="1" ht="15.75" thickBot="1" x14ac:dyDescent="0.3">
      <c r="A2" s="90"/>
      <c r="B2" s="91" t="s">
        <v>136</v>
      </c>
      <c r="C2" s="92" t="s">
        <v>55</v>
      </c>
      <c r="D2" s="91" t="s">
        <v>137</v>
      </c>
      <c r="E2" s="93" t="s">
        <v>138</v>
      </c>
    </row>
    <row r="3" spans="1:5" ht="15.75" thickBot="1" x14ac:dyDescent="0.3">
      <c r="A3" s="35"/>
      <c r="B3" s="61"/>
      <c r="C3" s="63"/>
      <c r="D3" s="94"/>
      <c r="E3" s="95"/>
    </row>
    <row r="4" spans="1:5" x14ac:dyDescent="0.25">
      <c r="A4" s="112">
        <v>1</v>
      </c>
      <c r="B4" s="96" t="s">
        <v>139</v>
      </c>
      <c r="C4" s="97"/>
      <c r="D4" s="97"/>
      <c r="E4" s="98"/>
    </row>
    <row r="5" spans="1:5" x14ac:dyDescent="0.25">
      <c r="A5" s="113"/>
      <c r="B5" s="99" t="s">
        <v>147</v>
      </c>
      <c r="C5" s="97"/>
      <c r="D5" s="97"/>
      <c r="E5" s="98"/>
    </row>
    <row r="6" spans="1:5" x14ac:dyDescent="0.25">
      <c r="A6" s="113"/>
      <c r="B6" s="99" t="s">
        <v>140</v>
      </c>
      <c r="C6" s="97"/>
      <c r="D6" s="97"/>
      <c r="E6" s="98"/>
    </row>
    <row r="7" spans="1:5" x14ac:dyDescent="0.25">
      <c r="A7" s="113"/>
      <c r="B7" s="99" t="s">
        <v>141</v>
      </c>
      <c r="C7" s="97"/>
      <c r="D7" s="97"/>
      <c r="E7" s="98"/>
    </row>
    <row r="8" spans="1:5" ht="25.5" x14ac:dyDescent="0.25">
      <c r="A8" s="100">
        <v>2</v>
      </c>
      <c r="B8" s="101" t="s">
        <v>152</v>
      </c>
      <c r="C8" s="71"/>
      <c r="D8" s="71"/>
      <c r="E8" s="102"/>
    </row>
    <row r="9" spans="1:5" ht="25.5" x14ac:dyDescent="0.25">
      <c r="A9" s="100">
        <v>3</v>
      </c>
      <c r="B9" s="101" t="s">
        <v>153</v>
      </c>
      <c r="C9" s="71"/>
      <c r="D9" s="71"/>
      <c r="E9" s="102"/>
    </row>
    <row r="10" spans="1:5" x14ac:dyDescent="0.25">
      <c r="B10" s="103"/>
    </row>
    <row r="15" spans="1:5" x14ac:dyDescent="0.25">
      <c r="B15" s="104"/>
    </row>
  </sheetData>
  <mergeCells count="2">
    <mergeCell ref="A1:E1"/>
    <mergeCell ref="A4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35"/>
  <sheetViews>
    <sheetView workbookViewId="0">
      <selection activeCell="D5" sqref="D5"/>
    </sheetView>
  </sheetViews>
  <sheetFormatPr defaultRowHeight="15" x14ac:dyDescent="0.25"/>
  <cols>
    <col min="1" max="1" width="8.85546875" style="27"/>
    <col min="2" max="2" width="48.140625" style="28" customWidth="1"/>
    <col min="3" max="3" width="23.85546875" customWidth="1"/>
    <col min="4" max="4" width="12.85546875" customWidth="1"/>
    <col min="5" max="5" width="76.7109375" style="31" customWidth="1"/>
    <col min="6" max="6" width="10.7109375" style="31" hidden="1" customWidth="1"/>
    <col min="7" max="7" width="11.7109375" style="27" hidden="1" customWidth="1"/>
    <col min="8" max="8" width="11" style="27" hidden="1" customWidth="1"/>
    <col min="9" max="9" width="7.28515625" style="27" hidden="1" customWidth="1"/>
    <col min="10" max="12" width="9.140625" customWidth="1"/>
  </cols>
  <sheetData>
    <row r="1" spans="1:22" s="2" customFormat="1" ht="37.5" customHeight="1" thickBot="1" x14ac:dyDescent="0.3">
      <c r="A1" s="117" t="s">
        <v>149</v>
      </c>
      <c r="B1" s="117"/>
      <c r="C1" s="117"/>
      <c r="D1" s="117"/>
      <c r="E1" s="117"/>
      <c r="F1" s="105"/>
      <c r="G1" s="1"/>
      <c r="H1" s="1"/>
      <c r="I1" s="1"/>
    </row>
    <row r="2" spans="1:22" s="7" customFormat="1" ht="61.15" customHeight="1" thickBot="1" x14ac:dyDescent="0.3">
      <c r="A2" s="3" t="s">
        <v>0</v>
      </c>
      <c r="B2" s="3" t="s">
        <v>1</v>
      </c>
      <c r="C2" s="3" t="s">
        <v>2</v>
      </c>
      <c r="D2" s="3" t="s">
        <v>61</v>
      </c>
      <c r="E2" s="4" t="s">
        <v>55</v>
      </c>
      <c r="F2" s="3" t="s">
        <v>151</v>
      </c>
      <c r="G2" s="5" t="s">
        <v>3</v>
      </c>
      <c r="H2" s="5" t="s">
        <v>56</v>
      </c>
      <c r="I2" s="6" t="s">
        <v>4</v>
      </c>
    </row>
    <row r="3" spans="1:22" x14ac:dyDescent="0.25">
      <c r="A3" s="8">
        <v>1</v>
      </c>
      <c r="B3" s="9" t="s">
        <v>5</v>
      </c>
      <c r="C3" s="10"/>
      <c r="D3" s="11"/>
      <c r="E3" s="29"/>
      <c r="F3" s="29"/>
      <c r="G3" s="11"/>
      <c r="H3" s="11"/>
      <c r="I3" s="11"/>
    </row>
    <row r="4" spans="1:22" x14ac:dyDescent="0.25">
      <c r="A4" s="12">
        <v>1.1000000000000001</v>
      </c>
      <c r="B4" s="13" t="s">
        <v>6</v>
      </c>
      <c r="C4" s="14"/>
      <c r="D4" s="11"/>
      <c r="E4" s="29"/>
      <c r="F4" s="29"/>
      <c r="G4" s="11"/>
      <c r="H4" s="11"/>
      <c r="I4" s="11"/>
    </row>
    <row r="5" spans="1:22" ht="25.5" x14ac:dyDescent="0.25">
      <c r="A5" s="12" t="s">
        <v>7</v>
      </c>
      <c r="B5" s="15" t="s">
        <v>8</v>
      </c>
      <c r="C5" s="14" t="s">
        <v>9</v>
      </c>
      <c r="D5" s="16"/>
      <c r="E5" s="30" t="s">
        <v>10</v>
      </c>
      <c r="F5" s="106"/>
      <c r="G5" s="17">
        <v>1</v>
      </c>
      <c r="H5" s="17">
        <f>IF(OR(D5="Yes",D5="Y",D5="YES",D5="y"),3,IF(OR(D5="Partial",D5="P",D5="PARTIAL",D5="p"),1,0))</f>
        <v>0</v>
      </c>
      <c r="I5" s="17">
        <f t="shared" ref="I5:I6" si="0">H5*G5</f>
        <v>0</v>
      </c>
      <c r="V5" t="s">
        <v>133</v>
      </c>
    </row>
    <row r="6" spans="1:22" ht="25.5" x14ac:dyDescent="0.25">
      <c r="A6" s="12" t="s">
        <v>11</v>
      </c>
      <c r="B6" s="15" t="s">
        <v>12</v>
      </c>
      <c r="C6" s="14" t="s">
        <v>54</v>
      </c>
      <c r="D6" s="16"/>
      <c r="E6" s="30" t="s">
        <v>54</v>
      </c>
      <c r="F6" s="106"/>
      <c r="G6" s="17">
        <v>1</v>
      </c>
      <c r="H6" s="17">
        <f>IF(OR(D6="Yes",D6="Y",D6="YES",D6="y"),3,IF(OR(D6="Partial",D6="P",D6="PARTIAL",D6="p"),1,0))</f>
        <v>0</v>
      </c>
      <c r="I6" s="17">
        <f t="shared" si="0"/>
        <v>0</v>
      </c>
      <c r="V6" t="s">
        <v>134</v>
      </c>
    </row>
    <row r="7" spans="1:22" x14ac:dyDescent="0.25">
      <c r="A7" s="12">
        <v>1.2</v>
      </c>
      <c r="B7" s="13" t="s">
        <v>13</v>
      </c>
      <c r="C7" s="14"/>
      <c r="D7" s="11"/>
      <c r="E7" s="11"/>
      <c r="F7" s="11"/>
      <c r="G7" s="11"/>
      <c r="H7" s="11"/>
      <c r="I7" s="11"/>
      <c r="V7" t="s">
        <v>135</v>
      </c>
    </row>
    <row r="8" spans="1:22" ht="25.5" x14ac:dyDescent="0.25">
      <c r="A8" s="12" t="s">
        <v>14</v>
      </c>
      <c r="B8" s="15" t="s">
        <v>8</v>
      </c>
      <c r="C8" s="14" t="s">
        <v>9</v>
      </c>
      <c r="D8" s="16"/>
      <c r="E8" s="30" t="s">
        <v>10</v>
      </c>
      <c r="F8" s="106"/>
      <c r="G8" s="17">
        <v>1</v>
      </c>
      <c r="H8" s="17">
        <f t="shared" ref="H8:H80" si="1">IF(OR(D8="Yes",D8="Y",D8="YES",D8="y"),3,IF(OR(D8="Partial",D8="P",D8="PARTIAL",D8="p"),1,0))</f>
        <v>0</v>
      </c>
      <c r="I8" s="17">
        <f t="shared" ref="I8:I26" si="2">H8*G8</f>
        <v>0</v>
      </c>
    </row>
    <row r="9" spans="1:22" ht="25.5" x14ac:dyDescent="0.25">
      <c r="A9" s="12" t="s">
        <v>15</v>
      </c>
      <c r="B9" s="15" t="s">
        <v>12</v>
      </c>
      <c r="C9" s="14" t="s">
        <v>54</v>
      </c>
      <c r="D9" s="16"/>
      <c r="E9" s="30" t="s">
        <v>54</v>
      </c>
      <c r="F9" s="106"/>
      <c r="G9" s="17">
        <v>1</v>
      </c>
      <c r="H9" s="17">
        <f t="shared" si="1"/>
        <v>0</v>
      </c>
      <c r="I9" s="17">
        <f t="shared" si="2"/>
        <v>0</v>
      </c>
    </row>
    <row r="10" spans="1:22" x14ac:dyDescent="0.25">
      <c r="A10" s="12">
        <v>1.3</v>
      </c>
      <c r="B10" s="13" t="s">
        <v>16</v>
      </c>
      <c r="C10" s="14"/>
      <c r="D10" s="11"/>
      <c r="E10" s="11"/>
      <c r="F10" s="11"/>
      <c r="G10" s="11"/>
      <c r="H10" s="11"/>
      <c r="I10" s="11"/>
    </row>
    <row r="11" spans="1:22" ht="38.25" x14ac:dyDescent="0.25">
      <c r="A11" s="12" t="s">
        <v>17</v>
      </c>
      <c r="B11" s="15" t="s">
        <v>18</v>
      </c>
      <c r="C11" s="14" t="s">
        <v>9</v>
      </c>
      <c r="D11" s="16"/>
      <c r="E11" s="30" t="s">
        <v>10</v>
      </c>
      <c r="F11" s="106"/>
      <c r="G11" s="17">
        <v>1</v>
      </c>
      <c r="H11" s="17">
        <f t="shared" si="1"/>
        <v>0</v>
      </c>
      <c r="I11" s="17">
        <f t="shared" ref="I11:I12" si="3">H11*G11</f>
        <v>0</v>
      </c>
    </row>
    <row r="12" spans="1:22" ht="25.5" x14ac:dyDescent="0.25">
      <c r="A12" s="12" t="s">
        <v>19</v>
      </c>
      <c r="B12" s="15" t="s">
        <v>12</v>
      </c>
      <c r="C12" s="14" t="s">
        <v>54</v>
      </c>
      <c r="D12" s="16"/>
      <c r="E12" s="30" t="s">
        <v>54</v>
      </c>
      <c r="F12" s="106"/>
      <c r="G12" s="17">
        <v>1</v>
      </c>
      <c r="H12" s="17">
        <f t="shared" si="1"/>
        <v>0</v>
      </c>
      <c r="I12" s="17">
        <f t="shared" si="3"/>
        <v>0</v>
      </c>
    </row>
    <row r="13" spans="1:22" ht="26.25" x14ac:dyDescent="0.25">
      <c r="A13" s="12">
        <v>2</v>
      </c>
      <c r="B13" s="19" t="s">
        <v>20</v>
      </c>
      <c r="C13" s="14"/>
      <c r="D13" s="20"/>
      <c r="E13" s="20"/>
      <c r="F13" s="20"/>
      <c r="G13" s="20"/>
      <c r="H13" s="20"/>
      <c r="I13" s="20"/>
    </row>
    <row r="14" spans="1:22" ht="26.25" x14ac:dyDescent="0.25">
      <c r="A14" s="114">
        <v>2.1</v>
      </c>
      <c r="B14" s="19" t="s">
        <v>22</v>
      </c>
      <c r="C14" s="14"/>
      <c r="D14" s="20"/>
      <c r="E14" s="20"/>
      <c r="F14" s="20"/>
      <c r="G14" s="20"/>
      <c r="H14" s="20"/>
      <c r="I14" s="20"/>
    </row>
    <row r="15" spans="1:22" x14ac:dyDescent="0.25">
      <c r="A15" s="115"/>
      <c r="B15" s="15" t="s">
        <v>23</v>
      </c>
      <c r="C15" s="14"/>
      <c r="D15" s="20"/>
      <c r="E15" s="20"/>
      <c r="F15" s="20"/>
      <c r="G15" s="20"/>
      <c r="H15" s="20"/>
      <c r="I15" s="20"/>
    </row>
    <row r="16" spans="1:22" x14ac:dyDescent="0.25">
      <c r="A16" s="115"/>
      <c r="B16" s="15" t="s">
        <v>24</v>
      </c>
      <c r="C16" s="14" t="s">
        <v>54</v>
      </c>
      <c r="D16" s="16"/>
      <c r="E16" s="30" t="s">
        <v>54</v>
      </c>
      <c r="F16" s="106"/>
      <c r="G16" s="17">
        <v>5</v>
      </c>
      <c r="H16" s="17">
        <f t="shared" si="1"/>
        <v>0</v>
      </c>
      <c r="I16" s="17">
        <f t="shared" si="2"/>
        <v>0</v>
      </c>
    </row>
    <row r="17" spans="1:9" x14ac:dyDescent="0.25">
      <c r="A17" s="115"/>
      <c r="B17" s="15" t="s">
        <v>25</v>
      </c>
      <c r="C17" s="14" t="s">
        <v>54</v>
      </c>
      <c r="D17" s="16"/>
      <c r="E17" s="30" t="s">
        <v>54</v>
      </c>
      <c r="F17" s="106"/>
      <c r="G17" s="17">
        <v>5</v>
      </c>
      <c r="H17" s="17">
        <f t="shared" si="1"/>
        <v>0</v>
      </c>
      <c r="I17" s="17">
        <f>H17*G17</f>
        <v>0</v>
      </c>
    </row>
    <row r="18" spans="1:9" x14ac:dyDescent="0.25">
      <c r="A18" s="115"/>
      <c r="B18" s="15" t="s">
        <v>132</v>
      </c>
      <c r="C18" s="14" t="s">
        <v>54</v>
      </c>
      <c r="D18" s="16"/>
      <c r="E18" s="30" t="s">
        <v>54</v>
      </c>
      <c r="F18" s="106"/>
      <c r="G18" s="17">
        <v>1</v>
      </c>
      <c r="H18" s="17">
        <f t="shared" ref="H18" si="4">IF(OR(D18="Yes",D18="Y",D18="YES",D18="y"),3,IF(OR(D18="Partial",D18="P",D18="PARTIAL",D18="p"),1,0))</f>
        <v>0</v>
      </c>
      <c r="I18" s="17">
        <f>H18*G18</f>
        <v>0</v>
      </c>
    </row>
    <row r="19" spans="1:9" x14ac:dyDescent="0.25">
      <c r="A19" s="115"/>
      <c r="B19" s="15" t="s">
        <v>26</v>
      </c>
      <c r="C19" s="14" t="s">
        <v>9</v>
      </c>
      <c r="D19" s="16"/>
      <c r="E19" s="30" t="s">
        <v>10</v>
      </c>
      <c r="F19" s="106"/>
      <c r="G19" s="17">
        <v>1</v>
      </c>
      <c r="H19" s="17">
        <f t="shared" si="1"/>
        <v>0</v>
      </c>
      <c r="I19" s="17">
        <f t="shared" ref="I19:I24" si="5">H19*G19</f>
        <v>0</v>
      </c>
    </row>
    <row r="20" spans="1:9" x14ac:dyDescent="0.25">
      <c r="A20" s="115"/>
      <c r="B20" s="15" t="s">
        <v>27</v>
      </c>
      <c r="C20" s="14" t="s">
        <v>9</v>
      </c>
      <c r="D20" s="16"/>
      <c r="E20" s="30" t="s">
        <v>10</v>
      </c>
      <c r="F20" s="106"/>
      <c r="G20" s="17">
        <v>10</v>
      </c>
      <c r="H20" s="17">
        <f t="shared" si="1"/>
        <v>0</v>
      </c>
      <c r="I20" s="17">
        <f t="shared" si="5"/>
        <v>0</v>
      </c>
    </row>
    <row r="21" spans="1:9" x14ac:dyDescent="0.25">
      <c r="A21" s="115"/>
      <c r="B21" s="15" t="s">
        <v>28</v>
      </c>
      <c r="C21" s="14"/>
      <c r="D21" s="20"/>
      <c r="E21" s="20"/>
      <c r="F21" s="20"/>
      <c r="G21" s="20"/>
      <c r="H21" s="20"/>
      <c r="I21" s="20"/>
    </row>
    <row r="22" spans="1:9" ht="24" x14ac:dyDescent="0.25">
      <c r="A22" s="115"/>
      <c r="B22" s="15" t="s">
        <v>57</v>
      </c>
      <c r="C22" s="14" t="str">
        <f t="shared" ref="C22:C23" si="6">E22</f>
        <v>State type, manufacturer and ratings</v>
      </c>
      <c r="D22" s="16"/>
      <c r="E22" s="30" t="s">
        <v>59</v>
      </c>
      <c r="F22" s="106"/>
      <c r="G22" s="17">
        <v>5</v>
      </c>
      <c r="H22" s="17">
        <f t="shared" ref="H22" si="7">IF(OR(D22="Yes",D22="Y",D22="YES",D22="y"),3,IF(OR(D22="Partial",D22="P",D22="PARTIAL",D22="p"),1,0))</f>
        <v>0</v>
      </c>
      <c r="I22" s="17">
        <f t="shared" ref="I22" si="8">H22*G22</f>
        <v>0</v>
      </c>
    </row>
    <row r="23" spans="1:9" ht="24" x14ac:dyDescent="0.25">
      <c r="A23" s="115"/>
      <c r="B23" s="15" t="s">
        <v>58</v>
      </c>
      <c r="C23" s="14" t="str">
        <f t="shared" si="6"/>
        <v>State type, manufacturer and ratings</v>
      </c>
      <c r="D23" s="16"/>
      <c r="E23" s="30" t="s">
        <v>59</v>
      </c>
      <c r="F23" s="106"/>
      <c r="G23" s="17">
        <v>5</v>
      </c>
      <c r="H23" s="17">
        <f t="shared" si="1"/>
        <v>0</v>
      </c>
      <c r="I23" s="17">
        <f t="shared" si="5"/>
        <v>0</v>
      </c>
    </row>
    <row r="24" spans="1:9" x14ac:dyDescent="0.25">
      <c r="A24" s="115"/>
      <c r="B24" s="15" t="s">
        <v>25</v>
      </c>
      <c r="C24" s="14" t="s">
        <v>54</v>
      </c>
      <c r="D24" s="16"/>
      <c r="E24" s="30" t="s">
        <v>54</v>
      </c>
      <c r="F24" s="106"/>
      <c r="G24" s="17">
        <v>5</v>
      </c>
      <c r="H24" s="17">
        <f t="shared" si="1"/>
        <v>0</v>
      </c>
      <c r="I24" s="17">
        <f t="shared" si="5"/>
        <v>0</v>
      </c>
    </row>
    <row r="25" spans="1:9" x14ac:dyDescent="0.25">
      <c r="A25" s="115"/>
      <c r="B25" s="15" t="s">
        <v>26</v>
      </c>
      <c r="C25" s="14" t="s">
        <v>9</v>
      </c>
      <c r="D25" s="16"/>
      <c r="E25" s="30" t="s">
        <v>10</v>
      </c>
      <c r="F25" s="106"/>
      <c r="G25" s="17">
        <v>1</v>
      </c>
      <c r="H25" s="17">
        <f t="shared" si="1"/>
        <v>0</v>
      </c>
      <c r="I25" s="17">
        <f t="shared" si="2"/>
        <v>0</v>
      </c>
    </row>
    <row r="26" spans="1:9" x14ac:dyDescent="0.25">
      <c r="A26" s="116"/>
      <c r="B26" s="15" t="s">
        <v>27</v>
      </c>
      <c r="C26" s="14" t="s">
        <v>9</v>
      </c>
      <c r="D26" s="16"/>
      <c r="E26" s="30" t="s">
        <v>10</v>
      </c>
      <c r="F26" s="106"/>
      <c r="G26" s="17">
        <v>10</v>
      </c>
      <c r="H26" s="17">
        <f t="shared" si="1"/>
        <v>0</v>
      </c>
      <c r="I26" s="17">
        <f t="shared" si="2"/>
        <v>0</v>
      </c>
    </row>
    <row r="27" spans="1:9" ht="16.5" customHeight="1" x14ac:dyDescent="0.25">
      <c r="A27" s="114">
        <v>2.2000000000000002</v>
      </c>
      <c r="B27" s="21" t="s">
        <v>29</v>
      </c>
      <c r="C27" s="14"/>
      <c r="D27" s="20"/>
      <c r="E27" s="20"/>
      <c r="F27" s="20"/>
      <c r="G27" s="20"/>
      <c r="H27" s="20"/>
      <c r="I27" s="20"/>
    </row>
    <row r="28" spans="1:9" x14ac:dyDescent="0.25">
      <c r="A28" s="115"/>
      <c r="B28" s="15" t="s">
        <v>23</v>
      </c>
      <c r="C28" s="14"/>
      <c r="D28" s="20"/>
      <c r="E28" s="20"/>
      <c r="F28" s="20"/>
      <c r="G28" s="20"/>
      <c r="H28" s="20"/>
      <c r="I28" s="20"/>
    </row>
    <row r="29" spans="1:9" x14ac:dyDescent="0.25">
      <c r="A29" s="115"/>
      <c r="B29" s="15" t="s">
        <v>24</v>
      </c>
      <c r="C29" s="14" t="s">
        <v>54</v>
      </c>
      <c r="D29" s="16"/>
      <c r="E29" s="30" t="s">
        <v>54</v>
      </c>
      <c r="F29" s="106"/>
      <c r="G29" s="17">
        <v>5</v>
      </c>
      <c r="H29" s="17">
        <f t="shared" si="1"/>
        <v>0</v>
      </c>
      <c r="I29" s="17">
        <f t="shared" ref="I29" si="9">H29*G29</f>
        <v>0</v>
      </c>
    </row>
    <row r="30" spans="1:9" x14ac:dyDescent="0.25">
      <c r="A30" s="115"/>
      <c r="B30" s="15" t="s">
        <v>25</v>
      </c>
      <c r="C30" s="14" t="s">
        <v>54</v>
      </c>
      <c r="D30" s="16"/>
      <c r="E30" s="30" t="s">
        <v>54</v>
      </c>
      <c r="F30" s="106"/>
      <c r="G30" s="17">
        <v>5</v>
      </c>
      <c r="H30" s="17">
        <f t="shared" si="1"/>
        <v>0</v>
      </c>
      <c r="I30" s="17">
        <f>H30*G30</f>
        <v>0</v>
      </c>
    </row>
    <row r="31" spans="1:9" x14ac:dyDescent="0.25">
      <c r="A31" s="115"/>
      <c r="B31" s="15" t="s">
        <v>132</v>
      </c>
      <c r="C31" s="14" t="s">
        <v>54</v>
      </c>
      <c r="D31" s="16"/>
      <c r="E31" s="30" t="s">
        <v>54</v>
      </c>
      <c r="F31" s="106"/>
      <c r="G31" s="17">
        <v>1</v>
      </c>
      <c r="H31" s="17">
        <f t="shared" si="1"/>
        <v>0</v>
      </c>
      <c r="I31" s="17">
        <f>H31*G31</f>
        <v>0</v>
      </c>
    </row>
    <row r="32" spans="1:9" x14ac:dyDescent="0.25">
      <c r="A32" s="115"/>
      <c r="B32" s="15" t="s">
        <v>26</v>
      </c>
      <c r="C32" s="14" t="s">
        <v>9</v>
      </c>
      <c r="D32" s="16"/>
      <c r="E32" s="30" t="s">
        <v>10</v>
      </c>
      <c r="F32" s="106"/>
      <c r="G32" s="17">
        <v>1</v>
      </c>
      <c r="H32" s="17">
        <f t="shared" si="1"/>
        <v>0</v>
      </c>
      <c r="I32" s="17">
        <f t="shared" ref="I32:I39" si="10">H32*G32</f>
        <v>0</v>
      </c>
    </row>
    <row r="33" spans="1:9" x14ac:dyDescent="0.25">
      <c r="A33" s="115"/>
      <c r="B33" s="15" t="s">
        <v>27</v>
      </c>
      <c r="C33" s="14" t="s">
        <v>9</v>
      </c>
      <c r="D33" s="16"/>
      <c r="E33" s="30" t="s">
        <v>10</v>
      </c>
      <c r="F33" s="106"/>
      <c r="G33" s="17">
        <v>10</v>
      </c>
      <c r="H33" s="17">
        <f t="shared" si="1"/>
        <v>0</v>
      </c>
      <c r="I33" s="17">
        <f t="shared" si="10"/>
        <v>0</v>
      </c>
    </row>
    <row r="34" spans="1:9" x14ac:dyDescent="0.25">
      <c r="A34" s="115"/>
      <c r="B34" s="15" t="s">
        <v>28</v>
      </c>
      <c r="C34" s="14"/>
      <c r="D34" s="20"/>
      <c r="E34" s="20"/>
      <c r="F34" s="20"/>
      <c r="G34" s="20"/>
      <c r="H34" s="20"/>
      <c r="I34" s="20"/>
    </row>
    <row r="35" spans="1:9" ht="24" x14ac:dyDescent="0.25">
      <c r="A35" s="115"/>
      <c r="B35" s="15" t="s">
        <v>57</v>
      </c>
      <c r="C35" s="14" t="str">
        <f t="shared" ref="C35:C36" si="11">E35</f>
        <v>State type, manufacturer and ratings</v>
      </c>
      <c r="D35" s="16"/>
      <c r="E35" s="30" t="s">
        <v>59</v>
      </c>
      <c r="F35" s="106"/>
      <c r="G35" s="17">
        <v>5</v>
      </c>
      <c r="H35" s="17">
        <f t="shared" si="1"/>
        <v>0</v>
      </c>
      <c r="I35" s="17">
        <f t="shared" si="10"/>
        <v>0</v>
      </c>
    </row>
    <row r="36" spans="1:9" ht="24" x14ac:dyDescent="0.25">
      <c r="A36" s="115"/>
      <c r="B36" s="15" t="s">
        <v>58</v>
      </c>
      <c r="C36" s="14" t="str">
        <f t="shared" si="11"/>
        <v>State type, manufacturer and ratings</v>
      </c>
      <c r="D36" s="16"/>
      <c r="E36" s="30" t="s">
        <v>59</v>
      </c>
      <c r="F36" s="106"/>
      <c r="G36" s="17">
        <v>5</v>
      </c>
      <c r="H36" s="17">
        <f t="shared" ref="H36" si="12">IF(OR(D36="Yes",D36="Y",D36="YES",D36="y"),3,IF(OR(D36="Partial",D36="P",D36="PARTIAL",D36="p"),1,0))</f>
        <v>0</v>
      </c>
      <c r="I36" s="17">
        <f t="shared" si="10"/>
        <v>0</v>
      </c>
    </row>
    <row r="37" spans="1:9" x14ac:dyDescent="0.25">
      <c r="A37" s="115"/>
      <c r="B37" s="15" t="s">
        <v>25</v>
      </c>
      <c r="C37" s="14" t="s">
        <v>54</v>
      </c>
      <c r="D37" s="16"/>
      <c r="E37" s="30" t="s">
        <v>54</v>
      </c>
      <c r="F37" s="106"/>
      <c r="G37" s="17">
        <v>5</v>
      </c>
      <c r="H37" s="17">
        <f t="shared" si="1"/>
        <v>0</v>
      </c>
      <c r="I37" s="17">
        <f t="shared" si="10"/>
        <v>0</v>
      </c>
    </row>
    <row r="38" spans="1:9" x14ac:dyDescent="0.25">
      <c r="A38" s="116"/>
      <c r="B38" s="15" t="s">
        <v>26</v>
      </c>
      <c r="C38" s="14" t="s">
        <v>9</v>
      </c>
      <c r="D38" s="16"/>
      <c r="E38" s="30" t="s">
        <v>10</v>
      </c>
      <c r="F38" s="106"/>
      <c r="G38" s="17">
        <v>1</v>
      </c>
      <c r="H38" s="17">
        <f t="shared" si="1"/>
        <v>0</v>
      </c>
      <c r="I38" s="17">
        <f t="shared" si="10"/>
        <v>0</v>
      </c>
    </row>
    <row r="39" spans="1:9" x14ac:dyDescent="0.25">
      <c r="A39" s="114">
        <v>2.2999999999999998</v>
      </c>
      <c r="B39" s="15" t="s">
        <v>27</v>
      </c>
      <c r="C39" s="14" t="s">
        <v>9</v>
      </c>
      <c r="D39" s="16"/>
      <c r="E39" s="30" t="s">
        <v>10</v>
      </c>
      <c r="F39" s="106"/>
      <c r="G39" s="17">
        <v>10</v>
      </c>
      <c r="H39" s="17">
        <f t="shared" si="1"/>
        <v>0</v>
      </c>
      <c r="I39" s="17">
        <f t="shared" si="10"/>
        <v>0</v>
      </c>
    </row>
    <row r="40" spans="1:9" ht="25.5" x14ac:dyDescent="0.25">
      <c r="A40" s="115"/>
      <c r="B40" s="22" t="s">
        <v>30</v>
      </c>
      <c r="C40" s="14" t="s">
        <v>21</v>
      </c>
      <c r="D40" s="20"/>
      <c r="E40" s="20"/>
      <c r="F40" s="20"/>
      <c r="G40" s="20"/>
      <c r="H40" s="20"/>
      <c r="I40" s="20"/>
    </row>
    <row r="41" spans="1:9" x14ac:dyDescent="0.25">
      <c r="A41" s="115"/>
      <c r="B41" s="15" t="s">
        <v>23</v>
      </c>
      <c r="C41" s="14"/>
      <c r="D41" s="20"/>
      <c r="E41" s="20"/>
      <c r="F41" s="20"/>
      <c r="G41" s="20"/>
      <c r="H41" s="20"/>
      <c r="I41" s="20"/>
    </row>
    <row r="42" spans="1:9" x14ac:dyDescent="0.25">
      <c r="A42" s="115"/>
      <c r="B42" s="15" t="s">
        <v>31</v>
      </c>
      <c r="C42" s="14" t="s">
        <v>54</v>
      </c>
      <c r="D42" s="16"/>
      <c r="E42" s="30" t="s">
        <v>54</v>
      </c>
      <c r="F42" s="106"/>
      <c r="G42" s="17">
        <v>5</v>
      </c>
      <c r="H42" s="17">
        <f t="shared" si="1"/>
        <v>0</v>
      </c>
      <c r="I42" s="17">
        <f t="shared" ref="I42" si="13">H42*G42</f>
        <v>0</v>
      </c>
    </row>
    <row r="43" spans="1:9" x14ac:dyDescent="0.25">
      <c r="A43" s="115"/>
      <c r="B43" s="15" t="s">
        <v>32</v>
      </c>
      <c r="C43" s="14" t="s">
        <v>54</v>
      </c>
      <c r="D43" s="16"/>
      <c r="E43" s="30" t="s">
        <v>54</v>
      </c>
      <c r="F43" s="106"/>
      <c r="G43" s="17">
        <v>5</v>
      </c>
      <c r="H43" s="17">
        <f t="shared" si="1"/>
        <v>0</v>
      </c>
      <c r="I43" s="17">
        <f>H43*G43</f>
        <v>0</v>
      </c>
    </row>
    <row r="44" spans="1:9" x14ac:dyDescent="0.25">
      <c r="A44" s="115"/>
      <c r="B44" s="15" t="s">
        <v>24</v>
      </c>
      <c r="C44" s="14" t="s">
        <v>54</v>
      </c>
      <c r="D44" s="16"/>
      <c r="E44" s="30" t="s">
        <v>54</v>
      </c>
      <c r="F44" s="106"/>
      <c r="G44" s="17">
        <v>5</v>
      </c>
      <c r="H44" s="17">
        <f t="shared" si="1"/>
        <v>0</v>
      </c>
      <c r="I44" s="17">
        <f t="shared" ref="I44:I54" si="14">H44*G44</f>
        <v>0</v>
      </c>
    </row>
    <row r="45" spans="1:9" x14ac:dyDescent="0.25">
      <c r="A45" s="115"/>
      <c r="B45" s="15" t="s">
        <v>25</v>
      </c>
      <c r="C45" s="14" t="s">
        <v>54</v>
      </c>
      <c r="D45" s="16"/>
      <c r="E45" s="30" t="s">
        <v>54</v>
      </c>
      <c r="F45" s="106"/>
      <c r="G45" s="17">
        <v>5</v>
      </c>
      <c r="H45" s="17">
        <f t="shared" si="1"/>
        <v>0</v>
      </c>
      <c r="I45" s="17">
        <f t="shared" si="14"/>
        <v>0</v>
      </c>
    </row>
    <row r="46" spans="1:9" x14ac:dyDescent="0.25">
      <c r="A46" s="115"/>
      <c r="B46" s="15" t="s">
        <v>132</v>
      </c>
      <c r="C46" s="14" t="s">
        <v>54</v>
      </c>
      <c r="D46" s="16"/>
      <c r="E46" s="30" t="s">
        <v>54</v>
      </c>
      <c r="F46" s="106"/>
      <c r="G46" s="17">
        <v>1</v>
      </c>
      <c r="H46" s="17">
        <f t="shared" si="1"/>
        <v>0</v>
      </c>
      <c r="I46" s="17">
        <f>H46*G46</f>
        <v>0</v>
      </c>
    </row>
    <row r="47" spans="1:9" x14ac:dyDescent="0.25">
      <c r="A47" s="115"/>
      <c r="B47" s="15" t="s">
        <v>26</v>
      </c>
      <c r="C47" s="14" t="s">
        <v>9</v>
      </c>
      <c r="D47" s="16"/>
      <c r="E47" s="30" t="s">
        <v>10</v>
      </c>
      <c r="F47" s="106"/>
      <c r="G47" s="17">
        <v>1</v>
      </c>
      <c r="H47" s="17">
        <f t="shared" si="1"/>
        <v>0</v>
      </c>
      <c r="I47" s="17">
        <f t="shared" si="14"/>
        <v>0</v>
      </c>
    </row>
    <row r="48" spans="1:9" x14ac:dyDescent="0.25">
      <c r="A48" s="115"/>
      <c r="B48" s="15" t="s">
        <v>27</v>
      </c>
      <c r="C48" s="14" t="s">
        <v>9</v>
      </c>
      <c r="D48" s="16"/>
      <c r="E48" s="30" t="s">
        <v>10</v>
      </c>
      <c r="F48" s="106"/>
      <c r="G48" s="17">
        <v>10</v>
      </c>
      <c r="H48" s="17">
        <f t="shared" si="1"/>
        <v>0</v>
      </c>
      <c r="I48" s="17">
        <f t="shared" si="14"/>
        <v>0</v>
      </c>
    </row>
    <row r="49" spans="1:9" x14ac:dyDescent="0.25">
      <c r="A49" s="115"/>
      <c r="B49" s="15" t="s">
        <v>33</v>
      </c>
      <c r="C49" s="14"/>
      <c r="D49" s="20"/>
      <c r="E49" s="20"/>
      <c r="F49" s="20"/>
      <c r="G49" s="20"/>
      <c r="H49" s="20"/>
      <c r="I49" s="20"/>
    </row>
    <row r="50" spans="1:9" ht="24" x14ac:dyDescent="0.25">
      <c r="A50" s="115"/>
      <c r="B50" s="15" t="s">
        <v>57</v>
      </c>
      <c r="C50" s="14" t="str">
        <f t="shared" ref="C50:C51" si="15">E50</f>
        <v>State type, manufacturer and ratings</v>
      </c>
      <c r="D50" s="16"/>
      <c r="E50" s="30" t="s">
        <v>59</v>
      </c>
      <c r="F50" s="106"/>
      <c r="G50" s="17">
        <v>5</v>
      </c>
      <c r="H50" s="17">
        <f t="shared" si="1"/>
        <v>0</v>
      </c>
      <c r="I50" s="17">
        <f t="shared" si="14"/>
        <v>0</v>
      </c>
    </row>
    <row r="51" spans="1:9" ht="24" x14ac:dyDescent="0.25">
      <c r="A51" s="115"/>
      <c r="B51" s="15" t="s">
        <v>58</v>
      </c>
      <c r="C51" s="14" t="str">
        <f t="shared" si="15"/>
        <v>State type, manufacturer and ratings</v>
      </c>
      <c r="D51" s="16"/>
      <c r="E51" s="30" t="s">
        <v>59</v>
      </c>
      <c r="F51" s="106"/>
      <c r="G51" s="17">
        <v>5</v>
      </c>
      <c r="H51" s="17">
        <f t="shared" ref="H51" si="16">IF(OR(D51="Yes",D51="Y",D51="YES",D51="y"),3,IF(OR(D51="Partial",D51="P",D51="PARTIAL",D51="p"),1,0))</f>
        <v>0</v>
      </c>
      <c r="I51" s="17">
        <f t="shared" si="14"/>
        <v>0</v>
      </c>
    </row>
    <row r="52" spans="1:9" x14ac:dyDescent="0.25">
      <c r="A52" s="115"/>
      <c r="B52" s="15" t="s">
        <v>25</v>
      </c>
      <c r="C52" s="14" t="s">
        <v>54</v>
      </c>
      <c r="D52" s="16"/>
      <c r="E52" s="30" t="s">
        <v>54</v>
      </c>
      <c r="F52" s="106"/>
      <c r="G52" s="17">
        <v>5</v>
      </c>
      <c r="H52" s="17">
        <f t="shared" si="1"/>
        <v>0</v>
      </c>
      <c r="I52" s="17">
        <f t="shared" si="14"/>
        <v>0</v>
      </c>
    </row>
    <row r="53" spans="1:9" x14ac:dyDescent="0.25">
      <c r="A53" s="116"/>
      <c r="B53" s="15" t="s">
        <v>26</v>
      </c>
      <c r="C53" s="14" t="s">
        <v>9</v>
      </c>
      <c r="D53" s="16"/>
      <c r="E53" s="30" t="s">
        <v>10</v>
      </c>
      <c r="F53" s="106"/>
      <c r="G53" s="17">
        <v>1</v>
      </c>
      <c r="H53" s="17">
        <f t="shared" si="1"/>
        <v>0</v>
      </c>
      <c r="I53" s="17">
        <f t="shared" si="14"/>
        <v>0</v>
      </c>
    </row>
    <row r="54" spans="1:9" x14ac:dyDescent="0.25">
      <c r="A54" s="114">
        <v>2.4</v>
      </c>
      <c r="B54" s="15" t="s">
        <v>27</v>
      </c>
      <c r="C54" s="14" t="s">
        <v>9</v>
      </c>
      <c r="D54" s="16"/>
      <c r="E54" s="30" t="s">
        <v>10</v>
      </c>
      <c r="F54" s="106"/>
      <c r="G54" s="17">
        <v>10</v>
      </c>
      <c r="H54" s="17">
        <f t="shared" si="1"/>
        <v>0</v>
      </c>
      <c r="I54" s="17">
        <f t="shared" si="14"/>
        <v>0</v>
      </c>
    </row>
    <row r="55" spans="1:9" x14ac:dyDescent="0.25">
      <c r="A55" s="115"/>
      <c r="B55" s="21" t="s">
        <v>34</v>
      </c>
      <c r="C55" s="14" t="s">
        <v>21</v>
      </c>
      <c r="D55" s="20"/>
      <c r="E55" s="20"/>
      <c r="F55" s="20"/>
      <c r="G55" s="20"/>
      <c r="H55" s="20"/>
      <c r="I55" s="20"/>
    </row>
    <row r="56" spans="1:9" x14ac:dyDescent="0.25">
      <c r="A56" s="115"/>
      <c r="B56" s="15" t="s">
        <v>23</v>
      </c>
      <c r="C56" s="14"/>
      <c r="D56" s="20"/>
      <c r="E56" s="20"/>
      <c r="F56" s="20"/>
      <c r="G56" s="20"/>
      <c r="H56" s="20"/>
      <c r="I56" s="20"/>
    </row>
    <row r="57" spans="1:9" x14ac:dyDescent="0.25">
      <c r="A57" s="115"/>
      <c r="B57" s="15" t="s">
        <v>35</v>
      </c>
      <c r="C57" s="14" t="s">
        <v>54</v>
      </c>
      <c r="D57" s="16"/>
      <c r="E57" s="30" t="s">
        <v>54</v>
      </c>
      <c r="F57" s="106"/>
      <c r="G57" s="17">
        <v>5</v>
      </c>
      <c r="H57" s="17">
        <f t="shared" si="1"/>
        <v>0</v>
      </c>
      <c r="I57" s="17">
        <f t="shared" ref="I57" si="17">H57*G57</f>
        <v>0</v>
      </c>
    </row>
    <row r="58" spans="1:9" x14ac:dyDescent="0.25">
      <c r="A58" s="115"/>
      <c r="B58" s="15" t="s">
        <v>25</v>
      </c>
      <c r="C58" s="14" t="s">
        <v>54</v>
      </c>
      <c r="D58" s="16"/>
      <c r="E58" s="30" t="s">
        <v>54</v>
      </c>
      <c r="F58" s="106"/>
      <c r="G58" s="17">
        <v>5</v>
      </c>
      <c r="H58" s="17">
        <f t="shared" si="1"/>
        <v>0</v>
      </c>
      <c r="I58" s="17">
        <f>H58*G58</f>
        <v>0</v>
      </c>
    </row>
    <row r="59" spans="1:9" x14ac:dyDescent="0.25">
      <c r="A59" s="115"/>
      <c r="B59" s="15" t="s">
        <v>132</v>
      </c>
      <c r="C59" s="14" t="s">
        <v>54</v>
      </c>
      <c r="D59" s="16"/>
      <c r="E59" s="30" t="s">
        <v>54</v>
      </c>
      <c r="F59" s="106"/>
      <c r="G59" s="17">
        <v>1</v>
      </c>
      <c r="H59" s="17">
        <f t="shared" si="1"/>
        <v>0</v>
      </c>
      <c r="I59" s="17">
        <f>H59*G59</f>
        <v>0</v>
      </c>
    </row>
    <row r="60" spans="1:9" x14ac:dyDescent="0.25">
      <c r="A60" s="115"/>
      <c r="B60" s="15" t="s">
        <v>26</v>
      </c>
      <c r="C60" s="14" t="s">
        <v>9</v>
      </c>
      <c r="D60" s="16"/>
      <c r="E60" s="30" t="s">
        <v>10</v>
      </c>
      <c r="F60" s="106"/>
      <c r="G60" s="17">
        <v>1</v>
      </c>
      <c r="H60" s="17">
        <f t="shared" si="1"/>
        <v>0</v>
      </c>
      <c r="I60" s="17">
        <f t="shared" ref="I60:I67" si="18">H60*G60</f>
        <v>0</v>
      </c>
    </row>
    <row r="61" spans="1:9" x14ac:dyDescent="0.25">
      <c r="A61" s="115"/>
      <c r="B61" s="15" t="s">
        <v>27</v>
      </c>
      <c r="C61" s="14" t="s">
        <v>9</v>
      </c>
      <c r="D61" s="16"/>
      <c r="E61" s="30" t="s">
        <v>10</v>
      </c>
      <c r="F61" s="106"/>
      <c r="G61" s="17">
        <v>10</v>
      </c>
      <c r="H61" s="17">
        <f t="shared" si="1"/>
        <v>0</v>
      </c>
      <c r="I61" s="17">
        <f t="shared" si="18"/>
        <v>0</v>
      </c>
    </row>
    <row r="62" spans="1:9" x14ac:dyDescent="0.25">
      <c r="A62" s="115"/>
      <c r="B62" s="15" t="s">
        <v>28</v>
      </c>
      <c r="C62" s="14"/>
      <c r="D62" s="20"/>
      <c r="E62" s="20"/>
      <c r="F62" s="20"/>
      <c r="G62" s="20"/>
      <c r="H62" s="20"/>
      <c r="I62" s="20"/>
    </row>
    <row r="63" spans="1:9" ht="24" x14ac:dyDescent="0.25">
      <c r="A63" s="115"/>
      <c r="B63" s="15" t="s">
        <v>57</v>
      </c>
      <c r="C63" s="14" t="str">
        <f t="shared" ref="C63:C64" si="19">E63</f>
        <v>State type, manufacturer and ratings</v>
      </c>
      <c r="D63" s="16"/>
      <c r="E63" s="30" t="s">
        <v>59</v>
      </c>
      <c r="F63" s="106"/>
      <c r="G63" s="17">
        <v>5</v>
      </c>
      <c r="H63" s="17">
        <f t="shared" si="1"/>
        <v>0</v>
      </c>
      <c r="I63" s="17">
        <f t="shared" si="18"/>
        <v>0</v>
      </c>
    </row>
    <row r="64" spans="1:9" ht="24" x14ac:dyDescent="0.25">
      <c r="A64" s="115"/>
      <c r="B64" s="15" t="s">
        <v>58</v>
      </c>
      <c r="C64" s="14" t="str">
        <f t="shared" si="19"/>
        <v>State type, manufacturer and ratings</v>
      </c>
      <c r="D64" s="16"/>
      <c r="E64" s="30" t="s">
        <v>59</v>
      </c>
      <c r="F64" s="106"/>
      <c r="G64" s="17">
        <v>5</v>
      </c>
      <c r="H64" s="17">
        <f t="shared" ref="H64" si="20">IF(OR(D64="Yes",D64="Y",D64="YES",D64="y"),3,IF(OR(D64="Partial",D64="P",D64="PARTIAL",D64="p"),1,0))</f>
        <v>0</v>
      </c>
      <c r="I64" s="17">
        <f t="shared" si="18"/>
        <v>0</v>
      </c>
    </row>
    <row r="65" spans="1:9" x14ac:dyDescent="0.25">
      <c r="A65" s="115"/>
      <c r="B65" s="15" t="s">
        <v>25</v>
      </c>
      <c r="C65" s="14" t="s">
        <v>54</v>
      </c>
      <c r="D65" s="16"/>
      <c r="E65" s="30" t="s">
        <v>54</v>
      </c>
      <c r="F65" s="106"/>
      <c r="G65" s="17">
        <v>5</v>
      </c>
      <c r="H65" s="17">
        <f t="shared" si="1"/>
        <v>0</v>
      </c>
      <c r="I65" s="17">
        <f t="shared" si="18"/>
        <v>0</v>
      </c>
    </row>
    <row r="66" spans="1:9" x14ac:dyDescent="0.25">
      <c r="A66" s="116"/>
      <c r="B66" s="15" t="s">
        <v>26</v>
      </c>
      <c r="C66" s="14" t="s">
        <v>9</v>
      </c>
      <c r="D66" s="16"/>
      <c r="E66" s="30" t="s">
        <v>10</v>
      </c>
      <c r="F66" s="106"/>
      <c r="G66" s="17">
        <v>1</v>
      </c>
      <c r="H66" s="17">
        <f t="shared" si="1"/>
        <v>0</v>
      </c>
      <c r="I66" s="17">
        <f t="shared" si="18"/>
        <v>0</v>
      </c>
    </row>
    <row r="67" spans="1:9" x14ac:dyDescent="0.25">
      <c r="A67" s="114">
        <v>2.5</v>
      </c>
      <c r="B67" s="15" t="s">
        <v>27</v>
      </c>
      <c r="C67" s="14" t="s">
        <v>9</v>
      </c>
      <c r="D67" s="16"/>
      <c r="E67" s="30" t="s">
        <v>10</v>
      </c>
      <c r="F67" s="106"/>
      <c r="G67" s="17">
        <v>10</v>
      </c>
      <c r="H67" s="17">
        <f t="shared" si="1"/>
        <v>0</v>
      </c>
      <c r="I67" s="17">
        <f t="shared" si="18"/>
        <v>0</v>
      </c>
    </row>
    <row r="68" spans="1:9" ht="25.5" x14ac:dyDescent="0.25">
      <c r="A68" s="115"/>
      <c r="B68" s="22" t="s">
        <v>36</v>
      </c>
      <c r="C68" s="14" t="s">
        <v>21</v>
      </c>
      <c r="D68" s="20"/>
      <c r="E68" s="20"/>
      <c r="F68" s="20"/>
      <c r="G68" s="20"/>
      <c r="H68" s="20"/>
      <c r="I68" s="20"/>
    </row>
    <row r="69" spans="1:9" x14ac:dyDescent="0.25">
      <c r="A69" s="115"/>
      <c r="B69" s="15" t="s">
        <v>23</v>
      </c>
      <c r="C69" s="14"/>
      <c r="D69" s="20"/>
      <c r="E69" s="20"/>
      <c r="F69" s="20"/>
      <c r="G69" s="20"/>
      <c r="H69" s="20"/>
      <c r="I69" s="20"/>
    </row>
    <row r="70" spans="1:9" x14ac:dyDescent="0.25">
      <c r="A70" s="115"/>
      <c r="B70" s="15" t="s">
        <v>31</v>
      </c>
      <c r="C70" s="14" t="s">
        <v>54</v>
      </c>
      <c r="D70" s="16"/>
      <c r="E70" s="30" t="s">
        <v>54</v>
      </c>
      <c r="F70" s="106"/>
      <c r="G70" s="17">
        <v>5</v>
      </c>
      <c r="H70" s="17">
        <f t="shared" si="1"/>
        <v>0</v>
      </c>
      <c r="I70" s="17">
        <f t="shared" ref="I70" si="21">H70*G70</f>
        <v>0</v>
      </c>
    </row>
    <row r="71" spans="1:9" x14ac:dyDescent="0.25">
      <c r="A71" s="115"/>
      <c r="B71" s="15" t="s">
        <v>32</v>
      </c>
      <c r="C71" s="14" t="s">
        <v>54</v>
      </c>
      <c r="D71" s="16"/>
      <c r="E71" s="30" t="s">
        <v>54</v>
      </c>
      <c r="F71" s="106"/>
      <c r="G71" s="17">
        <v>5</v>
      </c>
      <c r="H71" s="17">
        <f t="shared" si="1"/>
        <v>0</v>
      </c>
      <c r="I71" s="17">
        <f>H71*G71</f>
        <v>0</v>
      </c>
    </row>
    <row r="72" spans="1:9" x14ac:dyDescent="0.25">
      <c r="A72" s="115"/>
      <c r="B72" s="15" t="s">
        <v>35</v>
      </c>
      <c r="C72" s="14" t="s">
        <v>54</v>
      </c>
      <c r="D72" s="16"/>
      <c r="E72" s="30" t="s">
        <v>54</v>
      </c>
      <c r="F72" s="106"/>
      <c r="G72" s="17">
        <v>5</v>
      </c>
      <c r="H72" s="17">
        <f t="shared" si="1"/>
        <v>0</v>
      </c>
      <c r="I72" s="17">
        <f t="shared" ref="I72:I82" si="22">H72*G72</f>
        <v>0</v>
      </c>
    </row>
    <row r="73" spans="1:9" x14ac:dyDescent="0.25">
      <c r="A73" s="115"/>
      <c r="B73" s="15" t="s">
        <v>25</v>
      </c>
      <c r="C73" s="14" t="s">
        <v>54</v>
      </c>
      <c r="D73" s="16"/>
      <c r="E73" s="30" t="s">
        <v>54</v>
      </c>
      <c r="F73" s="106"/>
      <c r="G73" s="17">
        <v>5</v>
      </c>
      <c r="H73" s="17">
        <f t="shared" si="1"/>
        <v>0</v>
      </c>
      <c r="I73" s="17">
        <f t="shared" si="22"/>
        <v>0</v>
      </c>
    </row>
    <row r="74" spans="1:9" x14ac:dyDescent="0.25">
      <c r="A74" s="115"/>
      <c r="B74" s="15" t="s">
        <v>132</v>
      </c>
      <c r="C74" s="14" t="s">
        <v>54</v>
      </c>
      <c r="D74" s="16"/>
      <c r="E74" s="30" t="s">
        <v>54</v>
      </c>
      <c r="F74" s="106"/>
      <c r="G74" s="17">
        <v>1</v>
      </c>
      <c r="H74" s="17">
        <f t="shared" si="1"/>
        <v>0</v>
      </c>
      <c r="I74" s="17">
        <f>H74*G74</f>
        <v>0</v>
      </c>
    </row>
    <row r="75" spans="1:9" x14ac:dyDescent="0.25">
      <c r="A75" s="115"/>
      <c r="B75" s="15" t="s">
        <v>26</v>
      </c>
      <c r="C75" s="14" t="s">
        <v>9</v>
      </c>
      <c r="D75" s="16"/>
      <c r="E75" s="30" t="s">
        <v>10</v>
      </c>
      <c r="F75" s="106"/>
      <c r="G75" s="17">
        <v>1</v>
      </c>
      <c r="H75" s="17">
        <f t="shared" si="1"/>
        <v>0</v>
      </c>
      <c r="I75" s="17">
        <f t="shared" si="22"/>
        <v>0</v>
      </c>
    </row>
    <row r="76" spans="1:9" x14ac:dyDescent="0.25">
      <c r="A76" s="115"/>
      <c r="B76" s="15" t="s">
        <v>27</v>
      </c>
      <c r="C76" s="14" t="s">
        <v>9</v>
      </c>
      <c r="D76" s="16"/>
      <c r="E76" s="30" t="s">
        <v>10</v>
      </c>
      <c r="F76" s="106"/>
      <c r="G76" s="17">
        <v>10</v>
      </c>
      <c r="H76" s="17">
        <f t="shared" si="1"/>
        <v>0</v>
      </c>
      <c r="I76" s="17">
        <f t="shared" si="22"/>
        <v>0</v>
      </c>
    </row>
    <row r="77" spans="1:9" x14ac:dyDescent="0.25">
      <c r="A77" s="115"/>
      <c r="B77" s="15" t="s">
        <v>33</v>
      </c>
      <c r="C77" s="14"/>
      <c r="D77" s="20"/>
      <c r="E77" s="20"/>
      <c r="F77" s="20"/>
      <c r="G77" s="20"/>
      <c r="H77" s="20"/>
      <c r="I77" s="20"/>
    </row>
    <row r="78" spans="1:9" ht="24" x14ac:dyDescent="0.25">
      <c r="A78" s="115"/>
      <c r="B78" s="15" t="s">
        <v>57</v>
      </c>
      <c r="C78" s="14" t="str">
        <f t="shared" ref="C78:C79" si="23">E78</f>
        <v>State type, manufacturer and ratings</v>
      </c>
      <c r="D78" s="16"/>
      <c r="E78" s="30" t="s">
        <v>59</v>
      </c>
      <c r="F78" s="106"/>
      <c r="G78" s="17">
        <v>5</v>
      </c>
      <c r="H78" s="17">
        <f t="shared" si="1"/>
        <v>0</v>
      </c>
      <c r="I78" s="17">
        <f t="shared" si="22"/>
        <v>0</v>
      </c>
    </row>
    <row r="79" spans="1:9" ht="24" x14ac:dyDescent="0.25">
      <c r="A79" s="115"/>
      <c r="B79" s="15" t="s">
        <v>58</v>
      </c>
      <c r="C79" s="14" t="str">
        <f t="shared" si="23"/>
        <v>State type, manufacturer and ratings</v>
      </c>
      <c r="D79" s="16"/>
      <c r="E79" s="30" t="s">
        <v>59</v>
      </c>
      <c r="F79" s="106"/>
      <c r="G79" s="17">
        <v>5</v>
      </c>
      <c r="H79" s="17">
        <f t="shared" ref="H79" si="24">IF(OR(D79="Yes",D79="Y",D79="YES",D79="y"),3,IF(OR(D79="Partial",D79="P",D79="PARTIAL",D79="p"),1,0))</f>
        <v>0</v>
      </c>
      <c r="I79" s="17">
        <f t="shared" si="22"/>
        <v>0</v>
      </c>
    </row>
    <row r="80" spans="1:9" x14ac:dyDescent="0.25">
      <c r="A80" s="115"/>
      <c r="B80" s="15" t="s">
        <v>25</v>
      </c>
      <c r="C80" s="14" t="s">
        <v>54</v>
      </c>
      <c r="D80" s="16"/>
      <c r="E80" s="30" t="s">
        <v>54</v>
      </c>
      <c r="F80" s="106"/>
      <c r="G80" s="17">
        <v>5</v>
      </c>
      <c r="H80" s="17">
        <f t="shared" si="1"/>
        <v>0</v>
      </c>
      <c r="I80" s="17">
        <f t="shared" si="22"/>
        <v>0</v>
      </c>
    </row>
    <row r="81" spans="1:9" x14ac:dyDescent="0.25">
      <c r="A81" s="116"/>
      <c r="B81" s="15" t="s">
        <v>26</v>
      </c>
      <c r="C81" s="14" t="s">
        <v>9</v>
      </c>
      <c r="D81" s="16"/>
      <c r="E81" s="30" t="s">
        <v>10</v>
      </c>
      <c r="F81" s="106"/>
      <c r="G81" s="17">
        <v>1</v>
      </c>
      <c r="H81" s="17">
        <f t="shared" ref="H81:H134" si="25">IF(OR(D81="Yes",D81="Y",D81="YES",D81="y"),3,IF(OR(D81="Partial",D81="P",D81="PARTIAL",D81="p"),1,0))</f>
        <v>0</v>
      </c>
      <c r="I81" s="17">
        <f t="shared" si="22"/>
        <v>0</v>
      </c>
    </row>
    <row r="82" spans="1:9" x14ac:dyDescent="0.25">
      <c r="A82" s="12">
        <v>3</v>
      </c>
      <c r="B82" s="15" t="s">
        <v>27</v>
      </c>
      <c r="C82" s="14" t="s">
        <v>9</v>
      </c>
      <c r="D82" s="16"/>
      <c r="E82" s="30" t="s">
        <v>10</v>
      </c>
      <c r="F82" s="106"/>
      <c r="G82" s="17">
        <v>10</v>
      </c>
      <c r="H82" s="17">
        <f t="shared" si="25"/>
        <v>0</v>
      </c>
      <c r="I82" s="17">
        <f t="shared" si="22"/>
        <v>0</v>
      </c>
    </row>
    <row r="83" spans="1:9" ht="26.25" x14ac:dyDescent="0.25">
      <c r="A83" s="114">
        <v>3.1</v>
      </c>
      <c r="B83" s="19" t="s">
        <v>37</v>
      </c>
      <c r="C83" s="14" t="s">
        <v>21</v>
      </c>
      <c r="D83" s="20"/>
      <c r="E83" s="20"/>
      <c r="F83" s="20"/>
      <c r="G83" s="20"/>
      <c r="H83" s="20"/>
      <c r="I83" s="20"/>
    </row>
    <row r="84" spans="1:9" x14ac:dyDescent="0.25">
      <c r="A84" s="115"/>
      <c r="B84" s="22" t="s">
        <v>38</v>
      </c>
      <c r="C84" s="14"/>
      <c r="D84" s="20"/>
      <c r="E84" s="20"/>
      <c r="F84" s="20"/>
      <c r="G84" s="20"/>
      <c r="H84" s="20"/>
      <c r="I84" s="20"/>
    </row>
    <row r="85" spans="1:9" ht="24" x14ac:dyDescent="0.25">
      <c r="A85" s="115"/>
      <c r="B85" s="15" t="s">
        <v>57</v>
      </c>
      <c r="C85" s="14" t="str">
        <f t="shared" ref="C85:C86" si="26">E85</f>
        <v>State type, manufacturer and ratings</v>
      </c>
      <c r="D85" s="16"/>
      <c r="E85" s="30" t="s">
        <v>59</v>
      </c>
      <c r="F85" s="106"/>
      <c r="G85" s="17">
        <v>5</v>
      </c>
      <c r="H85" s="17">
        <f t="shared" si="25"/>
        <v>0</v>
      </c>
      <c r="I85" s="17">
        <f t="shared" ref="I85:I87" si="27">H85*G85</f>
        <v>0</v>
      </c>
    </row>
    <row r="86" spans="1:9" ht="24" x14ac:dyDescent="0.25">
      <c r="A86" s="115"/>
      <c r="B86" s="15" t="s">
        <v>58</v>
      </c>
      <c r="C86" s="14" t="str">
        <f t="shared" si="26"/>
        <v>State type, manufacturer and ratings</v>
      </c>
      <c r="D86" s="16"/>
      <c r="E86" s="30" t="s">
        <v>59</v>
      </c>
      <c r="F86" s="106"/>
      <c r="G86" s="17">
        <v>5</v>
      </c>
      <c r="H86" s="17">
        <f t="shared" si="25"/>
        <v>0</v>
      </c>
      <c r="I86" s="17">
        <f t="shared" si="27"/>
        <v>0</v>
      </c>
    </row>
    <row r="87" spans="1:9" x14ac:dyDescent="0.25">
      <c r="A87" s="115"/>
      <c r="B87" s="15" t="s">
        <v>40</v>
      </c>
      <c r="C87" s="14" t="s">
        <v>54</v>
      </c>
      <c r="D87" s="16"/>
      <c r="E87" s="30" t="s">
        <v>54</v>
      </c>
      <c r="F87" s="106"/>
      <c r="G87" s="17">
        <v>5</v>
      </c>
      <c r="H87" s="17">
        <f t="shared" si="25"/>
        <v>0</v>
      </c>
      <c r="I87" s="17">
        <f t="shared" si="27"/>
        <v>0</v>
      </c>
    </row>
    <row r="88" spans="1:9" x14ac:dyDescent="0.25">
      <c r="A88" s="115"/>
      <c r="B88" s="15" t="s">
        <v>41</v>
      </c>
      <c r="C88" s="14" t="s">
        <v>54</v>
      </c>
      <c r="D88" s="16"/>
      <c r="E88" s="30" t="s">
        <v>54</v>
      </c>
      <c r="F88" s="106"/>
      <c r="G88" s="17">
        <v>5</v>
      </c>
      <c r="H88" s="17">
        <f t="shared" si="25"/>
        <v>0</v>
      </c>
      <c r="I88" s="17">
        <f>H88*G88</f>
        <v>0</v>
      </c>
    </row>
    <row r="89" spans="1:9" x14ac:dyDescent="0.25">
      <c r="A89" s="115"/>
      <c r="B89" s="15" t="s">
        <v>25</v>
      </c>
      <c r="C89" s="14" t="s">
        <v>54</v>
      </c>
      <c r="D89" s="16"/>
      <c r="E89" s="30" t="s">
        <v>54</v>
      </c>
      <c r="F89" s="106"/>
      <c r="G89" s="17">
        <v>5</v>
      </c>
      <c r="H89" s="17">
        <f t="shared" si="25"/>
        <v>0</v>
      </c>
      <c r="I89" s="17">
        <f t="shared" ref="I89:I94" si="28">H89*G89</f>
        <v>0</v>
      </c>
    </row>
    <row r="90" spans="1:9" x14ac:dyDescent="0.25">
      <c r="A90" s="116"/>
      <c r="B90" s="15" t="s">
        <v>26</v>
      </c>
      <c r="C90" s="14" t="s">
        <v>9</v>
      </c>
      <c r="D90" s="16"/>
      <c r="E90" s="30" t="s">
        <v>10</v>
      </c>
      <c r="F90" s="106"/>
      <c r="G90" s="17">
        <v>1</v>
      </c>
      <c r="H90" s="17">
        <f t="shared" si="25"/>
        <v>0</v>
      </c>
      <c r="I90" s="17">
        <f t="shared" si="28"/>
        <v>0</v>
      </c>
    </row>
    <row r="91" spans="1:9" x14ac:dyDescent="0.25">
      <c r="A91" s="114">
        <v>3.2</v>
      </c>
      <c r="B91" s="15" t="s">
        <v>27</v>
      </c>
      <c r="C91" s="14" t="s">
        <v>9</v>
      </c>
      <c r="D91" s="16"/>
      <c r="E91" s="30" t="s">
        <v>10</v>
      </c>
      <c r="F91" s="106"/>
      <c r="G91" s="17">
        <v>10</v>
      </c>
      <c r="H91" s="17">
        <f t="shared" si="25"/>
        <v>0</v>
      </c>
      <c r="I91" s="17">
        <f t="shared" si="28"/>
        <v>0</v>
      </c>
    </row>
    <row r="92" spans="1:9" x14ac:dyDescent="0.25">
      <c r="A92" s="115"/>
      <c r="B92" s="22" t="s">
        <v>42</v>
      </c>
      <c r="C92" s="14"/>
      <c r="D92" s="20"/>
      <c r="E92" s="20"/>
      <c r="F92" s="20"/>
      <c r="G92" s="20"/>
      <c r="H92" s="20"/>
      <c r="I92" s="20"/>
    </row>
    <row r="93" spans="1:9" x14ac:dyDescent="0.25">
      <c r="A93" s="115"/>
      <c r="B93" s="15" t="s">
        <v>39</v>
      </c>
      <c r="C93" s="14" t="s">
        <v>54</v>
      </c>
      <c r="D93" s="16"/>
      <c r="E93" s="30" t="s">
        <v>54</v>
      </c>
      <c r="F93" s="106"/>
      <c r="G93" s="17">
        <v>5</v>
      </c>
      <c r="H93" s="17">
        <f t="shared" si="25"/>
        <v>0</v>
      </c>
      <c r="I93" s="17">
        <f t="shared" si="28"/>
        <v>0</v>
      </c>
    </row>
    <row r="94" spans="1:9" x14ac:dyDescent="0.25">
      <c r="A94" s="115"/>
      <c r="B94" s="15" t="s">
        <v>43</v>
      </c>
      <c r="C94" s="14" t="s">
        <v>54</v>
      </c>
      <c r="D94" s="16"/>
      <c r="E94" s="30" t="s">
        <v>54</v>
      </c>
      <c r="F94" s="106"/>
      <c r="G94" s="17">
        <v>5</v>
      </c>
      <c r="H94" s="17">
        <f t="shared" si="25"/>
        <v>0</v>
      </c>
      <c r="I94" s="17">
        <f t="shared" si="28"/>
        <v>0</v>
      </c>
    </row>
    <row r="95" spans="1:9" x14ac:dyDescent="0.25">
      <c r="A95" s="115"/>
      <c r="B95" s="15" t="s">
        <v>25</v>
      </c>
      <c r="C95" s="14" t="s">
        <v>54</v>
      </c>
      <c r="D95" s="16"/>
      <c r="E95" s="30" t="s">
        <v>54</v>
      </c>
      <c r="F95" s="106"/>
      <c r="G95" s="17">
        <v>5</v>
      </c>
      <c r="H95" s="17">
        <f t="shared" si="25"/>
        <v>0</v>
      </c>
      <c r="I95" s="17">
        <f>H95*G95</f>
        <v>0</v>
      </c>
    </row>
    <row r="96" spans="1:9" x14ac:dyDescent="0.25">
      <c r="A96" s="116"/>
      <c r="B96" s="15" t="s">
        <v>26</v>
      </c>
      <c r="C96" s="14" t="s">
        <v>9</v>
      </c>
      <c r="D96" s="16"/>
      <c r="E96" s="30" t="s">
        <v>10</v>
      </c>
      <c r="F96" s="106"/>
      <c r="G96" s="17">
        <v>1</v>
      </c>
      <c r="H96" s="17">
        <f t="shared" si="25"/>
        <v>0</v>
      </c>
      <c r="I96" s="17">
        <f t="shared" ref="I96:I101" si="29">H96*G96</f>
        <v>0</v>
      </c>
    </row>
    <row r="97" spans="1:9" x14ac:dyDescent="0.25">
      <c r="A97" s="114">
        <v>3.3</v>
      </c>
      <c r="B97" s="15" t="s">
        <v>27</v>
      </c>
      <c r="C97" s="14" t="s">
        <v>9</v>
      </c>
      <c r="D97" s="16"/>
      <c r="E97" s="30" t="s">
        <v>10</v>
      </c>
      <c r="F97" s="106"/>
      <c r="G97" s="17">
        <v>10</v>
      </c>
      <c r="H97" s="17">
        <f t="shared" si="25"/>
        <v>0</v>
      </c>
      <c r="I97" s="17">
        <f t="shared" si="29"/>
        <v>0</v>
      </c>
    </row>
    <row r="98" spans="1:9" x14ac:dyDescent="0.25">
      <c r="A98" s="115"/>
      <c r="B98" s="22" t="s">
        <v>44</v>
      </c>
      <c r="C98" s="14"/>
      <c r="D98" s="20"/>
      <c r="E98" s="20"/>
      <c r="F98" s="20"/>
      <c r="G98" s="20"/>
      <c r="H98" s="20"/>
      <c r="I98" s="20"/>
    </row>
    <row r="99" spans="1:9" ht="24" x14ac:dyDescent="0.25">
      <c r="A99" s="115"/>
      <c r="B99" s="15" t="s">
        <v>57</v>
      </c>
      <c r="C99" s="14" t="str">
        <f t="shared" ref="C99:C100" si="30">E99</f>
        <v>State type, manufacturer and ratings</v>
      </c>
      <c r="D99" s="16"/>
      <c r="E99" s="30" t="s">
        <v>59</v>
      </c>
      <c r="F99" s="106"/>
      <c r="G99" s="17">
        <v>5</v>
      </c>
      <c r="H99" s="17">
        <f t="shared" si="25"/>
        <v>0</v>
      </c>
      <c r="I99" s="17">
        <f t="shared" si="29"/>
        <v>0</v>
      </c>
    </row>
    <row r="100" spans="1:9" ht="24" x14ac:dyDescent="0.25">
      <c r="A100" s="115"/>
      <c r="B100" s="15" t="s">
        <v>58</v>
      </c>
      <c r="C100" s="14" t="str">
        <f t="shared" si="30"/>
        <v>State type, manufacturer and ratings</v>
      </c>
      <c r="D100" s="16"/>
      <c r="E100" s="30" t="s">
        <v>59</v>
      </c>
      <c r="F100" s="106"/>
      <c r="G100" s="17">
        <v>5</v>
      </c>
      <c r="H100" s="17">
        <f t="shared" si="25"/>
        <v>0</v>
      </c>
      <c r="I100" s="17">
        <f t="shared" si="29"/>
        <v>0</v>
      </c>
    </row>
    <row r="101" spans="1:9" x14ac:dyDescent="0.25">
      <c r="A101" s="115"/>
      <c r="B101" s="15" t="s">
        <v>45</v>
      </c>
      <c r="C101" s="14" t="s">
        <v>54</v>
      </c>
      <c r="D101" s="16"/>
      <c r="E101" s="30" t="s">
        <v>54</v>
      </c>
      <c r="F101" s="106"/>
      <c r="G101" s="17">
        <v>5</v>
      </c>
      <c r="H101" s="17">
        <f t="shared" si="25"/>
        <v>0</v>
      </c>
      <c r="I101" s="17">
        <f t="shared" si="29"/>
        <v>0</v>
      </c>
    </row>
    <row r="102" spans="1:9" x14ac:dyDescent="0.25">
      <c r="A102" s="115"/>
      <c r="B102" s="15" t="s">
        <v>25</v>
      </c>
      <c r="C102" s="14" t="s">
        <v>54</v>
      </c>
      <c r="D102" s="16"/>
      <c r="E102" s="30" t="s">
        <v>54</v>
      </c>
      <c r="F102" s="106"/>
      <c r="G102" s="17">
        <v>5</v>
      </c>
      <c r="H102" s="17">
        <f t="shared" si="25"/>
        <v>0</v>
      </c>
      <c r="I102" s="17">
        <f>H102*G102</f>
        <v>0</v>
      </c>
    </row>
    <row r="103" spans="1:9" x14ac:dyDescent="0.25">
      <c r="A103" s="116"/>
      <c r="B103" s="15" t="s">
        <v>26</v>
      </c>
      <c r="C103" s="14" t="s">
        <v>9</v>
      </c>
      <c r="D103" s="16"/>
      <c r="E103" s="30" t="s">
        <v>10</v>
      </c>
      <c r="F103" s="106"/>
      <c r="G103" s="17">
        <v>1</v>
      </c>
      <c r="H103" s="17">
        <f t="shared" si="25"/>
        <v>0</v>
      </c>
      <c r="I103" s="17">
        <f t="shared" ref="I103:I108" si="31">H103*G103</f>
        <v>0</v>
      </c>
    </row>
    <row r="104" spans="1:9" x14ac:dyDescent="0.25">
      <c r="A104" s="114">
        <v>3.4</v>
      </c>
      <c r="B104" s="15" t="s">
        <v>27</v>
      </c>
      <c r="C104" s="14" t="s">
        <v>9</v>
      </c>
      <c r="D104" s="16"/>
      <c r="E104" s="30" t="s">
        <v>10</v>
      </c>
      <c r="F104" s="106"/>
      <c r="G104" s="17">
        <v>10</v>
      </c>
      <c r="H104" s="17">
        <f t="shared" si="25"/>
        <v>0</v>
      </c>
      <c r="I104" s="17">
        <f t="shared" si="31"/>
        <v>0</v>
      </c>
    </row>
    <row r="105" spans="1:9" x14ac:dyDescent="0.25">
      <c r="A105" s="115"/>
      <c r="B105" s="22" t="s">
        <v>46</v>
      </c>
      <c r="C105" s="14"/>
      <c r="D105" s="20"/>
      <c r="E105" s="20"/>
      <c r="F105" s="20"/>
      <c r="G105" s="20"/>
      <c r="H105" s="20"/>
      <c r="I105" s="20"/>
    </row>
    <row r="106" spans="1:9" ht="24" x14ac:dyDescent="0.25">
      <c r="A106" s="115"/>
      <c r="B106" s="15" t="s">
        <v>57</v>
      </c>
      <c r="C106" s="14" t="str">
        <f t="shared" ref="C106:C107" si="32">E106</f>
        <v>State type, manufacturer and ratings</v>
      </c>
      <c r="D106" s="16"/>
      <c r="E106" s="30" t="s">
        <v>59</v>
      </c>
      <c r="F106" s="106"/>
      <c r="G106" s="17">
        <v>5</v>
      </c>
      <c r="H106" s="17">
        <f t="shared" si="25"/>
        <v>0</v>
      </c>
      <c r="I106" s="17">
        <f t="shared" si="31"/>
        <v>0</v>
      </c>
    </row>
    <row r="107" spans="1:9" ht="24" x14ac:dyDescent="0.25">
      <c r="A107" s="115"/>
      <c r="B107" s="15" t="s">
        <v>58</v>
      </c>
      <c r="C107" s="14" t="str">
        <f t="shared" si="32"/>
        <v>State type, manufacturer and ratings</v>
      </c>
      <c r="D107" s="16"/>
      <c r="E107" s="30" t="s">
        <v>59</v>
      </c>
      <c r="F107" s="106"/>
      <c r="G107" s="17">
        <v>5</v>
      </c>
      <c r="H107" s="17">
        <f t="shared" si="25"/>
        <v>0</v>
      </c>
      <c r="I107" s="17">
        <f t="shared" si="31"/>
        <v>0</v>
      </c>
    </row>
    <row r="108" spans="1:9" x14ac:dyDescent="0.25">
      <c r="A108" s="115"/>
      <c r="B108" s="15" t="s">
        <v>47</v>
      </c>
      <c r="C108" s="14" t="s">
        <v>54</v>
      </c>
      <c r="D108" s="16"/>
      <c r="E108" s="30" t="s">
        <v>54</v>
      </c>
      <c r="F108" s="106"/>
      <c r="G108" s="17">
        <v>5</v>
      </c>
      <c r="H108" s="17">
        <f t="shared" si="25"/>
        <v>0</v>
      </c>
      <c r="I108" s="17">
        <f t="shared" si="31"/>
        <v>0</v>
      </c>
    </row>
    <row r="109" spans="1:9" x14ac:dyDescent="0.25">
      <c r="A109" s="115"/>
      <c r="B109" s="15" t="s">
        <v>45</v>
      </c>
      <c r="C109" s="14" t="s">
        <v>54</v>
      </c>
      <c r="D109" s="16"/>
      <c r="E109" s="30" t="s">
        <v>54</v>
      </c>
      <c r="F109" s="106"/>
      <c r="G109" s="17">
        <v>5</v>
      </c>
      <c r="H109" s="17">
        <f t="shared" si="25"/>
        <v>0</v>
      </c>
      <c r="I109" s="17">
        <f>H109*G109</f>
        <v>0</v>
      </c>
    </row>
    <row r="110" spans="1:9" x14ac:dyDescent="0.25">
      <c r="A110" s="115"/>
      <c r="B110" s="15" t="s">
        <v>25</v>
      </c>
      <c r="C110" s="14" t="s">
        <v>54</v>
      </c>
      <c r="D110" s="16"/>
      <c r="E110" s="30" t="s">
        <v>54</v>
      </c>
      <c r="F110" s="106"/>
      <c r="G110" s="17">
        <v>5</v>
      </c>
      <c r="H110" s="17">
        <f t="shared" si="25"/>
        <v>0</v>
      </c>
      <c r="I110" s="17">
        <f t="shared" ref="I110:I112" si="33">H110*G110</f>
        <v>0</v>
      </c>
    </row>
    <row r="111" spans="1:9" x14ac:dyDescent="0.25">
      <c r="A111" s="116"/>
      <c r="B111" s="15" t="s">
        <v>26</v>
      </c>
      <c r="C111" s="14" t="s">
        <v>9</v>
      </c>
      <c r="D111" s="16"/>
      <c r="E111" s="30" t="s">
        <v>10</v>
      </c>
      <c r="F111" s="106"/>
      <c r="G111" s="17">
        <v>1</v>
      </c>
      <c r="H111" s="17">
        <f t="shared" si="25"/>
        <v>0</v>
      </c>
      <c r="I111" s="17">
        <f t="shared" si="33"/>
        <v>0</v>
      </c>
    </row>
    <row r="112" spans="1:9" x14ac:dyDescent="0.25">
      <c r="A112" s="12">
        <v>4</v>
      </c>
      <c r="B112" s="15" t="s">
        <v>27</v>
      </c>
      <c r="C112" s="14" t="s">
        <v>9</v>
      </c>
      <c r="D112" s="16"/>
      <c r="E112" s="30" t="s">
        <v>10</v>
      </c>
      <c r="F112" s="106"/>
      <c r="G112" s="17">
        <v>10</v>
      </c>
      <c r="H112" s="17">
        <f t="shared" si="25"/>
        <v>0</v>
      </c>
      <c r="I112" s="17">
        <f t="shared" si="33"/>
        <v>0</v>
      </c>
    </row>
    <row r="113" spans="1:9" ht="26.25" x14ac:dyDescent="0.25">
      <c r="A113" s="114">
        <v>4.0999999999999996</v>
      </c>
      <c r="B113" s="19" t="s">
        <v>48</v>
      </c>
      <c r="C113" s="14" t="s">
        <v>21</v>
      </c>
      <c r="D113" s="20"/>
      <c r="E113" s="20"/>
      <c r="F113" s="20"/>
      <c r="G113" s="20"/>
      <c r="H113" s="20"/>
      <c r="I113" s="20"/>
    </row>
    <row r="114" spans="1:9" x14ac:dyDescent="0.25">
      <c r="A114" s="115"/>
      <c r="B114" s="22" t="s">
        <v>49</v>
      </c>
      <c r="C114" s="14"/>
      <c r="D114" s="20"/>
      <c r="E114" s="20"/>
      <c r="F114" s="20"/>
      <c r="G114" s="20"/>
      <c r="H114" s="20"/>
      <c r="I114" s="20"/>
    </row>
    <row r="115" spans="1:9" ht="24" x14ac:dyDescent="0.25">
      <c r="A115" s="115"/>
      <c r="B115" s="15" t="s">
        <v>58</v>
      </c>
      <c r="C115" s="14" t="str">
        <f t="shared" ref="C115" si="34">E115</f>
        <v>State type, manufacturer and ratings</v>
      </c>
      <c r="D115" s="16"/>
      <c r="E115" s="30" t="s">
        <v>59</v>
      </c>
      <c r="F115" s="106"/>
      <c r="G115" s="17">
        <v>5</v>
      </c>
      <c r="H115" s="17">
        <f t="shared" si="25"/>
        <v>0</v>
      </c>
      <c r="I115" s="17">
        <f t="shared" ref="I115:I116" si="35">H115*G115</f>
        <v>0</v>
      </c>
    </row>
    <row r="116" spans="1:9" x14ac:dyDescent="0.25">
      <c r="A116" s="115"/>
      <c r="B116" s="15" t="s">
        <v>50</v>
      </c>
      <c r="C116" s="14" t="s">
        <v>54</v>
      </c>
      <c r="D116" s="16"/>
      <c r="E116" s="30" t="s">
        <v>54</v>
      </c>
      <c r="F116" s="106"/>
      <c r="G116" s="17">
        <v>5</v>
      </c>
      <c r="H116" s="17">
        <f t="shared" si="25"/>
        <v>0</v>
      </c>
      <c r="I116" s="17">
        <f t="shared" si="35"/>
        <v>0</v>
      </c>
    </row>
    <row r="117" spans="1:9" x14ac:dyDescent="0.25">
      <c r="A117" s="115"/>
      <c r="B117" s="15" t="s">
        <v>25</v>
      </c>
      <c r="C117" s="14" t="s">
        <v>54</v>
      </c>
      <c r="D117" s="16"/>
      <c r="E117" s="30" t="s">
        <v>54</v>
      </c>
      <c r="F117" s="106"/>
      <c r="G117" s="17">
        <v>5</v>
      </c>
      <c r="H117" s="17">
        <f t="shared" si="25"/>
        <v>0</v>
      </c>
      <c r="I117" s="17">
        <f>H117*G117</f>
        <v>0</v>
      </c>
    </row>
    <row r="118" spans="1:9" x14ac:dyDescent="0.25">
      <c r="A118" s="116"/>
      <c r="B118" s="15" t="s">
        <v>26</v>
      </c>
      <c r="C118" s="14" t="s">
        <v>9</v>
      </c>
      <c r="D118" s="16"/>
      <c r="E118" s="30" t="s">
        <v>10</v>
      </c>
      <c r="F118" s="106"/>
      <c r="G118" s="17">
        <v>1</v>
      </c>
      <c r="H118" s="17">
        <f t="shared" si="25"/>
        <v>0</v>
      </c>
      <c r="I118" s="17">
        <f t="shared" ref="I118:I122" si="36">H118*G118</f>
        <v>0</v>
      </c>
    </row>
    <row r="119" spans="1:9" x14ac:dyDescent="0.25">
      <c r="A119" s="114">
        <v>4.2</v>
      </c>
      <c r="B119" s="15" t="s">
        <v>27</v>
      </c>
      <c r="C119" s="14" t="s">
        <v>9</v>
      </c>
      <c r="D119" s="16"/>
      <c r="E119" s="30" t="s">
        <v>10</v>
      </c>
      <c r="F119" s="106"/>
      <c r="G119" s="17">
        <v>10</v>
      </c>
      <c r="H119" s="17">
        <f t="shared" si="25"/>
        <v>0</v>
      </c>
      <c r="I119" s="17">
        <f t="shared" si="36"/>
        <v>0</v>
      </c>
    </row>
    <row r="120" spans="1:9" x14ac:dyDescent="0.25">
      <c r="A120" s="115"/>
      <c r="B120" s="22" t="s">
        <v>51</v>
      </c>
      <c r="C120" s="14"/>
      <c r="D120" s="20"/>
      <c r="E120" s="20"/>
      <c r="F120" s="20"/>
      <c r="G120" s="20"/>
      <c r="H120" s="20"/>
      <c r="I120" s="20"/>
    </row>
    <row r="121" spans="1:9" ht="24" x14ac:dyDescent="0.25">
      <c r="A121" s="115"/>
      <c r="B121" s="15" t="s">
        <v>58</v>
      </c>
      <c r="C121" s="14" t="str">
        <f t="shared" ref="C121" si="37">E121</f>
        <v>State type, manufacturer and ratings</v>
      </c>
      <c r="D121" s="16"/>
      <c r="E121" s="30" t="s">
        <v>59</v>
      </c>
      <c r="F121" s="106"/>
      <c r="G121" s="17">
        <v>5</v>
      </c>
      <c r="H121" s="17">
        <f t="shared" si="25"/>
        <v>0</v>
      </c>
      <c r="I121" s="17">
        <f t="shared" si="36"/>
        <v>0</v>
      </c>
    </row>
    <row r="122" spans="1:9" x14ac:dyDescent="0.25">
      <c r="A122" s="115"/>
      <c r="B122" s="15" t="s">
        <v>50</v>
      </c>
      <c r="C122" s="14" t="s">
        <v>54</v>
      </c>
      <c r="D122" s="16"/>
      <c r="E122" s="30" t="s">
        <v>54</v>
      </c>
      <c r="F122" s="106"/>
      <c r="G122" s="17">
        <v>5</v>
      </c>
      <c r="H122" s="17">
        <f t="shared" si="25"/>
        <v>0</v>
      </c>
      <c r="I122" s="17">
        <f t="shared" si="36"/>
        <v>0</v>
      </c>
    </row>
    <row r="123" spans="1:9" x14ac:dyDescent="0.25">
      <c r="A123" s="115"/>
      <c r="B123" s="15" t="s">
        <v>25</v>
      </c>
      <c r="C123" s="14" t="s">
        <v>54</v>
      </c>
      <c r="D123" s="16"/>
      <c r="E123" s="30" t="s">
        <v>54</v>
      </c>
      <c r="F123" s="106"/>
      <c r="G123" s="17">
        <v>5</v>
      </c>
      <c r="H123" s="17">
        <f t="shared" si="25"/>
        <v>0</v>
      </c>
      <c r="I123" s="17">
        <f>H123*G123</f>
        <v>0</v>
      </c>
    </row>
    <row r="124" spans="1:9" x14ac:dyDescent="0.25">
      <c r="A124" s="116"/>
      <c r="B124" s="15" t="s">
        <v>26</v>
      </c>
      <c r="C124" s="14" t="s">
        <v>9</v>
      </c>
      <c r="D124" s="16"/>
      <c r="E124" s="30" t="s">
        <v>10</v>
      </c>
      <c r="F124" s="106"/>
      <c r="G124" s="17">
        <v>1</v>
      </c>
      <c r="H124" s="17">
        <f t="shared" si="25"/>
        <v>0</v>
      </c>
      <c r="I124" s="17">
        <f t="shared" ref="I124:I129" si="38">H124*G124</f>
        <v>0</v>
      </c>
    </row>
    <row r="125" spans="1:9" x14ac:dyDescent="0.25">
      <c r="A125" s="114">
        <v>5</v>
      </c>
      <c r="B125" s="15" t="s">
        <v>27</v>
      </c>
      <c r="C125" s="14" t="s">
        <v>9</v>
      </c>
      <c r="D125" s="16"/>
      <c r="E125" s="30" t="s">
        <v>10</v>
      </c>
      <c r="F125" s="106"/>
      <c r="G125" s="17">
        <v>10</v>
      </c>
      <c r="H125" s="17">
        <f t="shared" si="25"/>
        <v>0</v>
      </c>
      <c r="I125" s="17">
        <f t="shared" si="38"/>
        <v>0</v>
      </c>
    </row>
    <row r="126" spans="1:9" ht="25.5" x14ac:dyDescent="0.25">
      <c r="A126" s="115"/>
      <c r="B126" s="22" t="s">
        <v>52</v>
      </c>
      <c r="C126" s="14"/>
      <c r="D126" s="20"/>
      <c r="E126" s="20"/>
      <c r="F126" s="20"/>
      <c r="G126" s="20"/>
      <c r="H126" s="20"/>
      <c r="I126" s="20"/>
    </row>
    <row r="127" spans="1:9" ht="24" x14ac:dyDescent="0.25">
      <c r="A127" s="115"/>
      <c r="B127" s="15" t="s">
        <v>60</v>
      </c>
      <c r="C127" s="14" t="str">
        <f t="shared" ref="C127:C128" si="39">E127</f>
        <v>State type, manufacturer and ratings</v>
      </c>
      <c r="D127" s="16"/>
      <c r="E127" s="30" t="s">
        <v>59</v>
      </c>
      <c r="F127" s="106"/>
      <c r="G127" s="17">
        <v>5</v>
      </c>
      <c r="H127" s="17">
        <f t="shared" ref="H127:H128" si="40">IF(OR(D127="Yes",D127="Y",D127="YES",D127="y"),3,IF(OR(D127="Partial",D127="P",D127="PARTIAL",D127="p"),1,0))</f>
        <v>0</v>
      </c>
      <c r="I127" s="17">
        <f t="shared" si="38"/>
        <v>0</v>
      </c>
    </row>
    <row r="128" spans="1:9" ht="24" x14ac:dyDescent="0.25">
      <c r="A128" s="115"/>
      <c r="B128" s="15" t="s">
        <v>58</v>
      </c>
      <c r="C128" s="14" t="str">
        <f t="shared" si="39"/>
        <v>State type, manufacturer and ratings</v>
      </c>
      <c r="D128" s="16"/>
      <c r="E128" s="30" t="s">
        <v>59</v>
      </c>
      <c r="F128" s="106"/>
      <c r="G128" s="17">
        <v>5</v>
      </c>
      <c r="H128" s="17">
        <f t="shared" si="40"/>
        <v>0</v>
      </c>
      <c r="I128" s="17">
        <f t="shared" si="38"/>
        <v>0</v>
      </c>
    </row>
    <row r="129" spans="1:9" x14ac:dyDescent="0.25">
      <c r="A129" s="115"/>
      <c r="B129" s="15" t="s">
        <v>25</v>
      </c>
      <c r="C129" s="14" t="s">
        <v>54</v>
      </c>
      <c r="D129" s="16"/>
      <c r="E129" s="30" t="s">
        <v>54</v>
      </c>
      <c r="F129" s="106"/>
      <c r="G129" s="17">
        <v>5</v>
      </c>
      <c r="H129" s="17">
        <f t="shared" si="25"/>
        <v>0</v>
      </c>
      <c r="I129" s="17">
        <f t="shared" si="38"/>
        <v>0</v>
      </c>
    </row>
    <row r="130" spans="1:9" x14ac:dyDescent="0.25">
      <c r="A130" s="116"/>
      <c r="B130" s="15" t="s">
        <v>26</v>
      </c>
      <c r="C130" s="14" t="s">
        <v>9</v>
      </c>
      <c r="D130" s="16"/>
      <c r="E130" s="30" t="s">
        <v>10</v>
      </c>
      <c r="F130" s="106"/>
      <c r="G130" s="17">
        <v>1</v>
      </c>
      <c r="H130" s="17">
        <f t="shared" si="25"/>
        <v>0</v>
      </c>
      <c r="I130" s="17">
        <f>H130*G130</f>
        <v>0</v>
      </c>
    </row>
    <row r="131" spans="1:9" x14ac:dyDescent="0.25">
      <c r="A131" s="114">
        <v>6</v>
      </c>
      <c r="B131" s="15" t="s">
        <v>27</v>
      </c>
      <c r="C131" s="14" t="s">
        <v>9</v>
      </c>
      <c r="D131" s="16"/>
      <c r="E131" s="30" t="s">
        <v>10</v>
      </c>
      <c r="F131" s="106"/>
      <c r="G131" s="17">
        <v>10</v>
      </c>
      <c r="H131" s="17">
        <f t="shared" si="25"/>
        <v>0</v>
      </c>
      <c r="I131" s="17">
        <f t="shared" ref="I131:I134" si="41">H131*G131</f>
        <v>0</v>
      </c>
    </row>
    <row r="132" spans="1:9" ht="25.5" x14ac:dyDescent="0.25">
      <c r="A132" s="115"/>
      <c r="B132" s="22" t="s">
        <v>53</v>
      </c>
      <c r="C132" s="14"/>
      <c r="D132" s="20"/>
      <c r="E132" s="20"/>
      <c r="F132" s="20"/>
      <c r="G132" s="20"/>
      <c r="H132" s="20"/>
      <c r="I132" s="20"/>
    </row>
    <row r="133" spans="1:9" ht="24" x14ac:dyDescent="0.25">
      <c r="A133" s="116"/>
      <c r="B133" s="15" t="s">
        <v>58</v>
      </c>
      <c r="C133" s="14" t="str">
        <f t="shared" ref="C133" si="42">E133</f>
        <v>State type, manufacturer and ratings</v>
      </c>
      <c r="D133" s="16"/>
      <c r="E133" s="30" t="s">
        <v>59</v>
      </c>
      <c r="F133" s="106"/>
      <c r="G133" s="17">
        <v>5</v>
      </c>
      <c r="H133" s="17">
        <f t="shared" si="25"/>
        <v>0</v>
      </c>
      <c r="I133" s="17">
        <f t="shared" si="41"/>
        <v>0</v>
      </c>
    </row>
    <row r="134" spans="1:9" ht="18.600000000000001" customHeight="1" x14ac:dyDescent="0.25">
      <c r="A134" s="24"/>
      <c r="B134" s="15" t="s">
        <v>26</v>
      </c>
      <c r="C134" s="14" t="s">
        <v>9</v>
      </c>
      <c r="D134" s="16"/>
      <c r="E134" s="30" t="s">
        <v>10</v>
      </c>
      <c r="F134" s="106"/>
      <c r="G134" s="23">
        <v>1</v>
      </c>
      <c r="H134" s="17">
        <f t="shared" si="25"/>
        <v>0</v>
      </c>
      <c r="I134" s="17">
        <f t="shared" si="41"/>
        <v>0</v>
      </c>
    </row>
    <row r="135" spans="1:9" x14ac:dyDescent="0.25">
      <c r="B135" s="25"/>
      <c r="C135" s="25"/>
      <c r="D135" s="25"/>
      <c r="E135" s="26" t="s">
        <v>4</v>
      </c>
      <c r="F135" s="26"/>
      <c r="G135" s="27">
        <f>SUM(G4:G134)</f>
        <v>479</v>
      </c>
      <c r="I135" s="32">
        <f>(SUM(I4:I134)/(G135*3))*100</f>
        <v>0</v>
      </c>
    </row>
  </sheetData>
  <sheetProtection algorithmName="SHA-512" hashValue="5TC/cDES9a/dPKfavshh98psKqp8btYaGywc8q24sRDeOkjN23VmYXdwMgERZ2Iw2TOhRojlkyD5uTEc1PM8Vg==" saltValue="Fssn0HlmukTJZUcPSA5pbw==" spinCount="100000" sheet="1" selectLockedCells="1"/>
  <mergeCells count="14">
    <mergeCell ref="A67:A81"/>
    <mergeCell ref="A1:E1"/>
    <mergeCell ref="A14:A26"/>
    <mergeCell ref="A27:A38"/>
    <mergeCell ref="A39:A53"/>
    <mergeCell ref="A54:A66"/>
    <mergeCell ref="A125:A130"/>
    <mergeCell ref="A131:A133"/>
    <mergeCell ref="A83:A90"/>
    <mergeCell ref="A91:A96"/>
    <mergeCell ref="A97:A103"/>
    <mergeCell ref="A104:A111"/>
    <mergeCell ref="A113:A118"/>
    <mergeCell ref="A119:A124"/>
  </mergeCells>
  <dataValidations count="1">
    <dataValidation type="list" allowBlank="1" showInputMessage="1" showErrorMessage="1" sqref="D133:D134 F5:F6 D5:D6 D8:D9 F8:F9 F11:F12 D11:D12 D16:D20 F16:F20 F22:F26 D22:D26 D29:D33 F29:F33 F35:F39 D35:D39 D42:D48 F42:F48 F50:F54 D50:D54 D57:D61 F57:F61 F63:F67 D63:D67 D70:D76 F70:F76 F78:F82 D78:D82 D85:D91 F85:F91 F93:F97 D93:D97 D99:D104 F99:F104 F106:F112 D106:D112 D115:D119 F115:F119 F121:F125 D121:D125 D127:D131 F127:F131 F133:F134" xr:uid="{C05582AD-3C02-49E2-92A5-9539D1B29A0E}">
      <formula1>$V$5:$V$7</formula1>
    </dataValidation>
  </dataValidations>
  <pageMargins left="0.1" right="0.1" top="0.5" bottom="0.5" header="0.3" footer="0.3"/>
  <pageSetup paperSize="9" scale="59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workbookViewId="0">
      <selection activeCell="C5" sqref="C5"/>
    </sheetView>
  </sheetViews>
  <sheetFormatPr defaultRowHeight="15" x14ac:dyDescent="0.25"/>
  <cols>
    <col min="1" max="1" width="4.28515625" customWidth="1"/>
    <col min="2" max="2" width="51.7109375" customWidth="1"/>
    <col min="3" max="3" width="58.140625" customWidth="1"/>
    <col min="4" max="4" width="62" customWidth="1"/>
    <col min="5" max="5" width="10.85546875" hidden="1" customWidth="1"/>
    <col min="6" max="6" width="69.85546875" hidden="1" customWidth="1"/>
  </cols>
  <sheetData>
    <row r="1" spans="1:6" ht="16.5" thickBot="1" x14ac:dyDescent="0.3">
      <c r="A1" s="111" t="s">
        <v>62</v>
      </c>
      <c r="B1" s="111"/>
      <c r="C1" s="111"/>
      <c r="D1" s="111"/>
      <c r="E1" s="46"/>
    </row>
    <row r="2" spans="1:6" ht="15.75" thickBot="1" x14ac:dyDescent="0.3">
      <c r="A2" s="33"/>
      <c r="B2" s="34" t="s">
        <v>63</v>
      </c>
      <c r="C2" s="33" t="s">
        <v>55</v>
      </c>
      <c r="D2" s="33" t="s">
        <v>64</v>
      </c>
      <c r="E2" s="47" t="s">
        <v>95</v>
      </c>
    </row>
    <row r="3" spans="1:6" ht="15.75" thickBot="1" x14ac:dyDescent="0.3">
      <c r="A3" s="35"/>
      <c r="B3" s="36"/>
      <c r="C3" s="37"/>
      <c r="D3" s="38"/>
      <c r="E3" s="48"/>
    </row>
    <row r="4" spans="1:6" x14ac:dyDescent="0.25">
      <c r="A4" s="125">
        <v>1</v>
      </c>
      <c r="B4" s="39" t="s">
        <v>65</v>
      </c>
      <c r="C4" s="11"/>
      <c r="D4" s="11"/>
      <c r="E4" s="134"/>
      <c r="F4" s="128" t="s">
        <v>98</v>
      </c>
    </row>
    <row r="5" spans="1:6" ht="25.5" x14ac:dyDescent="0.25">
      <c r="A5" s="126"/>
      <c r="B5" s="40" t="s">
        <v>66</v>
      </c>
      <c r="C5" s="41"/>
      <c r="D5" s="41"/>
      <c r="E5" s="134"/>
      <c r="F5" s="129"/>
    </row>
    <row r="6" spans="1:6" ht="51" x14ac:dyDescent="0.25">
      <c r="A6" s="126"/>
      <c r="B6" s="42" t="s">
        <v>67</v>
      </c>
      <c r="C6" s="41"/>
      <c r="D6" s="41"/>
      <c r="E6" s="134"/>
      <c r="F6" s="129"/>
    </row>
    <row r="7" spans="1:6" ht="26.25" thickBot="1" x14ac:dyDescent="0.3">
      <c r="A7" s="127"/>
      <c r="B7" s="42" t="s">
        <v>68</v>
      </c>
      <c r="C7" s="41"/>
      <c r="D7" s="41"/>
      <c r="E7" s="134"/>
      <c r="F7" s="130"/>
    </row>
    <row r="8" spans="1:6" ht="15.75" thickBot="1" x14ac:dyDescent="0.3">
      <c r="A8" s="125">
        <v>2</v>
      </c>
      <c r="B8" s="43" t="s">
        <v>69</v>
      </c>
      <c r="C8" s="18"/>
      <c r="D8" s="18"/>
      <c r="E8" s="49"/>
      <c r="F8" s="50"/>
    </row>
    <row r="9" spans="1:6" ht="60.75" thickBot="1" x14ac:dyDescent="0.3">
      <c r="A9" s="126"/>
      <c r="B9" s="42" t="s">
        <v>70</v>
      </c>
      <c r="C9" s="41"/>
      <c r="D9" s="41"/>
      <c r="E9" s="51"/>
      <c r="F9" s="52" t="s">
        <v>96</v>
      </c>
    </row>
    <row r="10" spans="1:6" ht="15.75" thickBot="1" x14ac:dyDescent="0.3">
      <c r="A10" s="131">
        <v>3</v>
      </c>
      <c r="B10" s="39" t="s">
        <v>71</v>
      </c>
      <c r="C10" s="18"/>
      <c r="D10" s="18"/>
      <c r="E10" s="49"/>
      <c r="F10" s="50"/>
    </row>
    <row r="11" spans="1:6" ht="38.25" x14ac:dyDescent="0.25">
      <c r="A11" s="132"/>
      <c r="B11" s="42" t="s">
        <v>72</v>
      </c>
      <c r="C11" s="41"/>
      <c r="D11" s="41"/>
      <c r="E11" s="120"/>
      <c r="F11" s="128" t="s">
        <v>99</v>
      </c>
    </row>
    <row r="12" spans="1:6" ht="25.5" x14ac:dyDescent="0.25">
      <c r="A12" s="132"/>
      <c r="B12" s="42" t="s">
        <v>73</v>
      </c>
      <c r="C12" s="41"/>
      <c r="D12" s="41"/>
      <c r="E12" s="121"/>
      <c r="F12" s="129"/>
    </row>
    <row r="13" spans="1:6" ht="25.5" x14ac:dyDescent="0.25">
      <c r="A13" s="132"/>
      <c r="B13" s="40" t="s">
        <v>74</v>
      </c>
      <c r="C13" s="41"/>
      <c r="D13" s="41"/>
      <c r="E13" s="121"/>
      <c r="F13" s="129"/>
    </row>
    <row r="14" spans="1:6" ht="38.25" x14ac:dyDescent="0.25">
      <c r="A14" s="132"/>
      <c r="B14" s="42" t="s">
        <v>75</v>
      </c>
      <c r="C14" s="41"/>
      <c r="D14" s="41"/>
      <c r="E14" s="121"/>
      <c r="F14" s="129"/>
    </row>
    <row r="15" spans="1:6" ht="25.5" x14ac:dyDescent="0.25">
      <c r="A15" s="132"/>
      <c r="B15" s="40" t="s">
        <v>76</v>
      </c>
      <c r="C15" s="41"/>
      <c r="D15" s="41"/>
      <c r="E15" s="121"/>
      <c r="F15" s="129"/>
    </row>
    <row r="16" spans="1:6" ht="64.5" thickBot="1" x14ac:dyDescent="0.3">
      <c r="A16" s="133"/>
      <c r="B16" s="42" t="s">
        <v>100</v>
      </c>
      <c r="C16" s="41"/>
      <c r="D16" s="41"/>
      <c r="E16" s="122"/>
      <c r="F16" s="130"/>
    </row>
    <row r="17" spans="1:6" ht="15.75" thickBot="1" x14ac:dyDescent="0.3">
      <c r="A17" s="125">
        <v>4</v>
      </c>
      <c r="B17" s="43" t="s">
        <v>77</v>
      </c>
      <c r="C17" s="18"/>
      <c r="D17" s="18"/>
      <c r="E17" s="49"/>
      <c r="F17" s="50"/>
    </row>
    <row r="18" spans="1:6" ht="38.25" x14ac:dyDescent="0.25">
      <c r="A18" s="126"/>
      <c r="B18" s="42" t="s">
        <v>78</v>
      </c>
      <c r="C18" s="41"/>
      <c r="D18" s="41"/>
      <c r="E18" s="120"/>
      <c r="F18" s="128" t="s">
        <v>101</v>
      </c>
    </row>
    <row r="19" spans="1:6" ht="51" x14ac:dyDescent="0.25">
      <c r="A19" s="126"/>
      <c r="B19" s="42" t="s">
        <v>79</v>
      </c>
      <c r="C19" s="41"/>
      <c r="D19" s="41"/>
      <c r="E19" s="121"/>
      <c r="F19" s="129"/>
    </row>
    <row r="20" spans="1:6" ht="38.25" x14ac:dyDescent="0.25">
      <c r="A20" s="126"/>
      <c r="B20" s="40" t="s">
        <v>80</v>
      </c>
      <c r="C20" s="41"/>
      <c r="D20" s="41"/>
      <c r="E20" s="121"/>
      <c r="F20" s="129"/>
    </row>
    <row r="21" spans="1:6" ht="39" thickBot="1" x14ac:dyDescent="0.3">
      <c r="A21" s="127"/>
      <c r="B21" s="42" t="s">
        <v>81</v>
      </c>
      <c r="C21" s="41"/>
      <c r="D21" s="41"/>
      <c r="E21" s="122"/>
      <c r="F21" s="130"/>
    </row>
    <row r="22" spans="1:6" ht="15.75" thickBot="1" x14ac:dyDescent="0.3">
      <c r="A22" s="125">
        <v>5</v>
      </c>
      <c r="B22" s="39" t="s">
        <v>82</v>
      </c>
      <c r="C22" s="18"/>
      <c r="D22" s="18"/>
      <c r="E22" s="49"/>
      <c r="F22" s="50"/>
    </row>
    <row r="23" spans="1:6" x14ac:dyDescent="0.25">
      <c r="A23" s="126"/>
      <c r="B23" s="42" t="s">
        <v>83</v>
      </c>
      <c r="C23" s="41"/>
      <c r="D23" s="41"/>
      <c r="E23" s="120"/>
      <c r="F23" s="128" t="s">
        <v>102</v>
      </c>
    </row>
    <row r="24" spans="1:6" x14ac:dyDescent="0.25">
      <c r="A24" s="126"/>
      <c r="B24" s="42" t="s">
        <v>84</v>
      </c>
      <c r="C24" s="41"/>
      <c r="D24" s="41"/>
      <c r="E24" s="121"/>
      <c r="F24" s="129"/>
    </row>
    <row r="25" spans="1:6" ht="44.45" customHeight="1" thickBot="1" x14ac:dyDescent="0.3">
      <c r="A25" s="127"/>
      <c r="B25" s="42" t="s">
        <v>85</v>
      </c>
      <c r="C25" s="41"/>
      <c r="D25" s="41"/>
      <c r="E25" s="122"/>
      <c r="F25" s="130"/>
    </row>
    <row r="26" spans="1:6" ht="15.75" thickBot="1" x14ac:dyDescent="0.3">
      <c r="A26" s="125">
        <v>6</v>
      </c>
      <c r="B26" s="39" t="s">
        <v>86</v>
      </c>
      <c r="C26" s="18"/>
      <c r="D26" s="18"/>
      <c r="E26" s="49"/>
      <c r="F26" s="50"/>
    </row>
    <row r="27" spans="1:6" ht="26.45" customHeight="1" x14ac:dyDescent="0.25">
      <c r="A27" s="126"/>
      <c r="B27" s="40" t="s">
        <v>87</v>
      </c>
      <c r="C27" s="41"/>
      <c r="D27" s="41"/>
      <c r="E27" s="120"/>
      <c r="F27" s="118" t="s">
        <v>103</v>
      </c>
    </row>
    <row r="28" spans="1:6" x14ac:dyDescent="0.25">
      <c r="A28" s="126"/>
      <c r="B28" s="40" t="s">
        <v>88</v>
      </c>
      <c r="C28" s="41"/>
      <c r="D28" s="41"/>
      <c r="E28" s="121"/>
      <c r="F28" s="119"/>
    </row>
    <row r="29" spans="1:6" x14ac:dyDescent="0.25">
      <c r="A29" s="126"/>
      <c r="B29" s="40" t="s">
        <v>89</v>
      </c>
      <c r="C29" s="41"/>
      <c r="D29" s="41"/>
      <c r="E29" s="121"/>
      <c r="F29" s="119"/>
    </row>
    <row r="30" spans="1:6" x14ac:dyDescent="0.25">
      <c r="A30" s="126"/>
      <c r="B30" s="45" t="s">
        <v>90</v>
      </c>
      <c r="C30" s="41"/>
      <c r="D30" s="41"/>
      <c r="E30" s="121"/>
      <c r="F30" s="119"/>
    </row>
    <row r="31" spans="1:6" ht="38.25" x14ac:dyDescent="0.25">
      <c r="A31" s="126"/>
      <c r="B31" s="57" t="s">
        <v>91</v>
      </c>
      <c r="C31" s="41"/>
      <c r="D31" s="41"/>
      <c r="E31" s="121"/>
      <c r="F31" s="119"/>
    </row>
    <row r="32" spans="1:6" x14ac:dyDescent="0.25">
      <c r="A32" s="125">
        <v>7</v>
      </c>
      <c r="B32" s="39" t="s">
        <v>92</v>
      </c>
      <c r="C32" s="18"/>
      <c r="D32" s="18"/>
      <c r="E32" s="56"/>
      <c r="F32" s="56"/>
    </row>
    <row r="33" spans="1:6" ht="54" customHeight="1" x14ac:dyDescent="0.25">
      <c r="A33" s="126"/>
      <c r="B33" s="42" t="s">
        <v>93</v>
      </c>
      <c r="C33" s="44"/>
      <c r="D33" s="41"/>
      <c r="E33" s="120"/>
      <c r="F33" s="123" t="s">
        <v>97</v>
      </c>
    </row>
    <row r="34" spans="1:6" ht="39.6" customHeight="1" x14ac:dyDescent="0.25">
      <c r="A34" s="127"/>
      <c r="B34" s="42" t="s">
        <v>94</v>
      </c>
      <c r="C34" s="44"/>
      <c r="D34" s="41"/>
      <c r="E34" s="122"/>
      <c r="F34" s="124"/>
    </row>
    <row r="35" spans="1:6" ht="15.75" thickBot="1" x14ac:dyDescent="0.3">
      <c r="E35" s="54"/>
      <c r="F35" s="55"/>
    </row>
    <row r="36" spans="1:6" ht="15.75" thickBot="1" x14ac:dyDescent="0.3">
      <c r="E36" s="53">
        <f>(E4+E9+E11+E18)*0.6+(E23+E27+E33)*0.4</f>
        <v>0</v>
      </c>
    </row>
    <row r="37" spans="1:6" ht="15.75" thickTop="1" x14ac:dyDescent="0.25"/>
  </sheetData>
  <sheetProtection algorithmName="SHA-512" hashValue="0uDa5ppW9tQLEpD64npB+bxLRa3Enn/YwqUnnuTw0tbAQvmJsxNkSGGeXe6dBNSiIeILRQQzxbBLC4FDOXZ3Jg==" saltValue="MlAGygrAzVE7EnCYcr9VSA==" spinCount="100000" sheet="1" selectLockedCells="1"/>
  <mergeCells count="20">
    <mergeCell ref="E23:E25"/>
    <mergeCell ref="F23:F25"/>
    <mergeCell ref="A1:D1"/>
    <mergeCell ref="A4:A7"/>
    <mergeCell ref="A8:A9"/>
    <mergeCell ref="A10:A16"/>
    <mergeCell ref="A17:A21"/>
    <mergeCell ref="A22:A25"/>
    <mergeCell ref="E4:E7"/>
    <mergeCell ref="F4:F7"/>
    <mergeCell ref="E11:E16"/>
    <mergeCell ref="F11:F16"/>
    <mergeCell ref="E18:E21"/>
    <mergeCell ref="F18:F21"/>
    <mergeCell ref="F27:F31"/>
    <mergeCell ref="E27:E31"/>
    <mergeCell ref="E33:E34"/>
    <mergeCell ref="F33:F34"/>
    <mergeCell ref="A26:A31"/>
    <mergeCell ref="A32:A34"/>
  </mergeCells>
  <pageMargins left="0.1" right="0.1" top="0.5" bottom="0.5" header="0.3" footer="0.3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Instructions_TODO</vt:lpstr>
      <vt:lpstr>General questions</vt:lpstr>
      <vt:lpstr>2 Mandatory Requirements</vt:lpstr>
      <vt:lpstr>Technical schedules A&amp;B</vt:lpstr>
      <vt:lpstr>Risk and support</vt:lpstr>
      <vt:lpstr>'Risk and support'!Print_Area</vt:lpstr>
      <vt:lpstr>'Technical schedules A&amp;B'!Print_Area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Henri Groenewald</cp:lastModifiedBy>
  <cp:lastPrinted>2025-08-18T11:42:43Z</cp:lastPrinted>
  <dcterms:created xsi:type="dcterms:W3CDTF">2020-11-19T07:45:05Z</dcterms:created>
  <dcterms:modified xsi:type="dcterms:W3CDTF">2025-11-18T12:04:30Z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