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zutarilive-my.sharepoint.com/personal/balakanthan_iyer_zutari_com/Documents/ECDOH- Eastern Cape/Fire/"/>
    </mc:Choice>
  </mc:AlternateContent>
  <xr:revisionPtr revIDLastSave="1" documentId="13_ncr:1_{4FF8E248-0D0E-4546-95DA-679CEA9F928F}" xr6:coauthVersionLast="47" xr6:coauthVersionMax="47" xr10:uidLastSave="{8A85313D-4A07-48A1-83F7-B12F4C8EA412}"/>
  <bookViews>
    <workbookView xWindow="28680" yWindow="-3675" windowWidth="29040" windowHeight="15720" tabRatio="835" firstSheet="16" activeTab="25" xr2:uid="{00000000-000D-0000-FFFF-FFFF00000000}"/>
  </bookViews>
  <sheets>
    <sheet name="SUMMARY" sheetId="8" r:id="rId1"/>
    <sheet name="SUMMARY (2)" sheetId="151" r:id="rId2"/>
    <sheet name="SCHED 1B-1_OR" sheetId="152" r:id="rId3"/>
    <sheet name="SCHED 1B-2_OR" sheetId="153" r:id="rId4"/>
    <sheet name="SCHED 1B-3A_OR" sheetId="154" r:id="rId5"/>
    <sheet name="SCHED 1B-4_OR" sheetId="155" r:id="rId6"/>
    <sheet name="SCHED 1B-5_OR" sheetId="156" r:id="rId7"/>
    <sheet name="SCHED 1B-6_OR" sheetId="157" r:id="rId8"/>
    <sheet name="SCHED 2B-1_OR" sheetId="158" r:id="rId9"/>
    <sheet name="SCHED 2B-2_OR" sheetId="159" r:id="rId10"/>
    <sheet name="SCHED 2B-3_OR" sheetId="160" r:id="rId11"/>
    <sheet name="SCHED 2B-4_OR" sheetId="161" r:id="rId12"/>
    <sheet name="SCHEDULE 3B_OR" sheetId="162" r:id="rId13"/>
    <sheet name="SUMMARY (3)" sheetId="163" r:id="rId14"/>
    <sheet name="SCHED 1B-1_AN" sheetId="164" r:id="rId15"/>
    <sheet name="SCHED 1B-2_AN" sheetId="165" r:id="rId16"/>
    <sheet name="SCHED 1B-3A_AN" sheetId="166" r:id="rId17"/>
    <sheet name="SCHED 1B-4_AN" sheetId="167" r:id="rId18"/>
    <sheet name="SCHED 1B-5_AN" sheetId="168" r:id="rId19"/>
    <sheet name="SCHED 1B-6_AN" sheetId="169" r:id="rId20"/>
    <sheet name="SCHED 2B-1_AN" sheetId="170" r:id="rId21"/>
    <sheet name="SCHED 2B-2_AN" sheetId="171" r:id="rId22"/>
    <sheet name="SCHED 2B-3_AN" sheetId="172" r:id="rId23"/>
    <sheet name="SCHED 2B-4_AN" sheetId="173" r:id="rId24"/>
    <sheet name="SCHEDULE 3B-1_AN" sheetId="174" r:id="rId25"/>
    <sheet name="SCHEDULE 4" sheetId="175" r:id="rId26"/>
    <sheet name="SCHEDULE 5" sheetId="176" r:id="rId27"/>
    <sheet name="WORK ORDERS  01 LAETITIA BAM CH" sheetId="27" state="hidden" r:id="rId28"/>
    <sheet name="JOSE PEARSON TB HOSPITAL (02)" sheetId="31" state="hidden" r:id="rId29"/>
    <sheet name="NEW BRIGHTON MORTUARY (03)" sheetId="32" state="hidden" r:id="rId30"/>
    <sheet name="DORA NGIZA HOSPITAL (04)" sheetId="33" state="hidden" r:id="rId31"/>
    <sheet name="LAETITIA BAM CHC (05)" sheetId="34" state="hidden" r:id="rId32"/>
    <sheet name="MOTHERWELL CHC (06)" sheetId="35" state="hidden" r:id="rId33"/>
    <sheet name="MOTHERWEL CHC (07)" sheetId="36" state="hidden" r:id="rId34"/>
    <sheet name="ORSMOND TB HOSPITAL (08)" sheetId="37" state="hidden" r:id="rId35"/>
    <sheet name="JOSE PEARSON TB HOSPITAL (09)" sheetId="38" state="hidden" r:id="rId36"/>
    <sheet name="LIVINGSTONE HOSPITAL (10)" sheetId="39" state="hidden" r:id="rId37"/>
    <sheet name="LAETITIA BAM CHC (11)" sheetId="49" state="hidden" r:id="rId38"/>
    <sheet name="WEST END (12)" sheetId="48" state="hidden" r:id="rId39"/>
    <sheet name="PORT ELIZABETH PRO.(13)" sheetId="47" state="hidden" r:id="rId40"/>
    <sheet name="DORA NGIZA HOSP (14)" sheetId="46" state="hidden" r:id="rId41"/>
    <sheet name="ORSMOND TB HOSP (15)" sheetId="45" state="hidden" r:id="rId42"/>
    <sheet name="MOUNT RD MORT. (16)" sheetId="44" state="hidden" r:id="rId43"/>
    <sheet name="PARMACEUTICA DEP (17)" sheetId="43" state="hidden" r:id="rId44"/>
    <sheet name="DORA NGIZA HOSP (18)" sheetId="52" state="hidden" r:id="rId45"/>
    <sheet name="DORA NGIZA (19)" sheetId="51" state="hidden" r:id="rId46"/>
    <sheet name="LIVINGSTONE HOSPITAL (20)" sheetId="50" state="hidden" r:id="rId47"/>
    <sheet name="PE PROV. HOSPITAL (21)" sheetId="59" state="hidden" r:id="rId48"/>
    <sheet name="GQEBERA CHC (22)" sheetId="58" state="hidden" r:id="rId49"/>
    <sheet name="PORT EZIABERTH MEDIC DEPOT(23)" sheetId="57" state="hidden" r:id="rId50"/>
    <sheet name="LIVINGSTONE HOSPITAL (24)" sheetId="56" state="hidden" r:id="rId51"/>
    <sheet name="MOTHERWELL CHC (25)" sheetId="55" state="hidden" r:id="rId52"/>
    <sheet name="LIVINGSTONE HOSPITAL (26)" sheetId="42" state="hidden" r:id="rId53"/>
    <sheet name="GQEBERA CHC (27)" sheetId="66" state="hidden" r:id="rId54"/>
    <sheet name="DORA NGINZA HOSPITAL (28)" sheetId="65" state="hidden" r:id="rId55"/>
    <sheet name="ELIZABETH DOKIN HOSP(29)" sheetId="64" state="hidden" r:id="rId56"/>
    <sheet name="PORT ELIZABETH PROV (30)" sheetId="63" state="hidden" r:id="rId57"/>
    <sheet name="MOUNTROAD MORTUARY (31)" sheetId="67" state="hidden" r:id="rId58"/>
    <sheet name="UITENHAGE PRO.HOSPITAL (32)" sheetId="62" state="hidden" r:id="rId59"/>
    <sheet name="JOSE PEARSON TB HSPITAL (33)" sheetId="68" state="hidden" r:id="rId60"/>
    <sheet name="LAETITA BAM CHC (34)" sheetId="61" state="hidden" r:id="rId61"/>
    <sheet name="MOTHEWELL CHC (35)" sheetId="73" state="hidden" r:id="rId62"/>
    <sheet name="LAETITA BAM CHC (36)" sheetId="72" state="hidden" r:id="rId63"/>
    <sheet name="PE PROV. (37)" sheetId="71" state="hidden" r:id="rId64"/>
    <sheet name="ORSMOND TB HOSP. (38)" sheetId="70" state="hidden" r:id="rId65"/>
    <sheet name="Gqebera CHC (39)" sheetId="69" state="hidden" r:id="rId66"/>
    <sheet name="Dora Ngiza (40)" sheetId="74" state="hidden" r:id="rId67"/>
    <sheet name="PE Pronvincial Hospital (41)" sheetId="75" state="hidden" r:id="rId68"/>
    <sheet name="Motherwell CHC (42)" sheetId="76" state="hidden" r:id="rId69"/>
    <sheet name="Westend Clinic (43)" sheetId="77" state="hidden" r:id="rId70"/>
    <sheet name="Dora Ngiza (44)" sheetId="78" state="hidden" r:id="rId71"/>
    <sheet name="Elizabeth Hospital (45)" sheetId="79" state="hidden" r:id="rId72"/>
    <sheet name="Jose Pearson (46)" sheetId="80" state="hidden" r:id="rId73"/>
    <sheet name="Livingstone Hospital (47)" sheetId="85" state="hidden" r:id="rId74"/>
    <sheet name="PE Pro. Hosp (48)" sheetId="81" state="hidden" r:id="rId75"/>
    <sheet name="Elizabeth Donken hosp.(49)" sheetId="89" state="hidden" r:id="rId76"/>
    <sheet name="Dora Ngiza (50)" sheetId="90" state="hidden" r:id="rId77"/>
    <sheet name="Dora Ngiza (51)" sheetId="82" state="hidden" r:id="rId78"/>
    <sheet name="West End (52)" sheetId="83" state="hidden" r:id="rId79"/>
    <sheet name="Elizabeth Hospital (53)" sheetId="84" state="hidden" r:id="rId80"/>
    <sheet name="Orsmond TB Hosp.(54)" sheetId="91" state="hidden" r:id="rId81"/>
    <sheet name="Port Elizabeth (55)" sheetId="92" state="hidden" r:id="rId82"/>
    <sheet name="Livingston Hosp (56)" sheetId="93" state="hidden" r:id="rId83"/>
    <sheet name="New Brighton M.(57)" sheetId="94" state="hidden" r:id="rId84"/>
    <sheet name="West End (58)" sheetId="95" state="hidden" r:id="rId85"/>
    <sheet name="Dora Ngiza chc (59)" sheetId="96" state="hidden" r:id="rId86"/>
    <sheet name="New Brighston (60)" sheetId="97" state="hidden" r:id="rId87"/>
    <sheet name="Jose Pearson TB Hosp (61)" sheetId="98" state="hidden" r:id="rId88"/>
    <sheet name="Jose Pearson TB Hosp (62)" sheetId="99" state="hidden" r:id="rId89"/>
    <sheet name="Livingstone Hosp (63)" sheetId="100" state="hidden" r:id="rId90"/>
    <sheet name="Jose Pearson TB Hosp (64)" sheetId="101" state="hidden" r:id="rId91"/>
    <sheet name="Motherwell chc (65)" sheetId="102" state="hidden" r:id="rId92"/>
    <sheet name="Dora Ngiza (66)" sheetId="103" state="hidden" r:id="rId93"/>
    <sheet name="Orsmond TB Hosp (66)" sheetId="104" state="hidden" r:id="rId94"/>
    <sheet name="Dora Ngiza Hosp (67)" sheetId="105" state="hidden" r:id="rId95"/>
    <sheet name="Uitenhage Forensic (68)" sheetId="106" state="hidden" r:id="rId96"/>
    <sheet name="Dora Ngiza Hospital (70)" sheetId="109" state="hidden" r:id="rId97"/>
    <sheet name="Jose Pearson Sant (71)" sheetId="110" state="hidden" r:id="rId98"/>
    <sheet name="Gqebera chc (72)" sheetId="111" state="hidden" r:id="rId99"/>
    <sheet name="Dora Ngiza Hospital (73)" sheetId="112" state="hidden" r:id="rId100"/>
    <sheet name="Jose Pearson Sant (74)" sheetId="113" state="hidden" r:id="rId101"/>
    <sheet name="Livingston Hospital (75)" sheetId="114" state="hidden" r:id="rId102"/>
    <sheet name="Leticia Bam Hospital (76)" sheetId="108" state="hidden" r:id="rId103"/>
    <sheet name="Unitenhage Pro (69)" sheetId="107" state="hidden" r:id="rId104"/>
    <sheet name="Gqebera chc (77)" sheetId="116" state="hidden" r:id="rId105"/>
    <sheet name="PE Prov (78)" sheetId="122" state="hidden" r:id="rId106"/>
    <sheet name="Linvingston (79)" sheetId="121" state="hidden" r:id="rId107"/>
    <sheet name="Dora Ngiza (80)" sheetId="120" state="hidden" r:id="rId108"/>
    <sheet name="Dora Ngiza (81)" sheetId="119" state="hidden" r:id="rId109"/>
    <sheet name="Galvendale Foresic (83)" sheetId="124" state="hidden" r:id="rId110"/>
    <sheet name="Struandale Depot (84)" sheetId="125" state="hidden" r:id="rId111"/>
    <sheet name="PE Prov (85)" sheetId="126" state="hidden" r:id="rId112"/>
    <sheet name="West End (86)" sheetId="128" state="hidden" r:id="rId113"/>
    <sheet name="Livingston Hospital (87)" sheetId="127" state="hidden" r:id="rId114"/>
    <sheet name="Dora Ngiza (88)" sheetId="123" state="hidden" r:id="rId115"/>
    <sheet name="Mt Road (82)" sheetId="118" state="hidden" r:id="rId116"/>
    <sheet name="West End (89)" sheetId="131" state="hidden" r:id="rId117"/>
    <sheet name="Walton Conyng (90)" sheetId="135" state="hidden" r:id="rId118"/>
    <sheet name="Uitenhage Hospital  (91)" sheetId="134" state="hidden" r:id="rId119"/>
    <sheet name="Jose Pearson Hospital (92)" sheetId="133" state="hidden" r:id="rId120"/>
    <sheet name="Motherwell Hospital (93)" sheetId="132" state="hidden" r:id="rId121"/>
    <sheet name="West End chc (94)" sheetId="136" state="hidden" r:id="rId122"/>
    <sheet name="Qoutation " sheetId="137" state="hidden" r:id="rId123"/>
    <sheet name="Jose Pearson Hospital (95)" sheetId="130" state="hidden" r:id="rId124"/>
    <sheet name="Qoutation Jose Pearson" sheetId="140" state="hidden" r:id="rId125"/>
    <sheet name="Jose Pearson" sheetId="141" state="hidden" r:id="rId126"/>
    <sheet name="Dora Ngiza (96)" sheetId="142" state="hidden" r:id="rId127"/>
    <sheet name="Uitenhage Pro (97)" sheetId="143" state="hidden" r:id="rId128"/>
    <sheet name="Jose Pearson (98)" sheetId="144" state="hidden" r:id="rId129"/>
    <sheet name="Dora Ngiza (99)" sheetId="145" state="hidden" r:id="rId130"/>
    <sheet name="Gqebera chc (100)" sheetId="146" state="hidden" r:id="rId131"/>
    <sheet name="Jose Pearson (101)" sheetId="147" state="hidden" r:id="rId132"/>
    <sheet name="Dora Ngiza (102)" sheetId="148" state="hidden" r:id="rId133"/>
    <sheet name="PE PRO. (103)" sheetId="149" state="hidden" r:id="rId134"/>
    <sheet name="West End (104)" sheetId="150" state="hidden" r:id="rId135"/>
  </sheets>
  <externalReferences>
    <externalReference r:id="rId136"/>
    <externalReference r:id="rId137"/>
  </externalReferences>
  <definedNames>
    <definedName name="_Hlk143960454" localSheetId="14">'SCHED 1B-1_AN'!#REF!</definedName>
    <definedName name="_Hlk143960454" localSheetId="2">'SCHED 1B-1_OR'!#REF!</definedName>
    <definedName name="_Hlk143960454" localSheetId="15">'SCHED 1B-2_AN'!#REF!</definedName>
    <definedName name="_Hlk143960454" localSheetId="3">'SCHED 1B-2_OR'!#REF!</definedName>
    <definedName name="_Hlk143960454" localSheetId="16">'SCHED 1B-3A_AN'!#REF!</definedName>
    <definedName name="_Hlk143960454" localSheetId="4">'SCHED 1B-3A_OR'!#REF!</definedName>
    <definedName name="_Hlk143960454" localSheetId="17">'SCHED 1B-4_AN'!#REF!</definedName>
    <definedName name="_Hlk143960454" localSheetId="5">'SCHED 1B-4_OR'!#REF!</definedName>
    <definedName name="_Hlk143960454" localSheetId="18">'SCHED 1B-5_AN'!#REF!</definedName>
    <definedName name="_Hlk143960454" localSheetId="6">'SCHED 1B-5_OR'!#REF!</definedName>
    <definedName name="_Hlk143960454" localSheetId="19">'SCHED 1B-6_AN'!#REF!</definedName>
    <definedName name="_Hlk143960454" localSheetId="7">'SCHED 1B-6_OR'!#REF!</definedName>
    <definedName name="_xlnm.Print_Area" localSheetId="114">'Dora Ngiza (88)'!$A$1:$I$63</definedName>
    <definedName name="_xlnm.Print_Area" localSheetId="85">'Dora Ngiza chc (59)'!$A$1:$I$64</definedName>
    <definedName name="_xlnm.Print_Area" localSheetId="30">'DORA NGIZA HOSPITAL (04)'!$A$1:$I$55</definedName>
    <definedName name="_xlnm.Print_Area" localSheetId="96">'Dora Ngiza Hospital (70)'!$A$1:$I$63</definedName>
    <definedName name="_xlnm.Print_Area" localSheetId="99">'Dora Ngiza Hospital (73)'!$A$1:$I$63</definedName>
    <definedName name="_xlnm.Print_Area" localSheetId="98">'Gqebera chc (72)'!$A$1:$I$63</definedName>
    <definedName name="_xlnm.Print_Area" localSheetId="104">'Gqebera chc (77)'!$A$1:$I$63</definedName>
    <definedName name="_xlnm.Print_Area" localSheetId="97">'Jose Pearson Sant (71)'!$A$1:$I$63</definedName>
    <definedName name="_xlnm.Print_Area" localSheetId="100">'Jose Pearson Sant (74)'!$A$1:$I$63</definedName>
    <definedName name="_xlnm.Print_Area" localSheetId="28">'JOSE PEARSON TB HOSPITAL (02)'!$A$1:$I$55</definedName>
    <definedName name="_xlnm.Print_Area" localSheetId="35">'JOSE PEARSON TB HOSPITAL (09)'!$A$1:$I$55</definedName>
    <definedName name="_xlnm.Print_Area" localSheetId="31">'LAETITIA BAM CHC (05)'!$A$1:$I$55</definedName>
    <definedName name="_xlnm.Print_Area" localSheetId="102">'Leticia Bam Hospital (76)'!$A$1:$I$63</definedName>
    <definedName name="_xlnm.Print_Area" localSheetId="101">'Livingston Hospital (75)'!$A$1:$I$63</definedName>
    <definedName name="_xlnm.Print_Area" localSheetId="36">'LIVINGSTONE HOSPITAL (10)'!$A$1:$I$55</definedName>
    <definedName name="_xlnm.Print_Area" localSheetId="33">'MOTHERWEL CHC (07)'!$A$1:$I$55</definedName>
    <definedName name="_xlnm.Print_Area" localSheetId="32">'MOTHERWELL CHC (06)'!$A$1:$I$55</definedName>
    <definedName name="_xlnm.Print_Area" localSheetId="83">'New Brighton M.(57)'!$A$1:$I$64</definedName>
    <definedName name="_xlnm.Print_Area" localSheetId="29">'NEW BRIGHTON MORTUARY (03)'!$A$1:$I$55</definedName>
    <definedName name="_xlnm.Print_Area" localSheetId="34">'ORSMOND TB HOSPITAL (08)'!$A$1:$I$55</definedName>
    <definedName name="_xlnm.Print_Area" localSheetId="14">'SCHED 1B-1_AN'!$B$2:$H$100</definedName>
    <definedName name="_xlnm.Print_Area" localSheetId="2">'SCHED 1B-1_OR'!$B$2:$H$180</definedName>
    <definedName name="_xlnm.Print_Area" localSheetId="15">'SCHED 1B-2_AN'!$B$2:$H$100</definedName>
    <definedName name="_xlnm.Print_Area" localSheetId="3">'SCHED 1B-2_OR'!$B$2:$H$183</definedName>
    <definedName name="_xlnm.Print_Area" localSheetId="16">'SCHED 1B-3A_AN'!$B$2:$H$99</definedName>
    <definedName name="_xlnm.Print_Area" localSheetId="4">'SCHED 1B-3A_OR'!$B$2:$H$182</definedName>
    <definedName name="_xlnm.Print_Area" localSheetId="17">'SCHED 1B-4_AN'!$B$2:$H$101</definedName>
    <definedName name="_xlnm.Print_Area" localSheetId="5">'SCHED 1B-4_OR'!$B$2:$H$181</definedName>
    <definedName name="_xlnm.Print_Area" localSheetId="18">'SCHED 1B-5_AN'!$B$2:$H$101</definedName>
    <definedName name="_xlnm.Print_Area" localSheetId="6">'SCHED 1B-5_OR'!$B$2:$H$183</definedName>
    <definedName name="_xlnm.Print_Area" localSheetId="19">'SCHED 1B-6_AN'!$B$2:$H$100</definedName>
    <definedName name="_xlnm.Print_Area" localSheetId="7">'SCHED 1B-6_OR'!$B$2:$H$181</definedName>
    <definedName name="_xlnm.Print_Area" localSheetId="20">'SCHED 2B-1_AN'!$B$2:$H$100</definedName>
    <definedName name="_xlnm.Print_Area" localSheetId="8">'SCHED 2B-1_OR'!$B$2:$H$181</definedName>
    <definedName name="_xlnm.Print_Area" localSheetId="21">'SCHED 2B-2_AN'!$B$2:$H$99</definedName>
    <definedName name="_xlnm.Print_Area" localSheetId="9">'SCHED 2B-2_OR'!$B$2:$H$181</definedName>
    <definedName name="_xlnm.Print_Area" localSheetId="22">'SCHED 2B-3_AN'!$B$2:$H$99</definedName>
    <definedName name="_xlnm.Print_Area" localSheetId="10">'SCHED 2B-3_OR'!$B$2:$H$180</definedName>
    <definedName name="_xlnm.Print_Area" localSheetId="23">'SCHED 2B-4_AN'!$B$2:$H$99</definedName>
    <definedName name="_xlnm.Print_Area" localSheetId="11">'SCHED 2B-4_OR'!$B$2:$H$182</definedName>
    <definedName name="_xlnm.Print_Area" localSheetId="12">'SCHEDULE 3B_OR'!$B$2:$I$498</definedName>
    <definedName name="_xlnm.Print_Area" localSheetId="24">'SCHEDULE 3B-1_AN'!$B$2:$I$252</definedName>
    <definedName name="_xlnm.Print_Area" localSheetId="25">'SCHEDULE 4'!$B$2:$H$46</definedName>
    <definedName name="_xlnm.Print_Area" localSheetId="26">'SCHEDULE 5'!$A$1:$H$28</definedName>
    <definedName name="_xlnm.Print_Area" localSheetId="0">SUMMARY!$A$1:$G$36</definedName>
    <definedName name="_xlnm.Print_Area" localSheetId="1">'SUMMARY (2)'!$B$1:$F$33</definedName>
    <definedName name="_xlnm.Print_Area" localSheetId="13">'SUMMARY (3)'!$B$1:$F$33</definedName>
    <definedName name="_xlnm.Print_Area" localSheetId="117">'Walton Conyng (90)'!$A$1:$I$146</definedName>
    <definedName name="_xlnm.Print_Area" localSheetId="84">'West End (58)'!$A$1:$I$64</definedName>
    <definedName name="_xlnm.Print_Area" localSheetId="27">'WORK ORDERS  01 LAETITIA BAM CH'!$A$1:$I$55</definedName>
    <definedName name="_xlnm.Print_Titles" localSheetId="12">'SCHEDULE 3B_OR'!$8:$8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76" l="1"/>
  <c r="B15" i="176" s="1"/>
  <c r="B17" i="176" s="1"/>
  <c r="B19" i="176" s="1"/>
  <c r="B21" i="176" s="1"/>
  <c r="B23" i="176" s="1"/>
  <c r="B25" i="176" s="1"/>
  <c r="G4" i="176"/>
  <c r="G3" i="176"/>
  <c r="H28" i="175"/>
  <c r="G4" i="175"/>
  <c r="G3" i="175"/>
  <c r="H4" i="174"/>
  <c r="D4" i="174"/>
  <c r="B2" i="174"/>
  <c r="G4" i="173"/>
  <c r="D4" i="173"/>
  <c r="D3" i="173"/>
  <c r="B2" i="173"/>
  <c r="G4" i="172"/>
  <c r="D4" i="172"/>
  <c r="D3" i="172"/>
  <c r="B2" i="172"/>
  <c r="G4" i="171"/>
  <c r="D4" i="171"/>
  <c r="D3" i="171"/>
  <c r="B2" i="171"/>
  <c r="G4" i="170"/>
  <c r="D4" i="170"/>
  <c r="D3" i="170"/>
  <c r="B2" i="170"/>
  <c r="G4" i="169"/>
  <c r="D4" i="169"/>
  <c r="G3" i="169"/>
  <c r="D3" i="169"/>
  <c r="B2" i="169"/>
  <c r="G4" i="168"/>
  <c r="D4" i="168"/>
  <c r="G3" i="168"/>
  <c r="D3" i="168"/>
  <c r="B2" i="168"/>
  <c r="G4" i="167"/>
  <c r="D4" i="167"/>
  <c r="G3" i="167"/>
  <c r="D3" i="167"/>
  <c r="B2" i="167"/>
  <c r="G4" i="166"/>
  <c r="D4" i="166"/>
  <c r="G3" i="166"/>
  <c r="D3" i="166"/>
  <c r="B2" i="166"/>
  <c r="G4" i="165"/>
  <c r="D4" i="165"/>
  <c r="G3" i="165"/>
  <c r="D3" i="165"/>
  <c r="B2" i="165"/>
  <c r="G4" i="164"/>
  <c r="D4" i="164"/>
  <c r="G3" i="164"/>
  <c r="G3" i="171" s="1"/>
  <c r="D3" i="164"/>
  <c r="B2" i="164"/>
  <c r="D30" i="163"/>
  <c r="D28" i="163"/>
  <c r="D26" i="163"/>
  <c r="D24" i="163"/>
  <c r="D22" i="163"/>
  <c r="D20" i="163"/>
  <c r="D18" i="163"/>
  <c r="D16" i="163"/>
  <c r="D14" i="163"/>
  <c r="D12" i="163"/>
  <c r="D10" i="163"/>
  <c r="G495" i="162"/>
  <c r="H4" i="162"/>
  <c r="D4" i="162"/>
  <c r="D3" i="162"/>
  <c r="B2" i="162"/>
  <c r="G4" i="161"/>
  <c r="D4" i="161"/>
  <c r="D3" i="161"/>
  <c r="B2" i="161"/>
  <c r="G4" i="160"/>
  <c r="D4" i="160"/>
  <c r="G3" i="160"/>
  <c r="D3" i="160"/>
  <c r="B2" i="160"/>
  <c r="G4" i="159"/>
  <c r="D4" i="159"/>
  <c r="D3" i="159"/>
  <c r="B2" i="159"/>
  <c r="G4" i="158"/>
  <c r="D4" i="158"/>
  <c r="D3" i="158"/>
  <c r="B2" i="158"/>
  <c r="G4" i="157"/>
  <c r="D4" i="157"/>
  <c r="G3" i="157"/>
  <c r="D3" i="157"/>
  <c r="B2" i="157"/>
  <c r="G4" i="156"/>
  <c r="D4" i="156"/>
  <c r="G3" i="156"/>
  <c r="D3" i="156"/>
  <c r="B2" i="156"/>
  <c r="G4" i="155"/>
  <c r="D4" i="155"/>
  <c r="G3" i="155"/>
  <c r="D3" i="155"/>
  <c r="B2" i="155"/>
  <c r="G4" i="154"/>
  <c r="D4" i="154"/>
  <c r="G3" i="154"/>
  <c r="D3" i="154"/>
  <c r="B2" i="154"/>
  <c r="G4" i="153"/>
  <c r="D4" i="153"/>
  <c r="G3" i="153"/>
  <c r="D3" i="153"/>
  <c r="B2" i="153"/>
  <c r="G4" i="152"/>
  <c r="D4" i="152"/>
  <c r="G3" i="152"/>
  <c r="G3" i="161" s="1"/>
  <c r="D3" i="152"/>
  <c r="B2" i="152"/>
  <c r="D30" i="151"/>
  <c r="D28" i="151"/>
  <c r="D26" i="151"/>
  <c r="D24" i="151"/>
  <c r="D22" i="151"/>
  <c r="D20" i="151"/>
  <c r="D18" i="151"/>
  <c r="D16" i="151"/>
  <c r="D14" i="151"/>
  <c r="D12" i="151"/>
  <c r="D10" i="151"/>
  <c r="G3" i="173" l="1"/>
  <c r="H3" i="174"/>
  <c r="G3" i="170"/>
  <c r="G3" i="172"/>
  <c r="G3" i="158"/>
  <c r="H3" i="162"/>
  <c r="G3" i="159"/>
  <c r="H12" i="146" l="1"/>
  <c r="H11" i="146"/>
  <c r="H10" i="146"/>
  <c r="H12" i="150"/>
  <c r="H11" i="150"/>
  <c r="H10" i="150"/>
  <c r="H9" i="150"/>
  <c r="I59" i="150"/>
  <c r="I61" i="150"/>
  <c r="I54" i="150"/>
  <c r="I53" i="150"/>
  <c r="I52" i="150"/>
  <c r="I51" i="150"/>
  <c r="I50" i="150"/>
  <c r="I49" i="150"/>
  <c r="I47" i="150"/>
  <c r="I46" i="150"/>
  <c r="I45" i="150"/>
  <c r="I44" i="150"/>
  <c r="I43" i="150"/>
  <c r="I42" i="150"/>
  <c r="I40" i="150"/>
  <c r="I39" i="150"/>
  <c r="I38" i="150"/>
  <c r="I37" i="150"/>
  <c r="I36" i="150"/>
  <c r="I35" i="150"/>
  <c r="I30" i="150"/>
  <c r="H12" i="149"/>
  <c r="H11" i="149"/>
  <c r="H10" i="149"/>
  <c r="H9" i="149"/>
  <c r="I59" i="149"/>
  <c r="I61" i="149"/>
  <c r="I54" i="149"/>
  <c r="I53" i="149"/>
  <c r="I52" i="149"/>
  <c r="I51" i="149"/>
  <c r="I50" i="149"/>
  <c r="I49" i="149"/>
  <c r="I47" i="149"/>
  <c r="I46" i="149"/>
  <c r="I45" i="149"/>
  <c r="I44" i="149"/>
  <c r="I43" i="149"/>
  <c r="I42" i="149"/>
  <c r="I40" i="149"/>
  <c r="I39" i="149"/>
  <c r="I38" i="149"/>
  <c r="I37" i="149"/>
  <c r="I36" i="149"/>
  <c r="I35" i="149"/>
  <c r="I30" i="149"/>
  <c r="H12" i="148"/>
  <c r="H11" i="148"/>
  <c r="H10" i="148"/>
  <c r="H9" i="148"/>
  <c r="I59" i="148"/>
  <c r="I61" i="148"/>
  <c r="I54" i="148"/>
  <c r="I53" i="148"/>
  <c r="I52" i="148"/>
  <c r="I51" i="148"/>
  <c r="I50" i="148"/>
  <c r="I49" i="148"/>
  <c r="I47" i="148"/>
  <c r="I46" i="148"/>
  <c r="I45" i="148"/>
  <c r="I44" i="148"/>
  <c r="I43" i="148"/>
  <c r="I42" i="148"/>
  <c r="I40" i="148"/>
  <c r="I39" i="148"/>
  <c r="I38" i="148"/>
  <c r="I37" i="148"/>
  <c r="I36" i="148"/>
  <c r="I35" i="148"/>
  <c r="I30" i="148"/>
  <c r="I24" i="147"/>
  <c r="I26" i="147"/>
  <c r="I25" i="147"/>
  <c r="H12" i="147"/>
  <c r="H11" i="147"/>
  <c r="H10" i="147"/>
  <c r="H9" i="147"/>
  <c r="I59" i="147"/>
  <c r="I61" i="147"/>
  <c r="I54" i="147"/>
  <c r="I53" i="147"/>
  <c r="I52" i="147"/>
  <c r="I51" i="147"/>
  <c r="I50" i="147"/>
  <c r="I49" i="147"/>
  <c r="I47" i="147"/>
  <c r="I46" i="147"/>
  <c r="I45" i="147"/>
  <c r="I44" i="147"/>
  <c r="I43" i="147"/>
  <c r="I42" i="147"/>
  <c r="I40" i="147"/>
  <c r="I39" i="147"/>
  <c r="I38" i="147"/>
  <c r="I37" i="147"/>
  <c r="I36" i="147"/>
  <c r="I35" i="147"/>
  <c r="I24" i="146"/>
  <c r="H9" i="146"/>
  <c r="I59" i="146"/>
  <c r="I61" i="146"/>
  <c r="I54" i="146"/>
  <c r="I53" i="146"/>
  <c r="I52" i="146"/>
  <c r="I51" i="146"/>
  <c r="I50" i="146"/>
  <c r="I49" i="146"/>
  <c r="I47" i="146"/>
  <c r="I46" i="146"/>
  <c r="I45" i="146"/>
  <c r="I44" i="146"/>
  <c r="I43" i="146"/>
  <c r="I42" i="146"/>
  <c r="I40" i="146"/>
  <c r="I39" i="146"/>
  <c r="I38" i="146"/>
  <c r="I37" i="146"/>
  <c r="I36" i="146"/>
  <c r="I35" i="146"/>
  <c r="H12" i="145"/>
  <c r="H11" i="145"/>
  <c r="H10" i="145"/>
  <c r="H9" i="145"/>
  <c r="I59" i="145"/>
  <c r="I61" i="145"/>
  <c r="I54" i="145"/>
  <c r="I53" i="145"/>
  <c r="I52" i="145"/>
  <c r="I51" i="145"/>
  <c r="I50" i="145"/>
  <c r="I49" i="145"/>
  <c r="I47" i="145"/>
  <c r="I46" i="145"/>
  <c r="I45" i="145"/>
  <c r="I44" i="145"/>
  <c r="I48" i="145"/>
  <c r="I43" i="145"/>
  <c r="I42" i="145"/>
  <c r="I40" i="145"/>
  <c r="I39" i="145"/>
  <c r="I38" i="145"/>
  <c r="I37" i="145"/>
  <c r="I36" i="145"/>
  <c r="I35" i="145"/>
  <c r="I30" i="145"/>
  <c r="H12" i="144"/>
  <c r="H11" i="144"/>
  <c r="H10" i="144"/>
  <c r="H9" i="144"/>
  <c r="I59" i="144"/>
  <c r="I61" i="144"/>
  <c r="I54" i="144"/>
  <c r="I53" i="144"/>
  <c r="I52" i="144"/>
  <c r="I51" i="144"/>
  <c r="I50" i="144"/>
  <c r="I49" i="144"/>
  <c r="I47" i="144"/>
  <c r="I46" i="144"/>
  <c r="I45" i="144"/>
  <c r="I44" i="144"/>
  <c r="I43" i="144"/>
  <c r="I42" i="144"/>
  <c r="I40" i="144"/>
  <c r="I39" i="144"/>
  <c r="I38" i="144"/>
  <c r="I37" i="144"/>
  <c r="I36" i="144"/>
  <c r="I35" i="144"/>
  <c r="I25" i="144"/>
  <c r="I24" i="144"/>
  <c r="H11" i="143"/>
  <c r="H10" i="143"/>
  <c r="H9" i="143"/>
  <c r="H11" i="142"/>
  <c r="H10" i="142"/>
  <c r="H9" i="142"/>
  <c r="I55" i="146"/>
  <c r="I55" i="145"/>
  <c r="I41" i="146"/>
  <c r="I48" i="146"/>
  <c r="I41" i="150"/>
  <c r="I48" i="150"/>
  <c r="I55" i="150"/>
  <c r="I48" i="144"/>
  <c r="I55" i="144"/>
  <c r="I55" i="147"/>
  <c r="I55" i="148"/>
  <c r="I48" i="149"/>
  <c r="I55" i="149"/>
  <c r="I31" i="150"/>
  <c r="I32" i="150"/>
  <c r="I63" i="150"/>
  <c r="I65" i="150"/>
  <c r="I41" i="149"/>
  <c r="I31" i="149"/>
  <c r="I32" i="149"/>
  <c r="I41" i="148"/>
  <c r="I48" i="148"/>
  <c r="I31" i="148"/>
  <c r="I32" i="148"/>
  <c r="I48" i="147"/>
  <c r="I41" i="147"/>
  <c r="I30" i="147"/>
  <c r="I31" i="147"/>
  <c r="I32" i="147"/>
  <c r="I30" i="146"/>
  <c r="I31" i="146"/>
  <c r="I32" i="146"/>
  <c r="I63" i="146"/>
  <c r="I65" i="146"/>
  <c r="I41" i="145"/>
  <c r="I31" i="145"/>
  <c r="I32" i="145"/>
  <c r="I41" i="144"/>
  <c r="I30" i="144"/>
  <c r="I31" i="144"/>
  <c r="I32" i="144"/>
  <c r="I59" i="143"/>
  <c r="I61" i="143"/>
  <c r="I54" i="143"/>
  <c r="I53" i="143"/>
  <c r="I52" i="143"/>
  <c r="I51" i="143"/>
  <c r="I50" i="143"/>
  <c r="I49" i="143"/>
  <c r="I47" i="143"/>
  <c r="I46" i="143"/>
  <c r="I45" i="143"/>
  <c r="I44" i="143"/>
  <c r="I43" i="143"/>
  <c r="I42" i="143"/>
  <c r="I40" i="143"/>
  <c r="I39" i="143"/>
  <c r="I38" i="143"/>
  <c r="I37" i="143"/>
  <c r="I36" i="143"/>
  <c r="I35" i="143"/>
  <c r="I26" i="143"/>
  <c r="I25" i="143"/>
  <c r="I24" i="143"/>
  <c r="I63" i="144"/>
  <c r="I65" i="144"/>
  <c r="I63" i="145"/>
  <c r="I65" i="145"/>
  <c r="I63" i="149"/>
  <c r="I65" i="149"/>
  <c r="I63" i="148"/>
  <c r="I65" i="148"/>
  <c r="I63" i="147"/>
  <c r="I65" i="147"/>
  <c r="I30" i="143"/>
  <c r="I31" i="143"/>
  <c r="I32" i="143"/>
  <c r="I48" i="143"/>
  <c r="I55" i="143"/>
  <c r="I41" i="143"/>
  <c r="I63" i="143"/>
  <c r="I65" i="143"/>
  <c r="I64" i="142"/>
  <c r="I66" i="142"/>
  <c r="I59" i="142"/>
  <c r="I58" i="142"/>
  <c r="I57" i="142"/>
  <c r="I56" i="142"/>
  <c r="I55" i="142"/>
  <c r="I54" i="142"/>
  <c r="I52" i="142"/>
  <c r="I51" i="142"/>
  <c r="I50" i="142"/>
  <c r="I49" i="142"/>
  <c r="I48" i="142"/>
  <c r="I47" i="142"/>
  <c r="I45" i="142"/>
  <c r="I44" i="142"/>
  <c r="I43" i="142"/>
  <c r="I42" i="142"/>
  <c r="I41" i="142"/>
  <c r="I40" i="142"/>
  <c r="I25" i="142"/>
  <c r="I35" i="142"/>
  <c r="I53" i="142"/>
  <c r="I60" i="142"/>
  <c r="I46" i="142"/>
  <c r="I36" i="142"/>
  <c r="I37" i="142"/>
  <c r="I64" i="141"/>
  <c r="I66" i="141"/>
  <c r="I59" i="141"/>
  <c r="I58" i="141"/>
  <c r="I57" i="141"/>
  <c r="I56" i="141"/>
  <c r="I55" i="141"/>
  <c r="I54" i="141"/>
  <c r="I52" i="141"/>
  <c r="I51" i="141"/>
  <c r="I50" i="141"/>
  <c r="I49" i="141"/>
  <c r="I48" i="141"/>
  <c r="I47" i="141"/>
  <c r="I45" i="141"/>
  <c r="I44" i="141"/>
  <c r="I43" i="141"/>
  <c r="I42" i="141"/>
  <c r="I41" i="141"/>
  <c r="I40" i="141"/>
  <c r="I25" i="141"/>
  <c r="I35" i="141"/>
  <c r="H11" i="141"/>
  <c r="H9" i="141"/>
  <c r="I53" i="141"/>
  <c r="I68" i="142"/>
  <c r="I70" i="142"/>
  <c r="I60" i="141"/>
  <c r="I46" i="141"/>
  <c r="I36" i="141"/>
  <c r="I37" i="141"/>
  <c r="I75" i="140"/>
  <c r="I77" i="140"/>
  <c r="I70" i="140"/>
  <c r="I69" i="140"/>
  <c r="I68" i="140"/>
  <c r="I67" i="140"/>
  <c r="I66" i="140"/>
  <c r="I65" i="140"/>
  <c r="I63" i="140"/>
  <c r="I62" i="140"/>
  <c r="I61" i="140"/>
  <c r="I60" i="140"/>
  <c r="I59" i="140"/>
  <c r="I58" i="140"/>
  <c r="I56" i="140"/>
  <c r="I55" i="140"/>
  <c r="I54" i="140"/>
  <c r="I53" i="140"/>
  <c r="I52" i="140"/>
  <c r="I51" i="140"/>
  <c r="I57" i="140"/>
  <c r="I26" i="140"/>
  <c r="I25" i="140"/>
  <c r="H11" i="140"/>
  <c r="H9" i="140"/>
  <c r="I71" i="140"/>
  <c r="I64" i="140"/>
  <c r="I68" i="141"/>
  <c r="I70" i="141"/>
  <c r="I46" i="140"/>
  <c r="I47" i="140"/>
  <c r="I64" i="137"/>
  <c r="I63" i="137"/>
  <c r="I62" i="137"/>
  <c r="I61" i="137"/>
  <c r="I60" i="137"/>
  <c r="I59" i="137"/>
  <c r="I57" i="137"/>
  <c r="I56" i="137"/>
  <c r="I55" i="137"/>
  <c r="I54" i="137"/>
  <c r="I53" i="137"/>
  <c r="I52" i="137"/>
  <c r="I48" i="140"/>
  <c r="I79" i="140"/>
  <c r="I81" i="140"/>
  <c r="I58" i="137"/>
  <c r="I65" i="137"/>
  <c r="I38" i="137"/>
  <c r="I37" i="137"/>
  <c r="I36" i="137"/>
  <c r="I35" i="137"/>
  <c r="I34" i="137"/>
  <c r="I33" i="137"/>
  <c r="I32" i="137"/>
  <c r="I31" i="137"/>
  <c r="I30" i="137"/>
  <c r="I29" i="137"/>
  <c r="I28" i="137"/>
  <c r="I27" i="137"/>
  <c r="I26" i="137"/>
  <c r="I25" i="137"/>
  <c r="I24" i="137"/>
  <c r="I69" i="137"/>
  <c r="I71" i="137"/>
  <c r="I50" i="137"/>
  <c r="I49" i="137"/>
  <c r="I48" i="137"/>
  <c r="I47" i="137"/>
  <c r="I46" i="137"/>
  <c r="I45" i="137"/>
  <c r="H11" i="137"/>
  <c r="I51" i="137"/>
  <c r="I40" i="137"/>
  <c r="I41" i="137"/>
  <c r="I42" i="137"/>
  <c r="I73" i="137"/>
  <c r="I75" i="137"/>
  <c r="H12" i="130"/>
  <c r="H11" i="130"/>
  <c r="H10" i="130"/>
  <c r="H9" i="130"/>
  <c r="I63" i="130"/>
  <c r="I65" i="130"/>
  <c r="I56" i="130"/>
  <c r="I55" i="130"/>
  <c r="I54" i="130"/>
  <c r="I53" i="130"/>
  <c r="I52" i="130"/>
  <c r="I51" i="130"/>
  <c r="I46" i="130"/>
  <c r="I26" i="136"/>
  <c r="H12" i="136"/>
  <c r="H11" i="136"/>
  <c r="H10" i="136"/>
  <c r="H9" i="136"/>
  <c r="I63" i="136"/>
  <c r="I65" i="136"/>
  <c r="I56" i="136"/>
  <c r="I55" i="136"/>
  <c r="I54" i="136"/>
  <c r="I53" i="136"/>
  <c r="I52" i="136"/>
  <c r="I51" i="136"/>
  <c r="I25" i="136"/>
  <c r="I46" i="136"/>
  <c r="H12" i="132"/>
  <c r="H11" i="132"/>
  <c r="H10" i="132"/>
  <c r="H9" i="132"/>
  <c r="I63" i="132"/>
  <c r="I65" i="132"/>
  <c r="I56" i="132"/>
  <c r="I55" i="132"/>
  <c r="I54" i="132"/>
  <c r="I53" i="132"/>
  <c r="I52" i="132"/>
  <c r="I51" i="132"/>
  <c r="I25" i="132"/>
  <c r="I46" i="132"/>
  <c r="I26" i="133"/>
  <c r="I25" i="133"/>
  <c r="H12" i="133"/>
  <c r="H11" i="133"/>
  <c r="H10" i="133"/>
  <c r="H9" i="133"/>
  <c r="I63" i="133"/>
  <c r="I65" i="133"/>
  <c r="I56" i="133"/>
  <c r="I55" i="133"/>
  <c r="I54" i="133"/>
  <c r="I53" i="133"/>
  <c r="I52" i="133"/>
  <c r="I51" i="133"/>
  <c r="H12" i="134"/>
  <c r="H11" i="134"/>
  <c r="H10" i="134"/>
  <c r="H9" i="134"/>
  <c r="I63" i="134"/>
  <c r="I65" i="134"/>
  <c r="I56" i="134"/>
  <c r="I55" i="134"/>
  <c r="I54" i="134"/>
  <c r="I53" i="134"/>
  <c r="I52" i="134"/>
  <c r="I51" i="134"/>
  <c r="I46" i="134"/>
  <c r="I60" i="132"/>
  <c r="I60" i="134"/>
  <c r="I60" i="136"/>
  <c r="I60" i="130"/>
  <c r="I47" i="130"/>
  <c r="I48" i="130"/>
  <c r="I47" i="136"/>
  <c r="I48" i="136"/>
  <c r="I67" i="136"/>
  <c r="I69" i="136"/>
  <c r="I47" i="132"/>
  <c r="I48" i="132"/>
  <c r="I60" i="133"/>
  <c r="I46" i="133"/>
  <c r="I47" i="133"/>
  <c r="I48" i="133"/>
  <c r="I47" i="134"/>
  <c r="I48" i="134"/>
  <c r="I67" i="134"/>
  <c r="I69" i="134"/>
  <c r="I27" i="135"/>
  <c r="I119" i="135"/>
  <c r="I118" i="135"/>
  <c r="I117" i="135"/>
  <c r="I116" i="135"/>
  <c r="I114" i="135"/>
  <c r="I113" i="135"/>
  <c r="I112" i="135"/>
  <c r="I111" i="135"/>
  <c r="I110" i="135"/>
  <c r="I109" i="135"/>
  <c r="I108" i="135"/>
  <c r="I107" i="135"/>
  <c r="I106" i="135"/>
  <c r="I105" i="135"/>
  <c r="I104" i="135"/>
  <c r="I103" i="135"/>
  <c r="I28" i="135"/>
  <c r="I102" i="135"/>
  <c r="I101" i="135"/>
  <c r="I100" i="135"/>
  <c r="I99" i="135"/>
  <c r="I98" i="135"/>
  <c r="I97" i="135"/>
  <c r="I96" i="135"/>
  <c r="I95" i="135"/>
  <c r="I94" i="135"/>
  <c r="I93" i="135"/>
  <c r="I92" i="135"/>
  <c r="I91" i="135"/>
  <c r="I90" i="135"/>
  <c r="I89" i="135"/>
  <c r="I88" i="135"/>
  <c r="I87" i="135"/>
  <c r="I86" i="135"/>
  <c r="I85" i="135"/>
  <c r="I84" i="135"/>
  <c r="I83" i="135"/>
  <c r="I82" i="135"/>
  <c r="I81" i="135"/>
  <c r="I80" i="135"/>
  <c r="I79" i="135"/>
  <c r="I78" i="135"/>
  <c r="I77" i="135"/>
  <c r="I76" i="135"/>
  <c r="I75" i="135"/>
  <c r="I73" i="135"/>
  <c r="I72" i="135"/>
  <c r="I71" i="135"/>
  <c r="I70" i="135"/>
  <c r="I69" i="135"/>
  <c r="I68" i="135"/>
  <c r="I67" i="135"/>
  <c r="I66" i="135"/>
  <c r="I65" i="135"/>
  <c r="I64" i="135"/>
  <c r="I63" i="135"/>
  <c r="I62" i="135"/>
  <c r="I61" i="135"/>
  <c r="I60" i="135"/>
  <c r="I59" i="135"/>
  <c r="I58" i="135"/>
  <c r="I57" i="135"/>
  <c r="I56" i="135"/>
  <c r="I55" i="135"/>
  <c r="I54" i="135"/>
  <c r="I53" i="135"/>
  <c r="I52" i="135"/>
  <c r="I51" i="135"/>
  <c r="I50" i="135"/>
  <c r="I49" i="135"/>
  <c r="I48" i="135"/>
  <c r="I47" i="135"/>
  <c r="I46" i="135"/>
  <c r="I45" i="135"/>
  <c r="I44" i="135"/>
  <c r="I43" i="135"/>
  <c r="I42" i="135"/>
  <c r="I120" i="135"/>
  <c r="I115" i="135"/>
  <c r="I74" i="135"/>
  <c r="I25" i="135"/>
  <c r="I26" i="135"/>
  <c r="I29" i="135"/>
  <c r="I30" i="135"/>
  <c r="I31" i="135"/>
  <c r="I32" i="135"/>
  <c r="I33" i="135"/>
  <c r="H12" i="135"/>
  <c r="H11" i="135"/>
  <c r="H10" i="135"/>
  <c r="H9" i="135"/>
  <c r="I139" i="135"/>
  <c r="I141" i="135"/>
  <c r="I132" i="135"/>
  <c r="I131" i="135"/>
  <c r="I130" i="135"/>
  <c r="I129" i="135"/>
  <c r="I128" i="135"/>
  <c r="I127" i="135"/>
  <c r="I41" i="135"/>
  <c r="I40" i="135"/>
  <c r="I39" i="135"/>
  <c r="I38" i="135"/>
  <c r="I37" i="135"/>
  <c r="I36" i="135"/>
  <c r="I35" i="135"/>
  <c r="I34" i="135"/>
  <c r="I31" i="131"/>
  <c r="I41" i="131"/>
  <c r="I40" i="131"/>
  <c r="I39" i="131"/>
  <c r="I38" i="131"/>
  <c r="I37" i="131"/>
  <c r="I36" i="131"/>
  <c r="I35" i="131"/>
  <c r="I34" i="131"/>
  <c r="I33" i="131"/>
  <c r="I32" i="131"/>
  <c r="I30" i="131"/>
  <c r="I29" i="131"/>
  <c r="I28" i="131"/>
  <c r="I27" i="131"/>
  <c r="H12" i="131"/>
  <c r="H11" i="131"/>
  <c r="H10" i="131"/>
  <c r="H9" i="131"/>
  <c r="I63" i="131"/>
  <c r="I65" i="131"/>
  <c r="I56" i="131"/>
  <c r="I55" i="131"/>
  <c r="I54" i="131"/>
  <c r="I53" i="131"/>
  <c r="I52" i="131"/>
  <c r="I51" i="131"/>
  <c r="I26" i="131"/>
  <c r="I25" i="131"/>
  <c r="I67" i="132"/>
  <c r="I69" i="132"/>
  <c r="I67" i="130"/>
  <c r="I69" i="130"/>
  <c r="I67" i="133"/>
  <c r="I69" i="133"/>
  <c r="I136" i="135"/>
  <c r="I122" i="135"/>
  <c r="I123" i="135"/>
  <c r="I124" i="135"/>
  <c r="I60" i="131"/>
  <c r="I46" i="131"/>
  <c r="I47" i="131"/>
  <c r="I48" i="131"/>
  <c r="I143" i="135"/>
  <c r="I145" i="135"/>
  <c r="I67" i="131"/>
  <c r="I69" i="131"/>
  <c r="H12" i="123"/>
  <c r="H11" i="123"/>
  <c r="H10" i="123"/>
  <c r="H9" i="123"/>
  <c r="I56" i="123"/>
  <c r="I58" i="123"/>
  <c r="I49" i="123"/>
  <c r="I48" i="123"/>
  <c r="I47" i="123"/>
  <c r="I46" i="123"/>
  <c r="I45" i="123"/>
  <c r="I44" i="123"/>
  <c r="I25" i="123"/>
  <c r="I39" i="123"/>
  <c r="I40" i="123"/>
  <c r="I41" i="123"/>
  <c r="I25" i="127"/>
  <c r="I39" i="127"/>
  <c r="I40" i="127"/>
  <c r="I41" i="127"/>
  <c r="H12" i="127"/>
  <c r="H11" i="127"/>
  <c r="H10" i="127"/>
  <c r="H9" i="127"/>
  <c r="I56" i="127"/>
  <c r="I58" i="127"/>
  <c r="I49" i="127"/>
  <c r="I48" i="127"/>
  <c r="I47" i="127"/>
  <c r="I46" i="127"/>
  <c r="I45" i="127"/>
  <c r="I44" i="127"/>
  <c r="H12" i="128"/>
  <c r="H11" i="128"/>
  <c r="H10" i="128"/>
  <c r="H9" i="128"/>
  <c r="I56" i="128"/>
  <c r="I58" i="128"/>
  <c r="I49" i="128"/>
  <c r="I48" i="128"/>
  <c r="I47" i="128"/>
  <c r="I46" i="128"/>
  <c r="I45" i="128"/>
  <c r="I44" i="128"/>
  <c r="I39" i="128"/>
  <c r="I37" i="126"/>
  <c r="I36" i="126"/>
  <c r="I35" i="126"/>
  <c r="I34" i="126"/>
  <c r="I33" i="126"/>
  <c r="I32" i="126"/>
  <c r="I31" i="126"/>
  <c r="I30" i="126"/>
  <c r="I29" i="126"/>
  <c r="I28" i="126"/>
  <c r="I27" i="126"/>
  <c r="I26" i="126"/>
  <c r="H12" i="126"/>
  <c r="H11" i="126"/>
  <c r="H10" i="126"/>
  <c r="H9" i="126"/>
  <c r="I56" i="126"/>
  <c r="I58" i="126"/>
  <c r="I49" i="126"/>
  <c r="I48" i="126"/>
  <c r="I47" i="126"/>
  <c r="I46" i="126"/>
  <c r="I45" i="126"/>
  <c r="I44" i="126"/>
  <c r="I25" i="126"/>
  <c r="H12" i="125"/>
  <c r="H11" i="125"/>
  <c r="H10" i="125"/>
  <c r="H9" i="125"/>
  <c r="I56" i="125"/>
  <c r="I58" i="125"/>
  <c r="I49" i="125"/>
  <c r="I48" i="125"/>
  <c r="I47" i="125"/>
  <c r="I46" i="125"/>
  <c r="I45" i="125"/>
  <c r="I44" i="125"/>
  <c r="I39" i="125"/>
  <c r="H12" i="124"/>
  <c r="H11" i="124"/>
  <c r="H10" i="124"/>
  <c r="H9" i="124"/>
  <c r="I56" i="124"/>
  <c r="I58" i="124"/>
  <c r="I49" i="124"/>
  <c r="I48" i="124"/>
  <c r="I47" i="124"/>
  <c r="I46" i="124"/>
  <c r="I45" i="124"/>
  <c r="I44" i="124"/>
  <c r="I25" i="124"/>
  <c r="I39" i="124"/>
  <c r="I53" i="123"/>
  <c r="I60" i="123"/>
  <c r="I62" i="123"/>
  <c r="I53" i="127"/>
  <c r="I60" i="127"/>
  <c r="I62" i="127"/>
  <c r="I53" i="128"/>
  <c r="I40" i="128"/>
  <c r="I41" i="128"/>
  <c r="I53" i="126"/>
  <c r="I39" i="126"/>
  <c r="I40" i="126"/>
  <c r="I41" i="126"/>
  <c r="I53" i="125"/>
  <c r="I40" i="125"/>
  <c r="I41" i="125"/>
  <c r="I53" i="124"/>
  <c r="I40" i="124"/>
  <c r="I41" i="124"/>
  <c r="I60" i="128"/>
  <c r="I62" i="128"/>
  <c r="I60" i="126"/>
  <c r="I62" i="126"/>
  <c r="I60" i="125"/>
  <c r="I62" i="125"/>
  <c r="I60" i="124"/>
  <c r="I62" i="124"/>
  <c r="I26" i="118"/>
  <c r="H12" i="118"/>
  <c r="H11" i="118"/>
  <c r="H10" i="118"/>
  <c r="H9" i="118"/>
  <c r="I56" i="118"/>
  <c r="I58" i="118"/>
  <c r="I49" i="118"/>
  <c r="I48" i="118"/>
  <c r="I47" i="118"/>
  <c r="I46" i="118"/>
  <c r="I45" i="118"/>
  <c r="I44" i="118"/>
  <c r="I25" i="118"/>
  <c r="H12" i="119"/>
  <c r="H10" i="119"/>
  <c r="H9" i="119"/>
  <c r="I56" i="119"/>
  <c r="I58" i="119"/>
  <c r="I49" i="119"/>
  <c r="I48" i="119"/>
  <c r="I47" i="119"/>
  <c r="I46" i="119"/>
  <c r="I45" i="119"/>
  <c r="I44" i="119"/>
  <c r="I25" i="119"/>
  <c r="I39" i="119"/>
  <c r="H11" i="119"/>
  <c r="I25" i="120"/>
  <c r="H11" i="120"/>
  <c r="H10" i="120"/>
  <c r="H9" i="120"/>
  <c r="I56" i="120"/>
  <c r="I58" i="120"/>
  <c r="I49" i="120"/>
  <c r="I48" i="120"/>
  <c r="I47" i="120"/>
  <c r="I46" i="120"/>
  <c r="I45" i="120"/>
  <c r="I44" i="120"/>
  <c r="I39" i="120"/>
  <c r="I40" i="120"/>
  <c r="I41" i="120"/>
  <c r="H12" i="120"/>
  <c r="H12" i="121"/>
  <c r="H11" i="121"/>
  <c r="H10" i="121"/>
  <c r="I56" i="121"/>
  <c r="I58" i="121"/>
  <c r="I49" i="121"/>
  <c r="I48" i="121"/>
  <c r="I47" i="121"/>
  <c r="I46" i="121"/>
  <c r="I45" i="121"/>
  <c r="I44" i="121"/>
  <c r="I39" i="121"/>
  <c r="I25" i="122"/>
  <c r="I39" i="122"/>
  <c r="I40" i="122"/>
  <c r="H12" i="122"/>
  <c r="H11" i="122"/>
  <c r="H10" i="122"/>
  <c r="I56" i="122"/>
  <c r="I58" i="122"/>
  <c r="I49" i="122"/>
  <c r="I48" i="122"/>
  <c r="I47" i="122"/>
  <c r="I46" i="122"/>
  <c r="I45" i="122"/>
  <c r="I44" i="122"/>
  <c r="I41" i="122"/>
  <c r="I53" i="118"/>
  <c r="I39" i="118"/>
  <c r="I40" i="118"/>
  <c r="I41" i="118"/>
  <c r="I53" i="119"/>
  <c r="I40" i="119"/>
  <c r="I41" i="119"/>
  <c r="I53" i="120"/>
  <c r="I60" i="120"/>
  <c r="I62" i="120"/>
  <c r="I53" i="121"/>
  <c r="I40" i="121"/>
  <c r="I41" i="121"/>
  <c r="I53" i="122"/>
  <c r="I60" i="122"/>
  <c r="I62" i="122"/>
  <c r="I60" i="118"/>
  <c r="I62" i="118"/>
  <c r="I60" i="119"/>
  <c r="I62" i="119"/>
  <c r="I60" i="121"/>
  <c r="I62" i="121"/>
  <c r="I26" i="108"/>
  <c r="I26" i="114"/>
  <c r="I29" i="109"/>
  <c r="H12" i="108"/>
  <c r="H11" i="108"/>
  <c r="H10" i="108"/>
  <c r="H10" i="116"/>
  <c r="I56" i="116"/>
  <c r="I58" i="116"/>
  <c r="I49" i="116"/>
  <c r="I48" i="116"/>
  <c r="I47" i="116"/>
  <c r="I46" i="116"/>
  <c r="I45" i="116"/>
  <c r="I44" i="116"/>
  <c r="I39" i="116"/>
  <c r="I40" i="116"/>
  <c r="I41" i="116"/>
  <c r="H12" i="116"/>
  <c r="H11" i="116"/>
  <c r="I56" i="108"/>
  <c r="I58" i="108"/>
  <c r="I49" i="108"/>
  <c r="I48" i="108"/>
  <c r="I47" i="108"/>
  <c r="I46" i="108"/>
  <c r="I45" i="108"/>
  <c r="I44" i="108"/>
  <c r="I25" i="108"/>
  <c r="I39" i="108"/>
  <c r="I40" i="108"/>
  <c r="I41" i="108"/>
  <c r="I25" i="114"/>
  <c r="H12" i="114"/>
  <c r="H11" i="114"/>
  <c r="H10" i="114"/>
  <c r="I56" i="114"/>
  <c r="I58" i="114"/>
  <c r="I49" i="114"/>
  <c r="I48" i="114"/>
  <c r="I47" i="114"/>
  <c r="I46" i="114"/>
  <c r="I45" i="114"/>
  <c r="I44" i="114"/>
  <c r="H12" i="113"/>
  <c r="H11" i="113"/>
  <c r="H10" i="113"/>
  <c r="I56" i="113"/>
  <c r="I58" i="113"/>
  <c r="I49" i="113"/>
  <c r="I48" i="113"/>
  <c r="I47" i="113"/>
  <c r="I46" i="113"/>
  <c r="I45" i="113"/>
  <c r="I44" i="113"/>
  <c r="I39" i="113"/>
  <c r="I21" i="113"/>
  <c r="I20" i="113"/>
  <c r="I19" i="113"/>
  <c r="H12" i="112"/>
  <c r="H11" i="112"/>
  <c r="H10" i="112"/>
  <c r="I56" i="112"/>
  <c r="I58" i="112"/>
  <c r="I49" i="112"/>
  <c r="I48" i="112"/>
  <c r="I47" i="112"/>
  <c r="I46" i="112"/>
  <c r="I45" i="112"/>
  <c r="I44" i="112"/>
  <c r="I39" i="112"/>
  <c r="I40" i="112"/>
  <c r="I41" i="112"/>
  <c r="I21" i="112"/>
  <c r="I20" i="112"/>
  <c r="I19" i="112"/>
  <c r="H12" i="111"/>
  <c r="H11" i="111"/>
  <c r="H10" i="111"/>
  <c r="I56" i="111"/>
  <c r="I58" i="111"/>
  <c r="I49" i="111"/>
  <c r="I48" i="111"/>
  <c r="I47" i="111"/>
  <c r="I46" i="111"/>
  <c r="I45" i="111"/>
  <c r="I44" i="111"/>
  <c r="I39" i="111"/>
  <c r="I21" i="111"/>
  <c r="I20" i="111"/>
  <c r="I19" i="111"/>
  <c r="H12" i="110"/>
  <c r="H11" i="110"/>
  <c r="H10" i="110"/>
  <c r="I56" i="110"/>
  <c r="I58" i="110"/>
  <c r="I49" i="110"/>
  <c r="I48" i="110"/>
  <c r="I47" i="110"/>
  <c r="I46" i="110"/>
  <c r="I45" i="110"/>
  <c r="I44" i="110"/>
  <c r="I27" i="110"/>
  <c r="I26" i="110"/>
  <c r="I25" i="110"/>
  <c r="I21" i="110"/>
  <c r="I20" i="110"/>
  <c r="I19" i="110"/>
  <c r="I28" i="109"/>
  <c r="I27" i="109"/>
  <c r="I26" i="109"/>
  <c r="H12" i="109"/>
  <c r="H11" i="109"/>
  <c r="H10" i="109"/>
  <c r="H9" i="109"/>
  <c r="I56" i="109"/>
  <c r="I58" i="109"/>
  <c r="I49" i="109"/>
  <c r="I48" i="109"/>
  <c r="I47" i="109"/>
  <c r="I46" i="109"/>
  <c r="I45" i="109"/>
  <c r="I44" i="109"/>
  <c r="I25" i="109"/>
  <c r="I21" i="109"/>
  <c r="I20" i="109"/>
  <c r="I19" i="109"/>
  <c r="I22" i="109"/>
  <c r="I22" i="110"/>
  <c r="I53" i="110"/>
  <c r="I53" i="108"/>
  <c r="I60" i="108"/>
  <c r="I62" i="108"/>
  <c r="I22" i="111"/>
  <c r="I22" i="112"/>
  <c r="I22" i="113"/>
  <c r="I53" i="116"/>
  <c r="I60" i="116"/>
  <c r="I62" i="116"/>
  <c r="I39" i="114"/>
  <c r="I40" i="114"/>
  <c r="I41" i="114"/>
  <c r="I53" i="114"/>
  <c r="I53" i="113"/>
  <c r="I40" i="113"/>
  <c r="I41" i="113"/>
  <c r="I53" i="112"/>
  <c r="I60" i="112"/>
  <c r="I62" i="112"/>
  <c r="I53" i="111"/>
  <c r="I40" i="111"/>
  <c r="I41" i="111"/>
  <c r="I39" i="110"/>
  <c r="I40" i="110"/>
  <c r="I41" i="110"/>
  <c r="I53" i="109"/>
  <c r="I39" i="109"/>
  <c r="I40" i="109"/>
  <c r="I41" i="109"/>
  <c r="I60" i="110"/>
  <c r="I62" i="110"/>
  <c r="I60" i="114"/>
  <c r="I62" i="114"/>
  <c r="I60" i="113"/>
  <c r="I62" i="113"/>
  <c r="I60" i="111"/>
  <c r="I62" i="111"/>
  <c r="I60" i="109"/>
  <c r="I62" i="109"/>
  <c r="H12" i="107"/>
  <c r="H11" i="107"/>
  <c r="H10" i="107"/>
  <c r="H9" i="107"/>
  <c r="I56" i="107"/>
  <c r="I58" i="107"/>
  <c r="I49" i="107"/>
  <c r="I48" i="107"/>
  <c r="I47" i="107"/>
  <c r="I46" i="107"/>
  <c r="I45" i="107"/>
  <c r="I44" i="107"/>
  <c r="I25" i="107"/>
  <c r="I39" i="107"/>
  <c r="I40" i="107"/>
  <c r="I21" i="107"/>
  <c r="I20" i="107"/>
  <c r="I19" i="107"/>
  <c r="I25" i="106"/>
  <c r="H12" i="106"/>
  <c r="H11" i="106"/>
  <c r="H10" i="106"/>
  <c r="H9" i="106"/>
  <c r="I56" i="106"/>
  <c r="I58" i="106"/>
  <c r="I49" i="106"/>
  <c r="I48" i="106"/>
  <c r="I47" i="106"/>
  <c r="I46" i="106"/>
  <c r="I45" i="106"/>
  <c r="I44" i="106"/>
  <c r="I39" i="106"/>
  <c r="I40" i="106"/>
  <c r="I41" i="106"/>
  <c r="I21" i="106"/>
  <c r="I20" i="106"/>
  <c r="I19" i="106"/>
  <c r="I22" i="106"/>
  <c r="H12" i="105"/>
  <c r="H11" i="105"/>
  <c r="H10" i="105"/>
  <c r="H9" i="105"/>
  <c r="I56" i="105"/>
  <c r="I58" i="105"/>
  <c r="I49" i="105"/>
  <c r="I48" i="105"/>
  <c r="I47" i="105"/>
  <c r="I46" i="105"/>
  <c r="I45" i="105"/>
  <c r="I44" i="105"/>
  <c r="I39" i="105"/>
  <c r="I40" i="105"/>
  <c r="I41" i="105"/>
  <c r="I21" i="105"/>
  <c r="I20" i="105"/>
  <c r="I19" i="105"/>
  <c r="H12" i="104"/>
  <c r="H11" i="104"/>
  <c r="H10" i="104"/>
  <c r="I56" i="104"/>
  <c r="I58" i="104"/>
  <c r="I49" i="104"/>
  <c r="I48" i="104"/>
  <c r="I47" i="104"/>
  <c r="I46" i="104"/>
  <c r="I45" i="104"/>
  <c r="I44" i="104"/>
  <c r="I39" i="104"/>
  <c r="I21" i="104"/>
  <c r="I20" i="104"/>
  <c r="I19" i="104"/>
  <c r="I53" i="107"/>
  <c r="I22" i="105"/>
  <c r="I22" i="107"/>
  <c r="I22" i="104"/>
  <c r="I41" i="107"/>
  <c r="I60" i="107"/>
  <c r="I62" i="107"/>
  <c r="I53" i="106"/>
  <c r="I60" i="106"/>
  <c r="I62" i="106"/>
  <c r="I53" i="105"/>
  <c r="I60" i="105"/>
  <c r="I62" i="105"/>
  <c r="I53" i="104"/>
  <c r="I40" i="104"/>
  <c r="I41" i="104"/>
  <c r="I28" i="103"/>
  <c r="I56" i="103"/>
  <c r="I58" i="103"/>
  <c r="I49" i="103"/>
  <c r="I48" i="103"/>
  <c r="I47" i="103"/>
  <c r="I46" i="103"/>
  <c r="I45" i="103"/>
  <c r="I44" i="103"/>
  <c r="I27" i="103"/>
  <c r="I26" i="103"/>
  <c r="I25" i="103"/>
  <c r="I21" i="103"/>
  <c r="I20" i="103"/>
  <c r="I19" i="103"/>
  <c r="I22" i="103"/>
  <c r="I60" i="104"/>
  <c r="I62" i="104"/>
  <c r="I53" i="103"/>
  <c r="I39" i="103"/>
  <c r="I40" i="103"/>
  <c r="I41" i="103"/>
  <c r="H12" i="102"/>
  <c r="H11" i="102"/>
  <c r="H10" i="102"/>
  <c r="H9" i="102"/>
  <c r="I56" i="102"/>
  <c r="I58" i="102"/>
  <c r="I49" i="102"/>
  <c r="I48" i="102"/>
  <c r="I47" i="102"/>
  <c r="I46" i="102"/>
  <c r="I45" i="102"/>
  <c r="I44" i="102"/>
  <c r="I27" i="102"/>
  <c r="I26" i="102"/>
  <c r="I25" i="102"/>
  <c r="I21" i="102"/>
  <c r="I20" i="102"/>
  <c r="I19" i="102"/>
  <c r="I27" i="101"/>
  <c r="H11" i="101"/>
  <c r="H10" i="101"/>
  <c r="H9" i="101"/>
  <c r="I56" i="101"/>
  <c r="I58" i="101"/>
  <c r="I49" i="101"/>
  <c r="I48" i="101"/>
  <c r="I47" i="101"/>
  <c r="I46" i="101"/>
  <c r="I45" i="101"/>
  <c r="I44" i="101"/>
  <c r="I26" i="101"/>
  <c r="I25" i="101"/>
  <c r="I21" i="101"/>
  <c r="I20" i="101"/>
  <c r="I19" i="101"/>
  <c r="H12" i="101"/>
  <c r="I26" i="100"/>
  <c r="H11" i="100"/>
  <c r="H10" i="100"/>
  <c r="H9" i="100"/>
  <c r="I56" i="100"/>
  <c r="I58" i="100"/>
  <c r="I49" i="100"/>
  <c r="I48" i="100"/>
  <c r="I47" i="100"/>
  <c r="I46" i="100"/>
  <c r="I45" i="100"/>
  <c r="I44" i="100"/>
  <c r="I25" i="100"/>
  <c r="I21" i="100"/>
  <c r="I20" i="100"/>
  <c r="I19" i="100"/>
  <c r="H12" i="100"/>
  <c r="I25" i="99"/>
  <c r="I39" i="99"/>
  <c r="I40" i="99"/>
  <c r="I41" i="99"/>
  <c r="H12" i="99"/>
  <c r="H11" i="99"/>
  <c r="H10" i="99"/>
  <c r="H9" i="99"/>
  <c r="I57" i="99"/>
  <c r="I59" i="99"/>
  <c r="I49" i="99"/>
  <c r="I48" i="99"/>
  <c r="I47" i="99"/>
  <c r="I46" i="99"/>
  <c r="I45" i="99"/>
  <c r="I44" i="99"/>
  <c r="I21" i="99"/>
  <c r="I20" i="99"/>
  <c r="I19" i="99"/>
  <c r="H12" i="98"/>
  <c r="H11" i="98"/>
  <c r="H10" i="98"/>
  <c r="H9" i="98"/>
  <c r="I57" i="98"/>
  <c r="I59" i="98"/>
  <c r="I49" i="98"/>
  <c r="I48" i="98"/>
  <c r="I47" i="98"/>
  <c r="I46" i="98"/>
  <c r="I45" i="98"/>
  <c r="I44" i="98"/>
  <c r="I21" i="98"/>
  <c r="I20" i="98"/>
  <c r="I19" i="98"/>
  <c r="I27" i="97"/>
  <c r="H12" i="97"/>
  <c r="H11" i="97"/>
  <c r="H10" i="97"/>
  <c r="H9" i="97"/>
  <c r="I57" i="97"/>
  <c r="I59" i="97"/>
  <c r="I49" i="97"/>
  <c r="I48" i="97"/>
  <c r="I47" i="97"/>
  <c r="I46" i="97"/>
  <c r="I45" i="97"/>
  <c r="I44" i="97"/>
  <c r="I26" i="97"/>
  <c r="I25" i="97"/>
  <c r="I21" i="97"/>
  <c r="I20" i="97"/>
  <c r="I19" i="97"/>
  <c r="I22" i="98"/>
  <c r="I22" i="101"/>
  <c r="I22" i="100"/>
  <c r="I39" i="100"/>
  <c r="I40" i="100"/>
  <c r="I41" i="100"/>
  <c r="I22" i="102"/>
  <c r="I22" i="97"/>
  <c r="I22" i="99"/>
  <c r="I60" i="103"/>
  <c r="I62" i="103"/>
  <c r="I53" i="102"/>
  <c r="I39" i="102"/>
  <c r="I40" i="102"/>
  <c r="I41" i="102"/>
  <c r="I53" i="101"/>
  <c r="I39" i="101"/>
  <c r="I40" i="101"/>
  <c r="I41" i="101"/>
  <c r="I53" i="100"/>
  <c r="I53" i="99"/>
  <c r="I61" i="99"/>
  <c r="I63" i="99"/>
  <c r="I53" i="98"/>
  <c r="I61" i="98"/>
  <c r="I63" i="98"/>
  <c r="I53" i="97"/>
  <c r="I40" i="97"/>
  <c r="I41" i="97"/>
  <c r="I60" i="100"/>
  <c r="I62" i="100"/>
  <c r="I60" i="102"/>
  <c r="I62" i="102"/>
  <c r="I60" i="101"/>
  <c r="I62" i="101"/>
  <c r="I61" i="97"/>
  <c r="I63" i="97"/>
  <c r="I26" i="96"/>
  <c r="H11" i="96"/>
  <c r="H10" i="96"/>
  <c r="H9" i="96"/>
  <c r="I57" i="96"/>
  <c r="I59" i="96"/>
  <c r="I49" i="96"/>
  <c r="I48" i="96"/>
  <c r="I47" i="96"/>
  <c r="I46" i="96"/>
  <c r="I45" i="96"/>
  <c r="I44" i="96"/>
  <c r="I25" i="96"/>
  <c r="I21" i="96"/>
  <c r="I20" i="96"/>
  <c r="I19" i="96"/>
  <c r="H12" i="96"/>
  <c r="H12" i="95"/>
  <c r="H11" i="95"/>
  <c r="H10" i="95"/>
  <c r="H9" i="95"/>
  <c r="I57" i="95"/>
  <c r="I59" i="95"/>
  <c r="I49" i="95"/>
  <c r="I48" i="95"/>
  <c r="I47" i="95"/>
  <c r="I46" i="95"/>
  <c r="I45" i="95"/>
  <c r="I44" i="95"/>
  <c r="I25" i="95"/>
  <c r="I39" i="95"/>
  <c r="I21" i="95"/>
  <c r="I20" i="95"/>
  <c r="I19" i="95"/>
  <c r="I25" i="94"/>
  <c r="I39" i="94"/>
  <c r="I40" i="94"/>
  <c r="I41" i="94"/>
  <c r="H12" i="94"/>
  <c r="H11" i="94"/>
  <c r="H10" i="94"/>
  <c r="H9" i="94"/>
  <c r="I57" i="94"/>
  <c r="I59" i="94"/>
  <c r="I49" i="94"/>
  <c r="I48" i="94"/>
  <c r="I47" i="94"/>
  <c r="I46" i="94"/>
  <c r="I45" i="94"/>
  <c r="I44" i="94"/>
  <c r="I21" i="94"/>
  <c r="I20" i="94"/>
  <c r="I19" i="94"/>
  <c r="H12" i="93"/>
  <c r="H11" i="93"/>
  <c r="H10" i="93"/>
  <c r="H9" i="93"/>
  <c r="I57" i="93"/>
  <c r="I59" i="93"/>
  <c r="I49" i="93"/>
  <c r="I48" i="93"/>
  <c r="I47" i="93"/>
  <c r="I46" i="93"/>
  <c r="I45" i="93"/>
  <c r="I44" i="93"/>
  <c r="I39" i="93"/>
  <c r="I40" i="93"/>
  <c r="I41" i="93"/>
  <c r="I21" i="93"/>
  <c r="I20" i="93"/>
  <c r="I19" i="93"/>
  <c r="H12" i="92"/>
  <c r="H11" i="92"/>
  <c r="H10" i="92"/>
  <c r="H9" i="92"/>
  <c r="I57" i="92"/>
  <c r="I59" i="92"/>
  <c r="I49" i="92"/>
  <c r="I48" i="92"/>
  <c r="I47" i="92"/>
  <c r="I46" i="92"/>
  <c r="I45" i="92"/>
  <c r="I44" i="92"/>
  <c r="I39" i="92"/>
  <c r="I21" i="92"/>
  <c r="I20" i="92"/>
  <c r="I19" i="92"/>
  <c r="I27" i="91"/>
  <c r="I26" i="91"/>
  <c r="I25" i="91"/>
  <c r="H12" i="91"/>
  <c r="H11" i="91"/>
  <c r="H10" i="91"/>
  <c r="H9" i="91"/>
  <c r="I57" i="91"/>
  <c r="I59" i="91"/>
  <c r="I49" i="91"/>
  <c r="I48" i="91"/>
  <c r="I47" i="91"/>
  <c r="I46" i="91"/>
  <c r="I45" i="91"/>
  <c r="I44" i="91"/>
  <c r="I21" i="91"/>
  <c r="I20" i="91"/>
  <c r="I19" i="91"/>
  <c r="H12" i="84"/>
  <c r="H11" i="84"/>
  <c r="H10" i="84"/>
  <c r="H9" i="84"/>
  <c r="I57" i="84"/>
  <c r="I59" i="84"/>
  <c r="I49" i="84"/>
  <c r="I48" i="84"/>
  <c r="I47" i="84"/>
  <c r="I46" i="84"/>
  <c r="I45" i="84"/>
  <c r="I44" i="84"/>
  <c r="I39" i="84"/>
  <c r="I40" i="84"/>
  <c r="I41" i="84"/>
  <c r="I21" i="84"/>
  <c r="I20" i="84"/>
  <c r="I19" i="84"/>
  <c r="H12" i="83"/>
  <c r="H11" i="83"/>
  <c r="H10" i="83"/>
  <c r="H9" i="83"/>
  <c r="I57" i="83"/>
  <c r="I59" i="83"/>
  <c r="I49" i="83"/>
  <c r="I48" i="83"/>
  <c r="I47" i="83"/>
  <c r="I46" i="83"/>
  <c r="I45" i="83"/>
  <c r="I44" i="83"/>
  <c r="I39" i="83"/>
  <c r="I21" i="83"/>
  <c r="I20" i="83"/>
  <c r="I19" i="83"/>
  <c r="I22" i="83"/>
  <c r="I22" i="96"/>
  <c r="I22" i="92"/>
  <c r="I22" i="95"/>
  <c r="I22" i="84"/>
  <c r="I22" i="94"/>
  <c r="I53" i="95"/>
  <c r="I39" i="96"/>
  <c r="I40" i="96"/>
  <c r="I41" i="96"/>
  <c r="I22" i="91"/>
  <c r="I22" i="93"/>
  <c r="I53" i="94"/>
  <c r="I61" i="94"/>
  <c r="I63" i="94"/>
  <c r="I53" i="96"/>
  <c r="I40" i="95"/>
  <c r="I41" i="95"/>
  <c r="I53" i="93"/>
  <c r="I61" i="93"/>
  <c r="I63" i="93"/>
  <c r="I53" i="92"/>
  <c r="I40" i="92"/>
  <c r="I41" i="92"/>
  <c r="I53" i="91"/>
  <c r="I39" i="91"/>
  <c r="I40" i="91"/>
  <c r="I41" i="91"/>
  <c r="I53" i="84"/>
  <c r="I61" i="84"/>
  <c r="I63" i="84"/>
  <c r="I53" i="83"/>
  <c r="I40" i="83"/>
  <c r="I41" i="83"/>
  <c r="I61" i="95"/>
  <c r="I63" i="95"/>
  <c r="I61" i="96"/>
  <c r="I63" i="96"/>
  <c r="I61" i="92"/>
  <c r="I63" i="92"/>
  <c r="I61" i="91"/>
  <c r="I63" i="91"/>
  <c r="I61" i="83"/>
  <c r="I63" i="83"/>
  <c r="I25" i="82"/>
  <c r="H11" i="89"/>
  <c r="H10" i="89"/>
  <c r="H9" i="89"/>
  <c r="H12" i="82"/>
  <c r="H10" i="82"/>
  <c r="H9" i="82"/>
  <c r="H11" i="90"/>
  <c r="H10" i="90"/>
  <c r="H9" i="90"/>
  <c r="I57" i="90"/>
  <c r="I59" i="90"/>
  <c r="I49" i="90"/>
  <c r="I48" i="90"/>
  <c r="I47" i="90"/>
  <c r="I46" i="90"/>
  <c r="I45" i="90"/>
  <c r="I44" i="90"/>
  <c r="I26" i="90"/>
  <c r="I25" i="90"/>
  <c r="I21" i="90"/>
  <c r="I20" i="90"/>
  <c r="I19" i="90"/>
  <c r="H12" i="90"/>
  <c r="H12" i="89"/>
  <c r="I57" i="89"/>
  <c r="I59" i="89"/>
  <c r="I49" i="89"/>
  <c r="I48" i="89"/>
  <c r="I47" i="89"/>
  <c r="I46" i="89"/>
  <c r="I45" i="89"/>
  <c r="I44" i="89"/>
  <c r="I26" i="89"/>
  <c r="I25" i="89"/>
  <c r="I21" i="89"/>
  <c r="I20" i="89"/>
  <c r="I19" i="89"/>
  <c r="I27" i="85"/>
  <c r="H12" i="85"/>
  <c r="H11" i="85"/>
  <c r="H10" i="85"/>
  <c r="H9" i="85"/>
  <c r="I57" i="85"/>
  <c r="I59" i="85"/>
  <c r="I49" i="85"/>
  <c r="I48" i="85"/>
  <c r="I47" i="85"/>
  <c r="I46" i="85"/>
  <c r="I45" i="85"/>
  <c r="I44" i="85"/>
  <c r="I26" i="85"/>
  <c r="I25" i="85"/>
  <c r="I21" i="85"/>
  <c r="I20" i="85"/>
  <c r="I19" i="85"/>
  <c r="I22" i="85"/>
  <c r="I22" i="89"/>
  <c r="I39" i="90"/>
  <c r="I40" i="90"/>
  <c r="I41" i="90"/>
  <c r="I22" i="90"/>
  <c r="I53" i="89"/>
  <c r="I39" i="89"/>
  <c r="I40" i="89"/>
  <c r="I41" i="89"/>
  <c r="I53" i="90"/>
  <c r="I53" i="85"/>
  <c r="I39" i="85"/>
  <c r="I40" i="85"/>
  <c r="I41" i="85"/>
  <c r="I61" i="90"/>
  <c r="I63" i="90"/>
  <c r="I61" i="89"/>
  <c r="I63" i="89"/>
  <c r="I61" i="85"/>
  <c r="I63" i="85"/>
  <c r="H11" i="82"/>
  <c r="I57" i="82"/>
  <c r="I59" i="82"/>
  <c r="I49" i="82"/>
  <c r="I48" i="82"/>
  <c r="I47" i="82"/>
  <c r="I46" i="82"/>
  <c r="I45" i="82"/>
  <c r="I44" i="82"/>
  <c r="I39" i="82"/>
  <c r="I21" i="82"/>
  <c r="I20" i="82"/>
  <c r="I19" i="82"/>
  <c r="I22" i="82"/>
  <c r="I53" i="82"/>
  <c r="I40" i="82"/>
  <c r="I41" i="82"/>
  <c r="I61" i="82"/>
  <c r="I63" i="82"/>
  <c r="I26" i="81"/>
  <c r="H12" i="81"/>
  <c r="H11" i="81"/>
  <c r="H10" i="81"/>
  <c r="I57" i="81"/>
  <c r="I59" i="81"/>
  <c r="I49" i="81"/>
  <c r="I48" i="81"/>
  <c r="I47" i="81"/>
  <c r="I46" i="81"/>
  <c r="I45" i="81"/>
  <c r="I44" i="81"/>
  <c r="I25" i="81"/>
  <c r="I21" i="81"/>
  <c r="I20" i="81"/>
  <c r="I19" i="81"/>
  <c r="I22" i="81"/>
  <c r="I53" i="81"/>
  <c r="I39" i="81"/>
  <c r="I40" i="81"/>
  <c r="I41" i="81"/>
  <c r="I61" i="81"/>
  <c r="I63" i="81"/>
  <c r="I26" i="79"/>
  <c r="H11" i="80"/>
  <c r="H10" i="80"/>
  <c r="H9" i="80"/>
  <c r="I57" i="80"/>
  <c r="I59" i="80"/>
  <c r="I49" i="80"/>
  <c r="I48" i="80"/>
  <c r="I47" i="80"/>
  <c r="I46" i="80"/>
  <c r="I45" i="80"/>
  <c r="I44" i="80"/>
  <c r="I25" i="80"/>
  <c r="I39" i="80"/>
  <c r="I40" i="80"/>
  <c r="I21" i="80"/>
  <c r="I20" i="80"/>
  <c r="I19" i="80"/>
  <c r="I25" i="79"/>
  <c r="I39" i="79"/>
  <c r="I40" i="79"/>
  <c r="H11" i="79"/>
  <c r="H10" i="79"/>
  <c r="H9" i="79"/>
  <c r="I57" i="79"/>
  <c r="I59" i="79"/>
  <c r="I49" i="79"/>
  <c r="I48" i="79"/>
  <c r="I47" i="79"/>
  <c r="I46" i="79"/>
  <c r="I45" i="79"/>
  <c r="I44" i="79"/>
  <c r="I21" i="79"/>
  <c r="I20" i="79"/>
  <c r="I19" i="79"/>
  <c r="H11" i="78"/>
  <c r="H10" i="78"/>
  <c r="H9" i="78"/>
  <c r="I57" i="78"/>
  <c r="I59" i="78"/>
  <c r="I49" i="78"/>
  <c r="I48" i="78"/>
  <c r="I47" i="78"/>
  <c r="I46" i="78"/>
  <c r="I45" i="78"/>
  <c r="I44" i="78"/>
  <c r="I39" i="78"/>
  <c r="I40" i="78"/>
  <c r="I21" i="78"/>
  <c r="I20" i="78"/>
  <c r="I19" i="78"/>
  <c r="I25" i="77"/>
  <c r="I39" i="77"/>
  <c r="H11" i="77"/>
  <c r="H10" i="77"/>
  <c r="H9" i="77"/>
  <c r="I57" i="77"/>
  <c r="I59" i="77"/>
  <c r="I49" i="77"/>
  <c r="I48" i="77"/>
  <c r="I47" i="77"/>
  <c r="I46" i="77"/>
  <c r="I45" i="77"/>
  <c r="I44" i="77"/>
  <c r="I21" i="77"/>
  <c r="I20" i="77"/>
  <c r="I19" i="77"/>
  <c r="H11" i="76"/>
  <c r="H10" i="76"/>
  <c r="H9" i="76"/>
  <c r="I57" i="76"/>
  <c r="I59" i="76"/>
  <c r="I49" i="76"/>
  <c r="I48" i="76"/>
  <c r="I47" i="76"/>
  <c r="I46" i="76"/>
  <c r="I45" i="76"/>
  <c r="I44" i="76"/>
  <c r="I39" i="76"/>
  <c r="I40" i="76"/>
  <c r="I21" i="76"/>
  <c r="I20" i="76"/>
  <c r="I19" i="76"/>
  <c r="H11" i="75"/>
  <c r="H10" i="75"/>
  <c r="H9" i="75"/>
  <c r="I56" i="75"/>
  <c r="I58" i="75"/>
  <c r="I48" i="75"/>
  <c r="I47" i="75"/>
  <c r="I46" i="75"/>
  <c r="I45" i="75"/>
  <c r="I44" i="75"/>
  <c r="I43" i="75"/>
  <c r="I38" i="75"/>
  <c r="I39" i="75"/>
  <c r="I20" i="75"/>
  <c r="I19" i="75"/>
  <c r="I18" i="75"/>
  <c r="H11" i="74"/>
  <c r="H10" i="74"/>
  <c r="H9" i="74"/>
  <c r="I56" i="74"/>
  <c r="I58" i="74"/>
  <c r="I48" i="74"/>
  <c r="I47" i="74"/>
  <c r="I46" i="74"/>
  <c r="I45" i="74"/>
  <c r="I44" i="74"/>
  <c r="I43" i="74"/>
  <c r="I38" i="74"/>
  <c r="I39" i="74"/>
  <c r="I20" i="74"/>
  <c r="I19" i="74"/>
  <c r="I18" i="74"/>
  <c r="H12" i="69"/>
  <c r="H11" i="69"/>
  <c r="H10" i="69"/>
  <c r="H9" i="69"/>
  <c r="I56" i="69"/>
  <c r="I58" i="69"/>
  <c r="I48" i="69"/>
  <c r="I47" i="69"/>
  <c r="I46" i="69"/>
  <c r="I45" i="69"/>
  <c r="I44" i="69"/>
  <c r="I43" i="69"/>
  <c r="I38" i="69"/>
  <c r="I20" i="69"/>
  <c r="I19" i="69"/>
  <c r="I18" i="69"/>
  <c r="I30" i="71"/>
  <c r="I21" i="74"/>
  <c r="I22" i="79"/>
  <c r="I52" i="74"/>
  <c r="I53" i="80"/>
  <c r="I22" i="76"/>
  <c r="I53" i="76"/>
  <c r="I22" i="77"/>
  <c r="I53" i="78"/>
  <c r="I22" i="80"/>
  <c r="I53" i="77"/>
  <c r="I21" i="69"/>
  <c r="I21" i="75"/>
  <c r="I22" i="78"/>
  <c r="I41" i="80"/>
  <c r="I53" i="79"/>
  <c r="I41" i="79"/>
  <c r="I41" i="78"/>
  <c r="I40" i="77"/>
  <c r="I41" i="77"/>
  <c r="I61" i="77"/>
  <c r="I63" i="77"/>
  <c r="I41" i="76"/>
  <c r="I52" i="75"/>
  <c r="I40" i="75"/>
  <c r="I40" i="74"/>
  <c r="I52" i="69"/>
  <c r="I39" i="69"/>
  <c r="I40" i="69"/>
  <c r="I60" i="69"/>
  <c r="I62" i="69"/>
  <c r="H11" i="70"/>
  <c r="H10" i="70"/>
  <c r="H12" i="70"/>
  <c r="I61" i="80"/>
  <c r="I63" i="80"/>
  <c r="I60" i="74"/>
  <c r="I62" i="74"/>
  <c r="I61" i="76"/>
  <c r="I63" i="76"/>
  <c r="I61" i="78"/>
  <c r="I63" i="78"/>
  <c r="I61" i="79"/>
  <c r="I63" i="79"/>
  <c r="I60" i="75"/>
  <c r="I62" i="75"/>
  <c r="I29" i="71"/>
  <c r="I28" i="71"/>
  <c r="I27" i="71"/>
  <c r="I26" i="71"/>
  <c r="I25" i="71"/>
  <c r="I24" i="71"/>
  <c r="H12" i="71"/>
  <c r="H11" i="71"/>
  <c r="H10" i="71"/>
  <c r="I56" i="71"/>
  <c r="I58" i="71"/>
  <c r="I48" i="71"/>
  <c r="I47" i="71"/>
  <c r="I46" i="71"/>
  <c r="I45" i="71"/>
  <c r="I44" i="71"/>
  <c r="I43" i="71"/>
  <c r="I20" i="71"/>
  <c r="I19" i="71"/>
  <c r="I18" i="71"/>
  <c r="I56" i="70"/>
  <c r="I58" i="70"/>
  <c r="I48" i="70"/>
  <c r="I47" i="70"/>
  <c r="I46" i="70"/>
  <c r="I45" i="70"/>
  <c r="I44" i="70"/>
  <c r="I43" i="70"/>
  <c r="I38" i="70"/>
  <c r="I39" i="70"/>
  <c r="I20" i="70"/>
  <c r="I19" i="70"/>
  <c r="I18" i="70"/>
  <c r="H12" i="72"/>
  <c r="H11" i="72"/>
  <c r="H10" i="72"/>
  <c r="I56" i="72"/>
  <c r="I58" i="72"/>
  <c r="I48" i="72"/>
  <c r="I47" i="72"/>
  <c r="I46" i="72"/>
  <c r="I45" i="72"/>
  <c r="I44" i="72"/>
  <c r="I43" i="72"/>
  <c r="I38" i="72"/>
  <c r="I39" i="72"/>
  <c r="I20" i="72"/>
  <c r="I19" i="72"/>
  <c r="I18" i="72"/>
  <c r="H12" i="73"/>
  <c r="H11" i="73"/>
  <c r="H10" i="73"/>
  <c r="I56" i="73"/>
  <c r="I58" i="73"/>
  <c r="I48" i="73"/>
  <c r="I47" i="73"/>
  <c r="I46" i="73"/>
  <c r="I45" i="73"/>
  <c r="I44" i="73"/>
  <c r="I43" i="73"/>
  <c r="I38" i="73"/>
  <c r="I39" i="73"/>
  <c r="I20" i="73"/>
  <c r="I19" i="73"/>
  <c r="I18" i="73"/>
  <c r="I21" i="70"/>
  <c r="I52" i="70"/>
  <c r="I21" i="73"/>
  <c r="I52" i="71"/>
  <c r="I38" i="71"/>
  <c r="I39" i="71"/>
  <c r="I21" i="72"/>
  <c r="I52" i="72"/>
  <c r="I21" i="71"/>
  <c r="I40" i="70"/>
  <c r="I40" i="72"/>
  <c r="I52" i="73"/>
  <c r="I40" i="73"/>
  <c r="I60" i="72"/>
  <c r="I62" i="72"/>
  <c r="I60" i="70"/>
  <c r="I62" i="70"/>
  <c r="I40" i="71"/>
  <c r="I60" i="71"/>
  <c r="I62" i="71"/>
  <c r="I60" i="73"/>
  <c r="I62" i="73"/>
  <c r="H12" i="61"/>
  <c r="H11" i="61"/>
  <c r="H10" i="61"/>
  <c r="I56" i="61"/>
  <c r="I58" i="61"/>
  <c r="I48" i="61"/>
  <c r="I47" i="61"/>
  <c r="I46" i="61"/>
  <c r="I45" i="61"/>
  <c r="I44" i="61"/>
  <c r="I43" i="61"/>
  <c r="I24" i="61"/>
  <c r="I38" i="61"/>
  <c r="I20" i="61"/>
  <c r="I19" i="61"/>
  <c r="I18" i="61"/>
  <c r="I21" i="61"/>
  <c r="I52" i="61"/>
  <c r="I39" i="61"/>
  <c r="I40" i="61"/>
  <c r="I60" i="61"/>
  <c r="I62" i="61"/>
  <c r="I24" i="68"/>
  <c r="I38" i="68"/>
  <c r="I39" i="68"/>
  <c r="I40" i="68"/>
  <c r="H12" i="68"/>
  <c r="H11" i="68"/>
  <c r="H10" i="68"/>
  <c r="I56" i="68"/>
  <c r="I58" i="68"/>
  <c r="I48" i="68"/>
  <c r="I47" i="68"/>
  <c r="I46" i="68"/>
  <c r="I45" i="68"/>
  <c r="I44" i="68"/>
  <c r="I43" i="68"/>
  <c r="I20" i="68"/>
  <c r="I19" i="68"/>
  <c r="I18" i="68"/>
  <c r="H12" i="62"/>
  <c r="H11" i="62"/>
  <c r="H10" i="62"/>
  <c r="I56" i="62"/>
  <c r="I58" i="62"/>
  <c r="I48" i="62"/>
  <c r="I47" i="62"/>
  <c r="I46" i="62"/>
  <c r="I45" i="62"/>
  <c r="I44" i="62"/>
  <c r="I43" i="62"/>
  <c r="I38" i="62"/>
  <c r="I39" i="62"/>
  <c r="I40" i="62"/>
  <c r="I20" i="62"/>
  <c r="I19" i="62"/>
  <c r="I18" i="62"/>
  <c r="H12" i="67"/>
  <c r="H11" i="67"/>
  <c r="H10" i="67"/>
  <c r="I56" i="67"/>
  <c r="I58" i="67"/>
  <c r="I48" i="67"/>
  <c r="I47" i="67"/>
  <c r="I46" i="67"/>
  <c r="I45" i="67"/>
  <c r="I44" i="67"/>
  <c r="I43" i="67"/>
  <c r="I24" i="67"/>
  <c r="I38" i="67"/>
  <c r="I20" i="67"/>
  <c r="I19" i="67"/>
  <c r="I18" i="67"/>
  <c r="H12" i="63"/>
  <c r="H11" i="63"/>
  <c r="H10" i="63"/>
  <c r="I56" i="63"/>
  <c r="I58" i="63"/>
  <c r="I48" i="63"/>
  <c r="I47" i="63"/>
  <c r="I46" i="63"/>
  <c r="I45" i="63"/>
  <c r="I44" i="63"/>
  <c r="I43" i="63"/>
  <c r="I24" i="63"/>
  <c r="I38" i="63"/>
  <c r="I20" i="63"/>
  <c r="I19" i="63"/>
  <c r="I18" i="63"/>
  <c r="H11" i="64"/>
  <c r="H10" i="64"/>
  <c r="I56" i="64"/>
  <c r="I58" i="64"/>
  <c r="I48" i="64"/>
  <c r="I47" i="64"/>
  <c r="I46" i="64"/>
  <c r="I45" i="64"/>
  <c r="I44" i="64"/>
  <c r="I43" i="64"/>
  <c r="I24" i="64"/>
  <c r="I38" i="64"/>
  <c r="I20" i="64"/>
  <c r="I19" i="64"/>
  <c r="I18" i="64"/>
  <c r="H12" i="64"/>
  <c r="I24" i="65"/>
  <c r="H12" i="65"/>
  <c r="H11" i="65"/>
  <c r="H10" i="65"/>
  <c r="I56" i="65"/>
  <c r="I58" i="65"/>
  <c r="I48" i="65"/>
  <c r="I47" i="65"/>
  <c r="I46" i="65"/>
  <c r="I45" i="65"/>
  <c r="I44" i="65"/>
  <c r="I43" i="65"/>
  <c r="I25" i="65"/>
  <c r="I20" i="65"/>
  <c r="I19" i="65"/>
  <c r="I18" i="65"/>
  <c r="I27" i="66"/>
  <c r="I26" i="66"/>
  <c r="I25" i="66"/>
  <c r="H12" i="66"/>
  <c r="H11" i="66"/>
  <c r="H10" i="66"/>
  <c r="I56" i="66"/>
  <c r="I58" i="66"/>
  <c r="I48" i="66"/>
  <c r="I47" i="66"/>
  <c r="I46" i="66"/>
  <c r="I45" i="66"/>
  <c r="I44" i="66"/>
  <c r="I43" i="66"/>
  <c r="I24" i="66"/>
  <c r="I20" i="66"/>
  <c r="I19" i="66"/>
  <c r="I18" i="66"/>
  <c r="I21" i="68"/>
  <c r="I21" i="66"/>
  <c r="I21" i="62"/>
  <c r="I21" i="63"/>
  <c r="I52" i="63"/>
  <c r="I21" i="67"/>
  <c r="I21" i="65"/>
  <c r="I21" i="64"/>
  <c r="I52" i="64"/>
  <c r="I52" i="62"/>
  <c r="I60" i="62"/>
  <c r="I62" i="62"/>
  <c r="I52" i="68"/>
  <c r="I60" i="68"/>
  <c r="I62" i="68"/>
  <c r="I52" i="67"/>
  <c r="I39" i="67"/>
  <c r="I40" i="67"/>
  <c r="I39" i="63"/>
  <c r="I40" i="63"/>
  <c r="I60" i="63"/>
  <c r="I62" i="63"/>
  <c r="I39" i="64"/>
  <c r="I40" i="64"/>
  <c r="I60" i="64"/>
  <c r="I62" i="64"/>
  <c r="I52" i="65"/>
  <c r="I38" i="65"/>
  <c r="I39" i="65"/>
  <c r="I40" i="65"/>
  <c r="I52" i="66"/>
  <c r="I38" i="66"/>
  <c r="I39" i="66"/>
  <c r="I40" i="66"/>
  <c r="I60" i="66"/>
  <c r="I62" i="66"/>
  <c r="I60" i="67"/>
  <c r="I62" i="67"/>
  <c r="I60" i="65"/>
  <c r="I62" i="65"/>
  <c r="I56" i="42"/>
  <c r="I58" i="42"/>
  <c r="I48" i="42"/>
  <c r="I47" i="42"/>
  <c r="I46" i="42"/>
  <c r="I45" i="42"/>
  <c r="I44" i="42"/>
  <c r="I43" i="42"/>
  <c r="I24" i="42"/>
  <c r="I38" i="42"/>
  <c r="I39" i="42"/>
  <c r="I20" i="42"/>
  <c r="I19" i="42"/>
  <c r="I18" i="42"/>
  <c r="I25" i="55"/>
  <c r="I56" i="55"/>
  <c r="I58" i="55"/>
  <c r="I48" i="55"/>
  <c r="I47" i="55"/>
  <c r="I46" i="55"/>
  <c r="I45" i="55"/>
  <c r="I44" i="55"/>
  <c r="I43" i="55"/>
  <c r="I24" i="55"/>
  <c r="I38" i="55"/>
  <c r="I39" i="55"/>
  <c r="I20" i="55"/>
  <c r="I19" i="55"/>
  <c r="I18" i="55"/>
  <c r="I21" i="55"/>
  <c r="I56" i="56"/>
  <c r="I58" i="56"/>
  <c r="I48" i="56"/>
  <c r="I47" i="56"/>
  <c r="I46" i="56"/>
  <c r="I45" i="56"/>
  <c r="I44" i="56"/>
  <c r="I43" i="56"/>
  <c r="I24" i="56"/>
  <c r="I20" i="56"/>
  <c r="I19" i="56"/>
  <c r="I18" i="56"/>
  <c r="I56" i="57"/>
  <c r="I58" i="57"/>
  <c r="I48" i="57"/>
  <c r="I47" i="57"/>
  <c r="I46" i="57"/>
  <c r="I45" i="57"/>
  <c r="I44" i="57"/>
  <c r="I43" i="57"/>
  <c r="I28" i="57"/>
  <c r="I27" i="57"/>
  <c r="I26" i="57"/>
  <c r="I25" i="57"/>
  <c r="I24" i="57"/>
  <c r="I20" i="57"/>
  <c r="I19" i="57"/>
  <c r="I18" i="57"/>
  <c r="I21" i="42"/>
  <c r="I21" i="56"/>
  <c r="I21" i="57"/>
  <c r="I52" i="42"/>
  <c r="I40" i="42"/>
  <c r="I52" i="55"/>
  <c r="I40" i="55"/>
  <c r="I52" i="56"/>
  <c r="I38" i="56"/>
  <c r="I52" i="57"/>
  <c r="I38" i="57"/>
  <c r="I39" i="57"/>
  <c r="I40" i="57"/>
  <c r="I60" i="57"/>
  <c r="I62" i="57"/>
  <c r="I39" i="56"/>
  <c r="I40" i="56"/>
  <c r="I60" i="56"/>
  <c r="I62" i="56"/>
  <c r="I60" i="42"/>
  <c r="I62" i="42"/>
  <c r="I60" i="55"/>
  <c r="I62" i="55"/>
  <c r="I56" i="58"/>
  <c r="I58" i="58"/>
  <c r="I48" i="58"/>
  <c r="I47" i="58"/>
  <c r="I46" i="58"/>
  <c r="I45" i="58"/>
  <c r="I44" i="58"/>
  <c r="I43" i="58"/>
  <c r="I28" i="58"/>
  <c r="I27" i="58"/>
  <c r="I26" i="58"/>
  <c r="I25" i="58"/>
  <c r="I24" i="58"/>
  <c r="I20" i="58"/>
  <c r="I19" i="58"/>
  <c r="I18" i="58"/>
  <c r="I21" i="58"/>
  <c r="I52" i="58"/>
  <c r="I38" i="58"/>
  <c r="I37" i="59"/>
  <c r="I36" i="59"/>
  <c r="I35" i="59"/>
  <c r="I34" i="59"/>
  <c r="I33" i="59"/>
  <c r="I32" i="59"/>
  <c r="I31" i="59"/>
  <c r="I30" i="59"/>
  <c r="I29" i="59"/>
  <c r="I28" i="59"/>
  <c r="I27" i="59"/>
  <c r="I26" i="59"/>
  <c r="I56" i="59"/>
  <c r="I58" i="59"/>
  <c r="I48" i="59"/>
  <c r="I47" i="59"/>
  <c r="I46" i="59"/>
  <c r="I45" i="59"/>
  <c r="I44" i="59"/>
  <c r="I43" i="59"/>
  <c r="I25" i="59"/>
  <c r="I24" i="59"/>
  <c r="I20" i="59"/>
  <c r="I19" i="59"/>
  <c r="I18" i="59"/>
  <c r="I38" i="59"/>
  <c r="I39" i="59"/>
  <c r="I40" i="59"/>
  <c r="I21" i="59"/>
  <c r="I39" i="58"/>
  <c r="I40" i="58"/>
  <c r="I60" i="58"/>
  <c r="I62" i="58"/>
  <c r="I52" i="59"/>
  <c r="I60" i="59"/>
  <c r="I62" i="59"/>
  <c r="I50" i="50"/>
  <c r="I52" i="50"/>
  <c r="I42" i="50"/>
  <c r="I41" i="50"/>
  <c r="I40" i="50"/>
  <c r="I39" i="50"/>
  <c r="I38" i="50"/>
  <c r="I37" i="50"/>
  <c r="I25" i="50"/>
  <c r="I24" i="50"/>
  <c r="I20" i="50"/>
  <c r="I19" i="50"/>
  <c r="I18" i="50"/>
  <c r="I50" i="51"/>
  <c r="I52" i="51"/>
  <c r="I42" i="51"/>
  <c r="I41" i="51"/>
  <c r="I40" i="51"/>
  <c r="I39" i="51"/>
  <c r="I38" i="51"/>
  <c r="I37" i="51"/>
  <c r="I24" i="51"/>
  <c r="I32" i="51"/>
  <c r="I20" i="51"/>
  <c r="I19" i="51"/>
  <c r="I18" i="51"/>
  <c r="I50" i="52"/>
  <c r="I52" i="52"/>
  <c r="I42" i="52"/>
  <c r="I41" i="52"/>
  <c r="I40" i="52"/>
  <c r="I39" i="52"/>
  <c r="I38" i="52"/>
  <c r="I37" i="52"/>
  <c r="I32" i="52"/>
  <c r="I20" i="52"/>
  <c r="I19" i="52"/>
  <c r="I18" i="52"/>
  <c r="I50" i="43"/>
  <c r="I52" i="43"/>
  <c r="I42" i="43"/>
  <c r="I41" i="43"/>
  <c r="I40" i="43"/>
  <c r="I39" i="43"/>
  <c r="I38" i="43"/>
  <c r="I37" i="43"/>
  <c r="I25" i="43"/>
  <c r="I24" i="43"/>
  <c r="I32" i="43"/>
  <c r="I20" i="43"/>
  <c r="I19" i="43"/>
  <c r="I18" i="43"/>
  <c r="I50" i="44"/>
  <c r="I52" i="44"/>
  <c r="I42" i="44"/>
  <c r="I41" i="44"/>
  <c r="I40" i="44"/>
  <c r="I39" i="44"/>
  <c r="I38" i="44"/>
  <c r="I37" i="44"/>
  <c r="I24" i="44"/>
  <c r="I32" i="44"/>
  <c r="I20" i="44"/>
  <c r="I19" i="44"/>
  <c r="I18" i="44"/>
  <c r="I50" i="45"/>
  <c r="I52" i="45"/>
  <c r="I42" i="45"/>
  <c r="I41" i="45"/>
  <c r="I40" i="45"/>
  <c r="I39" i="45"/>
  <c r="I38" i="45"/>
  <c r="I37" i="45"/>
  <c r="I24" i="45"/>
  <c r="I32" i="45"/>
  <c r="I20" i="45"/>
  <c r="I19" i="45"/>
  <c r="I18" i="45"/>
  <c r="I50" i="46"/>
  <c r="I52" i="46"/>
  <c r="I42" i="46"/>
  <c r="I41" i="46"/>
  <c r="I40" i="46"/>
  <c r="I39" i="46"/>
  <c r="I38" i="46"/>
  <c r="I37" i="46"/>
  <c r="I30" i="46"/>
  <c r="I29" i="46"/>
  <c r="I28" i="46"/>
  <c r="I27" i="46"/>
  <c r="I26" i="46"/>
  <c r="I25" i="46"/>
  <c r="I24" i="46"/>
  <c r="I20" i="46"/>
  <c r="I19" i="46"/>
  <c r="I18" i="46"/>
  <c r="I50" i="47"/>
  <c r="I52" i="47"/>
  <c r="I42" i="47"/>
  <c r="I41" i="47"/>
  <c r="I40" i="47"/>
  <c r="I39" i="47"/>
  <c r="I38" i="47"/>
  <c r="I37" i="47"/>
  <c r="I24" i="47"/>
  <c r="I32" i="47"/>
  <c r="I33" i="47"/>
  <c r="I20" i="47"/>
  <c r="I19" i="47"/>
  <c r="I18" i="47"/>
  <c r="I50" i="48"/>
  <c r="I52" i="48"/>
  <c r="I42" i="48"/>
  <c r="I41" i="48"/>
  <c r="I40" i="48"/>
  <c r="I39" i="48"/>
  <c r="I38" i="48"/>
  <c r="I37" i="48"/>
  <c r="I25" i="48"/>
  <c r="I24" i="48"/>
  <c r="I20" i="48"/>
  <c r="I19" i="48"/>
  <c r="I18" i="48"/>
  <c r="I50" i="49"/>
  <c r="I52" i="49"/>
  <c r="I42" i="49"/>
  <c r="I41" i="49"/>
  <c r="I40" i="49"/>
  <c r="I39" i="49"/>
  <c r="I38" i="49"/>
  <c r="I37" i="49"/>
  <c r="I32" i="49"/>
  <c r="I20" i="49"/>
  <c r="I19" i="49"/>
  <c r="I18" i="49"/>
  <c r="I21" i="45"/>
  <c r="I46" i="45"/>
  <c r="I46" i="47"/>
  <c r="I46" i="48"/>
  <c r="I32" i="48"/>
  <c r="I33" i="48"/>
  <c r="I34" i="48"/>
  <c r="I21" i="44"/>
  <c r="I46" i="44"/>
  <c r="I46" i="43"/>
  <c r="I32" i="50"/>
  <c r="I46" i="46"/>
  <c r="I33" i="49"/>
  <c r="I34" i="49"/>
  <c r="I32" i="46"/>
  <c r="I21" i="50"/>
  <c r="I21" i="49"/>
  <c r="I46" i="49"/>
  <c r="I21" i="48"/>
  <c r="I21" i="47"/>
  <c r="I21" i="46"/>
  <c r="I21" i="43"/>
  <c r="I21" i="52"/>
  <c r="I21" i="51"/>
  <c r="I46" i="51"/>
  <c r="I46" i="50"/>
  <c r="I46" i="52"/>
  <c r="I33" i="50"/>
  <c r="I34" i="50"/>
  <c r="I33" i="51"/>
  <c r="I34" i="51"/>
  <c r="I33" i="52"/>
  <c r="I34" i="52"/>
  <c r="I33" i="43"/>
  <c r="I34" i="43"/>
  <c r="I33" i="44"/>
  <c r="I34" i="44"/>
  <c r="I33" i="45"/>
  <c r="I34" i="45"/>
  <c r="I33" i="46"/>
  <c r="I34" i="46"/>
  <c r="I54" i="46"/>
  <c r="I56" i="46"/>
  <c r="I34" i="47"/>
  <c r="I54" i="45"/>
  <c r="I56" i="45"/>
  <c r="I54" i="47"/>
  <c r="I56" i="47"/>
  <c r="I54" i="44"/>
  <c r="I56" i="44"/>
  <c r="I54" i="51"/>
  <c r="I56" i="51"/>
  <c r="I54" i="49"/>
  <c r="I56" i="49"/>
  <c r="I54" i="43"/>
  <c r="I56" i="43"/>
  <c r="I54" i="48"/>
  <c r="I56" i="48"/>
  <c r="I54" i="50"/>
  <c r="I56" i="50"/>
  <c r="I54" i="52"/>
  <c r="I56" i="52"/>
  <c r="I29" i="27"/>
  <c r="I28" i="27"/>
  <c r="I25" i="39"/>
  <c r="I24" i="39"/>
  <c r="I25" i="38"/>
  <c r="I24" i="38"/>
  <c r="I25" i="33"/>
  <c r="I24" i="33"/>
  <c r="I27" i="27"/>
  <c r="I26" i="27"/>
  <c r="I25" i="27"/>
  <c r="I24" i="27"/>
  <c r="I48" i="39"/>
  <c r="I48" i="38"/>
  <c r="I48" i="37"/>
  <c r="I48" i="36"/>
  <c r="I48" i="35"/>
  <c r="I48" i="34"/>
  <c r="I48" i="33"/>
  <c r="I48" i="32"/>
  <c r="I48" i="31"/>
  <c r="I32" i="27"/>
  <c r="I48" i="27"/>
  <c r="I50" i="39"/>
  <c r="I40" i="39"/>
  <c r="I39" i="39"/>
  <c r="I38" i="39"/>
  <c r="I37" i="39"/>
  <c r="I36" i="39"/>
  <c r="I35" i="39"/>
  <c r="I20" i="39"/>
  <c r="I19" i="39"/>
  <c r="I18" i="39"/>
  <c r="I21" i="39"/>
  <c r="I32" i="39"/>
  <c r="I44" i="39"/>
  <c r="I32" i="38"/>
  <c r="I50" i="38"/>
  <c r="I40" i="38"/>
  <c r="I39" i="38"/>
  <c r="I38" i="38"/>
  <c r="I37" i="38"/>
  <c r="I36" i="38"/>
  <c r="I35" i="38"/>
  <c r="I20" i="38"/>
  <c r="I19" i="38"/>
  <c r="I18" i="38"/>
  <c r="I50" i="37"/>
  <c r="I40" i="37"/>
  <c r="I39" i="37"/>
  <c r="I38" i="37"/>
  <c r="I37" i="37"/>
  <c r="I36" i="37"/>
  <c r="I35" i="37"/>
  <c r="I32" i="37"/>
  <c r="I20" i="37"/>
  <c r="I19" i="37"/>
  <c r="I18" i="37"/>
  <c r="I50" i="36"/>
  <c r="I40" i="36"/>
  <c r="I39" i="36"/>
  <c r="I38" i="36"/>
  <c r="I37" i="36"/>
  <c r="I36" i="36"/>
  <c r="I35" i="36"/>
  <c r="I32" i="36"/>
  <c r="I20" i="36"/>
  <c r="I19" i="36"/>
  <c r="I18" i="36"/>
  <c r="I50" i="35"/>
  <c r="I40" i="35"/>
  <c r="I39" i="35"/>
  <c r="I38" i="35"/>
  <c r="I37" i="35"/>
  <c r="I36" i="35"/>
  <c r="I35" i="35"/>
  <c r="I32" i="35"/>
  <c r="I20" i="35"/>
  <c r="I19" i="35"/>
  <c r="I18" i="35"/>
  <c r="I50" i="34"/>
  <c r="I40" i="34"/>
  <c r="I39" i="34"/>
  <c r="I38" i="34"/>
  <c r="I37" i="34"/>
  <c r="I36" i="34"/>
  <c r="I35" i="34"/>
  <c r="I32" i="34"/>
  <c r="I20" i="34"/>
  <c r="I19" i="34"/>
  <c r="I18" i="34"/>
  <c r="I50" i="33"/>
  <c r="I40" i="33"/>
  <c r="I39" i="33"/>
  <c r="I38" i="33"/>
  <c r="I37" i="33"/>
  <c r="I36" i="33"/>
  <c r="I35" i="33"/>
  <c r="I20" i="33"/>
  <c r="I19" i="33"/>
  <c r="I18" i="33"/>
  <c r="I50" i="32"/>
  <c r="I40" i="32"/>
  <c r="I39" i="32"/>
  <c r="I38" i="32"/>
  <c r="I37" i="32"/>
  <c r="I36" i="32"/>
  <c r="I35" i="32"/>
  <c r="I32" i="32"/>
  <c r="I20" i="32"/>
  <c r="I19" i="32"/>
  <c r="I18" i="32"/>
  <c r="I50" i="31"/>
  <c r="I40" i="31"/>
  <c r="I39" i="31"/>
  <c r="I38" i="31"/>
  <c r="I37" i="31"/>
  <c r="I36" i="31"/>
  <c r="I35" i="31"/>
  <c r="I32" i="31"/>
  <c r="I20" i="31"/>
  <c r="I19" i="31"/>
  <c r="I18" i="31"/>
  <c r="I21" i="33"/>
  <c r="I21" i="36"/>
  <c r="I21" i="37"/>
  <c r="I21" i="32"/>
  <c r="I21" i="35"/>
  <c r="I52" i="39"/>
  <c r="I54" i="39"/>
  <c r="I44" i="35"/>
  <c r="I21" i="31"/>
  <c r="I21" i="34"/>
  <c r="I21" i="38"/>
  <c r="I44" i="37"/>
  <c r="I44" i="31"/>
  <c r="I44" i="38"/>
  <c r="I44" i="36"/>
  <c r="I44" i="34"/>
  <c r="I44" i="33"/>
  <c r="I32" i="33"/>
  <c r="I44" i="32"/>
  <c r="I52" i="37"/>
  <c r="I52" i="32"/>
  <c r="I52" i="34"/>
  <c r="I54" i="34"/>
  <c r="I52" i="36"/>
  <c r="I54" i="36"/>
  <c r="I52" i="31"/>
  <c r="I54" i="31"/>
  <c r="I52" i="35"/>
  <c r="I52" i="38"/>
  <c r="I54" i="38"/>
  <c r="I52" i="33"/>
  <c r="I54" i="33"/>
  <c r="I54" i="37"/>
  <c r="I54" i="35"/>
  <c r="I54" i="32"/>
  <c r="I50" i="27"/>
  <c r="I40" i="27"/>
  <c r="I39" i="27"/>
  <c r="I38" i="27"/>
  <c r="I37" i="27"/>
  <c r="I36" i="27"/>
  <c r="I35" i="27"/>
  <c r="I20" i="27"/>
  <c r="I19" i="27"/>
  <c r="I18" i="27"/>
  <c r="I21" i="27"/>
  <c r="I44" i="27"/>
  <c r="I52" i="27"/>
  <c r="I54" i="27"/>
</calcChain>
</file>

<file path=xl/sharedStrings.xml><?xml version="1.0" encoding="utf-8"?>
<sst xmlns="http://schemas.openxmlformats.org/spreadsheetml/2006/main" count="17889" uniqueCount="2498">
  <si>
    <t>CONTRACT REF NO</t>
  </si>
  <si>
    <t>Cluster/District:</t>
  </si>
  <si>
    <t>OR TAMBO DISTRICT &amp; ALFRED NZO</t>
  </si>
  <si>
    <t>ASSET TYPE</t>
  </si>
  <si>
    <t>DESCRIPTION</t>
  </si>
  <si>
    <t>TOTAL AMOUNT OF WORKS (EXCL VAT)</t>
  </si>
  <si>
    <t xml:space="preserve">Schedule 4: Term Repairs Subject to Approval of Quotation of the Works </t>
  </si>
  <si>
    <t>Add contingencies (10%)</t>
  </si>
  <si>
    <t>SUBTOTAL AMOUNT OF WORKS (EXCL VAT)</t>
  </si>
  <si>
    <t>ALLOWANCE FOR VAT AT 15%</t>
  </si>
  <si>
    <t>TOTAL AMOUNT OF WORKS (INCL VAT) - ENTER THIS AMOUNT TO FORM OF OFFER</t>
  </si>
  <si>
    <t>QUOTE TO :</t>
  </si>
  <si>
    <t xml:space="preserve">Qoute No           </t>
  </si>
  <si>
    <t>Department of Health</t>
  </si>
  <si>
    <t xml:space="preserve">Date                   </t>
  </si>
  <si>
    <t>717 Dukumbana Building</t>
  </si>
  <si>
    <t xml:space="preserve">Facility              </t>
  </si>
  <si>
    <t>LAETITIA BAM CHC</t>
  </si>
  <si>
    <t>Independent Avenue</t>
  </si>
  <si>
    <t xml:space="preserve">Work Order     </t>
  </si>
  <si>
    <t>Bhisho</t>
  </si>
  <si>
    <t xml:space="preserve">Tender No       </t>
  </si>
  <si>
    <t>SCMU3 - 17/18-0303 - HO</t>
  </si>
  <si>
    <t xml:space="preserve"> </t>
  </si>
  <si>
    <t xml:space="preserve">Contract Term </t>
  </si>
  <si>
    <t>24 MONTHS</t>
  </si>
  <si>
    <r>
      <t xml:space="preserve">WORK  REQUEST : </t>
    </r>
    <r>
      <rPr>
        <b/>
        <sz val="11"/>
        <color rgb="FFFF0000"/>
        <rFont val="Calibri"/>
        <family val="2"/>
        <scheme val="minor"/>
      </rPr>
      <t>Generator is faulty.</t>
    </r>
  </si>
  <si>
    <t>SCHEDULED WORK</t>
  </si>
  <si>
    <t>Item 1</t>
  </si>
  <si>
    <t>Discription</t>
  </si>
  <si>
    <t>Unit</t>
  </si>
  <si>
    <t>Sch No</t>
  </si>
  <si>
    <t>Quantity</t>
  </si>
  <si>
    <t>Rate</t>
  </si>
  <si>
    <t>Amount</t>
  </si>
  <si>
    <t>Sub Total A</t>
  </si>
  <si>
    <t>NON SCHEDULED WORK</t>
  </si>
  <si>
    <t>Item 2</t>
  </si>
  <si>
    <t>Mark -Up</t>
  </si>
  <si>
    <t>RELAY 11 PIN 12V  DC</t>
  </si>
  <si>
    <t>RELAY BASE</t>
  </si>
  <si>
    <t>DEEPSEA CONTROLLER</t>
  </si>
  <si>
    <t>MCB 6A SP</t>
  </si>
  <si>
    <t>RED STOP TWIST RELEASE</t>
  </si>
  <si>
    <t>CONTACT BLOCK 1N/0 + 1N/C</t>
  </si>
  <si>
    <t>Sub Total B</t>
  </si>
  <si>
    <t>LABOUR</t>
  </si>
  <si>
    <t>Item 3</t>
  </si>
  <si>
    <t xml:space="preserve"> (Normal Rate)</t>
  </si>
  <si>
    <t>Techinician</t>
  </si>
  <si>
    <t>HRS</t>
  </si>
  <si>
    <t xml:space="preserve"> Senior Artisan  </t>
  </si>
  <si>
    <t>Artisan  (Trade Tested)</t>
  </si>
  <si>
    <t>Utility Man (Non - Trade Tested)</t>
  </si>
  <si>
    <t>Artisan  Aid</t>
  </si>
  <si>
    <t>General Worker</t>
  </si>
  <si>
    <t>Sub Total C</t>
  </si>
  <si>
    <t>TRANSPORT</t>
  </si>
  <si>
    <t>Item 4</t>
  </si>
  <si>
    <t>Destinantion</t>
  </si>
  <si>
    <t>No of Trips</t>
  </si>
  <si>
    <t>KMs</t>
  </si>
  <si>
    <t>Port Elizabeth office to Laetitia Bam</t>
  </si>
  <si>
    <t xml:space="preserve">  CHC and back.</t>
  </si>
  <si>
    <t>Sub Total D</t>
  </si>
  <si>
    <t xml:space="preserve"> Sub Total (A+B+C+D)</t>
  </si>
  <si>
    <t>Sub Total</t>
  </si>
  <si>
    <t>JOSE PEARSON TB HOSPITAL</t>
  </si>
  <si>
    <t>WORK  REQUEST : Phamarcy building dep needs to be connected to the gen</t>
  </si>
  <si>
    <t>MarK UP</t>
  </si>
  <si>
    <t>Port Elizabeth office to Jose Pearson</t>
  </si>
  <si>
    <t xml:space="preserve"> TB Hospital and back.</t>
  </si>
  <si>
    <t>NEW BRIGHTON MORTUARY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</si>
  <si>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Gen  does not start.</t>
    </r>
  </si>
  <si>
    <t xml:space="preserve">Port Elizabeth office to New Brighton </t>
  </si>
  <si>
    <t xml:space="preserve"> Mortuary and back.</t>
  </si>
  <si>
    <t>DORA NGINZA HOSPITAL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</si>
  <si>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Request to repair faulty cable connecting to thechange over switch.</t>
    </r>
  </si>
  <si>
    <t>Mark - Up</t>
  </si>
  <si>
    <t xml:space="preserve">ELECTRO PHASE FAILER RELAY 400V </t>
  </si>
  <si>
    <t>10 X 38mm FUSE 100KVA</t>
  </si>
  <si>
    <t>Port Elizabeth office to Dora Nginza</t>
  </si>
  <si>
    <t>Hospital and back.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</si>
  <si>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did not start.</t>
    </r>
  </si>
  <si>
    <t xml:space="preserve">Port Elizabeth office to Laetitia Bam </t>
  </si>
  <si>
    <t>CHC and back.</t>
  </si>
  <si>
    <t>13/2/2019</t>
  </si>
  <si>
    <t>MOTHERWELL CHC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</si>
  <si>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Request to repair gen ,not staring.</t>
    </r>
  </si>
  <si>
    <t xml:space="preserve">Port Elizabeth office to Motherwell </t>
  </si>
  <si>
    <t>18/2/2019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</si>
  <si>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faulty gen keeps on tripping.</t>
    </r>
  </si>
  <si>
    <t>16/2/2019</t>
  </si>
  <si>
    <t>ORSMOND TB HOSPITAL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</si>
  <si>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faulty.</t>
    </r>
  </si>
  <si>
    <t xml:space="preserve">Port Elizabeth office to Orsmmon TB hospital </t>
  </si>
  <si>
    <t>and back.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</si>
  <si>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a faulty  gen and diesel pump.</t>
    </r>
  </si>
  <si>
    <t>ROTARY PUMP</t>
  </si>
  <si>
    <t xml:space="preserve">BOND ADHESIVE </t>
  </si>
  <si>
    <t xml:space="preserve">Port Elizabeth office to Jose Pearson </t>
  </si>
  <si>
    <t xml:space="preserve">  TB and back.</t>
  </si>
  <si>
    <t>LIVINGSTONE HOSPITAL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</si>
  <si>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Repair to faulty gen.</t>
    </r>
  </si>
  <si>
    <t>BATTERY 689 SHD</t>
  </si>
  <si>
    <t xml:space="preserve">BATTERY 689 </t>
  </si>
  <si>
    <t>Port Elizabeth office to Livingstone</t>
  </si>
  <si>
    <t xml:space="preserve"> Hospital  and back.</t>
  </si>
  <si>
    <t>28/3/2019</t>
  </si>
  <si>
    <t xml:space="preserve">    SCMU3 - 17/18-0303 - HO</t>
  </si>
  <si>
    <r>
      <t xml:space="preserve">WORK  REQUEST : </t>
    </r>
    <r>
      <rPr>
        <b/>
        <sz val="11"/>
        <color theme="9" tint="-0.499984740745262"/>
        <rFont val="Calibri"/>
        <family val="2"/>
        <scheme val="minor"/>
      </rPr>
      <t>Generator does not kick start.</t>
    </r>
  </si>
  <si>
    <t>Description</t>
  </si>
  <si>
    <t>Sub  Total</t>
  </si>
  <si>
    <t>Mark - Up 15%</t>
  </si>
  <si>
    <t>SUb  Total  B</t>
  </si>
  <si>
    <t>Port Elizabeth office to Laetitia CHC</t>
  </si>
  <si>
    <t>22/3/2019</t>
  </si>
  <si>
    <t>West End CHC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</si>
  <si>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leaking oil.</t>
    </r>
  </si>
  <si>
    <t>REAR OIL SEAL  (6105)</t>
  </si>
  <si>
    <t xml:space="preserve">RIMULA R4 X 15W40 </t>
  </si>
  <si>
    <t>Port Elizabeth office to West End</t>
  </si>
  <si>
    <t>Mortuary and back.</t>
  </si>
  <si>
    <t>29/3/2019</t>
  </si>
  <si>
    <t>PORT ELIZABETH HOSPITAL PROV</t>
  </si>
  <si>
    <r>
      <t xml:space="preserve">WORK  REQUEST : </t>
    </r>
    <r>
      <rPr>
        <sz val="11"/>
        <color theme="1"/>
        <rFont val="Calibri"/>
        <family val="2"/>
        <scheme val="minor"/>
      </rPr>
      <t>The back up generator is faulty.</t>
    </r>
  </si>
  <si>
    <t>12 V REALY</t>
  </si>
  <si>
    <t>Port Elizabeth office to Prort Elizabeth Prov</t>
  </si>
  <si>
    <t>16/4/2019</t>
  </si>
  <si>
    <t>DORA  HOSPITAL PROVINCIAL</t>
  </si>
  <si>
    <r>
      <t xml:space="preserve">WORK  REQUEST : </t>
    </r>
    <r>
      <rPr>
        <sz val="11"/>
        <color theme="1"/>
        <rFont val="Calibri"/>
        <family val="2"/>
        <scheme val="minor"/>
      </rPr>
      <t>Casuality generator has a faulty pre - heater.</t>
    </r>
  </si>
  <si>
    <t>ELEMENT (2KW)</t>
  </si>
  <si>
    <t>THERMOSTAT</t>
  </si>
  <si>
    <t>ANTIFREEZE</t>
  </si>
  <si>
    <t>100A (MCB)</t>
  </si>
  <si>
    <t>SAMITE ADAPTOR PLATE</t>
  </si>
  <si>
    <t xml:space="preserve">Port Elizabeth office to  Dora   Ngiza </t>
  </si>
  <si>
    <t>16/3/2019</t>
  </si>
  <si>
    <t>WORK  REQUEST : Back up generator does not start.</t>
  </si>
  <si>
    <t>BATTERY (674)</t>
  </si>
  <si>
    <t>Port Elizabeth office to Orsmond</t>
  </si>
  <si>
    <t>MOUNT ROAD MORTAURY</t>
  </si>
  <si>
    <r>
      <t>WORK  REQUEST :</t>
    </r>
    <r>
      <rPr>
        <sz val="11"/>
        <color theme="1"/>
        <rFont val="Calibri"/>
        <family val="2"/>
        <scheme val="minor"/>
      </rPr>
      <t xml:space="preserve"> Diesel generator is making noise.</t>
    </r>
  </si>
  <si>
    <t xml:space="preserve">Port Elizabeth office to Mount   Road </t>
  </si>
  <si>
    <t xml:space="preserve">PHARMACEUTICAL DEPOT </t>
  </si>
  <si>
    <r>
      <t>WORK  REQUEST :</t>
    </r>
    <r>
      <rPr>
        <sz val="11"/>
        <color theme="1"/>
        <rFont val="Calibri"/>
        <family val="2"/>
        <scheme val="minor"/>
      </rPr>
      <t xml:space="preserve"> The alternator of the generator needs to be repaired.</t>
    </r>
  </si>
  <si>
    <t>24 v ALTERNATOR</t>
  </si>
  <si>
    <t>MAKE UP BRACKET FOR THE ALTERNATOR</t>
  </si>
  <si>
    <t xml:space="preserve">Port Elizabeth office to Pharmaceutical </t>
  </si>
  <si>
    <t>Depot  and back.</t>
  </si>
  <si>
    <t>26/4/2019</t>
  </si>
  <si>
    <t>DORA NGIZA HOSPITAL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</si>
  <si>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charger.</t>
    </r>
  </si>
  <si>
    <t>Port Elizabeth office to Dora Ngiza</t>
  </si>
  <si>
    <t>Hospital  and back.</t>
  </si>
  <si>
    <t>24/5/2019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</si>
  <si>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.</t>
    </r>
  </si>
  <si>
    <t xml:space="preserve">12V 5A BATTERY CHARGER </t>
  </si>
  <si>
    <t>29/5/2019</t>
  </si>
  <si>
    <r>
      <t>WORK  REQUEST :</t>
    </r>
    <r>
      <rPr>
        <sz val="11"/>
        <color theme="1"/>
        <rFont val="Calibri"/>
        <family val="2"/>
        <scheme val="minor"/>
      </rPr>
      <t xml:space="preserve"> Gen at nurses home needs fuel filter.</t>
    </r>
  </si>
  <si>
    <t>FUEL FILTER</t>
  </si>
  <si>
    <t>HEAD ASSY</t>
  </si>
  <si>
    <t>PE PROVINCIAL HOSPITAL</t>
  </si>
  <si>
    <t>WORK  REQUEST : Exiting tank to be connected to the power generator.</t>
  </si>
  <si>
    <t xml:space="preserve">Straight Coupler </t>
  </si>
  <si>
    <t>16mm Clear Thick Wall</t>
  </si>
  <si>
    <t>Jubilee Clamps</t>
  </si>
  <si>
    <t>25mm Galv Plug</t>
  </si>
  <si>
    <t>10mm Galv Plug</t>
  </si>
  <si>
    <t>G1000 Filter</t>
  </si>
  <si>
    <t>EQL ANG MS</t>
  </si>
  <si>
    <t>Masterbat 15mm</t>
  </si>
  <si>
    <t>Copper Tube 15x 5.5m</t>
  </si>
  <si>
    <t>Galv Hollow Plug</t>
  </si>
  <si>
    <t>Reducer</t>
  </si>
  <si>
    <t>Elbow</t>
  </si>
  <si>
    <t>Equal Tee</t>
  </si>
  <si>
    <t>Male Straight Coupler</t>
  </si>
  <si>
    <t xml:space="preserve"> Unit 2My konos, south end to Port Elizabeth</t>
  </si>
  <si>
    <t xml:space="preserve">  Prov.Hospital  and back.</t>
  </si>
  <si>
    <t>GQEBERA CHC</t>
  </si>
  <si>
    <t>WORK  REQUEST : Rpair faulty generator.</t>
  </si>
  <si>
    <t>Lifting of generator</t>
  </si>
  <si>
    <t xml:space="preserve">6120 Control Module </t>
  </si>
  <si>
    <t>Uni 12 AVR</t>
  </si>
  <si>
    <t>SX460 AVR</t>
  </si>
  <si>
    <t>82KVA Alternator</t>
  </si>
  <si>
    <t>Unit 2My konos, south end to Gqebera CHC</t>
  </si>
  <si>
    <t xml:space="preserve"> and back.</t>
  </si>
  <si>
    <t>PE PHARMACEUTICAL DEPOT</t>
  </si>
  <si>
    <t>WORK  REQUEST : They need the gen batteries to be replaced,the thermostat &amp;pre heated element needs replacement.</t>
  </si>
  <si>
    <t xml:space="preserve">Geyser Element </t>
  </si>
  <si>
    <t>Geyser Thermostat</t>
  </si>
  <si>
    <t>105Ah Battery</t>
  </si>
  <si>
    <t>Antifreeze 10L</t>
  </si>
  <si>
    <t xml:space="preserve">Unit 2 Mykonos, south end to PE </t>
  </si>
  <si>
    <t xml:space="preserve"> Pharmaceutical Depot  and back.</t>
  </si>
  <si>
    <t>WORK  REQUEST : Replace laundry generator battery.</t>
  </si>
  <si>
    <t>689 Battery</t>
  </si>
  <si>
    <t>Livingstone Hospital  and back.</t>
  </si>
  <si>
    <t>WORK  REQUEST : Diesel leaks on the power generator.</t>
  </si>
  <si>
    <t>Fuel Hose</t>
  </si>
  <si>
    <t>Sealing Ring</t>
  </si>
  <si>
    <t>Motherwell CHC  and back.</t>
  </si>
  <si>
    <t>WORK  REQUEST : Generator change over switch is faulty.</t>
  </si>
  <si>
    <t>Degreaser (5L)</t>
  </si>
  <si>
    <r>
      <t>WORK  REQUEST :</t>
    </r>
    <r>
      <rPr>
        <sz val="11"/>
        <color theme="1"/>
        <rFont val="Calibri"/>
        <family val="2"/>
        <scheme val="minor"/>
      </rPr>
      <t xml:space="preserve"> Generator pre heater element &amp; oil filter cap to be replaced.</t>
    </r>
  </si>
  <si>
    <t>Allen plug</t>
  </si>
  <si>
    <t>Geyser element 1,5kw</t>
  </si>
  <si>
    <t>eyser thermostat</t>
  </si>
  <si>
    <t>18 pier St Southend to Gqebera CHC</t>
  </si>
  <si>
    <t xml:space="preserve">  and back.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</si>
  <si>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at B block is not starting.There is also a water leak on the radiator.</t>
    </r>
  </si>
  <si>
    <t>Antifreeze (5L)</t>
  </si>
  <si>
    <t>Radiator hose (57mm)</t>
  </si>
  <si>
    <t>18 pier St Southend to Dora Nginza Hospital</t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</si>
  <si>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burst.</t>
    </r>
  </si>
  <si>
    <t>Battery (674)</t>
  </si>
  <si>
    <t>18 pier St Southend to Elizabeth Donkin  Hospital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</si>
  <si>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battery burst.</t>
    </r>
  </si>
  <si>
    <t>Battery (688) - 200Ah</t>
  </si>
  <si>
    <t>18 pier St Southend to Elizabeth Pro.  Hospital</t>
  </si>
  <si>
    <r>
      <t xml:space="preserve">WORK  REQUEST : </t>
    </r>
    <r>
      <rPr>
        <sz val="11"/>
        <color theme="1"/>
        <rFont val="Calibri"/>
        <family val="2"/>
        <scheme val="minor"/>
      </rPr>
      <t>The electronic diesel pump needs to be replaced.</t>
    </r>
  </si>
  <si>
    <t xml:space="preserve"> Pump</t>
  </si>
  <si>
    <t>18 pier St Southend to MountRoad Mortuary</t>
  </si>
  <si>
    <r>
      <t xml:space="preserve">WORK  REQUEST : </t>
    </r>
    <r>
      <rPr>
        <sz val="11"/>
        <color theme="1"/>
        <rFont val="Calibri"/>
        <family val="2"/>
        <scheme val="minor"/>
      </rPr>
      <t>Standby generator is faulty.</t>
    </r>
  </si>
  <si>
    <t>18 pier St Southend to Uitenhage Hospital</t>
  </si>
  <si>
    <t>WORK  REQUEST : The generato keeps switching its self off.</t>
  </si>
  <si>
    <t>Fuel hose</t>
  </si>
  <si>
    <t>18 pier St Southend to Jose Pearson TB  Hospital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</si>
  <si>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not working.</t>
    </r>
  </si>
  <si>
    <t>Battery (690) 150ah</t>
  </si>
  <si>
    <t>18 pier St Southend to Laetitia Bam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</si>
  <si>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not kicking in.</t>
    </r>
  </si>
  <si>
    <t>18 pier St Southend to Motherwell 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</si>
  <si>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does does not kick in.</t>
    </r>
  </si>
  <si>
    <t>18 pier St Southend to Laetita  CHC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</si>
  <si>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 is not working.</t>
    </r>
  </si>
  <si>
    <t>12mm Terminal Yellow</t>
  </si>
  <si>
    <t>6 x 3 mm Lug</t>
  </si>
  <si>
    <t>Insulation Tape yellow</t>
  </si>
  <si>
    <t>Insulation Tape white</t>
  </si>
  <si>
    <t>Charging services</t>
  </si>
  <si>
    <t>AVR SX 440</t>
  </si>
  <si>
    <t>18 pier St Southend to PE Prov Hospital</t>
  </si>
  <si>
    <r>
      <t xml:space="preserve">WORK  REQUEST : </t>
    </r>
    <r>
      <rPr>
        <sz val="11"/>
        <color theme="1"/>
        <rFont val="Calibri"/>
        <family val="2"/>
        <scheme val="minor"/>
      </rPr>
      <t>Back up generator delayed pick up by 30 seconds.</t>
    </r>
  </si>
  <si>
    <t>18 pier St Southend to Osmond TB Hospital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</si>
  <si>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generator is not kicking in.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</si>
  <si>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fuel is leaking.</t>
    </r>
  </si>
  <si>
    <t>18 pier St Southend to Dora Nginza</t>
  </si>
  <si>
    <t>18 pier St Southend to PE Prov. Hospital</t>
  </si>
  <si>
    <t xml:space="preserve">GEN Id </t>
  </si>
  <si>
    <t>GEN/NMM/MOT/01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</si>
  <si>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fuse blown .</t>
    </r>
  </si>
  <si>
    <t>18 pier St Southend to Motherwell CHC</t>
  </si>
  <si>
    <t>GEN Id</t>
  </si>
  <si>
    <t>GEN/NMM/WES/01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</si>
  <si>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working.</t>
    </r>
  </si>
  <si>
    <t>Battery 638</t>
  </si>
  <si>
    <t>18 pier St Southend to West End CHC</t>
  </si>
  <si>
    <t>GEN/NMM/DOR/05</t>
  </si>
  <si>
    <r>
      <t xml:space="preserve">WORK  REQUEST : </t>
    </r>
    <r>
      <rPr>
        <sz val="11"/>
        <color theme="1"/>
        <rFont val="Calibri"/>
        <family val="2"/>
        <scheme val="minor"/>
      </rPr>
      <t>Change over switch is  faulty in lab.</t>
    </r>
  </si>
  <si>
    <t>18 pier St Southend to Dora Ngiza Hospital</t>
  </si>
  <si>
    <t>GEN/NMM/DON/01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</si>
  <si>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faulty.</t>
    </r>
  </si>
  <si>
    <t>VDO Fuel sender unit 0 - 180 ohms</t>
  </si>
  <si>
    <t>Courer</t>
  </si>
  <si>
    <t>18 pier St Southend to Elizabeth Donkin Hospital</t>
  </si>
  <si>
    <t>GEN/NMM/JOS/01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</si>
  <si>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kicking in.</t>
    </r>
  </si>
  <si>
    <t>R120 ASS p/pump</t>
  </si>
  <si>
    <t>18 pier St Southend to Jose Pearson TB Hospital</t>
  </si>
  <si>
    <t>GEN/NMM/LIV/02</t>
  </si>
  <si>
    <t>WORK  REQUEST : Request for repair of power generator GEN/NMM/LIV/01 ,GEN/NMM/LIV/02 faulty battery charger and                                             GEN/NMM/LIV/03 faulty earth leakage and battery charger.</t>
  </si>
  <si>
    <t>63A isolater</t>
  </si>
  <si>
    <t>Monitor</t>
  </si>
  <si>
    <t>Battery charger</t>
  </si>
  <si>
    <t xml:space="preserve">General Worker   </t>
  </si>
  <si>
    <t>14 Milner Rd ,Mt Pleasant   to  Living  Hospital</t>
  </si>
  <si>
    <t>50 KVA Alternator  double bearings</t>
  </si>
  <si>
    <t>SX 460 AVR</t>
  </si>
  <si>
    <t>Approved Quotation</t>
  </si>
  <si>
    <t>General Worker   (2)</t>
  </si>
  <si>
    <t>14 Milner Rd ,Mt Pleasant  PE to PE Prov. Hospital</t>
  </si>
  <si>
    <r>
      <t xml:space="preserve">WORK  REQUEST : </t>
    </r>
    <r>
      <rPr>
        <sz val="11"/>
        <color theme="1"/>
        <rFont val="Calibri"/>
        <family val="2"/>
        <scheme val="minor"/>
      </rPr>
      <t>Repairs to fuel hose and heater hose for generator.</t>
    </r>
  </si>
  <si>
    <t>Fuel line</t>
  </si>
  <si>
    <t>Hose (5m)</t>
  </si>
  <si>
    <t>14 Milner Rd ,Mt Pleasant  PE to Elizabeth Donkin Hospital</t>
  </si>
  <si>
    <t>GEN/NMM/DOR/01</t>
  </si>
  <si>
    <r>
      <t xml:space="preserve">WORK  REQUEST : </t>
    </r>
    <r>
      <rPr>
        <sz val="11"/>
        <color theme="1"/>
        <rFont val="Calibri"/>
        <family val="2"/>
        <scheme val="minor"/>
      </rPr>
      <t>Casual generator  is faulty at Dora Ngiza Hospital</t>
    </r>
    <r>
      <rPr>
        <b/>
        <sz val="11"/>
        <color theme="1"/>
        <rFont val="Calibri"/>
        <family val="2"/>
        <scheme val="minor"/>
      </rPr>
      <t>.</t>
    </r>
  </si>
  <si>
    <t>Office to Dora Ngiza Hospital</t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</si>
  <si>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leaking oil.</t>
    </r>
  </si>
  <si>
    <t>Recondition of the engine (Subcob )</t>
  </si>
  <si>
    <t>General Worker   (3)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</si>
  <si>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oil.</t>
    </r>
  </si>
  <si>
    <t>Office to West End CHC</t>
  </si>
  <si>
    <t>Office to Elizabeth Donking Hospital</t>
  </si>
  <si>
    <r>
      <t xml:space="preserve">WORK  REQUEST : </t>
    </r>
    <r>
      <rPr>
        <sz val="11"/>
        <color theme="1"/>
        <rFont val="Calibri"/>
        <family val="2"/>
        <scheme val="minor"/>
      </rPr>
      <t>Water jacket heater not working.</t>
    </r>
  </si>
  <si>
    <t>Thermostat</t>
  </si>
  <si>
    <t xml:space="preserve">Mini Geyser </t>
  </si>
  <si>
    <t>Office to Orsmond TB Hospital</t>
  </si>
  <si>
    <t>GEN/NMM/PEP/01</t>
  </si>
  <si>
    <t>Office to PE Prov. Hospital</t>
  </si>
  <si>
    <t>GEN/NMM/LIV/01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</si>
  <si>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starting.</t>
    </r>
  </si>
  <si>
    <t>Office to Livingston Hospital</t>
  </si>
  <si>
    <t>GEN/NMM/NEW/01</t>
  </si>
  <si>
    <t>Battery 674</t>
  </si>
  <si>
    <t>Office to New Brighton Mortuary</t>
  </si>
  <si>
    <t>Battery 658</t>
  </si>
  <si>
    <t>Office to West End</t>
  </si>
  <si>
    <t>Battery 682</t>
  </si>
  <si>
    <t>60A Circuit Breaker</t>
  </si>
  <si>
    <r>
      <t xml:space="preserve">WORK  REQUEST : </t>
    </r>
    <r>
      <rPr>
        <sz val="11"/>
        <color theme="1"/>
        <rFont val="Calibri"/>
        <family val="2"/>
        <scheme val="minor"/>
      </rPr>
      <t>Connection of other areas to the generator.</t>
    </r>
  </si>
  <si>
    <t>Spray fast dry</t>
  </si>
  <si>
    <t xml:space="preserve">Water  paper sheet </t>
  </si>
  <si>
    <t>Water paper sheet grit</t>
  </si>
  <si>
    <t>Office to New Brighston Forensic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</si>
  <si>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strting up.</t>
    </r>
  </si>
  <si>
    <t>Office to Jose Pearson TB Hospital</t>
  </si>
  <si>
    <r>
      <t xml:space="preserve">WORK  REQUEST : </t>
    </r>
    <r>
      <rPr>
        <sz val="11"/>
        <color theme="1"/>
        <rFont val="Calibri"/>
        <family val="2"/>
        <scheme val="minor"/>
      </rPr>
      <t>Stand by generator is faulty.</t>
    </r>
  </si>
  <si>
    <t>Control module (7320 Deep sea)</t>
  </si>
  <si>
    <t>Battery 689</t>
  </si>
  <si>
    <t>Battery terminals</t>
  </si>
  <si>
    <t>Office to  Livingston Hospital  and back.</t>
  </si>
  <si>
    <t>Water sep</t>
  </si>
  <si>
    <t>Diesel filter</t>
  </si>
  <si>
    <t>Diesel fix</t>
  </si>
  <si>
    <t>Office to Jose Pearson TB Hospital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</si>
  <si>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exhaust is faulty and battery tail is leaking.</t>
    </r>
  </si>
  <si>
    <t>Pipe flex</t>
  </si>
  <si>
    <t>Battery 683</t>
  </si>
  <si>
    <t>Office to Motherwell chc and back</t>
  </si>
  <si>
    <t>Dora Ngiza chc</t>
  </si>
  <si>
    <t>ECDOH   102875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</si>
  <si>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 batteries to bechanged.</t>
    </r>
  </si>
  <si>
    <t>695SHD (B183C) - 12V 220AH SMF</t>
  </si>
  <si>
    <t>683HC (B121C) - 12V 140AH SMF</t>
  </si>
  <si>
    <t>Office to Dora Ngiz aHospital and back</t>
  </si>
  <si>
    <t>GEN ID</t>
  </si>
  <si>
    <t>GEN/NMM/ORS/01</t>
  </si>
  <si>
    <t>Office to Orsmond TB Hospital and back</t>
  </si>
  <si>
    <t>GEN/NMM/DOR/04</t>
  </si>
  <si>
    <t>Office to EMS Dora Ngiza and back</t>
  </si>
  <si>
    <t>GEN/NMM/UFP/01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</si>
  <si>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is faulty</t>
    </r>
  </si>
  <si>
    <t>Battery 646</t>
  </si>
  <si>
    <t>Office to Unitenhage Frensic phat and back</t>
  </si>
  <si>
    <t>GEN/NMM/DOR/01-04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</si>
  <si>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generators batteries to be changed</t>
    </r>
  </si>
  <si>
    <t>Battery  (695)</t>
  </si>
  <si>
    <t>Battery  (683)</t>
  </si>
  <si>
    <t>scrap value back</t>
  </si>
  <si>
    <t>Office to Dora Ngiza Hospital  and back</t>
  </si>
  <si>
    <t>GEN/NMM/JOS/02</t>
  </si>
  <si>
    <r>
      <t xml:space="preserve">WORK  REQUEST : </t>
    </r>
    <r>
      <rPr>
        <sz val="11"/>
        <color theme="1"/>
        <rFont val="Calibri"/>
        <family val="2"/>
        <scheme val="minor"/>
      </rPr>
      <t>Repair of generator cover &amp; 2 generator batteries are not working.</t>
    </r>
  </si>
  <si>
    <t>Battery (683)</t>
  </si>
  <si>
    <t>Laser cut &amp; bend</t>
  </si>
  <si>
    <t>Consumables</t>
  </si>
  <si>
    <t>Office to Jose Pearson Sant Hospital  and back</t>
  </si>
  <si>
    <t>GEN/NMM/GQE/01</t>
  </si>
  <si>
    <t>Office to Gqebera chc  and back</t>
  </si>
  <si>
    <t>GEN/NMM/DOR/03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</si>
  <si>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diesel at casualty</t>
    </r>
  </si>
  <si>
    <t xml:space="preserve">General Worker </t>
  </si>
  <si>
    <t>GEN/NMM/LIV/04</t>
  </si>
  <si>
    <r>
      <t xml:space="preserve">WORK  REQUEST : </t>
    </r>
    <r>
      <rPr>
        <sz val="11"/>
        <color theme="1"/>
        <rFont val="Calibri"/>
        <family val="2"/>
        <scheme val="minor"/>
      </rPr>
      <t>Request -battery for theatre generator</t>
    </r>
  </si>
  <si>
    <t>Battery  683</t>
  </si>
  <si>
    <t>Office to Livingston Hospital  and back</t>
  </si>
  <si>
    <t>GEN/NMM/LAE/01</t>
  </si>
  <si>
    <t>Office to Laetia Bam chc and back</t>
  </si>
  <si>
    <t>GEN/NMM/UIT/01</t>
  </si>
  <si>
    <t>Office to Unitenhage Prov Hospital and back</t>
  </si>
  <si>
    <t>Office to Gqebera chc and back</t>
  </si>
  <si>
    <t>GEN/NMM/PEP/04</t>
  </si>
  <si>
    <r>
      <t xml:space="preserve">WORK  REQUEST : </t>
    </r>
    <r>
      <rPr>
        <sz val="11"/>
        <color theme="1"/>
        <rFont val="Calibri"/>
        <family val="2"/>
        <scheme val="minor"/>
      </rPr>
      <t>Site side power generator is faulty.</t>
    </r>
  </si>
  <si>
    <t>SCRAP</t>
  </si>
  <si>
    <t>Office to PE provincial Hospital and back</t>
  </si>
  <si>
    <t>GEN/NMM/LIV/05&amp;02</t>
  </si>
  <si>
    <r>
      <t xml:space="preserve">WORK  REQUEST : </t>
    </r>
    <r>
      <rPr>
        <sz val="11"/>
        <color theme="1"/>
        <rFont val="Calibri"/>
        <family val="2"/>
        <scheme val="minor"/>
      </rPr>
      <t>2 x generators faulty (ICU +Casualty)</t>
    </r>
  </si>
  <si>
    <t>Office to Livingston Hospital and back</t>
  </si>
  <si>
    <t>GEN/NMM/DOR/02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</si>
  <si>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in main theatre is  faulty.</t>
    </r>
  </si>
  <si>
    <t>Water trap filter</t>
  </si>
  <si>
    <t>Office to Dora Ngiza  Hospital and back</t>
  </si>
  <si>
    <t>40 A CBI</t>
  </si>
  <si>
    <t>GEN/NMM/GEL/01</t>
  </si>
  <si>
    <r>
      <t xml:space="preserve">WORK  REQUEST : </t>
    </r>
    <r>
      <rPr>
        <sz val="11"/>
        <color theme="1"/>
        <rFont val="Calibri"/>
        <family val="2"/>
        <scheme val="minor"/>
      </rPr>
      <t>Request repairs for generator that is leaking diesel</t>
    </r>
  </si>
  <si>
    <t>Repairs to the tank- welding</t>
  </si>
  <si>
    <t>Office to Galvendale Phathology  and back</t>
  </si>
  <si>
    <t>N/A</t>
  </si>
  <si>
    <r>
      <t xml:space="preserve">WORK  REQUEST : </t>
    </r>
    <r>
      <rPr>
        <sz val="11"/>
        <color theme="1"/>
        <rFont val="Calibri"/>
        <family val="2"/>
        <scheme val="minor"/>
      </rPr>
      <t>Generator needs repairs</t>
    </r>
  </si>
  <si>
    <t>Office to Struandale Clinic and back</t>
  </si>
  <si>
    <t>GEN/NMM/PEP/02</t>
  </si>
  <si>
    <r>
      <t>WORK  REQUEST : G</t>
    </r>
    <r>
      <rPr>
        <sz val="11"/>
        <color theme="1"/>
        <rFont val="Calibri"/>
        <family val="2"/>
        <scheme val="minor"/>
      </rPr>
      <t>enerator diesel is leaking</t>
    </r>
  </si>
  <si>
    <t>Straight rad hose 100mm</t>
  </si>
  <si>
    <t>Straight rad hose 50mm</t>
  </si>
  <si>
    <t>Straight rad hose 75mm</t>
  </si>
  <si>
    <t>Clamps (95 x131mm)</t>
  </si>
  <si>
    <t>Clamps (51 x76 mm)</t>
  </si>
  <si>
    <t>Clamps (70 x 95 mm)</t>
  </si>
  <si>
    <t>Clamps (76 x 102 mm)</t>
  </si>
  <si>
    <t>Staright rad hose (89mm)</t>
  </si>
  <si>
    <t xml:space="preserve">Coolant </t>
  </si>
  <si>
    <t>Bio d extra</t>
  </si>
  <si>
    <t>Office to PE Pronvicial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</si>
  <si>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stater is faulty</t>
    </r>
  </si>
  <si>
    <t>Office to West End and back</t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</si>
  <si>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fautly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</si>
  <si>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</t>
    </r>
  </si>
  <si>
    <t>Rimula R4 W40</t>
  </si>
  <si>
    <t>Office to Dora Ngiza Hospital and back</t>
  </si>
  <si>
    <t>GEN/NMM/MOU/01</t>
  </si>
  <si>
    <t xml:space="preserve">Fuel filter </t>
  </si>
  <si>
    <t>Office toMt Road  Forensic and back</t>
  </si>
  <si>
    <t>3 KW barrel fan</t>
  </si>
  <si>
    <t>Ducting</t>
  </si>
  <si>
    <t>Jointer</t>
  </si>
  <si>
    <t>Set screw</t>
  </si>
  <si>
    <t>Cement (25Kg)</t>
  </si>
  <si>
    <t>Bolts nuts &amp; washers</t>
  </si>
  <si>
    <t>Stud &amp; nut</t>
  </si>
  <si>
    <t>Fan belt</t>
  </si>
  <si>
    <t>Grun</t>
  </si>
  <si>
    <t>Spiral bing</t>
  </si>
  <si>
    <t>Flex conduict</t>
  </si>
  <si>
    <t>3/8 Fuel hose</t>
  </si>
  <si>
    <t>8 mm  fuel hose</t>
  </si>
  <si>
    <t>Clamps</t>
  </si>
  <si>
    <t>Alternator</t>
  </si>
  <si>
    <t>Degreaser</t>
  </si>
  <si>
    <t>Artisan  Aid (2)</t>
  </si>
  <si>
    <t>Office to West End  and back</t>
  </si>
  <si>
    <t>GEN/NMM/</t>
  </si>
  <si>
    <r>
      <t xml:space="preserve">WORK  REQUEST : </t>
    </r>
    <r>
      <rPr>
        <sz val="11"/>
        <color theme="1"/>
        <rFont val="Calibri"/>
        <family val="2"/>
        <scheme val="minor"/>
      </rPr>
      <t>Collection of generator from PE Medical stores to Walton Building Plus service</t>
    </r>
  </si>
  <si>
    <t>Major service  0 - 200KVA</t>
  </si>
  <si>
    <t>Hose (19mm)</t>
  </si>
  <si>
    <t>Clamps hose</t>
  </si>
  <si>
    <t>Crane hire</t>
  </si>
  <si>
    <t>Cable tie</t>
  </si>
  <si>
    <t>Repairs to alternator</t>
  </si>
  <si>
    <t>Tape 48 mm</t>
  </si>
  <si>
    <t>Tape 18 x 40m</t>
  </si>
  <si>
    <t>Dulux 600ml</t>
  </si>
  <si>
    <t>Car gun bandage</t>
  </si>
  <si>
    <t>Lug 35 x 10</t>
  </si>
  <si>
    <t>Battery bax</t>
  </si>
  <si>
    <t>H/Clamp</t>
  </si>
  <si>
    <t>H/Clamp (16 -32)</t>
  </si>
  <si>
    <t>Sleeve 16mm</t>
  </si>
  <si>
    <t>Repair sil + clamp</t>
  </si>
  <si>
    <t>Channel (76 x 38)</t>
  </si>
  <si>
    <t>Lapp olflex classic</t>
  </si>
  <si>
    <t>Fuse ( 2x 58w)</t>
  </si>
  <si>
    <t>Led glass</t>
  </si>
  <si>
    <t>Gland</t>
  </si>
  <si>
    <t>Lock nut</t>
  </si>
  <si>
    <t>Flat twin earth 2,5 x 2</t>
  </si>
  <si>
    <t>Gland nr 0</t>
  </si>
  <si>
    <t>Enclouser (380x 600 x210)</t>
  </si>
  <si>
    <t>Lug (25x8)</t>
  </si>
  <si>
    <t>MCB 100A</t>
  </si>
  <si>
    <t>Panel Enclouser(3,5 x 3,5 x 2,4 m)</t>
  </si>
  <si>
    <t>Galv 300mm</t>
  </si>
  <si>
    <t xml:space="preserve">Shutterply pine </t>
  </si>
  <si>
    <t>Repairs to batteyr charger alternator</t>
  </si>
  <si>
    <t>Belt</t>
  </si>
  <si>
    <t>Screw set &amp; nut</t>
  </si>
  <si>
    <t>Cement (25kg)</t>
  </si>
  <si>
    <t>Tico Pad</t>
  </si>
  <si>
    <t>MCB 10A</t>
  </si>
  <si>
    <t>MCB 6A</t>
  </si>
  <si>
    <t>MCB 20A</t>
  </si>
  <si>
    <t>Motor Change Over Switch (160A)</t>
  </si>
  <si>
    <t xml:space="preserve">3p terminal shroud </t>
  </si>
  <si>
    <t xml:space="preserve">3P Bridge bar </t>
  </si>
  <si>
    <t>Control module 7320</t>
  </si>
  <si>
    <t xml:space="preserve">Vdo sensor </t>
  </si>
  <si>
    <t>Vdo sensor TEMP</t>
  </si>
  <si>
    <t>Gland nr. 3</t>
  </si>
  <si>
    <t>Shroud no.3</t>
  </si>
  <si>
    <t>Lugs (25x 12)</t>
  </si>
  <si>
    <t>Cable (16mm)</t>
  </si>
  <si>
    <t>Classic box (4x2) 1 way</t>
  </si>
  <si>
    <t>Classic box (4x2) cover</t>
  </si>
  <si>
    <t>Extension box (4x2)</t>
  </si>
  <si>
    <t>Extension box (4x4)</t>
  </si>
  <si>
    <t>Conduit 20mm</t>
  </si>
  <si>
    <t>Holesaw 20mm</t>
  </si>
  <si>
    <t>Saddle 20mm</t>
  </si>
  <si>
    <t>Adaptor male</t>
  </si>
  <si>
    <t>Onesto 63A</t>
  </si>
  <si>
    <t xml:space="preserve">Plate splice </t>
  </si>
  <si>
    <t>MCB 32A</t>
  </si>
  <si>
    <t>Relay base 11 pin</t>
  </si>
  <si>
    <t>Cable (25x4)</t>
  </si>
  <si>
    <t>Flange (100mm)</t>
  </si>
  <si>
    <t>Flange (100mm) bend</t>
  </si>
  <si>
    <t>Flange stright coupler</t>
  </si>
  <si>
    <t>Gutterbolt + nut</t>
  </si>
  <si>
    <t>Relay  11 pin</t>
  </si>
  <si>
    <t xml:space="preserve">Lube filter </t>
  </si>
  <si>
    <t xml:space="preserve">Air filter </t>
  </si>
  <si>
    <t>Sand paper Z20</t>
  </si>
  <si>
    <t>Sand paper 400 GRIT</t>
  </si>
  <si>
    <t>Spray blue</t>
  </si>
  <si>
    <t>Recondition to radiator</t>
  </si>
  <si>
    <t>Washer (M 8 X 22mm)</t>
  </si>
  <si>
    <t xml:space="preserve">Screw   </t>
  </si>
  <si>
    <t>Paint wood</t>
  </si>
  <si>
    <t>Bio extra</t>
  </si>
  <si>
    <t>Crane truck to reposition the gen set</t>
  </si>
  <si>
    <t>Manufacture of louvers</t>
  </si>
  <si>
    <t>Tinting (5L)</t>
  </si>
  <si>
    <t>Paint (5L)</t>
  </si>
  <si>
    <t>Prim Paint (5L)</t>
  </si>
  <si>
    <t>Paint wood primer (5L)</t>
  </si>
  <si>
    <t xml:space="preserve">Screw self </t>
  </si>
  <si>
    <t>Paint mate</t>
  </si>
  <si>
    <t>Sparay paint</t>
  </si>
  <si>
    <t>Hole saw (25mm)</t>
  </si>
  <si>
    <t>Hole saw (32mm)</t>
  </si>
  <si>
    <t>Gland 32</t>
  </si>
  <si>
    <t>Gland seal</t>
  </si>
  <si>
    <t>Tape insulation</t>
  </si>
  <si>
    <t>Lug insulation</t>
  </si>
  <si>
    <t>Silicon (260ml)</t>
  </si>
  <si>
    <t>Office to Walton Conyngham &amp; Back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</si>
  <si>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</t>
    </r>
  </si>
  <si>
    <t>Office to Uitenhage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</si>
  <si>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faulty.</t>
    </r>
  </si>
  <si>
    <t>Fuse 10A</t>
  </si>
  <si>
    <t>Relay 11 pin</t>
  </si>
  <si>
    <t>Office to Jose Pearson Hospital and back</t>
  </si>
  <si>
    <r>
      <t>WORK  REQUEST : G</t>
    </r>
    <r>
      <rPr>
        <sz val="11"/>
        <color theme="1"/>
        <rFont val="Calibri"/>
        <family val="2"/>
        <scheme val="minor"/>
      </rPr>
      <t>enerator is faulty.</t>
    </r>
  </si>
  <si>
    <t>Pump</t>
  </si>
  <si>
    <t>Office to Motherwell Hospital and back</t>
  </si>
  <si>
    <r>
      <t>WORK  REQUEST : F</t>
    </r>
    <r>
      <rPr>
        <sz val="11"/>
        <color theme="1"/>
        <rFont val="Calibri"/>
        <family val="2"/>
        <scheme val="minor"/>
      </rPr>
      <t>aulty generator</t>
    </r>
  </si>
  <si>
    <t>Relay</t>
  </si>
  <si>
    <t>Blue piggy</t>
  </si>
  <si>
    <t>Office to West End chc and back</t>
  </si>
  <si>
    <t xml:space="preserve">ECDOH   </t>
  </si>
  <si>
    <r>
      <t xml:space="preserve">WORK  REQUEST : </t>
    </r>
    <r>
      <rPr>
        <sz val="11"/>
        <color theme="1"/>
        <rFont val="Calibri"/>
        <family val="2"/>
        <scheme val="minor"/>
      </rPr>
      <t>Coolant is leaking from the generator</t>
    </r>
  </si>
  <si>
    <t>NO.6 COOLER</t>
  </si>
  <si>
    <t>MANIFOLD</t>
  </si>
  <si>
    <t>NO.2 TURBO</t>
  </si>
  <si>
    <t>NO.24 TURBO</t>
  </si>
  <si>
    <t>NO.29 TURBO</t>
  </si>
  <si>
    <t xml:space="preserve">NO.2 GASKET INTAKE TURBO </t>
  </si>
  <si>
    <t>NO.3 STUD INTAKE</t>
  </si>
  <si>
    <t>NO.13 EXHAUST GASKET</t>
  </si>
  <si>
    <t>NO.7 FLANGE NUT</t>
  </si>
  <si>
    <t>NO11 SEALING KIT</t>
  </si>
  <si>
    <t>NO.12 SEALING RING</t>
  </si>
  <si>
    <t>NO.14 MANIFOLD GASKET</t>
  </si>
  <si>
    <t>NO.15 MANIFOLD SPACER</t>
  </si>
  <si>
    <t>NO.16 MANIFOLD STUD</t>
  </si>
  <si>
    <t>ANTIFREEZE 20L</t>
  </si>
  <si>
    <t>(Overtime 1.5)</t>
  </si>
  <si>
    <t>(Overtime 2)</t>
  </si>
  <si>
    <t>ECDOH  027760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</si>
  <si>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cuts off ,hospital has no electricity</t>
    </r>
  </si>
  <si>
    <t>Fuel regulater</t>
  </si>
  <si>
    <t>ECDOH  029047</t>
  </si>
  <si>
    <t>Motorised change over switch 400A</t>
  </si>
  <si>
    <t xml:space="preserve">Quote No           </t>
  </si>
  <si>
    <t>ECDOH  024023</t>
  </si>
  <si>
    <t>GEN/NMM/DON/05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</si>
  <si>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 faulty (auto change over)</t>
    </r>
  </si>
  <si>
    <t xml:space="preserve">Motorised change over switch </t>
  </si>
  <si>
    <t xml:space="preserve">General Worker  </t>
  </si>
  <si>
    <t>ECDOH 24700</t>
  </si>
  <si>
    <t>Antifreeze (20)</t>
  </si>
  <si>
    <t>Gaskets</t>
  </si>
  <si>
    <t>Spares from Deutz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</si>
  <si>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not starting.</t>
    </r>
  </si>
  <si>
    <t>Powder bond kit</t>
  </si>
  <si>
    <t>Filter and cover seals</t>
  </si>
  <si>
    <t>Office to Jose Pearson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</si>
  <si>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High temperature reading)</t>
    </r>
  </si>
  <si>
    <t>GEN/NMM/QGE/01</t>
  </si>
  <si>
    <t>Vdo senser</t>
  </si>
  <si>
    <t>Office to Gqebera CHC  and back</t>
  </si>
  <si>
    <r>
      <t>WORK  REQUEST :</t>
    </r>
    <r>
      <rPr>
        <sz val="11"/>
        <color theme="1"/>
        <rFont val="Calibri"/>
        <family val="2"/>
        <scheme val="minor"/>
      </rPr>
      <t xml:space="preserve">Faulty generator - cuts off ,hospital has no electricity </t>
    </r>
  </si>
  <si>
    <t>Fuel Regulator</t>
  </si>
  <si>
    <t>AVR SX440</t>
  </si>
  <si>
    <t>Office to Jose Pearson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</si>
  <si>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</t>
    </r>
  </si>
  <si>
    <t>Office to PE Provincial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</si>
  <si>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not starting)</t>
    </r>
  </si>
  <si>
    <t>OR TAMBO DISTRICT</t>
  </si>
  <si>
    <t>ALFRED NZO DISTRICT</t>
  </si>
  <si>
    <t>Schedule 5: Equipment, Parts and Consumables</t>
  </si>
  <si>
    <t>FIRE DETECTION AND PROTECTION SYSTEM</t>
  </si>
  <si>
    <t>SCHEDULE MAINTENANCE OF FIRE DETECTION AND PROTECTION EQUIPMENT AT CLUSTER ONE (1) – OR TAMBO AND ALFRED NZO DISTRICT – HEALTH FACILITIES (36 MONTHS)</t>
  </si>
  <si>
    <t>C1.1a: FINAL SUMMARY PAGE</t>
  </si>
  <si>
    <t xml:space="preserve">Sub-total of Schedules </t>
  </si>
  <si>
    <r>
      <t xml:space="preserve">C1.1a </t>
    </r>
    <r>
      <rPr>
        <b/>
        <sz val="10"/>
        <color rgb="FFFF0000"/>
        <rFont val="Arial"/>
        <family val="2"/>
      </rPr>
      <t>IS A MANDATORY RETURNABLE DOCUMENT. FAILURE TO COMPLETE AND SUBMIT THIS DOCUMENT WILL RESULT IN DISQUALIFICATION OF THE TENDERER</t>
    </r>
  </si>
  <si>
    <t>SCMU3-2526-0191-HO</t>
  </si>
  <si>
    <t>SCHEDULE MAINTENANCE OF FIRE DETECTION &amp; PREVENTION  EQUIPMENT AT CLUSTER ONE (1) – OR TAMBO AND ALFRED NZO DISTRICT – HEALTH FACILITIES (36 MONTHS)</t>
  </si>
  <si>
    <t>Sub Summary Page</t>
  </si>
  <si>
    <t xml:space="preserve">Cluster 1 </t>
  </si>
  <si>
    <t>Fire detection and prevention equipment</t>
  </si>
  <si>
    <t>SCHEDULE NUMBER</t>
  </si>
  <si>
    <t>TENDER AMOUNT</t>
  </si>
  <si>
    <t>1B-1</t>
  </si>
  <si>
    <t xml:space="preserve">OR DISTRICT - </t>
  </si>
  <si>
    <t>1B-2</t>
  </si>
  <si>
    <t>1B-3</t>
  </si>
  <si>
    <t>1B-4</t>
  </si>
  <si>
    <t>1B-5</t>
  </si>
  <si>
    <t>1B-6</t>
  </si>
  <si>
    <t>2B-1</t>
  </si>
  <si>
    <t>2B-2</t>
  </si>
  <si>
    <t>2B-3</t>
  </si>
  <si>
    <t>2B-4</t>
  </si>
  <si>
    <t>3B</t>
  </si>
  <si>
    <t>TOTAL AMOUNT OF WORKS (INCL VAT) - ENTER THIS AMOUNT TO FORM PART OF FINAL SUMMARY</t>
  </si>
  <si>
    <t>CONTRACT REF. NO:</t>
  </si>
  <si>
    <t>ASSET TYPE:</t>
  </si>
  <si>
    <t xml:space="preserve">SCHEDULE 1B-1 : </t>
  </si>
  <si>
    <t xml:space="preserve">FIXED CHARGE AND VALUE RELATED ITEMS APPLICABLE TO ALL WORK </t>
  </si>
  <si>
    <t>ITEM Nr.</t>
  </si>
  <si>
    <t>PAYMENT REFERS</t>
  </si>
  <si>
    <t>UNIT</t>
  </si>
  <si>
    <t>QTY</t>
  </si>
  <si>
    <t>RATE</t>
  </si>
  <si>
    <t>AMOUNT</t>
  </si>
  <si>
    <t>GM 2.5</t>
  </si>
  <si>
    <r>
      <t>VERIFICATION OF ASSETS ON SITE :</t>
    </r>
    <r>
      <rPr>
        <sz val="10"/>
        <rFont val="Arial"/>
        <family val="2"/>
      </rPr>
      <t xml:space="preserve"> Verify assets on site  vs Asset Register (C4.1), and compile plant layout line drawings as per GM 2.5 (1) and (2).</t>
    </r>
  </si>
  <si>
    <t>1.1</t>
  </si>
  <si>
    <t>Baziya Clinic</t>
  </si>
  <si>
    <t>Item</t>
  </si>
  <si>
    <t>1.2</t>
  </si>
  <si>
    <t xml:space="preserve">Bedford Orthopedic  Hospital </t>
  </si>
  <si>
    <t>1.3</t>
  </si>
  <si>
    <t>Bityi Clinic</t>
  </si>
  <si>
    <t>1.4</t>
  </si>
  <si>
    <t>Bumbane Clinic</t>
  </si>
  <si>
    <t>1.5</t>
  </si>
  <si>
    <t>Centuli Clinic</t>
  </si>
  <si>
    <t>1.6</t>
  </si>
  <si>
    <t>Civic Centre Clinic</t>
  </si>
  <si>
    <t>1.7</t>
  </si>
  <si>
    <t>Efata Clinic</t>
  </si>
  <si>
    <t>1.8</t>
  </si>
  <si>
    <t>Gengqe Clinic</t>
  </si>
  <si>
    <t>1.9</t>
  </si>
  <si>
    <t>Health District Office</t>
  </si>
  <si>
    <t>1.10</t>
  </si>
  <si>
    <t>Hlabatshane Clinic</t>
  </si>
  <si>
    <t>1.11</t>
  </si>
  <si>
    <t>Jalamba Clinic</t>
  </si>
  <si>
    <t>1.12</t>
  </si>
  <si>
    <t>Kambi Clinic</t>
  </si>
  <si>
    <t>1.13</t>
  </si>
  <si>
    <t>Lutubeni Clinic</t>
  </si>
  <si>
    <t>1.14</t>
  </si>
  <si>
    <t xml:space="preserve">Mahlungulu Clinic </t>
  </si>
  <si>
    <t>1.15</t>
  </si>
  <si>
    <t>Mapuzi Clinic</t>
  </si>
  <si>
    <t>1.16</t>
  </si>
  <si>
    <t>Maxwele Clinic</t>
  </si>
  <si>
    <t>1.17</t>
  </si>
  <si>
    <t>Mbekweni CHC</t>
  </si>
  <si>
    <t>1.18</t>
  </si>
  <si>
    <t>Mpeko Clinic</t>
  </si>
  <si>
    <t>1.19</t>
  </si>
  <si>
    <t>Mpindweni Clinic</t>
  </si>
  <si>
    <t>1.20</t>
  </si>
  <si>
    <t>Mpunzana Clinic</t>
  </si>
  <si>
    <t>1.21</t>
  </si>
  <si>
    <t>Mqanduli CHC</t>
  </si>
  <si>
    <t>1.22</t>
  </si>
  <si>
    <t>Mqanduli EMS Station</t>
  </si>
  <si>
    <t>1.23</t>
  </si>
  <si>
    <t>Mqhekezweni Clinic</t>
  </si>
  <si>
    <t>1.24</t>
  </si>
  <si>
    <t>Mthatha EMS Station</t>
  </si>
  <si>
    <t>1.25</t>
  </si>
  <si>
    <t>Mthatha Gateway Clinic</t>
  </si>
  <si>
    <t>1.26</t>
  </si>
  <si>
    <t>Mthatha Regional Hospital</t>
  </si>
  <si>
    <t>1.27</t>
  </si>
  <si>
    <t>Ncambele Clinic</t>
  </si>
  <si>
    <t>1.28</t>
  </si>
  <si>
    <t>Ndibela Clinic</t>
  </si>
  <si>
    <t>1.29</t>
  </si>
  <si>
    <t>Nelson Mandela Academic District Hospital</t>
  </si>
  <si>
    <t>1.30</t>
  </si>
  <si>
    <t>Ngangelizwe CHC</t>
  </si>
  <si>
    <t>1.31</t>
  </si>
  <si>
    <t>Ngcengane Clinic</t>
  </si>
  <si>
    <t>1.32</t>
  </si>
  <si>
    <t>Ngqungqu Clinic</t>
  </si>
  <si>
    <t>1.33</t>
  </si>
  <si>
    <t>Ngqwarha Clinic</t>
  </si>
  <si>
    <t>1.34</t>
  </si>
  <si>
    <t>Ngwenya clinic</t>
  </si>
  <si>
    <t>1.35</t>
  </si>
  <si>
    <t>Nosekeni Nongaphi Mandela Clinic</t>
  </si>
  <si>
    <t>1.36</t>
  </si>
  <si>
    <t>Nqwathi Clinic</t>
  </si>
  <si>
    <t>1.37</t>
  </si>
  <si>
    <t>Ntlangaza clinic</t>
  </si>
  <si>
    <t>1.38</t>
  </si>
  <si>
    <t>Ntshabeni clinic</t>
  </si>
  <si>
    <t>1.39</t>
  </si>
  <si>
    <t>Ntshele Clinic</t>
  </si>
  <si>
    <t>1.40</t>
  </si>
  <si>
    <t>Nzulwini Clinic</t>
  </si>
  <si>
    <t>1.41</t>
  </si>
  <si>
    <t>Phakamile Clinic</t>
  </si>
  <si>
    <t>1.42</t>
  </si>
  <si>
    <t>Qokolweni Clinic</t>
  </si>
  <si>
    <t>1.43</t>
  </si>
  <si>
    <t>Qunu Clinic</t>
  </si>
  <si>
    <t>1.44</t>
  </si>
  <si>
    <t>Sakhela Clinic</t>
  </si>
  <si>
    <t>1.45</t>
  </si>
  <si>
    <t>Sangoni Clinic</t>
  </si>
  <si>
    <t>1.46</t>
  </si>
  <si>
    <t>Sitebe Clinic</t>
  </si>
  <si>
    <t>1.47</t>
  </si>
  <si>
    <t>Stanford Terrace Clinic</t>
  </si>
  <si>
    <t>1.48</t>
  </si>
  <si>
    <t>Tabase Clinic</t>
  </si>
  <si>
    <t>1.49</t>
  </si>
  <si>
    <t>Tshezi Clinic</t>
  </si>
  <si>
    <t>1.50</t>
  </si>
  <si>
    <t>Tyelebana Clinic</t>
  </si>
  <si>
    <t>1.51</t>
  </si>
  <si>
    <t>Upper Xongora Clinic</t>
  </si>
  <si>
    <t>1.52</t>
  </si>
  <si>
    <t>Wilo Clinic</t>
  </si>
  <si>
    <t>1.53</t>
  </si>
  <si>
    <t>Xhwili Clinic</t>
  </si>
  <si>
    <t>1.54</t>
  </si>
  <si>
    <t>Zidindi Clinic</t>
  </si>
  <si>
    <t>1.55</t>
  </si>
  <si>
    <t>Zitatele Clinic</t>
  </si>
  <si>
    <t>1.56</t>
  </si>
  <si>
    <t>Zitulele Gateway Clinic</t>
  </si>
  <si>
    <t>1.57</t>
  </si>
  <si>
    <t>Zitulele Hospital</t>
  </si>
  <si>
    <t>1.58</t>
  </si>
  <si>
    <t>Zwelebhunga Clinic</t>
  </si>
  <si>
    <t>1.59</t>
  </si>
  <si>
    <t>Buntingville Clinic</t>
  </si>
  <si>
    <t>1.60</t>
  </si>
  <si>
    <t>Canzibe Hospital</t>
  </si>
  <si>
    <t>1.61</t>
  </si>
  <si>
    <t>Double Falls Clinic</t>
  </si>
  <si>
    <t>1.62</t>
  </si>
  <si>
    <t>Libode Clinic</t>
  </si>
  <si>
    <t>1.63</t>
  </si>
  <si>
    <t>Lujizweni Clinic</t>
  </si>
  <si>
    <t>1.64</t>
  </si>
  <si>
    <t>Lwandile Clinic</t>
  </si>
  <si>
    <t>1.65</t>
  </si>
  <si>
    <t>Makhotyana CHC</t>
  </si>
  <si>
    <t>1.66</t>
  </si>
  <si>
    <t>Malusi Clinic</t>
  </si>
  <si>
    <t>1.67</t>
  </si>
  <si>
    <t>Mangcwanguleni Clinic</t>
  </si>
  <si>
    <t>1.68</t>
  </si>
  <si>
    <t>Maqanyeni Clinic</t>
  </si>
  <si>
    <t>1.69</t>
  </si>
  <si>
    <t>Mgwenyane Clinic</t>
  </si>
  <si>
    <t>1.70</t>
  </si>
  <si>
    <t>Mtakatye Clinic</t>
  </si>
  <si>
    <t>1.71</t>
  </si>
  <si>
    <t>Ndanya Clinic</t>
  </si>
  <si>
    <t>1.72</t>
  </si>
  <si>
    <t>Ngqeleni Clinic</t>
  </si>
  <si>
    <t>1.73</t>
  </si>
  <si>
    <t>Nkanga Clinic</t>
  </si>
  <si>
    <t>1.74</t>
  </si>
  <si>
    <t>Nkanunu Clinic</t>
  </si>
  <si>
    <t>1.75</t>
  </si>
  <si>
    <t>Nkumandeni Clinic</t>
  </si>
  <si>
    <t>1.76</t>
  </si>
  <si>
    <t>Nolitha Clinic</t>
  </si>
  <si>
    <t>1.77</t>
  </si>
  <si>
    <t>Nontsikelelo Biko Clinic</t>
  </si>
  <si>
    <t>1.78</t>
  </si>
  <si>
    <t>Nqanda A Clinic</t>
  </si>
  <si>
    <t>1.79</t>
  </si>
  <si>
    <t>Ntapane Clinic</t>
  </si>
  <si>
    <t>1.80</t>
  </si>
  <si>
    <t>Ntibane Clinic</t>
  </si>
  <si>
    <t>1.81</t>
  </si>
  <si>
    <t>Nyandeni Clinic</t>
  </si>
  <si>
    <t>1.82</t>
  </si>
  <si>
    <t>Old Bunting Clinic</t>
  </si>
  <si>
    <t>1.83</t>
  </si>
  <si>
    <t>Pilani Clinic</t>
  </si>
  <si>
    <t>1.84</t>
  </si>
  <si>
    <t>Ngcolora clinic</t>
  </si>
  <si>
    <t>1.85</t>
  </si>
  <si>
    <t>Canzibe Gateway Clinic</t>
  </si>
  <si>
    <t>1.86</t>
  </si>
  <si>
    <t>Libode EMS Station</t>
  </si>
  <si>
    <t>1.87</t>
  </si>
  <si>
    <t>Ngqeleni EMS Station</t>
  </si>
  <si>
    <t>1.88</t>
  </si>
  <si>
    <t>St Barnabas Gateway Clinic</t>
  </si>
  <si>
    <t>1.89</t>
  </si>
  <si>
    <t>St Barnabas Hospital</t>
  </si>
  <si>
    <t>1.90</t>
  </si>
  <si>
    <t>Caba Clinic</t>
  </si>
  <si>
    <t>1.91</t>
  </si>
  <si>
    <t>Dr Malizo Mpehle Memorial Hospital</t>
  </si>
  <si>
    <t>1.92</t>
  </si>
  <si>
    <t>Ezingcuka Clinic</t>
  </si>
  <si>
    <t>1.93</t>
  </si>
  <si>
    <t>Gura Clinic</t>
  </si>
  <si>
    <t>1.94</t>
  </si>
  <si>
    <t>Kalankomo Clinic</t>
  </si>
  <si>
    <t>1.95</t>
  </si>
  <si>
    <t>Langeni Clinic</t>
  </si>
  <si>
    <t>1.96</t>
  </si>
  <si>
    <t>Lotana Clinic</t>
  </si>
  <si>
    <t>1.97</t>
  </si>
  <si>
    <t>Lower Gungululu Clinic</t>
  </si>
  <si>
    <t>1.98</t>
  </si>
  <si>
    <t>Mahlungulu Clinic (Mhlontlo)</t>
  </si>
  <si>
    <t>1.99</t>
  </si>
  <si>
    <t>Malepelepe Clinic</t>
  </si>
  <si>
    <t>1.100</t>
  </si>
  <si>
    <t>Mbalisweni Clinic</t>
  </si>
  <si>
    <t>1.101</t>
  </si>
  <si>
    <t>Mbokotwana Clinic</t>
  </si>
  <si>
    <t>1.102</t>
  </si>
  <si>
    <t>Mdeni Clinic</t>
  </si>
  <si>
    <t>1.103</t>
  </si>
  <si>
    <t>Mdyobe Clinic</t>
  </si>
  <si>
    <t>1.104</t>
  </si>
  <si>
    <t>Mhlahlane Clinic</t>
  </si>
  <si>
    <t>1.105</t>
  </si>
  <si>
    <t>Mhlakulo CHC</t>
  </si>
  <si>
    <t>1.106</t>
  </si>
  <si>
    <t>Mjika Clinic</t>
  </si>
  <si>
    <t>1.107</t>
  </si>
  <si>
    <t>Nessie Knight District Hospital</t>
  </si>
  <si>
    <t>1.108</t>
  </si>
  <si>
    <t>Nessie Knight Gateway Clinic</t>
  </si>
  <si>
    <t>1.109</t>
  </si>
  <si>
    <t>Ngwemnyama Clinic</t>
  </si>
  <si>
    <t>1.110</t>
  </si>
  <si>
    <t>Nothembile Clinic</t>
  </si>
  <si>
    <t>1.111</t>
  </si>
  <si>
    <t>Nxotwe Clinic (Qumbu)</t>
  </si>
  <si>
    <t>1.112</t>
  </si>
  <si>
    <t>Qanqu Clinic</t>
  </si>
  <si>
    <t>1.113</t>
  </si>
  <si>
    <t>Qolombane Clinic (Qumbu)</t>
  </si>
  <si>
    <t>1.114</t>
  </si>
  <si>
    <t>Qumbu Community Health Centre</t>
  </si>
  <si>
    <t>1.115</t>
  </si>
  <si>
    <t>Qumbu EMS</t>
  </si>
  <si>
    <t>1.116</t>
  </si>
  <si>
    <t>Shawbury Clinic</t>
  </si>
  <si>
    <t>1.117</t>
  </si>
  <si>
    <t>Sidwadweni Clinic</t>
  </si>
  <si>
    <t>1.118</t>
  </si>
  <si>
    <t>St Lucy's District Hospital</t>
  </si>
  <si>
    <t>1.119</t>
  </si>
  <si>
    <t>Tina Falls Clinic</t>
  </si>
  <si>
    <t>1.120</t>
  </si>
  <si>
    <t>Tsilitwa Clinic</t>
  </si>
  <si>
    <t>1.121</t>
  </si>
  <si>
    <t>Tsolo Clinic</t>
  </si>
  <si>
    <t>1.122</t>
  </si>
  <si>
    <t>Tsolo EMS</t>
  </si>
  <si>
    <t>1.123</t>
  </si>
  <si>
    <t>Bambisana Gateway Clinic</t>
  </si>
  <si>
    <t>1.124</t>
  </si>
  <si>
    <t>Bambisana Hospital</t>
  </si>
  <si>
    <t>1.125</t>
  </si>
  <si>
    <t>Bomvini Clinic</t>
  </si>
  <si>
    <t>1.126</t>
  </si>
  <si>
    <t>Buchele Clinic</t>
  </si>
  <si>
    <t>1.127</t>
  </si>
  <si>
    <t>Caguba Clinic</t>
  </si>
  <si>
    <t>1.128</t>
  </si>
  <si>
    <t>Gqubeni Clinic</t>
  </si>
  <si>
    <t>1.129</t>
  </si>
  <si>
    <t>Isilimela Gateway Clinic</t>
  </si>
  <si>
    <t>1.130</t>
  </si>
  <si>
    <t>Isilimela Hospital</t>
  </si>
  <si>
    <t>1.131</t>
  </si>
  <si>
    <t>Kohlo Clinic</t>
  </si>
  <si>
    <t>1.132</t>
  </si>
  <si>
    <t>Ludalasi Clinic</t>
  </si>
  <si>
    <t>1.133</t>
  </si>
  <si>
    <t>Lutshaya Clinic</t>
  </si>
  <si>
    <t>1.134</t>
  </si>
  <si>
    <t>Majola Clinic</t>
  </si>
  <si>
    <t>1.135</t>
  </si>
  <si>
    <t>Mantusini Clinic</t>
  </si>
  <si>
    <t>1.136</t>
  </si>
  <si>
    <t>Mevana Clinic</t>
  </si>
  <si>
    <t>1.137</t>
  </si>
  <si>
    <t>Mtambalala Clinic</t>
  </si>
  <si>
    <t>1.138</t>
  </si>
  <si>
    <t>Mzintlava Clinic</t>
  </si>
  <si>
    <t>1.139</t>
  </si>
  <si>
    <t>Ngcoya Clinic</t>
  </si>
  <si>
    <t>1.140</t>
  </si>
  <si>
    <t>Ntafufu Clinic</t>
  </si>
  <si>
    <t>1.141</t>
  </si>
  <si>
    <t>Phahlakazi Clinic</t>
  </si>
  <si>
    <t>1.142</t>
  </si>
  <si>
    <t>Port St Johns CHC</t>
  </si>
  <si>
    <t>1.143</t>
  </si>
  <si>
    <t>Qandu Clinic</t>
  </si>
  <si>
    <t>1.144</t>
  </si>
  <si>
    <t>Tombo CHC</t>
  </si>
  <si>
    <t>1.145</t>
  </si>
  <si>
    <t>Tombo EMS Station</t>
  </si>
  <si>
    <t>1.146</t>
  </si>
  <si>
    <t>Bala Clinic</t>
  </si>
  <si>
    <t>1.147</t>
  </si>
  <si>
    <t>Bodweni Clinic</t>
  </si>
  <si>
    <t>1.148</t>
  </si>
  <si>
    <t>Flagstaff CHC</t>
  </si>
  <si>
    <t>1.149</t>
  </si>
  <si>
    <t>Flagstaff EMS</t>
  </si>
  <si>
    <t>1.150</t>
  </si>
  <si>
    <t>Good Hope Clinic</t>
  </si>
  <si>
    <t>1.151</t>
  </si>
  <si>
    <t>Goso Forest Clinic</t>
  </si>
  <si>
    <t>1.152</t>
  </si>
  <si>
    <t>Holy Cross Gateway Clinic</t>
  </si>
  <si>
    <t>1.153</t>
  </si>
  <si>
    <t>Holy Cross Hospital</t>
  </si>
  <si>
    <t>1.154</t>
  </si>
  <si>
    <t>K.T.C Clinic</t>
  </si>
  <si>
    <t>1.155</t>
  </si>
  <si>
    <t>Kanyayo Clinic</t>
  </si>
  <si>
    <t>1.156</t>
  </si>
  <si>
    <t>Lusikisiki EMS</t>
  </si>
  <si>
    <t>1.157</t>
  </si>
  <si>
    <t>Lusikisiki Clinic</t>
  </si>
  <si>
    <t>1.158</t>
  </si>
  <si>
    <t>Magwa Clinic</t>
  </si>
  <si>
    <t>1.159</t>
  </si>
  <si>
    <t>Malangeni Clinic</t>
  </si>
  <si>
    <t>1.160</t>
  </si>
  <si>
    <t>Mbotyi Clinic</t>
  </si>
  <si>
    <t>1.161</t>
  </si>
  <si>
    <t>Mpoza Clinic</t>
  </si>
  <si>
    <t>1.162</t>
  </si>
  <si>
    <t>Nkozo Clinic</t>
  </si>
  <si>
    <t>1.163</t>
  </si>
  <si>
    <t>Palmerton Clinic</t>
  </si>
  <si>
    <t>1.164</t>
  </si>
  <si>
    <t>Qaukeni Clinic</t>
  </si>
  <si>
    <t>1.165</t>
  </si>
  <si>
    <t>St Elizabeth Gateway</t>
  </si>
  <si>
    <t>1.166</t>
  </si>
  <si>
    <t>St Elizabeth's Hospital</t>
  </si>
  <si>
    <t>1.167</t>
  </si>
  <si>
    <t>Xopozo Clinic</t>
  </si>
  <si>
    <t>1.168</t>
  </si>
  <si>
    <t>Xurana Clinic</t>
  </si>
  <si>
    <t xml:space="preserve">TOTAL CARRIED FORWARD TO SUB SUMMARY </t>
  </si>
  <si>
    <t xml:space="preserve">SCHEDULE 1B-2: </t>
  </si>
  <si>
    <t>FIXED CHARGE AND VALUE RELATED ITEMS APPLICABLE TO ALL WORK (continued)</t>
  </si>
  <si>
    <t>GM 2.5 &amp; 3.2</t>
  </si>
  <si>
    <r>
      <t xml:space="preserve">VERIFICATION OF SPARE PART INVENTORY ON SITE : </t>
    </r>
    <r>
      <rPr>
        <sz val="10"/>
        <rFont val="Arial"/>
        <family val="2"/>
      </rPr>
      <t>Find and verify all spares for the asset type that is currently available on site</t>
    </r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</si>
  <si>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</si>
  <si>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</si>
  <si>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</si>
  <si>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</si>
  <si>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</si>
  <si>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</si>
  <si>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</si>
  <si>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</si>
  <si>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</si>
  <si>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</si>
  <si>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</si>
  <si>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</si>
  <si>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</si>
  <si>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</si>
  <si>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</si>
  <si>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</si>
  <si>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</si>
  <si>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</si>
  <si>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</si>
  <si>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</si>
  <si>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</si>
  <si>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</si>
  <si>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</si>
  <si>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</si>
  <si>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</si>
  <si>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</si>
  <si>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</si>
  <si>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</si>
  <si>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</si>
  <si>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</si>
  <si>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</si>
  <si>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</si>
  <si>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</si>
  <si>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</si>
  <si>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</si>
  <si>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</si>
  <si>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</si>
  <si>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</si>
  <si>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</si>
  <si>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</si>
  <si>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</si>
  <si>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</si>
  <si>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</si>
  <si>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</si>
  <si>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</si>
  <si>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</si>
  <si>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</si>
  <si>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</si>
  <si>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</si>
  <si>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</si>
  <si>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</si>
  <si>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</si>
  <si>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</si>
  <si>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</si>
  <si>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</si>
  <si>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</si>
  <si>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</si>
  <si>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</si>
  <si>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</si>
  <si>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</si>
  <si>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</si>
  <si>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</si>
  <si>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</si>
  <si>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</si>
  <si>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</si>
  <si>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</si>
  <si>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</si>
  <si>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</si>
  <si>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</si>
  <si>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</si>
  <si>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</si>
  <si>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</si>
  <si>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</si>
  <si>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</si>
  <si>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</si>
  <si>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</si>
  <si>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</si>
  <si>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</si>
  <si>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</si>
  <si>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</si>
  <si>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</si>
  <si>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</si>
  <si>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</si>
  <si>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</si>
  <si>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</si>
  <si>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</si>
  <si>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</si>
  <si>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</si>
  <si>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</si>
  <si>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</si>
  <si>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</si>
  <si>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</si>
  <si>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</si>
  <si>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</si>
  <si>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</si>
  <si>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</si>
  <si>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</si>
  <si>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</si>
  <si>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</si>
  <si>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</si>
  <si>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</si>
  <si>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</si>
  <si>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</si>
  <si>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</si>
  <si>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</si>
  <si>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</si>
  <si>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</si>
  <si>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</si>
  <si>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</si>
  <si>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</si>
  <si>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</si>
  <si>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</si>
  <si>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</si>
  <si>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</si>
  <si>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2.115</t>
  </si>
  <si>
    <t>2.116</t>
  </si>
  <si>
    <t>2.117</t>
  </si>
  <si>
    <t>2.118</t>
  </si>
  <si>
    <t>2.119</t>
  </si>
  <si>
    <t>2.120</t>
  </si>
  <si>
    <t>2.121</t>
  </si>
  <si>
    <t>2.122</t>
  </si>
  <si>
    <t>2.123</t>
  </si>
  <si>
    <t>2.124</t>
  </si>
  <si>
    <t>2.125</t>
  </si>
  <si>
    <t>2.126</t>
  </si>
  <si>
    <t>2.127</t>
  </si>
  <si>
    <t>2.128</t>
  </si>
  <si>
    <t>2.129</t>
  </si>
  <si>
    <t>2.130</t>
  </si>
  <si>
    <t>2.131</t>
  </si>
  <si>
    <t>2.132</t>
  </si>
  <si>
    <t>2.133</t>
  </si>
  <si>
    <t>2.134</t>
  </si>
  <si>
    <t>2.135</t>
  </si>
  <si>
    <t>2.136</t>
  </si>
  <si>
    <t>2.137</t>
  </si>
  <si>
    <t>2.138</t>
  </si>
  <si>
    <t>2.139</t>
  </si>
  <si>
    <t>2.140</t>
  </si>
  <si>
    <t>2.141</t>
  </si>
  <si>
    <t>2.142</t>
  </si>
  <si>
    <t>2.143</t>
  </si>
  <si>
    <t>2.144</t>
  </si>
  <si>
    <t>2.145</t>
  </si>
  <si>
    <t>2.146</t>
  </si>
  <si>
    <t>2.147</t>
  </si>
  <si>
    <t>2.148</t>
  </si>
  <si>
    <t>2.149</t>
  </si>
  <si>
    <t>2.150</t>
  </si>
  <si>
    <t>2.151</t>
  </si>
  <si>
    <t>2.152</t>
  </si>
  <si>
    <t>2.153</t>
  </si>
  <si>
    <t>2.154</t>
  </si>
  <si>
    <t>2.155</t>
  </si>
  <si>
    <t>2.156</t>
  </si>
  <si>
    <t>2.157</t>
  </si>
  <si>
    <t>2.158</t>
  </si>
  <si>
    <t>2.159</t>
  </si>
  <si>
    <t>2.160</t>
  </si>
  <si>
    <t>2.161</t>
  </si>
  <si>
    <t>2.162</t>
  </si>
  <si>
    <t>2.163</t>
  </si>
  <si>
    <t>2.164</t>
  </si>
  <si>
    <t>2.165</t>
  </si>
  <si>
    <t>2.166</t>
  </si>
  <si>
    <t>2.167</t>
  </si>
  <si>
    <t>2.168</t>
  </si>
  <si>
    <t xml:space="preserve">SCHEDULE 1B-3: </t>
  </si>
  <si>
    <t>GM 2.7</t>
  </si>
  <si>
    <r>
      <rPr>
        <b/>
        <sz val="10"/>
        <color theme="1"/>
        <rFont val="Arial"/>
        <family val="2"/>
      </rPr>
      <t xml:space="preserve">COMPILING OF CONDITIONAL AND PERFORMANCE INSPECTION  REPORT: </t>
    </r>
    <r>
      <rPr>
        <sz val="10"/>
        <color theme="1"/>
        <rFont val="Arial"/>
        <family val="2"/>
      </rPr>
      <t>Compile a inspection report on the current status and operation of the existing generating sets on site. The report shall be in line with the inspection report template included in this tender.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</si>
  <si>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</si>
  <si>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</si>
  <si>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</si>
  <si>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</si>
  <si>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</si>
  <si>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</si>
  <si>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</si>
  <si>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</si>
  <si>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</si>
  <si>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</si>
  <si>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</si>
  <si>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</si>
  <si>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</si>
  <si>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</si>
  <si>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</si>
  <si>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</si>
  <si>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</si>
  <si>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</si>
  <si>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</si>
  <si>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</si>
  <si>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</si>
  <si>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</si>
  <si>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</si>
  <si>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</si>
  <si>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</si>
  <si>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</si>
  <si>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</si>
  <si>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</si>
  <si>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</si>
  <si>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</si>
  <si>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</si>
  <si>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</si>
  <si>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</si>
  <si>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</si>
  <si>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</si>
  <si>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</si>
  <si>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</si>
  <si>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</si>
  <si>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</si>
  <si>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</si>
  <si>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</si>
  <si>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</si>
  <si>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</si>
  <si>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</si>
  <si>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</si>
  <si>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</si>
  <si>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</si>
  <si>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</si>
  <si>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</si>
  <si>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</si>
  <si>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</si>
  <si>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</si>
  <si>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</si>
  <si>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</si>
  <si>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</si>
  <si>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</si>
  <si>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</si>
  <si>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</si>
  <si>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</si>
  <si>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</si>
  <si>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</si>
  <si>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</si>
  <si>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</si>
  <si>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</si>
  <si>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</si>
  <si>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</si>
  <si>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</si>
  <si>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</si>
  <si>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</si>
  <si>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</si>
  <si>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</si>
  <si>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</si>
  <si>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</si>
  <si>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</si>
  <si>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</si>
  <si>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</si>
  <si>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</si>
  <si>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</si>
  <si>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</si>
  <si>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</si>
  <si>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</si>
  <si>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</si>
  <si>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</si>
  <si>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</si>
  <si>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</si>
  <si>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</si>
  <si>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</si>
  <si>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</si>
  <si>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</si>
  <si>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</si>
  <si>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</si>
  <si>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</si>
  <si>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</si>
  <si>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3.94</t>
  </si>
  <si>
    <t>3.95</t>
  </si>
  <si>
    <t>3.96</t>
  </si>
  <si>
    <t>3.97</t>
  </si>
  <si>
    <t>3.98</t>
  </si>
  <si>
    <t>3.99</t>
  </si>
  <si>
    <t>3.100</t>
  </si>
  <si>
    <t>3.101</t>
  </si>
  <si>
    <t>3.102</t>
  </si>
  <si>
    <t>3.103</t>
  </si>
  <si>
    <t>3.104</t>
  </si>
  <si>
    <t>3.105</t>
  </si>
  <si>
    <t>3.106</t>
  </si>
  <si>
    <t>3.107</t>
  </si>
  <si>
    <t>3.108</t>
  </si>
  <si>
    <t>3.109</t>
  </si>
  <si>
    <t>3.110</t>
  </si>
  <si>
    <t>3.111</t>
  </si>
  <si>
    <t>3.112</t>
  </si>
  <si>
    <t>3.113</t>
  </si>
  <si>
    <t>3.114</t>
  </si>
  <si>
    <t>3.115</t>
  </si>
  <si>
    <t>3.116</t>
  </si>
  <si>
    <t>3.117</t>
  </si>
  <si>
    <t>3.118</t>
  </si>
  <si>
    <t>3.119</t>
  </si>
  <si>
    <t>3.120</t>
  </si>
  <si>
    <t>3.121</t>
  </si>
  <si>
    <t>3.122</t>
  </si>
  <si>
    <t>3.123</t>
  </si>
  <si>
    <t>3.124</t>
  </si>
  <si>
    <t>3.125</t>
  </si>
  <si>
    <t>3.126</t>
  </si>
  <si>
    <t>3.127</t>
  </si>
  <si>
    <t>3.128</t>
  </si>
  <si>
    <t>3.129</t>
  </si>
  <si>
    <t>3.130</t>
  </si>
  <si>
    <t>3.131</t>
  </si>
  <si>
    <t>3.132</t>
  </si>
  <si>
    <t>3.133</t>
  </si>
  <si>
    <t>3.134</t>
  </si>
  <si>
    <t>3.135</t>
  </si>
  <si>
    <t>3.136</t>
  </si>
  <si>
    <t>3.137</t>
  </si>
  <si>
    <t>3.138</t>
  </si>
  <si>
    <t>3.139</t>
  </si>
  <si>
    <t>3.140</t>
  </si>
  <si>
    <t>3.141</t>
  </si>
  <si>
    <t>3.142</t>
  </si>
  <si>
    <t>3.143</t>
  </si>
  <si>
    <t>3.144</t>
  </si>
  <si>
    <t>3.145</t>
  </si>
  <si>
    <t>3.146</t>
  </si>
  <si>
    <t>3.147</t>
  </si>
  <si>
    <t>3.148</t>
  </si>
  <si>
    <t>3.149</t>
  </si>
  <si>
    <t>3.150</t>
  </si>
  <si>
    <t>3.151</t>
  </si>
  <si>
    <t>3.152</t>
  </si>
  <si>
    <t>3.153</t>
  </si>
  <si>
    <t>3.154</t>
  </si>
  <si>
    <t>3.155</t>
  </si>
  <si>
    <t>3.156</t>
  </si>
  <si>
    <t>3.157</t>
  </si>
  <si>
    <t>3.158</t>
  </si>
  <si>
    <t>3.159</t>
  </si>
  <si>
    <t>3.160</t>
  </si>
  <si>
    <t>3.161</t>
  </si>
  <si>
    <t>3.162</t>
  </si>
  <si>
    <t>3.163</t>
  </si>
  <si>
    <t>3.164</t>
  </si>
  <si>
    <t>3.165</t>
  </si>
  <si>
    <t>3.166</t>
  </si>
  <si>
    <t>3.167</t>
  </si>
  <si>
    <t>3.168</t>
  </si>
  <si>
    <t xml:space="preserve">SCHEDULE 1B-4: </t>
  </si>
  <si>
    <r>
      <rPr>
        <b/>
        <sz val="10"/>
        <color theme="1"/>
        <rFont val="Arial"/>
        <family val="2"/>
      </rPr>
      <t xml:space="preserve">COMPILING OF OPERATING AND MAINTENANCE MANUALS : </t>
    </r>
    <r>
      <rPr>
        <sz val="10"/>
        <color theme="1"/>
        <rFont val="Arial"/>
        <family val="2"/>
      </rPr>
      <t>Compile three sets of O&amp;M Manuals per site per asset type and asset model as per information from the Asset Register C4.1</t>
    </r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</si>
  <si>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</si>
  <si>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</si>
  <si>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</si>
  <si>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</si>
  <si>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</si>
  <si>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</si>
  <si>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</si>
  <si>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</si>
  <si>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</si>
  <si>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</si>
  <si>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</si>
  <si>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</si>
  <si>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</si>
  <si>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</si>
  <si>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</si>
  <si>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</si>
  <si>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</si>
  <si>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</si>
  <si>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</si>
  <si>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</si>
  <si>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</si>
  <si>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</si>
  <si>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</si>
  <si>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</si>
  <si>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</si>
  <si>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</si>
  <si>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</si>
  <si>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</si>
  <si>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</si>
  <si>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</si>
  <si>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</si>
  <si>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</si>
  <si>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</si>
  <si>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</si>
  <si>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</si>
  <si>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</si>
  <si>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</si>
  <si>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</si>
  <si>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</si>
  <si>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</si>
  <si>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</si>
  <si>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</si>
  <si>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</si>
  <si>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</si>
  <si>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</si>
  <si>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</si>
  <si>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</si>
  <si>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</si>
  <si>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</si>
  <si>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</si>
  <si>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</si>
  <si>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</si>
  <si>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</si>
  <si>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</si>
  <si>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</si>
  <si>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</si>
  <si>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</si>
  <si>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</si>
  <si>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</si>
  <si>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</si>
  <si>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</si>
  <si>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</si>
  <si>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</si>
  <si>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</si>
  <si>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</si>
  <si>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</si>
  <si>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</si>
  <si>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4.68</t>
  </si>
  <si>
    <t>4.69</t>
  </si>
  <si>
    <t>4.70</t>
  </si>
  <si>
    <t>4.71</t>
  </si>
  <si>
    <t>4.72</t>
  </si>
  <si>
    <t>4.73</t>
  </si>
  <si>
    <t>4.74</t>
  </si>
  <si>
    <t>4.75</t>
  </si>
  <si>
    <t>4.76</t>
  </si>
  <si>
    <t>4.77</t>
  </si>
  <si>
    <t>4.78</t>
  </si>
  <si>
    <t>4.79</t>
  </si>
  <si>
    <t>4.80</t>
  </si>
  <si>
    <t>4.81</t>
  </si>
  <si>
    <t>4.82</t>
  </si>
  <si>
    <t>4.83</t>
  </si>
  <si>
    <t>4.84</t>
  </si>
  <si>
    <t>4.85</t>
  </si>
  <si>
    <t>4.86</t>
  </si>
  <si>
    <t>4.87</t>
  </si>
  <si>
    <t>4.88</t>
  </si>
  <si>
    <t>4.89</t>
  </si>
  <si>
    <t>4.90</t>
  </si>
  <si>
    <t>4.91</t>
  </si>
  <si>
    <t>4.92</t>
  </si>
  <si>
    <t>4.93</t>
  </si>
  <si>
    <t>4.94</t>
  </si>
  <si>
    <t>4.95</t>
  </si>
  <si>
    <t>4.96</t>
  </si>
  <si>
    <t>4.97</t>
  </si>
  <si>
    <t>4.98</t>
  </si>
  <si>
    <t>4.99</t>
  </si>
  <si>
    <t>4.100</t>
  </si>
  <si>
    <t>4.101</t>
  </si>
  <si>
    <t>4.102</t>
  </si>
  <si>
    <t>4.103</t>
  </si>
  <si>
    <t>4.104</t>
  </si>
  <si>
    <t>4.105</t>
  </si>
  <si>
    <t>4.106</t>
  </si>
  <si>
    <t>4.107</t>
  </si>
  <si>
    <t>4.108</t>
  </si>
  <si>
    <t>4.109</t>
  </si>
  <si>
    <t>4.110</t>
  </si>
  <si>
    <t>4.111</t>
  </si>
  <si>
    <t>4.112</t>
  </si>
  <si>
    <t>4.113</t>
  </si>
  <si>
    <t>4.114</t>
  </si>
  <si>
    <t>4.115</t>
  </si>
  <si>
    <t>4.116</t>
  </si>
  <si>
    <t>4.117</t>
  </si>
  <si>
    <t>4.118</t>
  </si>
  <si>
    <t>4.119</t>
  </si>
  <si>
    <t>4.120</t>
  </si>
  <si>
    <t>4.121</t>
  </si>
  <si>
    <t>4.122</t>
  </si>
  <si>
    <t>4.123</t>
  </si>
  <si>
    <t>4.124</t>
  </si>
  <si>
    <t>4.125</t>
  </si>
  <si>
    <t>4.126</t>
  </si>
  <si>
    <t>4.127</t>
  </si>
  <si>
    <t>4.128</t>
  </si>
  <si>
    <t>4.129</t>
  </si>
  <si>
    <t>4.130</t>
  </si>
  <si>
    <t>4.131</t>
  </si>
  <si>
    <t>4.132</t>
  </si>
  <si>
    <t>4.133</t>
  </si>
  <si>
    <t>4.134</t>
  </si>
  <si>
    <t>4.135</t>
  </si>
  <si>
    <t>4.136</t>
  </si>
  <si>
    <t>4.137</t>
  </si>
  <si>
    <t>4.138</t>
  </si>
  <si>
    <t>4.139</t>
  </si>
  <si>
    <t>4.140</t>
  </si>
  <si>
    <t>4.141</t>
  </si>
  <si>
    <t>4.142</t>
  </si>
  <si>
    <t>4.143</t>
  </si>
  <si>
    <t>4.144</t>
  </si>
  <si>
    <t>4.145</t>
  </si>
  <si>
    <t>4.146</t>
  </si>
  <si>
    <t>4.147</t>
  </si>
  <si>
    <t>4.148</t>
  </si>
  <si>
    <t>4.149</t>
  </si>
  <si>
    <t>4.150</t>
  </si>
  <si>
    <t>4.151</t>
  </si>
  <si>
    <t>4.152</t>
  </si>
  <si>
    <t>4.153</t>
  </si>
  <si>
    <t>4.154</t>
  </si>
  <si>
    <t>4.155</t>
  </si>
  <si>
    <t>4.156</t>
  </si>
  <si>
    <t>4.157</t>
  </si>
  <si>
    <t>4.158</t>
  </si>
  <si>
    <t>4.159</t>
  </si>
  <si>
    <t>4.160</t>
  </si>
  <si>
    <t>4.161</t>
  </si>
  <si>
    <t>4.162</t>
  </si>
  <si>
    <t>4.163</t>
  </si>
  <si>
    <t>4.164</t>
  </si>
  <si>
    <t>4.165</t>
  </si>
  <si>
    <t>4.166</t>
  </si>
  <si>
    <t>4.167</t>
  </si>
  <si>
    <t>4.168</t>
  </si>
  <si>
    <t xml:space="preserve">SCHEDULE 1B-5: </t>
  </si>
  <si>
    <t>SS 8 &amp; 9</t>
  </si>
  <si>
    <r>
      <t xml:space="preserve">OPERATOR AND MAINTAINER TRAINING : </t>
    </r>
    <r>
      <rPr>
        <sz val="10"/>
        <color theme="1"/>
        <rFont val="Arial"/>
        <family val="2"/>
      </rPr>
      <t>Provide Operator and Maintainer training as per SS8 and SS9</t>
    </r>
  </si>
  <si>
    <t>5.1</t>
  </si>
  <si>
    <t>Hrs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</si>
  <si>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</si>
  <si>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</si>
  <si>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</si>
  <si>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</si>
  <si>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</si>
  <si>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</si>
  <si>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</si>
  <si>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</si>
  <si>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</si>
  <si>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</si>
  <si>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</si>
  <si>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</si>
  <si>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</si>
  <si>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</si>
  <si>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</si>
  <si>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</si>
  <si>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</si>
  <si>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</si>
  <si>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</si>
  <si>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</si>
  <si>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</si>
  <si>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</si>
  <si>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</si>
  <si>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</si>
  <si>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</si>
  <si>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</si>
  <si>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</si>
  <si>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</si>
  <si>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</si>
  <si>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</si>
  <si>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</si>
  <si>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</si>
  <si>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</si>
  <si>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</si>
  <si>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</si>
  <si>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</si>
  <si>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</si>
  <si>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</si>
  <si>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</si>
  <si>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</si>
  <si>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</si>
  <si>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</si>
  <si>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</si>
  <si>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</si>
  <si>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</si>
  <si>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</si>
  <si>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</si>
  <si>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</si>
  <si>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</si>
  <si>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</si>
  <si>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</si>
  <si>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</si>
  <si>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</si>
  <si>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</si>
  <si>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</si>
  <si>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</si>
  <si>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</si>
  <si>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5.59</t>
  </si>
  <si>
    <t>5.60</t>
  </si>
  <si>
    <t>5.61</t>
  </si>
  <si>
    <t>5.62</t>
  </si>
  <si>
    <t>5.63</t>
  </si>
  <si>
    <t>5.64</t>
  </si>
  <si>
    <t>5.65</t>
  </si>
  <si>
    <t>5.66</t>
  </si>
  <si>
    <t>5.67</t>
  </si>
  <si>
    <t>5.68</t>
  </si>
  <si>
    <t>5.69</t>
  </si>
  <si>
    <t>5.70</t>
  </si>
  <si>
    <t>5.71</t>
  </si>
  <si>
    <t>5.72</t>
  </si>
  <si>
    <t>5.73</t>
  </si>
  <si>
    <t>5.74</t>
  </si>
  <si>
    <t>5.75</t>
  </si>
  <si>
    <t>5.76</t>
  </si>
  <si>
    <t>5.77</t>
  </si>
  <si>
    <t>5.78</t>
  </si>
  <si>
    <t>5.79</t>
  </si>
  <si>
    <t>5.80</t>
  </si>
  <si>
    <t>5.81</t>
  </si>
  <si>
    <t>5.82</t>
  </si>
  <si>
    <t>5.83</t>
  </si>
  <si>
    <t>5.84</t>
  </si>
  <si>
    <t>5.85</t>
  </si>
  <si>
    <t>5.86</t>
  </si>
  <si>
    <t>5.87</t>
  </si>
  <si>
    <t>5.88</t>
  </si>
  <si>
    <t>5.89</t>
  </si>
  <si>
    <t>5.90</t>
  </si>
  <si>
    <t>5.91</t>
  </si>
  <si>
    <t>5.92</t>
  </si>
  <si>
    <t>5.93</t>
  </si>
  <si>
    <t>5.94</t>
  </si>
  <si>
    <t>5.95</t>
  </si>
  <si>
    <t>5.96</t>
  </si>
  <si>
    <t>5.97</t>
  </si>
  <si>
    <t>5.98</t>
  </si>
  <si>
    <t>5.99</t>
  </si>
  <si>
    <t>5.100</t>
  </si>
  <si>
    <t>5.101</t>
  </si>
  <si>
    <t>5.102</t>
  </si>
  <si>
    <t>5.103</t>
  </si>
  <si>
    <t>5.104</t>
  </si>
  <si>
    <t>5.105</t>
  </si>
  <si>
    <t>5.106</t>
  </si>
  <si>
    <t>5.107</t>
  </si>
  <si>
    <t>5.108</t>
  </si>
  <si>
    <t>5.109</t>
  </si>
  <si>
    <t>5.110</t>
  </si>
  <si>
    <t>5.111</t>
  </si>
  <si>
    <t>5.112</t>
  </si>
  <si>
    <t>5.113</t>
  </si>
  <si>
    <t>5.114</t>
  </si>
  <si>
    <t>5.115</t>
  </si>
  <si>
    <t>5.116</t>
  </si>
  <si>
    <t>5.117</t>
  </si>
  <si>
    <t>5.118</t>
  </si>
  <si>
    <t>5.119</t>
  </si>
  <si>
    <t>5.120</t>
  </si>
  <si>
    <t>5.121</t>
  </si>
  <si>
    <t>5.122</t>
  </si>
  <si>
    <t>5.123</t>
  </si>
  <si>
    <t>5.124</t>
  </si>
  <si>
    <t>5.125</t>
  </si>
  <si>
    <t>5.126</t>
  </si>
  <si>
    <t>5.127</t>
  </si>
  <si>
    <t>5.128</t>
  </si>
  <si>
    <t>5.129</t>
  </si>
  <si>
    <t>5.130</t>
  </si>
  <si>
    <t>5.131</t>
  </si>
  <si>
    <t>5.132</t>
  </si>
  <si>
    <t>5.133</t>
  </si>
  <si>
    <t>5.134</t>
  </si>
  <si>
    <t>5.135</t>
  </si>
  <si>
    <t>5.136</t>
  </si>
  <si>
    <t>5.137</t>
  </si>
  <si>
    <t>5.138</t>
  </si>
  <si>
    <t>5.139</t>
  </si>
  <si>
    <t>5.140</t>
  </si>
  <si>
    <t>5.141</t>
  </si>
  <si>
    <t>5.142</t>
  </si>
  <si>
    <t>5.143</t>
  </si>
  <si>
    <t>5.144</t>
  </si>
  <si>
    <t>5.145</t>
  </si>
  <si>
    <t>5.146</t>
  </si>
  <si>
    <t>5.147</t>
  </si>
  <si>
    <t>5.148</t>
  </si>
  <si>
    <t>5.149</t>
  </si>
  <si>
    <t>5.150</t>
  </si>
  <si>
    <t>5.151</t>
  </si>
  <si>
    <t>5.152</t>
  </si>
  <si>
    <t>5.153</t>
  </si>
  <si>
    <t>5.154</t>
  </si>
  <si>
    <t>5.155</t>
  </si>
  <si>
    <t>5.156</t>
  </si>
  <si>
    <t>5.157</t>
  </si>
  <si>
    <t>5.158</t>
  </si>
  <si>
    <t>5.159</t>
  </si>
  <si>
    <t>5.160</t>
  </si>
  <si>
    <t>5.161</t>
  </si>
  <si>
    <t>5.162</t>
  </si>
  <si>
    <t>5.163</t>
  </si>
  <si>
    <t>5.164</t>
  </si>
  <si>
    <t>5.165</t>
  </si>
  <si>
    <t>5.166</t>
  </si>
  <si>
    <t>5.167</t>
  </si>
  <si>
    <t>5.168</t>
  </si>
  <si>
    <t xml:space="preserve">SCHEDULE 1B-6: </t>
  </si>
  <si>
    <t>GM 3</t>
  </si>
  <si>
    <r>
      <t xml:space="preserve">MAINTENANCE CONTROL PLAN </t>
    </r>
    <r>
      <rPr>
        <sz val="10"/>
        <color theme="1"/>
        <rFont val="Arial"/>
        <family val="2"/>
      </rPr>
      <t>: Compiling of a detailed Maintenance Control Plan for each Health Facility included in this Tender (See SS 3 for facility listing)</t>
    </r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</si>
  <si>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</si>
  <si>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</si>
  <si>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</si>
  <si>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</si>
  <si>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</si>
  <si>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</si>
  <si>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</si>
  <si>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</si>
  <si>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</si>
  <si>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</si>
  <si>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</si>
  <si>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</si>
  <si>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</si>
  <si>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</si>
  <si>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</si>
  <si>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</si>
  <si>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</si>
  <si>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</si>
  <si>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</si>
  <si>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</si>
  <si>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</si>
  <si>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</si>
  <si>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</si>
  <si>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</si>
  <si>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</si>
  <si>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</si>
  <si>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</si>
  <si>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</si>
  <si>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</si>
  <si>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</si>
  <si>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</si>
  <si>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</si>
  <si>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</si>
  <si>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</si>
  <si>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</si>
  <si>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</si>
  <si>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</si>
  <si>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</si>
  <si>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</si>
  <si>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</si>
  <si>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</si>
  <si>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</si>
  <si>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</si>
  <si>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</si>
  <si>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</si>
  <si>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</si>
  <si>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</si>
  <si>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</si>
  <si>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</si>
  <si>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</si>
  <si>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</si>
  <si>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</si>
  <si>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</si>
  <si>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</si>
  <si>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</si>
  <si>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</si>
  <si>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</si>
  <si>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</si>
  <si>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</si>
  <si>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</si>
  <si>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</si>
  <si>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</si>
  <si>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</si>
  <si>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</si>
  <si>
    <t>6.65</t>
  </si>
  <si>
    <t>6.66</t>
  </si>
  <si>
    <t>6.67</t>
  </si>
  <si>
    <t>6.68</t>
  </si>
  <si>
    <t>6.69</t>
  </si>
  <si>
    <t>6.70</t>
  </si>
  <si>
    <t>6.71</t>
  </si>
  <si>
    <t>6.72</t>
  </si>
  <si>
    <t>6.73</t>
  </si>
  <si>
    <t>6.74</t>
  </si>
  <si>
    <t>6.75</t>
  </si>
  <si>
    <t>6.76</t>
  </si>
  <si>
    <t>6.77</t>
  </si>
  <si>
    <t>6.78</t>
  </si>
  <si>
    <t>6.79</t>
  </si>
  <si>
    <t>6.80</t>
  </si>
  <si>
    <t>6.81</t>
  </si>
  <si>
    <t>6.82</t>
  </si>
  <si>
    <t>6.83</t>
  </si>
  <si>
    <t>6.84</t>
  </si>
  <si>
    <t>6.85</t>
  </si>
  <si>
    <t>6.86</t>
  </si>
  <si>
    <t>6.87</t>
  </si>
  <si>
    <t>6.88</t>
  </si>
  <si>
    <t>6.89</t>
  </si>
  <si>
    <t>6.90</t>
  </si>
  <si>
    <t>6.91</t>
  </si>
  <si>
    <t>6.92</t>
  </si>
  <si>
    <t>6.93</t>
  </si>
  <si>
    <t>6.94</t>
  </si>
  <si>
    <t>6.95</t>
  </si>
  <si>
    <t>6.96</t>
  </si>
  <si>
    <t>6.97</t>
  </si>
  <si>
    <t>6.98</t>
  </si>
  <si>
    <t>6.99</t>
  </si>
  <si>
    <t>6.100</t>
  </si>
  <si>
    <t>6.101</t>
  </si>
  <si>
    <t>6.102</t>
  </si>
  <si>
    <t>6.103</t>
  </si>
  <si>
    <t>6.104</t>
  </si>
  <si>
    <t>6.105</t>
  </si>
  <si>
    <t>6.106</t>
  </si>
  <si>
    <t>6.107</t>
  </si>
  <si>
    <t>6.108</t>
  </si>
  <si>
    <t>6.109</t>
  </si>
  <si>
    <t>6.110</t>
  </si>
  <si>
    <t>6.111</t>
  </si>
  <si>
    <t>6.112</t>
  </si>
  <si>
    <t>6.113</t>
  </si>
  <si>
    <t>6.114</t>
  </si>
  <si>
    <t>6.115</t>
  </si>
  <si>
    <t>6.116</t>
  </si>
  <si>
    <t>6.117</t>
  </si>
  <si>
    <t>6.118</t>
  </si>
  <si>
    <t>6.119</t>
  </si>
  <si>
    <t>6.120</t>
  </si>
  <si>
    <t>6.121</t>
  </si>
  <si>
    <t>6.122</t>
  </si>
  <si>
    <t>6.123</t>
  </si>
  <si>
    <t>6.124</t>
  </si>
  <si>
    <t>6.125</t>
  </si>
  <si>
    <t>6.126</t>
  </si>
  <si>
    <t>6.127</t>
  </si>
  <si>
    <t>6.128</t>
  </si>
  <si>
    <t>6.129</t>
  </si>
  <si>
    <t>6.130</t>
  </si>
  <si>
    <t>6.131</t>
  </si>
  <si>
    <t>6.132</t>
  </si>
  <si>
    <t>6.133</t>
  </si>
  <si>
    <t>6.134</t>
  </si>
  <si>
    <t>6.135</t>
  </si>
  <si>
    <t>6.136</t>
  </si>
  <si>
    <t>6.137</t>
  </si>
  <si>
    <t>6.138</t>
  </si>
  <si>
    <t>6.139</t>
  </si>
  <si>
    <t>6.140</t>
  </si>
  <si>
    <t>6.141</t>
  </si>
  <si>
    <t>6.142</t>
  </si>
  <si>
    <t>6.143</t>
  </si>
  <si>
    <t>6.144</t>
  </si>
  <si>
    <t>6.145</t>
  </si>
  <si>
    <t>6.146</t>
  </si>
  <si>
    <t>6.147</t>
  </si>
  <si>
    <t>6.148</t>
  </si>
  <si>
    <t>6.149</t>
  </si>
  <si>
    <t>6.150</t>
  </si>
  <si>
    <t>6.151</t>
  </si>
  <si>
    <t>6.152</t>
  </si>
  <si>
    <t>6.153</t>
  </si>
  <si>
    <t>6.154</t>
  </si>
  <si>
    <t>6.155</t>
  </si>
  <si>
    <t>6.156</t>
  </si>
  <si>
    <t>6.157</t>
  </si>
  <si>
    <t>6.158</t>
  </si>
  <si>
    <t>6.159</t>
  </si>
  <si>
    <t>6.160</t>
  </si>
  <si>
    <t>6.161</t>
  </si>
  <si>
    <t>6.162</t>
  </si>
  <si>
    <t>6.163</t>
  </si>
  <si>
    <t>6.164</t>
  </si>
  <si>
    <t>6.165</t>
  </si>
  <si>
    <t>6.166</t>
  </si>
  <si>
    <t>6.167</t>
  </si>
  <si>
    <t>6.168</t>
  </si>
  <si>
    <t xml:space="preserve">SCHEDULE 2B-1: </t>
  </si>
  <si>
    <t xml:space="preserve">FUNCTIONAL REPAIR SCHEDULE </t>
  </si>
  <si>
    <r>
      <t xml:space="preserve">FUNCTIONAL CONDITION ASSESSMENT : </t>
    </r>
    <r>
      <rPr>
        <sz val="10"/>
        <rFont val="Arial"/>
        <family val="2"/>
      </rPr>
      <t>Perform Functional Condition Assessment (Inspection and Testing) on all listed assets at all Health Facilities included in the Tender</t>
    </r>
  </si>
  <si>
    <t xml:space="preserve">SCHEDULE 2B-2: </t>
  </si>
  <si>
    <t>FUNCTIONAL REPAIR SCHEDULE (continued)</t>
  </si>
  <si>
    <t>GM 2.5.(5)</t>
  </si>
  <si>
    <r>
      <t xml:space="preserve">COMPILING OF PRICED SPARE PART LISTS : </t>
    </r>
    <r>
      <rPr>
        <sz val="10"/>
        <rFont val="Arial"/>
        <family val="2"/>
      </rPr>
      <t xml:space="preserve">Compile detailed, comprehensive priced spare parts lists for each site and asset type (based on Contrcator's cost price). </t>
    </r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The Employer retains the right to negotiate the offered spare part prices, if they are not in line with national  price norms.</t>
    </r>
  </si>
  <si>
    <t xml:space="preserve">SCHEDULE 2B-3: </t>
  </si>
  <si>
    <r>
      <t xml:space="preserve">COMPILING OF DETAILED REPAIR SCHEDULE : </t>
    </r>
    <r>
      <rPr>
        <sz val="10"/>
        <rFont val="Arial"/>
        <family val="2"/>
      </rPr>
      <t>Compile detailed, comprehensive repair schedule including defect description, recommended repair method, detailed quote including priced spare parts, outsourced work, and provisional work program, for each Health Facility and asset type.</t>
    </r>
  </si>
  <si>
    <t xml:space="preserve">SCHEDULE 2B-4: </t>
  </si>
  <si>
    <t>GM 2.6</t>
  </si>
  <si>
    <r>
      <t xml:space="preserve">COMPILE FUNCTIONAL CONDITION ASSESSMENT REPORT: </t>
    </r>
    <r>
      <rPr>
        <sz val="10"/>
        <rFont val="Arial"/>
        <family val="2"/>
      </rPr>
      <t>Compile Functional Condition Assessment Report for all asset types at all Health Facilities included in the Tender</t>
    </r>
  </si>
  <si>
    <t xml:space="preserve">SCHEDULE 3B : </t>
  </si>
  <si>
    <t>MAINTENANCE SERVICE SCHEDULE</t>
  </si>
  <si>
    <t>EQUIPMENT/SYSTEM QTY</t>
  </si>
  <si>
    <t>QTY OF SERVICE PER EQUIPMENT/SYSTEM</t>
  </si>
  <si>
    <t>GM 3.2</t>
  </si>
  <si>
    <r>
      <t xml:space="preserve">MAINTENANCE WORKS : </t>
    </r>
    <r>
      <rPr>
        <sz val="10"/>
        <rFont val="Arial"/>
        <family val="2"/>
      </rPr>
      <t>Standard servicing and planned Maintenance Costs including all parts, consumables and lubricants, labour, travelling, accommodation and subsistence allowances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(Price per equipment/system)</t>
    </r>
  </si>
  <si>
    <t>Fire Extinguishers - DCP - 2kg</t>
  </si>
  <si>
    <r>
      <rPr>
        <b/>
        <sz val="10"/>
        <rFont val="Arial"/>
        <family val="2"/>
      </rPr>
      <t xml:space="preserve">Major Service Cost : </t>
    </r>
    <r>
      <rPr>
        <sz val="10"/>
        <rFont val="Arial"/>
        <family val="2"/>
      </rPr>
      <t>Price per Annual Service / Inspection per machine, as per tasks from the Annual Service Inspection Guideline in C6.</t>
    </r>
  </si>
  <si>
    <t>1.1.1</t>
  </si>
  <si>
    <t>No</t>
  </si>
  <si>
    <t>1.1.2</t>
  </si>
  <si>
    <t>1.1.3</t>
  </si>
  <si>
    <t>1.1.4</t>
  </si>
  <si>
    <t>Fire Extinguishers - DCP - 4,5kg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</si>
  <si>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</si>
  <si>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</si>
  <si>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</si>
  <si>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</si>
  <si>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</si>
  <si>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</si>
  <si>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</si>
  <si>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</si>
  <si>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</si>
  <si>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</si>
  <si>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</si>
  <si>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</si>
  <si>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</si>
  <si>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</si>
  <si>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</si>
  <si>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</si>
  <si>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</si>
  <si>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</si>
  <si>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</si>
  <si>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</si>
  <si>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</si>
  <si>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</si>
  <si>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</si>
  <si>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</si>
  <si>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</si>
  <si>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</si>
  <si>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</si>
  <si>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1.2.28</t>
  </si>
  <si>
    <t>1.2.29</t>
  </si>
  <si>
    <t>1.2.30</t>
  </si>
  <si>
    <t>1.2.31</t>
  </si>
  <si>
    <t>1.2.32</t>
  </si>
  <si>
    <t>1.2.33</t>
  </si>
  <si>
    <t>1.2.34</t>
  </si>
  <si>
    <t>1.2.35</t>
  </si>
  <si>
    <t>1.2.36</t>
  </si>
  <si>
    <t>1.2.37</t>
  </si>
  <si>
    <t>1.2.38</t>
  </si>
  <si>
    <t>1.2.39</t>
  </si>
  <si>
    <t>1.2.40</t>
  </si>
  <si>
    <t>1.2.41</t>
  </si>
  <si>
    <t>1.2.42</t>
  </si>
  <si>
    <t>1.2.43</t>
  </si>
  <si>
    <t>1.2.44</t>
  </si>
  <si>
    <t>1.2.45</t>
  </si>
  <si>
    <t>1.2.46</t>
  </si>
  <si>
    <t>1.2.47</t>
  </si>
  <si>
    <t>1.2.48</t>
  </si>
  <si>
    <t>1.2.49</t>
  </si>
  <si>
    <t>1.2.50</t>
  </si>
  <si>
    <t>1.2.51</t>
  </si>
  <si>
    <t>Zwelichumile Clinic</t>
  </si>
  <si>
    <t>1.2.52</t>
  </si>
  <si>
    <t>1.2.53</t>
  </si>
  <si>
    <t>1.2.54</t>
  </si>
  <si>
    <t>1.2.55</t>
  </si>
  <si>
    <t>1.2.56</t>
  </si>
  <si>
    <t>1.2.57</t>
  </si>
  <si>
    <t>1.2.58</t>
  </si>
  <si>
    <t>1.2.59</t>
  </si>
  <si>
    <t>1.2.60</t>
  </si>
  <si>
    <t>1.2.61</t>
  </si>
  <si>
    <t>1.2.62</t>
  </si>
  <si>
    <t>1.2.63</t>
  </si>
  <si>
    <t>1.2.64</t>
  </si>
  <si>
    <t>1.2.65</t>
  </si>
  <si>
    <t>1.2.66</t>
  </si>
  <si>
    <t>1.2.67</t>
  </si>
  <si>
    <t>1.2.68</t>
  </si>
  <si>
    <t>1.2.69</t>
  </si>
  <si>
    <t>1.2.70</t>
  </si>
  <si>
    <t>1.2.71</t>
  </si>
  <si>
    <t>1.2.72</t>
  </si>
  <si>
    <t>1.2.73</t>
  </si>
  <si>
    <t>1.2.74</t>
  </si>
  <si>
    <t>1.2.75</t>
  </si>
  <si>
    <t>1.2.76</t>
  </si>
  <si>
    <t>1.2.77</t>
  </si>
  <si>
    <t>1.2.78</t>
  </si>
  <si>
    <t>1.2.79</t>
  </si>
  <si>
    <t>1.2.80</t>
  </si>
  <si>
    <t>1.2.81</t>
  </si>
  <si>
    <t>1.2.82</t>
  </si>
  <si>
    <t>1.2.83</t>
  </si>
  <si>
    <t>1.2.84</t>
  </si>
  <si>
    <t>1.2.85</t>
  </si>
  <si>
    <t>1.2.86</t>
  </si>
  <si>
    <t>1.2.87</t>
  </si>
  <si>
    <t>1.2.88</t>
  </si>
  <si>
    <t>1.2.89</t>
  </si>
  <si>
    <t>1.2.90</t>
  </si>
  <si>
    <t>1.2.91</t>
  </si>
  <si>
    <t>1.2.92</t>
  </si>
  <si>
    <t>1.2.93</t>
  </si>
  <si>
    <t>1.2.94</t>
  </si>
  <si>
    <t>1.2.95</t>
  </si>
  <si>
    <t>1.2.96</t>
  </si>
  <si>
    <t>1.2.97</t>
  </si>
  <si>
    <t>1.2.98</t>
  </si>
  <si>
    <t>1.2.99</t>
  </si>
  <si>
    <t>1.2.100</t>
  </si>
  <si>
    <t>1.2.101</t>
  </si>
  <si>
    <t>1.2.102</t>
  </si>
  <si>
    <t>1.2.103</t>
  </si>
  <si>
    <t>1.2.104</t>
  </si>
  <si>
    <t>1.2.105</t>
  </si>
  <si>
    <t>1.2.106</t>
  </si>
  <si>
    <t>1.2.107</t>
  </si>
  <si>
    <t>1.2.108</t>
  </si>
  <si>
    <t>1.2.109</t>
  </si>
  <si>
    <t>1.2.110</t>
  </si>
  <si>
    <t>1.2.111</t>
  </si>
  <si>
    <t>1.2.112</t>
  </si>
  <si>
    <t>1.2.113</t>
  </si>
  <si>
    <t>1.2.114</t>
  </si>
  <si>
    <t>1.2.115</t>
  </si>
  <si>
    <t>1.2.116</t>
  </si>
  <si>
    <t>1.2.117</t>
  </si>
  <si>
    <t>1.2.118</t>
  </si>
  <si>
    <t>1.2.119</t>
  </si>
  <si>
    <t>1.2.120</t>
  </si>
  <si>
    <t>1.2.121</t>
  </si>
  <si>
    <t>1.2.122</t>
  </si>
  <si>
    <t>1.2.123</t>
  </si>
  <si>
    <t>1.2.124</t>
  </si>
  <si>
    <t>1.2.125</t>
  </si>
  <si>
    <t>1.2.126</t>
  </si>
  <si>
    <t>1.2.127</t>
  </si>
  <si>
    <t>1.2.128</t>
  </si>
  <si>
    <t>1.2.129</t>
  </si>
  <si>
    <t>1.2.130</t>
  </si>
  <si>
    <t>1.2.131</t>
  </si>
  <si>
    <t>1.2.132</t>
  </si>
  <si>
    <t>1.2.133</t>
  </si>
  <si>
    <t>1.2.134</t>
  </si>
  <si>
    <t>1.2.135</t>
  </si>
  <si>
    <t>1.2.136</t>
  </si>
  <si>
    <t>1.2.137</t>
  </si>
  <si>
    <t>1.2.138</t>
  </si>
  <si>
    <t>1.2.139</t>
  </si>
  <si>
    <t>1.2.140</t>
  </si>
  <si>
    <t>1.2.141</t>
  </si>
  <si>
    <t>1.2.142</t>
  </si>
  <si>
    <t>1.2.143</t>
  </si>
  <si>
    <t>1.2.144</t>
  </si>
  <si>
    <t>1.2.145</t>
  </si>
  <si>
    <t>1.2.146</t>
  </si>
  <si>
    <t>1.2.147</t>
  </si>
  <si>
    <t>1.2.148</t>
  </si>
  <si>
    <t>1.2.149</t>
  </si>
  <si>
    <t>1.2.150</t>
  </si>
  <si>
    <t>Mantlaneni Clinic</t>
  </si>
  <si>
    <t>1.2.151</t>
  </si>
  <si>
    <t>Mbadango Clinic</t>
  </si>
  <si>
    <t>1.2.152</t>
  </si>
  <si>
    <t>1.2.153</t>
  </si>
  <si>
    <t>1.2.154</t>
  </si>
  <si>
    <t>1.2.155</t>
  </si>
  <si>
    <t>1.2.156</t>
  </si>
  <si>
    <t>1.2.157</t>
  </si>
  <si>
    <t>1.2.158</t>
  </si>
  <si>
    <t>1.2.159</t>
  </si>
  <si>
    <t>1.2.160</t>
  </si>
  <si>
    <t>Fire Extinguishers - DCP - 5kg</t>
  </si>
  <si>
    <t>1.3.1</t>
  </si>
  <si>
    <t>1.3.2</t>
  </si>
  <si>
    <t>1.3.3</t>
  </si>
  <si>
    <t>1.3.4</t>
  </si>
  <si>
    <t>1.3.5</t>
  </si>
  <si>
    <t>1.3.6</t>
  </si>
  <si>
    <t>Qumbu EMS Station</t>
  </si>
  <si>
    <t>1.3.7</t>
  </si>
  <si>
    <t>Fire Extinguishers - DCP - 9kg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</si>
  <si>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</si>
  <si>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</si>
  <si>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</si>
  <si>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</si>
  <si>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</si>
  <si>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</si>
  <si>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</si>
  <si>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</si>
  <si>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</si>
  <si>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</si>
  <si>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</si>
  <si>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1.4.12</t>
  </si>
  <si>
    <t>1.4.13</t>
  </si>
  <si>
    <t>1.4.14</t>
  </si>
  <si>
    <t>1.4.15</t>
  </si>
  <si>
    <t>1.4.16</t>
  </si>
  <si>
    <t>1.4.17</t>
  </si>
  <si>
    <t>1.4.18</t>
  </si>
  <si>
    <t>1.4.19</t>
  </si>
  <si>
    <t>1.4.20</t>
  </si>
  <si>
    <t>1.4.21</t>
  </si>
  <si>
    <t>1.4.22</t>
  </si>
  <si>
    <t>1.4.23</t>
  </si>
  <si>
    <t>1.4.24</t>
  </si>
  <si>
    <t>1.4.25</t>
  </si>
  <si>
    <t>1.4.26</t>
  </si>
  <si>
    <t>1.4.27</t>
  </si>
  <si>
    <t>1.4.28</t>
  </si>
  <si>
    <t>1.4.29</t>
  </si>
  <si>
    <t>1.4.30</t>
  </si>
  <si>
    <t>1.4.31</t>
  </si>
  <si>
    <t>1.4.32</t>
  </si>
  <si>
    <t>1.4.33</t>
  </si>
  <si>
    <t>1.4.34</t>
  </si>
  <si>
    <t>1.4.35</t>
  </si>
  <si>
    <t>1.4.36</t>
  </si>
  <si>
    <t>1.4.37</t>
  </si>
  <si>
    <t>1.4.38</t>
  </si>
  <si>
    <r>
      <t>Fire Extinguishers - CO</t>
    </r>
    <r>
      <rPr>
        <b/>
        <vertAlign val="subscript"/>
        <sz val="10"/>
        <rFont val="Arial"/>
        <family val="2"/>
      </rPr>
      <t xml:space="preserve">2 </t>
    </r>
    <r>
      <rPr>
        <b/>
        <sz val="10"/>
        <rFont val="Arial"/>
        <family val="2"/>
      </rPr>
      <t>- 2kg</t>
    </r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</si>
  <si>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</si>
  <si>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</si>
  <si>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</si>
  <si>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</si>
  <si>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</si>
  <si>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</si>
  <si>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</si>
  <si>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</si>
  <si>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</si>
  <si>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</si>
  <si>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r>
      <t>Fire Extinguishers - CO</t>
    </r>
    <r>
      <rPr>
        <b/>
        <vertAlign val="subscript"/>
        <sz val="10"/>
        <rFont val="Arial"/>
        <family val="2"/>
      </rPr>
      <t xml:space="preserve">2 </t>
    </r>
    <r>
      <rPr>
        <b/>
        <sz val="10"/>
        <rFont val="Arial"/>
        <family val="2"/>
      </rPr>
      <t>- 4,5kg</t>
    </r>
  </si>
  <si>
    <t>1.6.1</t>
  </si>
  <si>
    <t>Bedford Orthopaedic Hospital</t>
  </si>
  <si>
    <t>1.6.2</t>
  </si>
  <si>
    <t>1.6.3</t>
  </si>
  <si>
    <t>1.6.4</t>
  </si>
  <si>
    <t>1.6.5</t>
  </si>
  <si>
    <t>1.6.6</t>
  </si>
  <si>
    <t>1.6.7</t>
  </si>
  <si>
    <t>1.6.8</t>
  </si>
  <si>
    <r>
      <t>Fire Extinguishers - CO</t>
    </r>
    <r>
      <rPr>
        <b/>
        <vertAlign val="subscript"/>
        <sz val="10"/>
        <rFont val="Arial"/>
        <family val="2"/>
      </rPr>
      <t xml:space="preserve">2 </t>
    </r>
    <r>
      <rPr>
        <b/>
        <sz val="10"/>
        <rFont val="Arial"/>
        <family val="2"/>
      </rPr>
      <t>- 5kg</t>
    </r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</si>
  <si>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</si>
  <si>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</si>
  <si>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</si>
  <si>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</si>
  <si>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</si>
  <si>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</si>
  <si>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</si>
  <si>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</si>
  <si>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1.7.9</t>
  </si>
  <si>
    <t>1.7.10</t>
  </si>
  <si>
    <t>1.7.11</t>
  </si>
  <si>
    <t>1.7.12</t>
  </si>
  <si>
    <t>1.7.13</t>
  </si>
  <si>
    <t>1.7.14</t>
  </si>
  <si>
    <t>1.7.15</t>
  </si>
  <si>
    <t>1.7.16</t>
  </si>
  <si>
    <t>1.7.17</t>
  </si>
  <si>
    <t>1.7.18</t>
  </si>
  <si>
    <t>1.7.19</t>
  </si>
  <si>
    <t>1.7.20</t>
  </si>
  <si>
    <t>Fire Extinguishers - Foam - 4.5kg</t>
  </si>
  <si>
    <t>1.8.1</t>
  </si>
  <si>
    <t>Bedford Orthopedic Hospital</t>
  </si>
  <si>
    <t>Fire Hose Reels</t>
  </si>
  <si>
    <r>
      <rPr>
        <b/>
        <sz val="10"/>
        <rFont val="Arial"/>
        <family val="2"/>
      </rPr>
      <t xml:space="preserve">Minor Service Cost : </t>
    </r>
    <r>
      <rPr>
        <sz val="10"/>
        <rFont val="Arial"/>
        <family val="2"/>
      </rPr>
      <t>Price per 6 months Service / Inspection per machine, as per tasks from the 6 months Service Inspection Guideline in C6.</t>
    </r>
  </si>
  <si>
    <t>1.9.1</t>
  </si>
  <si>
    <t>1.9.2</t>
  </si>
  <si>
    <t>1.9.3</t>
  </si>
  <si>
    <t>1.9.4</t>
  </si>
  <si>
    <t>1.9.5</t>
  </si>
  <si>
    <t>1.9.6</t>
  </si>
  <si>
    <t>1.9.7</t>
  </si>
  <si>
    <t>1.9.8</t>
  </si>
  <si>
    <t>1.9.9</t>
  </si>
  <si>
    <t>1.9.10</t>
  </si>
  <si>
    <t>Nelson Mandela Academic Hospital</t>
  </si>
  <si>
    <t>1.9.11</t>
  </si>
  <si>
    <t>Ngangelizwe Clinic</t>
  </si>
  <si>
    <t>1.9.12</t>
  </si>
  <si>
    <t>Ngcwanguba CHC</t>
  </si>
  <si>
    <t>1.9.13</t>
  </si>
  <si>
    <t>1.9.14</t>
  </si>
  <si>
    <t>1.9.15</t>
  </si>
  <si>
    <t>1.9.16</t>
  </si>
  <si>
    <t>1.9.17</t>
  </si>
  <si>
    <t>1.9.18</t>
  </si>
  <si>
    <t>1.9.19</t>
  </si>
  <si>
    <t>Nolitha</t>
  </si>
  <si>
    <t>1.9.20</t>
  </si>
  <si>
    <t>1.9.21</t>
  </si>
  <si>
    <t>1.9.22</t>
  </si>
  <si>
    <t>1.9.23</t>
  </si>
  <si>
    <t>1.9.24</t>
  </si>
  <si>
    <t>1.9.25</t>
  </si>
  <si>
    <t>1.9.26</t>
  </si>
  <si>
    <t>1.9.27</t>
  </si>
  <si>
    <t>1.9.28</t>
  </si>
  <si>
    <t>1.9.29</t>
  </si>
  <si>
    <t>1.9.30</t>
  </si>
  <si>
    <t>1.9.31</t>
  </si>
  <si>
    <t>Flagstaff EMS Station</t>
  </si>
  <si>
    <t>1.9.32</t>
  </si>
  <si>
    <t>1.9.33</t>
  </si>
  <si>
    <t>1.9.34</t>
  </si>
  <si>
    <t>1.9.35</t>
  </si>
  <si>
    <t>1.9.36</t>
  </si>
  <si>
    <t>1.9.37</t>
  </si>
  <si>
    <t>1.9.38</t>
  </si>
  <si>
    <t>1.9.39</t>
  </si>
  <si>
    <t>1.9.40</t>
  </si>
  <si>
    <t>1.9.41</t>
  </si>
  <si>
    <t>1.9.42</t>
  </si>
  <si>
    <t>1.9.43</t>
  </si>
  <si>
    <t>1.9.44</t>
  </si>
  <si>
    <t>1.9.45</t>
  </si>
  <si>
    <t>1.9.46</t>
  </si>
  <si>
    <t>1.9.47</t>
  </si>
  <si>
    <t>1.9.48</t>
  </si>
  <si>
    <t>1.9.49</t>
  </si>
  <si>
    <t>1.9.50</t>
  </si>
  <si>
    <t>1.9.51</t>
  </si>
  <si>
    <t>1.9.52</t>
  </si>
  <si>
    <t>1.9.53</t>
  </si>
  <si>
    <t>1.9.54</t>
  </si>
  <si>
    <t>1.9.55</t>
  </si>
  <si>
    <t>1.9.56</t>
  </si>
  <si>
    <t>1.9.57</t>
  </si>
  <si>
    <t>1.9.58</t>
  </si>
  <si>
    <t>1.9.59</t>
  </si>
  <si>
    <t>1.9.60</t>
  </si>
  <si>
    <t>1.9.61</t>
  </si>
  <si>
    <t>1.9.62</t>
  </si>
  <si>
    <t>1.9.63</t>
  </si>
  <si>
    <t>1.9.64</t>
  </si>
  <si>
    <t>1.9.65</t>
  </si>
  <si>
    <t>1.9.66</t>
  </si>
  <si>
    <t>1.9.67</t>
  </si>
  <si>
    <t>1.9.68</t>
  </si>
  <si>
    <t>1.9.69</t>
  </si>
  <si>
    <t>1.9.70</t>
  </si>
  <si>
    <t>1.9.71</t>
  </si>
  <si>
    <t>1.9.72</t>
  </si>
  <si>
    <t>1.9.73</t>
  </si>
  <si>
    <t>1.9.74</t>
  </si>
  <si>
    <t>1.9.75</t>
  </si>
  <si>
    <t>1.9.76</t>
  </si>
  <si>
    <t>1.9.77</t>
  </si>
  <si>
    <t>1.9.78</t>
  </si>
  <si>
    <t>1.9.79</t>
  </si>
  <si>
    <t>1.9.80</t>
  </si>
  <si>
    <t>1.9.81</t>
  </si>
  <si>
    <t>1.9.82</t>
  </si>
  <si>
    <t>1.9.83</t>
  </si>
  <si>
    <t>1.9.84</t>
  </si>
  <si>
    <t>1.9.85</t>
  </si>
  <si>
    <t>1.9.86</t>
  </si>
  <si>
    <t>1.9.87</t>
  </si>
  <si>
    <t>1.9.88</t>
  </si>
  <si>
    <t>1.9.89</t>
  </si>
  <si>
    <t>1.9.90</t>
  </si>
  <si>
    <t>1.9.91</t>
  </si>
  <si>
    <t>1.9.92</t>
  </si>
  <si>
    <t>1.9.93</t>
  </si>
  <si>
    <t>1.9.94</t>
  </si>
  <si>
    <t>1.9.95</t>
  </si>
  <si>
    <t>1.9.96</t>
  </si>
  <si>
    <t>1.9.97</t>
  </si>
  <si>
    <t>1.9.98</t>
  </si>
  <si>
    <t>1.9.99</t>
  </si>
  <si>
    <t>1.9.100</t>
  </si>
  <si>
    <t>Fire Hydrants</t>
  </si>
  <si>
    <t>1.10.1</t>
  </si>
  <si>
    <t>1.10.2</t>
  </si>
  <si>
    <t>1.10.3</t>
  </si>
  <si>
    <t>1.10.4</t>
  </si>
  <si>
    <t>1.10.5</t>
  </si>
  <si>
    <t>1.10.6</t>
  </si>
  <si>
    <t>1.10.7</t>
  </si>
  <si>
    <t>1.10.8</t>
  </si>
  <si>
    <t>1.10.9</t>
  </si>
  <si>
    <t>1.10.10</t>
  </si>
  <si>
    <t>Nessie Knight Hospital</t>
  </si>
  <si>
    <t>1.10.11</t>
  </si>
  <si>
    <t>1.10.12</t>
  </si>
  <si>
    <t>1.10.13</t>
  </si>
  <si>
    <t>1.10.14</t>
  </si>
  <si>
    <t>1.10.15</t>
  </si>
  <si>
    <t>1.10.16</t>
  </si>
  <si>
    <t>1.10.17</t>
  </si>
  <si>
    <t>1.10.18</t>
  </si>
  <si>
    <t>1.10.19</t>
  </si>
  <si>
    <t>1.10.20</t>
  </si>
  <si>
    <t>1.10.21</t>
  </si>
  <si>
    <t>1.10.22</t>
  </si>
  <si>
    <t>Fire Booster, jockey pump, supply tanks and controls</t>
  </si>
  <si>
    <r>
      <rPr>
        <b/>
        <sz val="10"/>
        <rFont val="Arial"/>
        <family val="2"/>
      </rPr>
      <t xml:space="preserve">Minor Service Cost : </t>
    </r>
    <r>
      <rPr>
        <sz val="10"/>
        <rFont val="Arial"/>
        <family val="2"/>
      </rPr>
      <t>Price per Quarterly Service / Inspection per machine, as per tasks from the Quarterly Service Inspection Guideline in C6.</t>
    </r>
  </si>
  <si>
    <t>1.11.1</t>
  </si>
  <si>
    <t xml:space="preserve">Zitulele Hospital </t>
  </si>
  <si>
    <t>1.11.2</t>
  </si>
  <si>
    <t>1.11.3</t>
  </si>
  <si>
    <t>Lusikisiki Village Clinic</t>
  </si>
  <si>
    <t>1.11.4</t>
  </si>
  <si>
    <t>1.11.5</t>
  </si>
  <si>
    <t>1.11.6</t>
  </si>
  <si>
    <t>1.11.7</t>
  </si>
  <si>
    <t>1.11.8</t>
  </si>
  <si>
    <t>1.11.9</t>
  </si>
  <si>
    <t>1.11.10</t>
  </si>
  <si>
    <t>Fire Blankets : 1.8m x 1.8m</t>
  </si>
  <si>
    <t>1.12.1</t>
  </si>
  <si>
    <t>1.12.2</t>
  </si>
  <si>
    <t>1.12.3</t>
  </si>
  <si>
    <t>1.12.4</t>
  </si>
  <si>
    <t>1.12.5</t>
  </si>
  <si>
    <t>1.12.6</t>
  </si>
  <si>
    <t>1.12.7</t>
  </si>
  <si>
    <t>1.12.8</t>
  </si>
  <si>
    <t>1.12.9</t>
  </si>
  <si>
    <t>1.12.10</t>
  </si>
  <si>
    <t>1.12.11</t>
  </si>
  <si>
    <t>1.12.12</t>
  </si>
  <si>
    <t>1.12.13</t>
  </si>
  <si>
    <t>1.12.14</t>
  </si>
  <si>
    <t>1.12.15</t>
  </si>
  <si>
    <t>1.12.16</t>
  </si>
  <si>
    <t>Fire Detection Panels</t>
  </si>
  <si>
    <r>
      <rPr>
        <b/>
        <sz val="10"/>
        <rFont val="Arial"/>
        <family val="2"/>
      </rPr>
      <t xml:space="preserve">Minor Service Cost : </t>
    </r>
    <r>
      <rPr>
        <sz val="10"/>
        <rFont val="Arial"/>
        <family val="2"/>
      </rPr>
      <t>Price per 4 month Service / Inspection per machine, as per tasks from the Quarterly Service Inspection Guideline in C6.</t>
    </r>
  </si>
  <si>
    <t>1.14.1</t>
  </si>
  <si>
    <t>1.14.2</t>
  </si>
  <si>
    <t>1.14.3</t>
  </si>
  <si>
    <t>1.14.4</t>
  </si>
  <si>
    <t>1.14.5</t>
  </si>
  <si>
    <t>1.14.6</t>
  </si>
  <si>
    <t>Dr Malizo Hospital</t>
  </si>
  <si>
    <t>1.14.7</t>
  </si>
  <si>
    <t>St Lucy's Hospital</t>
  </si>
  <si>
    <t>1.14.8</t>
  </si>
  <si>
    <t>1.14.9</t>
  </si>
  <si>
    <t>1.14.10</t>
  </si>
  <si>
    <t>St Elizabeth Hospital</t>
  </si>
  <si>
    <t>1.14.11</t>
  </si>
  <si>
    <t>1.14.12</t>
  </si>
  <si>
    <t>1.14.13</t>
  </si>
  <si>
    <t>1.14.14</t>
  </si>
  <si>
    <t>1.14.15</t>
  </si>
  <si>
    <t>1.14.16</t>
  </si>
  <si>
    <t>1.14.17</t>
  </si>
  <si>
    <t>1.14.18</t>
  </si>
  <si>
    <t>1.14.19</t>
  </si>
  <si>
    <t>1.14.20</t>
  </si>
  <si>
    <t>1.14.21</t>
  </si>
  <si>
    <t>1.14.22</t>
  </si>
  <si>
    <t>1.14.23</t>
  </si>
  <si>
    <t>1.14.24</t>
  </si>
  <si>
    <t>Fire Sprinkler System: A= 1932.66 m2</t>
  </si>
  <si>
    <t>1.15.1</t>
  </si>
  <si>
    <t>1.15.2</t>
  </si>
  <si>
    <t>Nelson Mandela Hospital: Modular Ceiling mounted fire extinguisher system</t>
  </si>
  <si>
    <t>1.16.1</t>
  </si>
  <si>
    <t>1.16.2</t>
  </si>
  <si>
    <t xml:space="preserve">AN DISTRICT - </t>
  </si>
  <si>
    <t>AN DISTRICT -</t>
  </si>
  <si>
    <t>TOTAL AMOUNT OF WORKS (EXCL VAT) - ENTER THIS AMOUNT TO FORM PART OF FINAL SUMMARY</t>
  </si>
  <si>
    <t>Afsondering Clinic</t>
  </si>
  <si>
    <t>Elukholweni Clinic</t>
  </si>
  <si>
    <t>Isilindini Clinic</t>
  </si>
  <si>
    <t>Khotsong TB Hospital</t>
  </si>
  <si>
    <t>Likhetlane Clinic</t>
  </si>
  <si>
    <t>Madlangala Clinic</t>
  </si>
  <si>
    <t>Magadla Clinic</t>
  </si>
  <si>
    <t>Maluti CHC</t>
  </si>
  <si>
    <t>Matatiele Community Clinic</t>
  </si>
  <si>
    <t>Matatiele EMS Station</t>
  </si>
  <si>
    <t>Mount Hargreaves Clinic</t>
  </si>
  <si>
    <t>Mpharane Clinic</t>
  </si>
  <si>
    <t>Mvenyane Clinic</t>
  </si>
  <si>
    <t>Mzongwana Clinic</t>
  </si>
  <si>
    <t>Ntlola Clinic</t>
  </si>
  <si>
    <t>Nyaniso Clinic</t>
  </si>
  <si>
    <t>Paballong Clinic</t>
  </si>
  <si>
    <t>Queen's Mercy Clinic</t>
  </si>
  <si>
    <t>Rolweni Clinic</t>
  </si>
  <si>
    <t>Shepherds Hope Clinic</t>
  </si>
  <si>
    <t>Tayler Bequest Hospital (Matatiele)</t>
  </si>
  <si>
    <t>Thabachicha Clinic</t>
  </si>
  <si>
    <t>Umtumase Clinic</t>
  </si>
  <si>
    <t>Alfred Nzo District Office</t>
  </si>
  <si>
    <t>Cancele Clinic</t>
  </si>
  <si>
    <t>Dundee Clinic</t>
  </si>
  <si>
    <t>Lubaleko Clinic</t>
  </si>
  <si>
    <t>Lugangeni Clinic</t>
  </si>
  <si>
    <t>Luyengweni Clinic</t>
  </si>
  <si>
    <t>Machibini Clinic (Kwabhaca)</t>
  </si>
  <si>
    <t>Madzikane kaZulu Memorial Hospital</t>
  </si>
  <si>
    <t>Mangqamzeni Clinic</t>
  </si>
  <si>
    <t>Mapheleni Clinic</t>
  </si>
  <si>
    <t>Mhlotsheni Clinic</t>
  </si>
  <si>
    <t>Mkemane Clinic</t>
  </si>
  <si>
    <t>Mntwana Clinic</t>
  </si>
  <si>
    <t>Mount Ayliff EMS Station</t>
  </si>
  <si>
    <t>Mount Ayliff Gateway Clinic</t>
  </si>
  <si>
    <t>Mount Ayliff Hospital</t>
  </si>
  <si>
    <t>Mount Frere EMS Station</t>
  </si>
  <si>
    <t>Mount Frere Gateway Clinic</t>
  </si>
  <si>
    <t>Mpoza Clinic (Mount Frere)</t>
  </si>
  <si>
    <t>Mwaca Clinic</t>
  </si>
  <si>
    <t>Ntlabeni Clinic</t>
  </si>
  <si>
    <t>Ntsizwa Clinic</t>
  </si>
  <si>
    <t>Qwidlana Clinic</t>
  </si>
  <si>
    <t>Rode Clinic</t>
  </si>
  <si>
    <t>Tela Clinic</t>
  </si>
  <si>
    <t>Tshungwana Clinic</t>
  </si>
  <si>
    <t>Amadiba Clinic</t>
  </si>
  <si>
    <t>Amandengane Clinic</t>
  </si>
  <si>
    <t>Amantshangase Clinic</t>
  </si>
  <si>
    <t>Baleni Clinic</t>
  </si>
  <si>
    <t>Bizana EMS Station</t>
  </si>
  <si>
    <t>Daliwonga Clinic</t>
  </si>
  <si>
    <t>Greenville Gateway Clinic</t>
  </si>
  <si>
    <t>Greenville Hospital</t>
  </si>
  <si>
    <t>Hlamandana Clinic</t>
  </si>
  <si>
    <t>Imizizi Clinic</t>
  </si>
  <si>
    <t>Isikelo Clinic</t>
  </si>
  <si>
    <t>Kanyayo (Bizana) Clinic</t>
  </si>
  <si>
    <t>Makwantini Clinic</t>
  </si>
  <si>
    <t>Malongwana Clinic</t>
  </si>
  <si>
    <t>Meje Clinic</t>
  </si>
  <si>
    <t>Mfundambini Clinic</t>
  </si>
  <si>
    <t>Mngungu Clinic</t>
  </si>
  <si>
    <t>Mpetsheni Clinic</t>
  </si>
  <si>
    <t>Mzamba EMS Station</t>
  </si>
  <si>
    <t>Ndela Clinic</t>
  </si>
  <si>
    <t>Ntlenzi Clinic</t>
  </si>
  <si>
    <t>Qasa Clinic</t>
  </si>
  <si>
    <t>Qobo Clinic</t>
  </si>
  <si>
    <t>St Patrick's Gateway Clinic</t>
  </si>
  <si>
    <t>St Patrick's Hospital</t>
  </si>
  <si>
    <t>Tsawana Clinic</t>
  </si>
  <si>
    <t>Dungu Clinic</t>
  </si>
  <si>
    <t>Matubeni Clinic</t>
  </si>
  <si>
    <t>Mfundisweni Clinic</t>
  </si>
  <si>
    <t>Mnceba Clinic</t>
  </si>
  <si>
    <t>Ndawenzima Clinic</t>
  </si>
  <si>
    <t>Ntshentshe Clinic</t>
  </si>
  <si>
    <t>Qaqa Clinic</t>
  </si>
  <si>
    <t>Sebeni Clinic</t>
  </si>
  <si>
    <t>Sigidi Clinic</t>
  </si>
  <si>
    <t>Sipetu Hospital</t>
  </si>
  <si>
    <t>Tabankulu CHC</t>
  </si>
  <si>
    <t>Zulu Clinic</t>
  </si>
  <si>
    <t xml:space="preserve">SCHEDULE 1B-2 : </t>
  </si>
  <si>
    <t xml:space="preserve">SCHEDULE 3B-1 : </t>
  </si>
  <si>
    <t>Fire Extinguishers- DCP -2kg</t>
  </si>
  <si>
    <t xml:space="preserve">Sipetu Hospital </t>
  </si>
  <si>
    <t>Fire Extinguishers- DCP - 4.5kg</t>
  </si>
  <si>
    <t>Fire Extinguishers- DCP - 5kg</t>
  </si>
  <si>
    <t>Fire Extinguishers- DCP - 9kg</t>
  </si>
  <si>
    <t>Fire Extinguishers- CO2 - 2kg</t>
  </si>
  <si>
    <t>Fire Extinguishers- CO2 - 4.5kg</t>
  </si>
  <si>
    <t>Fire Extinguishers- CO2 - 5kg</t>
  </si>
  <si>
    <t>Fire Extinguishers- CO2 - 9kg</t>
  </si>
  <si>
    <t>1.8.2</t>
  </si>
  <si>
    <t>Fire Hose Reels - 30m</t>
  </si>
  <si>
    <t>Greenville</t>
  </si>
  <si>
    <t>Madzikane Ka Zulu Memorial Hospital</t>
  </si>
  <si>
    <t>Siphethu Hospital</t>
  </si>
  <si>
    <t>Tayler Bequest Hospital</t>
  </si>
  <si>
    <r>
      <rPr>
        <b/>
        <sz val="10"/>
        <rFont val="Arial"/>
        <family val="2"/>
      </rPr>
      <t>Minor Service Cost :</t>
    </r>
    <r>
      <rPr>
        <sz val="10"/>
        <rFont val="Arial"/>
        <family val="2"/>
      </rPr>
      <t xml:space="preserve"> Price per 6 month Service / Inspection per machine, as per tasks from the Annual Service Inspection Guideline in C6.</t>
    </r>
  </si>
  <si>
    <t>Tayler Bequest Clinic</t>
  </si>
  <si>
    <t>St Patrick Hospital</t>
  </si>
  <si>
    <t>Fire Pumps : Fire Booster, jockey pump, supply tanks and controls</t>
  </si>
  <si>
    <r>
      <rPr>
        <b/>
        <sz val="10"/>
        <rFont val="Arial"/>
        <family val="2"/>
      </rPr>
      <t>Minor Service Cost :</t>
    </r>
    <r>
      <rPr>
        <sz val="10"/>
        <rFont val="Arial"/>
        <family val="2"/>
      </rPr>
      <t xml:space="preserve"> Price per Quarterly Service / Inspection per machine, as per tasks from the Quarterly Service Inspection Guideline in C6.</t>
    </r>
  </si>
  <si>
    <t>1.11.11</t>
  </si>
  <si>
    <t>1.11.12</t>
  </si>
  <si>
    <t>Fire Blanket : 1.8m x 1.8 m</t>
  </si>
  <si>
    <t>1.13.1</t>
  </si>
  <si>
    <t>Tayler Bequest</t>
  </si>
  <si>
    <t>1.13.2</t>
  </si>
  <si>
    <t>1.13.3</t>
  </si>
  <si>
    <t>1.13.4</t>
  </si>
  <si>
    <t>1.13.5</t>
  </si>
  <si>
    <t>Mtwana Clinic</t>
  </si>
  <si>
    <t>1.13.6</t>
  </si>
  <si>
    <t>1.13.7</t>
  </si>
  <si>
    <t>1.13.8</t>
  </si>
  <si>
    <t>1.13.9</t>
  </si>
  <si>
    <t>1.13.10</t>
  </si>
  <si>
    <t>1.13.11</t>
  </si>
  <si>
    <t>1.13.12</t>
  </si>
  <si>
    <t>1.13.13</t>
  </si>
  <si>
    <t>1.13.14</t>
  </si>
  <si>
    <t>1.13.15</t>
  </si>
  <si>
    <t>1.13.16</t>
  </si>
  <si>
    <t>Fire detection Panels</t>
  </si>
  <si>
    <r>
      <rPr>
        <b/>
        <sz val="10"/>
        <color rgb="FF000000"/>
        <rFont val="Arial"/>
        <family val="2"/>
      </rPr>
      <t>Minor Service Cost :</t>
    </r>
    <r>
      <rPr>
        <sz val="10"/>
        <color rgb="FF000000"/>
        <rFont val="Arial"/>
        <family val="2"/>
      </rPr>
      <t xml:space="preserve"> Price per 4 month Service / Inspection per machine, as per tasks from the Annual Service Inspection Guideline in C6.</t>
    </r>
  </si>
  <si>
    <t>SCHEDULE MAINTENANCE OF FIRE DETECTION &amp; PREVENTION EQUIPMENT AT CLUSTER ONE (1) - OR TAMBO AND ALFRED NZO DISTRICT - HEALTH FACILITIES (36 MONTHS)</t>
  </si>
  <si>
    <t>FIRE DETECTION &amp; FIRE PREVENTION</t>
  </si>
  <si>
    <t xml:space="preserve">SCHEDULE 4 : </t>
  </si>
  <si>
    <r>
      <t>TERM REPAIRS SUBJECT TO APPROVAL OF QUOTATION OF THE WORKS</t>
    </r>
    <r>
      <rPr>
        <sz val="10"/>
        <color rgb="FF000000"/>
        <rFont val="Arial"/>
        <family val="2"/>
      </rPr>
      <t xml:space="preserve"> </t>
    </r>
  </si>
  <si>
    <t>GM 2.8</t>
  </si>
  <si>
    <r>
      <rPr>
        <b/>
        <sz val="10"/>
        <rFont val="Arial"/>
        <family val="2"/>
      </rPr>
      <t xml:space="preserve">LABOUR RATES APPLICABLE TO UNSCHEDULED WORK </t>
    </r>
    <r>
      <rPr>
        <b/>
        <sz val="10"/>
        <color rgb="FFFF0000"/>
        <rFont val="Arial"/>
        <family val="2"/>
      </rPr>
      <t>(DAY RATES)</t>
    </r>
    <r>
      <rPr>
        <b/>
        <sz val="10"/>
        <rFont val="Arial"/>
        <family val="2"/>
      </rPr>
      <t>:</t>
    </r>
    <r>
      <rPr>
        <sz val="10"/>
        <rFont val="Arial"/>
        <family val="2"/>
      </rPr>
      <t xml:space="preserve"> Labour rates that Contractor will charge for additional adhoc work that is not contained in Schedules 1 to 3.</t>
    </r>
  </si>
  <si>
    <t>Technician</t>
  </si>
  <si>
    <t>R/Hr</t>
  </si>
  <si>
    <t>Senior Artisan (Trade Tested &amp; Additional Certification)</t>
  </si>
  <si>
    <t>Artisan (Trade Tested)</t>
  </si>
  <si>
    <t>Utility Man (Non-Trade Tested)</t>
  </si>
  <si>
    <t>Artisan Aid</t>
  </si>
  <si>
    <r>
      <rPr>
        <b/>
        <sz val="10"/>
        <rFont val="Arial"/>
        <family val="2"/>
      </rPr>
      <t xml:space="preserve">LABOUR RATES APPLICABLE TO UNSCHEDULED WORK </t>
    </r>
    <r>
      <rPr>
        <b/>
        <sz val="10"/>
        <color rgb="FFFF0000"/>
        <rFont val="Arial"/>
        <family val="2"/>
      </rPr>
      <t>(NIGHT RATES)</t>
    </r>
    <r>
      <rPr>
        <b/>
        <sz val="10"/>
        <rFont val="Arial"/>
        <family val="2"/>
      </rPr>
      <t>:</t>
    </r>
    <r>
      <rPr>
        <sz val="10"/>
        <rFont val="Arial"/>
        <family val="2"/>
      </rPr>
      <t xml:space="preserve"> Labour rates that Contractor will charge for additional adhoc work that is not contained in Schedules 1 to 3.</t>
    </r>
  </si>
  <si>
    <t>GM 2.8.3</t>
  </si>
  <si>
    <r>
      <rPr>
        <b/>
        <sz val="10"/>
        <rFont val="Arial"/>
        <family val="2"/>
      </rPr>
      <t>TRAVELLING :</t>
    </r>
    <r>
      <rPr>
        <sz val="10"/>
        <rFont val="Arial"/>
        <family val="2"/>
      </rPr>
      <t xml:space="preserve"> Travelling cost will be as per the rates for reimbursable expenses published monthly by the National Department of Public Works at the time of rendering the service/repair.</t>
    </r>
  </si>
  <si>
    <t>Vehicle Travelling Estimate</t>
  </si>
  <si>
    <t>Km</t>
  </si>
  <si>
    <r>
      <rPr>
        <b/>
        <sz val="10"/>
        <rFont val="Arial"/>
        <family val="2"/>
      </rPr>
      <t>ACCOMMODATION AND SUBSISTENCE :</t>
    </r>
    <r>
      <rPr>
        <sz val="10"/>
        <rFont val="Arial"/>
        <family val="2"/>
      </rPr>
      <t xml:space="preserve"> Daily Rates per person that the Contractor will claim for approved trips lasting more than one day at a time.</t>
    </r>
  </si>
  <si>
    <t>Accommodation</t>
  </si>
  <si>
    <t>Per/night</t>
  </si>
  <si>
    <t>Subsistence</t>
  </si>
  <si>
    <t>Per/day</t>
  </si>
  <si>
    <t>GM 2.5 (10), GM 2.8.1 &amp; GM 2.10.3</t>
  </si>
  <si>
    <r>
      <rPr>
        <b/>
        <sz val="10"/>
        <rFont val="Arial"/>
        <family val="2"/>
      </rPr>
      <t xml:space="preserve">PROVISION TO COVER REPAIRS DURING THE TERM OF THE CONTRACT : </t>
    </r>
    <r>
      <rPr>
        <sz val="10"/>
        <rFont val="Arial"/>
        <family val="2"/>
      </rPr>
      <t>Lump Sum Provision to cover repairs and breakdowns during the course of the Contract in addition to the agreed routine servicing of the Assets.</t>
    </r>
  </si>
  <si>
    <t>PSum</t>
  </si>
  <si>
    <t>GM 2.8.1 &amp; Clause 11.2(8)</t>
  </si>
  <si>
    <r>
      <t xml:space="preserve">DIRECT FEE PERCENTAGE (MARK-UP) ON MATERIALS AND SERVICES THAT IS NOT INCLUDED IN PRICE LISTS : </t>
    </r>
    <r>
      <rPr>
        <sz val="10"/>
        <rFont val="Arial"/>
        <family val="2"/>
      </rPr>
      <t xml:space="preserve">Mark-up on proven cost for materials and/or Outsourced Services based on the Provisional sum listed in Item 4. above. </t>
    </r>
    <r>
      <rPr>
        <b/>
        <sz val="10"/>
        <color rgb="FFFF0000"/>
        <rFont val="Arial"/>
        <family val="2"/>
      </rPr>
      <t xml:space="preserve"> (Apply % to provisional sum in Item 4 above when pricing the tender)</t>
    </r>
  </si>
  <si>
    <t>%</t>
  </si>
  <si>
    <t>GM 2.15</t>
  </si>
  <si>
    <r>
      <t xml:space="preserve">ENVIRONMENTAL MANAGEMENT PLAN : </t>
    </r>
    <r>
      <rPr>
        <sz val="10"/>
        <rFont val="Arial"/>
        <family val="2"/>
      </rPr>
      <t>The Contractor must compile a basic Environmental plan specific to the type of work that he will be performing at the Health Facilities as per C3.2</t>
    </r>
  </si>
  <si>
    <r>
      <t xml:space="preserve">OCCUPATIONAL HEALTH AND SAFETY ACT COMPLIANCE COST : </t>
    </r>
    <r>
      <rPr>
        <sz val="10"/>
        <rFont val="Arial"/>
        <family val="2"/>
      </rPr>
      <t>The Contractor must comply to the project Health and Safety Specification specific to the type of work that he will be performing on site as per C3.2</t>
    </r>
  </si>
  <si>
    <t>Month</t>
  </si>
  <si>
    <t>Clause 83.1</t>
  </si>
  <si>
    <r>
      <t xml:space="preserve">INSURANCE : LIMITATION OF LIABILITY </t>
    </r>
    <r>
      <rPr>
        <sz val="10"/>
        <color theme="1"/>
        <rFont val="Arial"/>
        <family val="2"/>
      </rPr>
      <t>(Amounts applicable for whole Contract)</t>
    </r>
  </si>
  <si>
    <r>
      <t>Provision for General Contractor's Insurance (Minimum liability limit must be equal to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R5,000 000</t>
    </r>
    <r>
      <rPr>
        <sz val="10"/>
        <rFont val="Arial"/>
        <family val="2"/>
      </rPr>
      <t>)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to cover requirements of Clause 83.1 in Contract Data</t>
    </r>
  </si>
  <si>
    <t>X13</t>
  </si>
  <si>
    <r>
      <rPr>
        <b/>
        <sz val="10"/>
        <color theme="1"/>
        <rFont val="Arial"/>
        <family val="2"/>
      </rPr>
      <t>PERFORMANCE BOND</t>
    </r>
    <r>
      <rPr>
        <sz val="10"/>
        <color theme="1"/>
        <rFont val="Arial"/>
        <family val="2"/>
      </rPr>
      <t xml:space="preserve"> (Amounts applicable for whole Contract)</t>
    </r>
  </si>
  <si>
    <r>
      <t>Provision for a Performance bond of not less than</t>
    </r>
    <r>
      <rPr>
        <b/>
        <sz val="10"/>
        <rFont val="Arial"/>
        <family val="2"/>
      </rPr>
      <t xml:space="preserve"> 2,5%</t>
    </r>
    <r>
      <rPr>
        <sz val="10"/>
        <rFont val="Arial"/>
        <family val="2"/>
      </rPr>
      <t xml:space="preserve"> of the Tender Value</t>
    </r>
  </si>
  <si>
    <t>SS15</t>
  </si>
  <si>
    <r>
      <t xml:space="preserve">IN-SERVICE TRAINING OF GRADUATES AND INTERNS : </t>
    </r>
    <r>
      <rPr>
        <sz val="10"/>
        <rFont val="Arial"/>
        <family val="2"/>
      </rPr>
      <t>Provisional Sum to pay the costs associated with employing nominated Interns and Graduates for the duration of the Contract</t>
    </r>
  </si>
  <si>
    <t>Interns(1 Interns @R6000 per month)</t>
  </si>
  <si>
    <t>Months</t>
  </si>
  <si>
    <t>Graduates(1 Graduates @R8000 per month)</t>
  </si>
  <si>
    <t>GM 6</t>
  </si>
  <si>
    <r>
      <t xml:space="preserve">PROVISION FOR SPECIAL TESTING BY SERVICE MANAGER : </t>
    </r>
    <r>
      <rPr>
        <sz val="10"/>
        <rFont val="Arial"/>
        <family val="2"/>
      </rPr>
      <t>Lump sum provision for doing special tests at the  Health Facilities as per the prerogative of the Service Manager</t>
    </r>
  </si>
  <si>
    <t>Clause 11.2(8)</t>
  </si>
  <si>
    <t>Direct Fee Percentage (Mark-up) to be charged by Contractor on amounts above</t>
  </si>
  <si>
    <r>
      <t xml:space="preserve">MAINTENANCE DOCUMENTATION SITE STORAGE CONSOLE: </t>
    </r>
    <r>
      <rPr>
        <sz val="10"/>
        <rFont val="Arial"/>
        <family val="2"/>
      </rPr>
      <t>Provisional sum to supply and install O&amp;M Manual, Log Books, and site Maintenance Records at each equipment type location as directed by the Service Manager</t>
    </r>
  </si>
  <si>
    <t xml:space="preserve">TOTAL CARRIED FORWARD TO FINAL SUMMARY </t>
  </si>
  <si>
    <t xml:space="preserve">SCHEDULE 5 : </t>
  </si>
  <si>
    <t>EQUIPMENT, PARTS AND CONSUMABLES</t>
  </si>
  <si>
    <t>EQUIPMENT, PARTS AND CONSUMABLES: Costs shall including all parts, fittings, fixtures, associated equipment, consumables and lubricants, supply, labour, travelling, accommodation and subsistence allowances (Price per equipment/system)</t>
  </si>
  <si>
    <t>Photo Luminous signs- 900x900 - directional</t>
  </si>
  <si>
    <t>Fire Extinguisher Reflective Safety Sign</t>
  </si>
  <si>
    <t>Hose Reel Reflective Safety Sign</t>
  </si>
  <si>
    <t>SABS Fire Hydrant, Fire Extinguisher, Fire Hose Reel And Red Arrow Right, photoluminescent (glow in the dark) safety sign</t>
  </si>
  <si>
    <t xml:space="preserve">SABS Red Arrow down with Fire Extinguisher photoluminescent (glow in the dark) safety sign </t>
  </si>
  <si>
    <t>SABS Red Arrow down, Fire Extinguisher And Fire Hose Reel photoluminescent (glow in the dark) safety sign</t>
  </si>
  <si>
    <t>SABS Fire Extinguisher photoluminescent (glow in the dark) safety sign (F28)</t>
  </si>
  <si>
    <t xml:space="preserve">SABS Fire Extinguisher, Fire Hose Reel and Red Arrow Right Photoluminescent (glow in the dark)safety sign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</si>
</sst>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R&quot;\ #,##0.00"/>
    <numFmt numFmtId="167" formatCode="_ [$R-1C09]\ * #,##0.00_ ;_ [$R-1C09]\ * \-#,##0.00_ ;_ [$R-1C09]\ * &quot;-&quot;??_ ;_ @_ "/>
    <numFmt numFmtId="168" formatCode="_(&quot;R&quot;* #,##0.00_);_(&quot;R&quot;* \(#,##0.00\);_(&quot;R&quot;* &quot;-&quot;??_);_(@_)"/>
    <numFmt numFmtId="169" formatCode="&quot;R&quot;#,##0.00"/>
    <numFmt numFmtId="170" formatCode="_-[$R-1C09]* #,##0.00_-;\-[$R-1C09]* #,##0.00_-;_-[$R-1C09]* &quot;-&quot;??_-;_-@_-"/>
    <numFmt numFmtId="171" formatCode="0.00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b/>
      <sz val="9"/>
      <color rgb="FF00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vertAlign val="subscript"/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</cellStyleXfs>
  <cellXfs count="539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/>
    </xf>
    <xf numFmtId="166" fontId="7" fillId="0" borderId="0" xfId="0" applyNumberFormat="1" applyFont="1"/>
    <xf numFmtId="0" fontId="1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2" xfId="0" quotePrefix="1" applyFont="1" applyBorder="1" applyAlignment="1">
      <alignment horizontal="center" vertical="center"/>
    </xf>
    <xf numFmtId="166" fontId="1" fillId="0" borderId="0" xfId="0" applyNumberFormat="1" applyFont="1"/>
    <xf numFmtId="0" fontId="0" fillId="0" borderId="35" xfId="0" applyBorder="1"/>
    <xf numFmtId="0" fontId="0" fillId="0" borderId="36" xfId="0" applyBorder="1"/>
    <xf numFmtId="0" fontId="0" fillId="0" borderId="43" xfId="0" applyBorder="1"/>
    <xf numFmtId="0" fontId="0" fillId="0" borderId="28" xfId="0" applyBorder="1"/>
    <xf numFmtId="0" fontId="0" fillId="0" borderId="22" xfId="0" applyBorder="1"/>
    <xf numFmtId="0" fontId="9" fillId="0" borderId="0" xfId="0" applyFont="1"/>
    <xf numFmtId="0" fontId="9" fillId="0" borderId="22" xfId="0" applyFont="1" applyBorder="1"/>
    <xf numFmtId="0" fontId="9" fillId="0" borderId="28" xfId="0" applyFont="1" applyBorder="1"/>
    <xf numFmtId="0" fontId="0" fillId="0" borderId="5" xfId="0" applyBorder="1"/>
    <xf numFmtId="0" fontId="0" fillId="0" borderId="44" xfId="0" applyBorder="1"/>
    <xf numFmtId="0" fontId="0" fillId="0" borderId="25" xfId="0" applyBorder="1"/>
    <xf numFmtId="0" fontId="0" fillId="0" borderId="39" xfId="0" applyBorder="1"/>
    <xf numFmtId="0" fontId="0" fillId="0" borderId="46" xfId="0" applyBorder="1"/>
    <xf numFmtId="0" fontId="0" fillId="0" borderId="6" xfId="0" applyBorder="1"/>
    <xf numFmtId="0" fontId="0" fillId="0" borderId="47" xfId="0" applyBorder="1"/>
    <xf numFmtId="0" fontId="0" fillId="0" borderId="48" xfId="0" applyBorder="1"/>
    <xf numFmtId="0" fontId="0" fillId="0" borderId="23" xfId="0" applyBorder="1"/>
    <xf numFmtId="0" fontId="0" fillId="0" borderId="49" xfId="0" applyBorder="1"/>
    <xf numFmtId="0" fontId="0" fillId="0" borderId="33" xfId="0" applyBorder="1"/>
    <xf numFmtId="0" fontId="0" fillId="0" borderId="41" xfId="0" applyBorder="1"/>
    <xf numFmtId="167" fontId="0" fillId="0" borderId="33" xfId="4" applyNumberFormat="1" applyFont="1" applyBorder="1"/>
    <xf numFmtId="167" fontId="0" fillId="0" borderId="22" xfId="1" applyNumberFormat="1" applyFont="1" applyBorder="1"/>
    <xf numFmtId="0" fontId="0" fillId="0" borderId="50" xfId="0" applyBorder="1"/>
    <xf numFmtId="0" fontId="0" fillId="0" borderId="51" xfId="0" applyBorder="1"/>
    <xf numFmtId="167" fontId="0" fillId="0" borderId="51" xfId="4" applyNumberFormat="1" applyFont="1" applyBorder="1"/>
    <xf numFmtId="0" fontId="0" fillId="0" borderId="42" xfId="0" applyBorder="1"/>
    <xf numFmtId="167" fontId="0" fillId="0" borderId="42" xfId="4" applyNumberFormat="1" applyFont="1" applyBorder="1"/>
    <xf numFmtId="167" fontId="0" fillId="0" borderId="52" xfId="1" applyNumberFormat="1" applyFont="1" applyBorder="1"/>
    <xf numFmtId="0" fontId="0" fillId="0" borderId="53" xfId="0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27" xfId="0" applyBorder="1"/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9" fontId="0" fillId="0" borderId="51" xfId="0" applyNumberFormat="1" applyBorder="1" applyAlignment="1">
      <alignment horizontal="center"/>
    </xf>
    <xf numFmtId="167" fontId="0" fillId="0" borderId="51" xfId="1" applyNumberFormat="1" applyFont="1" applyBorder="1"/>
    <xf numFmtId="167" fontId="0" fillId="0" borderId="22" xfId="4" applyNumberFormat="1" applyFont="1" applyBorder="1"/>
    <xf numFmtId="44" fontId="0" fillId="0" borderId="0" xfId="1" applyFont="1"/>
    <xf numFmtId="167" fontId="9" fillId="0" borderId="27" xfId="1" applyNumberFormat="1" applyFont="1" applyBorder="1" applyAlignment="1"/>
    <xf numFmtId="167" fontId="0" fillId="0" borderId="30" xfId="4" applyNumberFormat="1" applyFont="1" applyBorder="1"/>
    <xf numFmtId="0" fontId="0" fillId="0" borderId="4" xfId="0" applyBorder="1"/>
    <xf numFmtId="0" fontId="0" fillId="0" borderId="54" xfId="0" applyBorder="1"/>
    <xf numFmtId="167" fontId="9" fillId="0" borderId="27" xfId="0" applyNumberFormat="1" applyFont="1" applyBorder="1"/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167" fontId="0" fillId="0" borderId="51" xfId="1" applyNumberFormat="1" applyFont="1" applyBorder="1" applyAlignment="1">
      <alignment horizontal="center"/>
    </xf>
    <xf numFmtId="0" fontId="0" fillId="0" borderId="54" xfId="0" applyBorder="1" applyAlignment="1">
      <alignment horizontal="center"/>
    </xf>
    <xf numFmtId="167" fontId="0" fillId="0" borderId="27" xfId="0" applyNumberFormat="1" applyBorder="1"/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41" xfId="0" applyFont="1" applyBorder="1"/>
    <xf numFmtId="0" fontId="9" fillId="0" borderId="31" xfId="0" applyFont="1" applyBorder="1"/>
    <xf numFmtId="0" fontId="0" fillId="0" borderId="30" xfId="0" applyBorder="1" applyAlignment="1">
      <alignment horizontal="center"/>
    </xf>
    <xf numFmtId="0" fontId="9" fillId="0" borderId="5" xfId="0" applyFont="1" applyBorder="1"/>
    <xf numFmtId="167" fontId="0" fillId="0" borderId="22" xfId="0" applyNumberFormat="1" applyBorder="1"/>
    <xf numFmtId="0" fontId="9" fillId="0" borderId="4" xfId="0" applyFont="1" applyBorder="1" applyAlignment="1">
      <alignment horizontal="center"/>
    </xf>
    <xf numFmtId="44" fontId="0" fillId="0" borderId="0" xfId="1" applyFont="1" applyBorder="1" applyAlignment="1"/>
    <xf numFmtId="167" fontId="0" fillId="0" borderId="22" xfId="1" applyNumberFormat="1" applyFont="1" applyBorder="1" applyAlignment="1"/>
    <xf numFmtId="0" fontId="9" fillId="0" borderId="56" xfId="0" applyFont="1" applyBorder="1"/>
    <xf numFmtId="0" fontId="9" fillId="0" borderId="57" xfId="0" applyFont="1" applyBorder="1"/>
    <xf numFmtId="0" fontId="0" fillId="0" borderId="57" xfId="0" applyBorder="1"/>
    <xf numFmtId="0" fontId="0" fillId="0" borderId="32" xfId="0" applyBorder="1"/>
    <xf numFmtId="44" fontId="5" fillId="0" borderId="41" xfId="1" applyFont="1" applyFill="1" applyBorder="1" applyAlignment="1"/>
    <xf numFmtId="44" fontId="5" fillId="0" borderId="5" xfId="1" applyFont="1" applyFill="1" applyBorder="1" applyAlignment="1"/>
    <xf numFmtId="0" fontId="0" fillId="0" borderId="33" xfId="0" applyBorder="1" applyAlignment="1">
      <alignment horizontal="center"/>
    </xf>
    <xf numFmtId="44" fontId="5" fillId="0" borderId="51" xfId="1" applyFont="1" applyFill="1" applyBorder="1" applyAlignment="1"/>
    <xf numFmtId="167" fontId="9" fillId="0" borderId="55" xfId="0" applyNumberFormat="1" applyFont="1" applyBorder="1"/>
    <xf numFmtId="0" fontId="0" fillId="0" borderId="38" xfId="0" applyBorder="1"/>
    <xf numFmtId="0" fontId="0" fillId="0" borderId="5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39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0" xfId="0" applyBorder="1"/>
    <xf numFmtId="9" fontId="0" fillId="0" borderId="41" xfId="0" applyNumberFormat="1" applyBorder="1" applyAlignment="1">
      <alignment horizontal="center"/>
    </xf>
    <xf numFmtId="44" fontId="0" fillId="0" borderId="0" xfId="1" applyFont="1" applyBorder="1"/>
    <xf numFmtId="0" fontId="0" fillId="0" borderId="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3" xfId="0" applyBorder="1" applyAlignment="1">
      <alignment horizontal="center"/>
    </xf>
    <xf numFmtId="167" fontId="2" fillId="0" borderId="27" xfId="1" applyNumberFormat="1" applyFont="1" applyBorder="1" applyAlignment="1"/>
    <xf numFmtId="0" fontId="0" fillId="0" borderId="34" xfId="0" applyBorder="1"/>
    <xf numFmtId="9" fontId="0" fillId="0" borderId="42" xfId="0" applyNumberForma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51" xfId="0" applyFont="1" applyBorder="1" applyAlignment="1">
      <alignment horizontal="center"/>
    </xf>
    <xf numFmtId="167" fontId="16" fillId="0" borderId="51" xfId="1" applyNumberFormat="1" applyFont="1" applyBorder="1"/>
    <xf numFmtId="0" fontId="0" fillId="0" borderId="40" xfId="0" applyBorder="1" applyAlignment="1">
      <alignment horizontal="center"/>
    </xf>
    <xf numFmtId="0" fontId="9" fillId="0" borderId="4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0" fillId="0" borderId="41" xfId="0" applyBorder="1" applyAlignment="1">
      <alignment horizontal="center"/>
    </xf>
    <xf numFmtId="167" fontId="18" fillId="0" borderId="51" xfId="1" applyNumberFormat="1" applyFont="1" applyBorder="1"/>
    <xf numFmtId="167" fontId="0" fillId="0" borderId="58" xfId="4" applyNumberFormat="1" applyFont="1" applyBorder="1"/>
    <xf numFmtId="167" fontId="0" fillId="0" borderId="52" xfId="4" applyNumberFormat="1" applyFont="1" applyBorder="1"/>
    <xf numFmtId="0" fontId="0" fillId="3" borderId="0" xfId="0" applyFill="1"/>
    <xf numFmtId="1" fontId="0" fillId="0" borderId="33" xfId="0" applyNumberFormat="1" applyBorder="1" applyAlignment="1">
      <alignment horizontal="center"/>
    </xf>
    <xf numFmtId="167" fontId="18" fillId="0" borderId="5" xfId="1" applyNumberFormat="1" applyFont="1" applyBorder="1"/>
    <xf numFmtId="1" fontId="0" fillId="0" borderId="51" xfId="0" applyNumberFormat="1" applyBorder="1" applyAlignment="1">
      <alignment horizontal="center"/>
    </xf>
    <xf numFmtId="167" fontId="0" fillId="0" borderId="5" xfId="1" applyNumberFormat="1" applyFont="1" applyBorder="1"/>
    <xf numFmtId="44" fontId="0" fillId="0" borderId="5" xfId="5" applyNumberFormat="1" applyFont="1" applyBorder="1"/>
    <xf numFmtId="1" fontId="0" fillId="0" borderId="4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44" fontId="0" fillId="3" borderId="0" xfId="1" applyFont="1" applyFill="1"/>
    <xf numFmtId="0" fontId="9" fillId="3" borderId="0" xfId="0" applyFont="1" applyFill="1"/>
    <xf numFmtId="0" fontId="0" fillId="3" borderId="51" xfId="0" applyFill="1" applyBorder="1" applyAlignment="1">
      <alignment horizontal="center"/>
    </xf>
    <xf numFmtId="0" fontId="0" fillId="5" borderId="51" xfId="0" applyFill="1" applyBorder="1" applyAlignment="1">
      <alignment horizontal="center"/>
    </xf>
    <xf numFmtId="167" fontId="9" fillId="5" borderId="27" xfId="0" applyNumberFormat="1" applyFont="1" applyFill="1" applyBorder="1"/>
    <xf numFmtId="0" fontId="5" fillId="0" borderId="62" xfId="0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2" fontId="18" fillId="0" borderId="33" xfId="0" applyNumberFormat="1" applyFont="1" applyBorder="1" applyAlignment="1">
      <alignment horizontal="center" vertical="center" wrapText="1"/>
    </xf>
    <xf numFmtId="2" fontId="18" fillId="0" borderId="51" xfId="0" applyNumberFormat="1" applyFont="1" applyBorder="1" applyAlignment="1">
      <alignment horizontal="center" vertical="center" wrapText="1"/>
    </xf>
    <xf numFmtId="1" fontId="0" fillId="5" borderId="33" xfId="0" applyNumberFormat="1" applyFill="1" applyBorder="1" applyAlignment="1">
      <alignment horizontal="center"/>
    </xf>
    <xf numFmtId="44" fontId="18" fillId="0" borderId="33" xfId="0" applyNumberFormat="1" applyFont="1" applyBorder="1" applyAlignment="1">
      <alignment horizontal="center" vertical="center" wrapText="1"/>
    </xf>
    <xf numFmtId="44" fontId="18" fillId="0" borderId="51" xfId="0" applyNumberFormat="1" applyFont="1" applyBorder="1" applyAlignment="1">
      <alignment horizontal="center" vertical="center" wrapText="1"/>
    </xf>
    <xf numFmtId="0" fontId="0" fillId="3" borderId="50" xfId="0" applyFill="1" applyBorder="1" applyAlignment="1">
      <alignment horizontal="center"/>
    </xf>
    <xf numFmtId="1" fontId="0" fillId="3" borderId="51" xfId="0" applyNumberFormat="1" applyFill="1" applyBorder="1" applyAlignment="1">
      <alignment horizontal="center"/>
    </xf>
    <xf numFmtId="44" fontId="18" fillId="3" borderId="33" xfId="0" applyNumberFormat="1" applyFont="1" applyFill="1" applyBorder="1" applyAlignment="1">
      <alignment horizontal="center" vertical="center" wrapText="1"/>
    </xf>
    <xf numFmtId="167" fontId="0" fillId="3" borderId="22" xfId="4" applyNumberFormat="1" applyFont="1" applyFill="1" applyBorder="1"/>
    <xf numFmtId="44" fontId="18" fillId="3" borderId="51" xfId="0" applyNumberFormat="1" applyFont="1" applyFill="1" applyBorder="1" applyAlignment="1">
      <alignment horizontal="center" vertical="center" wrapText="1"/>
    </xf>
    <xf numFmtId="2" fontId="18" fillId="3" borderId="51" xfId="0" applyNumberFormat="1" applyFont="1" applyFill="1" applyBorder="1" applyAlignment="1">
      <alignment horizontal="center" vertical="center" wrapText="1"/>
    </xf>
    <xf numFmtId="167" fontId="0" fillId="3" borderId="5" xfId="1" applyNumberFormat="1" applyFont="1" applyFill="1" applyBorder="1"/>
    <xf numFmtId="167" fontId="0" fillId="3" borderId="58" xfId="4" applyNumberFormat="1" applyFont="1" applyFill="1" applyBorder="1"/>
    <xf numFmtId="167" fontId="0" fillId="3" borderId="51" xfId="1" applyNumberFormat="1" applyFont="1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167" fontId="0" fillId="3" borderId="27" xfId="0" applyNumberFormat="1" applyFill="1" applyBorder="1"/>
    <xf numFmtId="0" fontId="0" fillId="3" borderId="28" xfId="0" applyFill="1" applyBorder="1" applyAlignment="1">
      <alignment horizontal="center"/>
    </xf>
    <xf numFmtId="0" fontId="9" fillId="3" borderId="41" xfId="0" applyFont="1" applyFill="1" applyBorder="1"/>
    <xf numFmtId="0" fontId="9" fillId="3" borderId="31" xfId="0" applyFont="1" applyFill="1" applyBorder="1"/>
    <xf numFmtId="0" fontId="0" fillId="3" borderId="30" xfId="0" applyFill="1" applyBorder="1" applyAlignment="1">
      <alignment horizontal="center"/>
    </xf>
    <xf numFmtId="0" fontId="9" fillId="3" borderId="5" xfId="0" applyFont="1" applyFill="1" applyBorder="1"/>
    <xf numFmtId="167" fontId="0" fillId="3" borderId="22" xfId="0" applyNumberFormat="1" applyFill="1" applyBorder="1"/>
    <xf numFmtId="0" fontId="0" fillId="3" borderId="5" xfId="0" applyFill="1" applyBorder="1"/>
    <xf numFmtId="0" fontId="9" fillId="3" borderId="4" xfId="0" applyFont="1" applyFill="1" applyBorder="1" applyAlignment="1">
      <alignment horizontal="center"/>
    </xf>
    <xf numFmtId="44" fontId="0" fillId="3" borderId="0" xfId="1" applyFont="1" applyFill="1" applyBorder="1" applyAlignment="1"/>
    <xf numFmtId="167" fontId="0" fillId="3" borderId="22" xfId="1" applyNumberFormat="1" applyFont="1" applyFill="1" applyBorder="1" applyAlignment="1"/>
    <xf numFmtId="167" fontId="9" fillId="3" borderId="55" xfId="0" applyNumberFormat="1" applyFont="1" applyFill="1" applyBorder="1"/>
    <xf numFmtId="167" fontId="2" fillId="3" borderId="27" xfId="1" applyNumberFormat="1" applyFont="1" applyFill="1" applyBorder="1" applyAlignment="1"/>
    <xf numFmtId="1" fontId="18" fillId="0" borderId="51" xfId="0" applyNumberFormat="1" applyFont="1" applyBorder="1" applyAlignment="1">
      <alignment horizontal="center"/>
    </xf>
    <xf numFmtId="167" fontId="18" fillId="0" borderId="22" xfId="4" applyNumberFormat="1" applyFont="1" applyBorder="1"/>
    <xf numFmtId="170" fontId="0" fillId="0" borderId="0" xfId="0" applyNumberFormat="1"/>
    <xf numFmtId="0" fontId="0" fillId="5" borderId="0" xfId="0" applyFill="1"/>
    <xf numFmtId="44" fontId="0" fillId="5" borderId="0" xfId="1" applyFont="1" applyFill="1"/>
    <xf numFmtId="0" fontId="9" fillId="5" borderId="0" xfId="0" applyFont="1" applyFill="1"/>
    <xf numFmtId="0" fontId="0" fillId="0" borderId="49" xfId="0" applyBorder="1" applyAlignment="1">
      <alignment horizontal="center"/>
    </xf>
    <xf numFmtId="44" fontId="18" fillId="0" borderId="5" xfId="0" applyNumberFormat="1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167" fontId="0" fillId="0" borderId="26" xfId="4" applyNumberFormat="1" applyFont="1" applyBorder="1"/>
    <xf numFmtId="44" fontId="5" fillId="0" borderId="42" xfId="1" applyFont="1" applyFill="1" applyBorder="1" applyAlignment="1"/>
    <xf numFmtId="0" fontId="0" fillId="0" borderId="42" xfId="0" applyBorder="1" applyAlignment="1">
      <alignment horizontal="center"/>
    </xf>
    <xf numFmtId="169" fontId="0" fillId="0" borderId="0" xfId="0" applyNumberFormat="1"/>
    <xf numFmtId="0" fontId="18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3" borderId="33" xfId="0" applyFill="1" applyBorder="1" applyAlignment="1">
      <alignment horizontal="center"/>
    </xf>
    <xf numFmtId="44" fontId="5" fillId="3" borderId="41" xfId="1" applyFont="1" applyFill="1" applyBorder="1" applyAlignment="1"/>
    <xf numFmtId="44" fontId="5" fillId="3" borderId="5" xfId="1" applyFont="1" applyFill="1" applyBorder="1" applyAlignment="1"/>
    <xf numFmtId="44" fontId="5" fillId="3" borderId="51" xfId="1" applyFont="1" applyFill="1" applyBorder="1" applyAlignment="1"/>
    <xf numFmtId="0" fontId="0" fillId="3" borderId="42" xfId="0" applyFill="1" applyBorder="1" applyAlignment="1">
      <alignment horizontal="center"/>
    </xf>
    <xf numFmtId="44" fontId="5" fillId="3" borderId="42" xfId="1" applyFont="1" applyFill="1" applyBorder="1" applyAlignment="1"/>
    <xf numFmtId="0" fontId="3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2" borderId="7" xfId="0" applyFont="1" applyFill="1" applyBorder="1" applyAlignment="1">
      <alignment horizontal="center" vertical="center" wrapText="1"/>
    </xf>
    <xf numFmtId="166" fontId="6" fillId="2" borderId="11" xfId="0" applyNumberFormat="1" applyFont="1" applyFill="1" applyBorder="1" applyAlignment="1">
      <alignment horizontal="center" vertical="center" wrapText="1"/>
    </xf>
    <xf numFmtId="44" fontId="6" fillId="0" borderId="13" xfId="1" applyFont="1" applyFill="1" applyBorder="1" applyAlignment="1">
      <alignment vertical="center"/>
    </xf>
    <xf numFmtId="44" fontId="6" fillId="0" borderId="13" xfId="1" applyFont="1" applyFill="1" applyBorder="1" applyAlignment="1">
      <alignment horizontal="center" vertical="center"/>
    </xf>
    <xf numFmtId="44" fontId="6" fillId="0" borderId="17" xfId="1" applyFont="1" applyFill="1" applyBorder="1" applyAlignment="1">
      <alignment vertical="center"/>
    </xf>
    <xf numFmtId="167" fontId="8" fillId="0" borderId="18" xfId="1" applyNumberFormat="1" applyFont="1" applyFill="1" applyBorder="1" applyAlignment="1">
      <alignment horizontal="right" vertical="center"/>
    </xf>
    <xf numFmtId="167" fontId="8" fillId="0" borderId="21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67" fontId="8" fillId="0" borderId="66" xfId="1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2" xfId="0" applyFont="1" applyBorder="1"/>
    <xf numFmtId="166" fontId="1" fillId="0" borderId="0" xfId="0" applyNumberFormat="1" applyFont="1" applyAlignment="1">
      <alignment vertical="center"/>
    </xf>
    <xf numFmtId="0" fontId="23" fillId="0" borderId="0" xfId="0" applyFont="1" applyAlignment="1">
      <alignment horizontal="left" vertical="center" indent="6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14" fontId="6" fillId="0" borderId="0" xfId="0" applyNumberFormat="1" applyFont="1" applyAlignment="1">
      <alignment horizontal="center"/>
    </xf>
    <xf numFmtId="0" fontId="4" fillId="0" borderId="0" xfId="0" applyFont="1"/>
    <xf numFmtId="0" fontId="4" fillId="0" borderId="1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14" fontId="27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center"/>
    </xf>
    <xf numFmtId="0" fontId="22" fillId="0" borderId="0" xfId="0" applyFont="1"/>
    <xf numFmtId="0" fontId="6" fillId="0" borderId="0" xfId="0" applyFont="1"/>
    <xf numFmtId="0" fontId="5" fillId="0" borderId="0" xfId="0" applyFont="1"/>
    <xf numFmtId="0" fontId="6" fillId="6" borderId="68" xfId="0" applyFont="1" applyFill="1" applyBorder="1" applyAlignment="1">
      <alignment horizontal="center" vertical="center" wrapText="1"/>
    </xf>
    <xf numFmtId="0" fontId="6" fillId="2" borderId="69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justify" vertical="center" wrapText="1"/>
    </xf>
    <xf numFmtId="0" fontId="5" fillId="2" borderId="69" xfId="0" applyFont="1" applyFill="1" applyBorder="1" applyAlignment="1">
      <alignment horizontal="center" vertical="center" wrapText="1"/>
    </xf>
    <xf numFmtId="44" fontId="4" fillId="2" borderId="69" xfId="1" applyFont="1" applyFill="1" applyBorder="1" applyAlignment="1">
      <alignment vertical="center"/>
    </xf>
    <xf numFmtId="0" fontId="5" fillId="0" borderId="7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71" xfId="0" applyBorder="1"/>
    <xf numFmtId="0" fontId="5" fillId="0" borderId="27" xfId="0" applyFont="1" applyBorder="1" applyAlignment="1">
      <alignment horizontal="center" vertical="center" wrapText="1"/>
    </xf>
    <xf numFmtId="44" fontId="4" fillId="0" borderId="71" xfId="1" applyFont="1" applyFill="1" applyBorder="1" applyAlignment="1">
      <alignment vertical="center"/>
    </xf>
    <xf numFmtId="44" fontId="4" fillId="0" borderId="71" xfId="1" applyFont="1" applyFill="1" applyBorder="1" applyAlignment="1">
      <alignment horizontal="center" vertical="center"/>
    </xf>
    <xf numFmtId="0" fontId="0" fillId="0" borderId="72" xfId="0" applyBorder="1"/>
    <xf numFmtId="0" fontId="0" fillId="0" borderId="73" xfId="0" applyBorder="1"/>
    <xf numFmtId="0" fontId="6" fillId="0" borderId="68" xfId="0" applyFont="1" applyBorder="1" applyAlignment="1">
      <alignment vertical="center"/>
    </xf>
    <xf numFmtId="44" fontId="4" fillId="0" borderId="68" xfId="1" applyFont="1" applyFill="1" applyBorder="1" applyAlignment="1">
      <alignment vertical="center"/>
    </xf>
    <xf numFmtId="44" fontId="3" fillId="0" borderId="68" xfId="1" applyFont="1" applyFill="1" applyBorder="1" applyAlignment="1">
      <alignment vertical="center"/>
    </xf>
    <xf numFmtId="0" fontId="6" fillId="2" borderId="71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vertical="center" wrapText="1"/>
    </xf>
    <xf numFmtId="0" fontId="6" fillId="8" borderId="68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vertical="center" wrapText="1"/>
    </xf>
    <xf numFmtId="0" fontId="29" fillId="2" borderId="6" xfId="0" applyFont="1" applyFill="1" applyBorder="1" applyAlignment="1">
      <alignment vertical="center" wrapText="1"/>
    </xf>
    <xf numFmtId="165" fontId="1" fillId="0" borderId="0" xfId="4" applyFont="1" applyFill="1"/>
    <xf numFmtId="165" fontId="6" fillId="0" borderId="0" xfId="4" applyFont="1" applyFill="1"/>
    <xf numFmtId="165" fontId="1" fillId="0" borderId="0" xfId="4" applyFont="1" applyFill="1" applyAlignment="1">
      <alignment vertical="center"/>
    </xf>
    <xf numFmtId="0" fontId="6" fillId="2" borderId="70" xfId="0" quotePrefix="1" applyFont="1" applyFill="1" applyBorder="1" applyAlignment="1">
      <alignment horizontal="left" vertical="center" wrapText="1"/>
    </xf>
    <xf numFmtId="44" fontId="3" fillId="2" borderId="70" xfId="1" applyFont="1" applyFill="1" applyBorder="1" applyAlignment="1">
      <alignment horizontal="center" vertical="center"/>
    </xf>
    <xf numFmtId="0" fontId="10" fillId="0" borderId="0" xfId="0" applyFont="1"/>
    <xf numFmtId="0" fontId="6" fillId="2" borderId="69" xfId="0" applyFont="1" applyFill="1" applyBorder="1" applyAlignment="1">
      <alignment horizontal="justify" vertical="center" wrapText="1"/>
    </xf>
    <xf numFmtId="0" fontId="6" fillId="8" borderId="70" xfId="0" applyFont="1" applyFill="1" applyBorder="1" applyAlignment="1">
      <alignment horizontal="justify" vertical="center" wrapText="1"/>
    </xf>
    <xf numFmtId="0" fontId="5" fillId="2" borderId="70" xfId="0" applyFont="1" applyFill="1" applyBorder="1" applyAlignment="1">
      <alignment horizontal="center" vertical="center" wrapText="1"/>
    </xf>
    <xf numFmtId="44" fontId="4" fillId="2" borderId="70" xfId="1" applyFont="1" applyFill="1" applyBorder="1" applyAlignment="1">
      <alignment vertical="center"/>
    </xf>
    <xf numFmtId="0" fontId="6" fillId="0" borderId="71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justify" vertical="center" wrapText="1"/>
    </xf>
    <xf numFmtId="0" fontId="0" fillId="0" borderId="71" xfId="0" applyBorder="1" applyAlignment="1">
      <alignment vertical="center"/>
    </xf>
    <xf numFmtId="0" fontId="0" fillId="0" borderId="72" xfId="0" applyBorder="1" applyAlignment="1">
      <alignment vertical="center"/>
    </xf>
    <xf numFmtId="44" fontId="4" fillId="0" borderId="74" xfId="1" applyFont="1" applyFill="1" applyBorder="1" applyAlignment="1">
      <alignment vertical="center"/>
    </xf>
    <xf numFmtId="44" fontId="4" fillId="0" borderId="75" xfId="1" applyFont="1" applyFill="1" applyBorder="1" applyAlignment="1">
      <alignment vertical="center"/>
    </xf>
    <xf numFmtId="49" fontId="6" fillId="2" borderId="70" xfId="0" applyNumberFormat="1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6" fillId="9" borderId="70" xfId="0" applyFont="1" applyFill="1" applyBorder="1" applyAlignment="1">
      <alignment horizontal="justify" vertical="center" wrapText="1"/>
    </xf>
    <xf numFmtId="0" fontId="6" fillId="2" borderId="72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71" xfId="0" applyFont="1" applyFill="1" applyBorder="1" applyAlignment="1">
      <alignment horizontal="justify" vertical="center" wrapText="1"/>
    </xf>
    <xf numFmtId="0" fontId="5" fillId="2" borderId="71" xfId="0" applyFont="1" applyFill="1" applyBorder="1" applyAlignment="1">
      <alignment horizontal="center" vertical="center" wrapText="1"/>
    </xf>
    <xf numFmtId="44" fontId="4" fillId="2" borderId="71" xfId="1" applyFont="1" applyFill="1" applyBorder="1" applyAlignment="1">
      <alignment vertical="center"/>
    </xf>
    <xf numFmtId="0" fontId="5" fillId="2" borderId="71" xfId="0" applyFont="1" applyFill="1" applyBorder="1" applyAlignment="1">
      <alignment horizontal="justify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1" fillId="0" borderId="7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4" fillId="2" borderId="1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32" fillId="2" borderId="71" xfId="0" applyFont="1" applyFill="1" applyBorder="1" applyAlignment="1">
      <alignment horizontal="justify" vertical="center" wrapText="1"/>
    </xf>
    <xf numFmtId="0" fontId="32" fillId="0" borderId="0" xfId="0" applyFont="1"/>
    <xf numFmtId="0" fontId="33" fillId="0" borderId="0" xfId="0" applyFont="1"/>
    <xf numFmtId="2" fontId="33" fillId="0" borderId="0" xfId="0" applyNumberFormat="1" applyFont="1"/>
    <xf numFmtId="0" fontId="1" fillId="0" borderId="0" xfId="0" applyFont="1" applyAlignment="1">
      <alignment wrapText="1"/>
    </xf>
    <xf numFmtId="0" fontId="33" fillId="0" borderId="0" xfId="0" applyFont="1" applyAlignment="1">
      <alignment vertical="center"/>
    </xf>
    <xf numFmtId="0" fontId="6" fillId="10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4" fillId="0" borderId="0" xfId="0" applyFont="1"/>
    <xf numFmtId="2" fontId="6" fillId="0" borderId="0" xfId="0" applyNumberFormat="1" applyFont="1"/>
    <xf numFmtId="0" fontId="6" fillId="11" borderId="68" xfId="0" applyFont="1" applyFill="1" applyBorder="1" applyAlignment="1">
      <alignment horizontal="center" vertical="center" wrapText="1"/>
    </xf>
    <xf numFmtId="2" fontId="33" fillId="0" borderId="0" xfId="0" applyNumberFormat="1" applyFont="1" applyAlignment="1">
      <alignment vertical="center"/>
    </xf>
    <xf numFmtId="0" fontId="6" fillId="12" borderId="71" xfId="0" applyFont="1" applyFill="1" applyBorder="1" applyAlignment="1">
      <alignment horizontal="center" vertical="center" wrapText="1"/>
    </xf>
    <xf numFmtId="0" fontId="5" fillId="12" borderId="71" xfId="0" applyFont="1" applyFill="1" applyBorder="1" applyAlignment="1">
      <alignment horizontal="justify" vertical="center" wrapText="1"/>
    </xf>
    <xf numFmtId="0" fontId="5" fillId="12" borderId="71" xfId="0" applyFont="1" applyFill="1" applyBorder="1" applyAlignment="1">
      <alignment horizontal="center" vertical="center" wrapText="1"/>
    </xf>
    <xf numFmtId="44" fontId="32" fillId="12" borderId="71" xfId="1" applyFont="1" applyFill="1" applyBorder="1" applyAlignment="1">
      <alignment horizontal="center" vertical="center"/>
    </xf>
    <xf numFmtId="0" fontId="32" fillId="0" borderId="71" xfId="0" applyFont="1" applyBorder="1" applyAlignment="1">
      <alignment vertical="center"/>
    </xf>
    <xf numFmtId="44" fontId="5" fillId="0" borderId="71" xfId="1" applyFont="1" applyFill="1" applyBorder="1" applyAlignment="1">
      <alignment horizontal="center" vertical="center"/>
    </xf>
    <xf numFmtId="44" fontId="32" fillId="0" borderId="71" xfId="1" applyFont="1" applyFill="1" applyBorder="1" applyAlignment="1">
      <alignment horizontal="center" vertical="center"/>
    </xf>
    <xf numFmtId="2" fontId="33" fillId="3" borderId="0" xfId="0" applyNumberFormat="1" applyFont="1" applyFill="1" applyAlignment="1">
      <alignment vertical="center"/>
    </xf>
    <xf numFmtId="0" fontId="5" fillId="0" borderId="76" xfId="0" applyFont="1" applyBorder="1" applyAlignment="1">
      <alignment horizontal="center" vertical="center" wrapText="1"/>
    </xf>
    <xf numFmtId="44" fontId="5" fillId="0" borderId="72" xfId="1" applyFont="1" applyFill="1" applyBorder="1" applyAlignment="1">
      <alignment horizontal="center" vertical="center"/>
    </xf>
    <xf numFmtId="44" fontId="32" fillId="0" borderId="72" xfId="1" applyFont="1" applyFill="1" applyBorder="1" applyAlignment="1">
      <alignment horizontal="center" vertical="center"/>
    </xf>
    <xf numFmtId="0" fontId="6" fillId="12" borderId="70" xfId="0" applyFont="1" applyFill="1" applyBorder="1" applyAlignment="1">
      <alignment horizontal="center" vertical="center" wrapText="1"/>
    </xf>
    <xf numFmtId="0" fontId="10" fillId="12" borderId="70" xfId="0" applyFont="1" applyFill="1" applyBorder="1" applyAlignment="1">
      <alignment horizontal="center" vertical="center"/>
    </xf>
    <xf numFmtId="0" fontId="5" fillId="12" borderId="70" xfId="0" applyFont="1" applyFill="1" applyBorder="1" applyAlignment="1">
      <alignment horizontal="justify" vertical="center" wrapText="1"/>
    </xf>
    <xf numFmtId="0" fontId="5" fillId="12" borderId="70" xfId="0" applyFont="1" applyFill="1" applyBorder="1" applyAlignment="1">
      <alignment horizontal="center" vertical="center" wrapText="1"/>
    </xf>
    <xf numFmtId="44" fontId="5" fillId="12" borderId="70" xfId="1" applyFont="1" applyFill="1" applyBorder="1" applyAlignment="1">
      <alignment horizontal="center" vertical="center"/>
    </xf>
    <xf numFmtId="44" fontId="32" fillId="12" borderId="70" xfId="1" applyFont="1" applyFill="1" applyBorder="1" applyAlignment="1">
      <alignment horizontal="center" vertical="center"/>
    </xf>
    <xf numFmtId="0" fontId="5" fillId="0" borderId="73" xfId="0" applyFont="1" applyBorder="1" applyAlignment="1">
      <alignment horizontal="center" vertical="center" wrapText="1"/>
    </xf>
    <xf numFmtId="0" fontId="32" fillId="0" borderId="73" xfId="0" applyFont="1" applyBorder="1" applyAlignment="1">
      <alignment horizontal="center" vertical="center"/>
    </xf>
    <xf numFmtId="0" fontId="5" fillId="0" borderId="73" xfId="0" applyFont="1" applyBorder="1" applyAlignment="1">
      <alignment horizontal="justify" vertical="center" wrapText="1"/>
    </xf>
    <xf numFmtId="3" fontId="5" fillId="0" borderId="73" xfId="0" applyNumberFormat="1" applyFont="1" applyBorder="1" applyAlignment="1">
      <alignment horizontal="center" vertical="center" wrapText="1"/>
    </xf>
    <xf numFmtId="44" fontId="5" fillId="0" borderId="73" xfId="1" applyFont="1" applyFill="1" applyBorder="1" applyAlignment="1">
      <alignment horizontal="center" vertical="center"/>
    </xf>
    <xf numFmtId="0" fontId="6" fillId="12" borderId="72" xfId="0" applyFont="1" applyFill="1" applyBorder="1" applyAlignment="1">
      <alignment horizontal="center" vertical="center" wrapText="1"/>
    </xf>
    <xf numFmtId="0" fontId="10" fillId="12" borderId="72" xfId="0" applyFont="1" applyFill="1" applyBorder="1" applyAlignment="1">
      <alignment horizontal="center" vertical="center"/>
    </xf>
    <xf numFmtId="0" fontId="5" fillId="12" borderId="72" xfId="0" applyFont="1" applyFill="1" applyBorder="1" applyAlignment="1">
      <alignment horizontal="justify" vertical="center" wrapText="1"/>
    </xf>
    <xf numFmtId="0" fontId="5" fillId="12" borderId="72" xfId="0" applyFont="1" applyFill="1" applyBorder="1" applyAlignment="1">
      <alignment horizontal="center" vertical="center" wrapText="1"/>
    </xf>
    <xf numFmtId="44" fontId="5" fillId="12" borderId="72" xfId="1" applyFont="1" applyFill="1" applyBorder="1" applyAlignment="1">
      <alignment horizontal="center" vertical="center"/>
    </xf>
    <xf numFmtId="44" fontId="32" fillId="12" borderId="72" xfId="1" applyFont="1" applyFill="1" applyBorder="1" applyAlignment="1">
      <alignment horizontal="center" vertical="center"/>
    </xf>
    <xf numFmtId="0" fontId="5" fillId="0" borderId="74" xfId="0" applyFont="1" applyBorder="1" applyAlignment="1">
      <alignment horizontal="center" vertical="center" wrapText="1"/>
    </xf>
    <xf numFmtId="0" fontId="32" fillId="0" borderId="74" xfId="0" applyFont="1" applyBorder="1" applyAlignment="1">
      <alignment vertical="center"/>
    </xf>
    <xf numFmtId="0" fontId="5" fillId="0" borderId="74" xfId="0" applyFont="1" applyBorder="1" applyAlignment="1">
      <alignment horizontal="justify" vertical="center" wrapText="1"/>
    </xf>
    <xf numFmtId="44" fontId="5" fillId="0" borderId="74" xfId="1" applyFont="1" applyFill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0" fontId="5" fillId="0" borderId="68" xfId="0" quotePrefix="1" applyFont="1" applyBorder="1" applyAlignment="1">
      <alignment horizontal="left" vertical="center" wrapText="1"/>
    </xf>
    <xf numFmtId="0" fontId="5" fillId="0" borderId="68" xfId="0" applyFont="1" applyBorder="1" applyAlignment="1">
      <alignment horizontal="center" vertical="center" wrapText="1"/>
    </xf>
    <xf numFmtId="44" fontId="35" fillId="0" borderId="68" xfId="1" applyFont="1" applyFill="1" applyBorder="1" applyAlignment="1">
      <alignment horizontal="left" vertical="center"/>
    </xf>
    <xf numFmtId="44" fontId="36" fillId="0" borderId="68" xfId="1" applyFont="1" applyFill="1" applyBorder="1" applyAlignment="1">
      <alignment horizontal="left" vertical="center"/>
    </xf>
    <xf numFmtId="165" fontId="33" fillId="3" borderId="0" xfId="4" applyFont="1" applyFill="1" applyBorder="1" applyAlignment="1">
      <alignment vertical="center"/>
    </xf>
    <xf numFmtId="0" fontId="6" fillId="12" borderId="68" xfId="0" applyFont="1" applyFill="1" applyBorder="1" applyAlignment="1">
      <alignment horizontal="center" vertical="center" wrapText="1"/>
    </xf>
    <xf numFmtId="0" fontId="6" fillId="12" borderId="68" xfId="0" quotePrefix="1" applyFont="1" applyFill="1" applyBorder="1" applyAlignment="1">
      <alignment horizontal="left" vertical="center" wrapText="1"/>
    </xf>
    <xf numFmtId="9" fontId="5" fillId="0" borderId="68" xfId="5" applyFont="1" applyBorder="1" applyAlignment="1">
      <alignment horizontal="center" vertical="center" wrapText="1"/>
    </xf>
    <xf numFmtId="44" fontId="32" fillId="0" borderId="68" xfId="1" applyFont="1" applyFill="1" applyBorder="1" applyAlignment="1">
      <alignment horizontal="center" vertical="center"/>
    </xf>
    <xf numFmtId="44" fontId="32" fillId="0" borderId="71" xfId="1" applyFont="1" applyFill="1" applyBorder="1" applyAlignment="1">
      <alignment vertical="center"/>
    </xf>
    <xf numFmtId="171" fontId="33" fillId="0" borderId="0" xfId="0" applyNumberFormat="1" applyFont="1" applyAlignment="1">
      <alignment vertical="center"/>
    </xf>
    <xf numFmtId="0" fontId="5" fillId="0" borderId="69" xfId="0" applyFont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justify" vertical="center" wrapText="1"/>
    </xf>
    <xf numFmtId="0" fontId="6" fillId="2" borderId="76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vertical="center" wrapText="1"/>
    </xf>
    <xf numFmtId="44" fontId="32" fillId="0" borderId="72" xfId="1" applyFont="1" applyFill="1" applyBorder="1" applyAlignment="1">
      <alignment vertical="center"/>
    </xf>
    <xf numFmtId="0" fontId="6" fillId="2" borderId="74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vertical="center" wrapText="1"/>
    </xf>
    <xf numFmtId="0" fontId="5" fillId="2" borderId="74" xfId="0" applyFont="1" applyFill="1" applyBorder="1" applyAlignment="1">
      <alignment horizontal="center" vertical="center" wrapText="1"/>
    </xf>
    <xf numFmtId="0" fontId="6" fillId="2" borderId="72" xfId="0" quotePrefix="1" applyFont="1" applyFill="1" applyBorder="1" applyAlignment="1">
      <alignment horizontal="left" vertical="center" wrapText="1"/>
    </xf>
    <xf numFmtId="0" fontId="5" fillId="3" borderId="72" xfId="0" applyFont="1" applyFill="1" applyBorder="1" applyAlignment="1">
      <alignment horizontal="center" vertical="center" wrapText="1"/>
    </xf>
    <xf numFmtId="0" fontId="5" fillId="0" borderId="71" xfId="0" quotePrefix="1" applyFont="1" applyBorder="1" applyAlignment="1">
      <alignment horizontal="left" vertical="center" wrapText="1"/>
    </xf>
    <xf numFmtId="0" fontId="5" fillId="0" borderId="70" xfId="0" applyFont="1" applyBorder="1" applyAlignment="1">
      <alignment horizontal="center" vertical="center" wrapText="1"/>
    </xf>
    <xf numFmtId="9" fontId="5" fillId="0" borderId="71" xfId="5" applyFont="1" applyBorder="1" applyAlignment="1">
      <alignment horizontal="center" vertical="center" wrapText="1"/>
    </xf>
    <xf numFmtId="165" fontId="4" fillId="0" borderId="72" xfId="4" applyFont="1" applyFill="1" applyBorder="1" applyAlignment="1">
      <alignment horizontal="center" vertical="center"/>
    </xf>
    <xf numFmtId="44" fontId="4" fillId="0" borderId="72" xfId="1" applyFont="1" applyFill="1" applyBorder="1" applyAlignment="1">
      <alignment horizontal="center" vertical="center"/>
    </xf>
    <xf numFmtId="0" fontId="5" fillId="0" borderId="75" xfId="0" applyFont="1" applyBorder="1" applyAlignment="1">
      <alignment horizontal="center" vertical="center" wrapText="1"/>
    </xf>
    <xf numFmtId="0" fontId="5" fillId="0" borderId="75" xfId="0" quotePrefix="1" applyFont="1" applyBorder="1" applyAlignment="1">
      <alignment horizontal="left" vertical="center" wrapText="1"/>
    </xf>
    <xf numFmtId="9" fontId="5" fillId="0" borderId="75" xfId="5" applyFont="1" applyBorder="1" applyAlignment="1">
      <alignment horizontal="center" vertical="center" wrapText="1"/>
    </xf>
    <xf numFmtId="165" fontId="4" fillId="0" borderId="71" xfId="4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left" vertical="center" wrapText="1"/>
    </xf>
    <xf numFmtId="165" fontId="4" fillId="0" borderId="70" xfId="4" applyFont="1" applyFill="1" applyBorder="1" applyAlignment="1">
      <alignment horizontal="center" vertical="center"/>
    </xf>
    <xf numFmtId="44" fontId="4" fillId="0" borderId="76" xfId="1" applyFont="1" applyFill="1" applyBorder="1" applyAlignment="1">
      <alignment horizontal="center" vertical="center"/>
    </xf>
    <xf numFmtId="9" fontId="4" fillId="0" borderId="76" xfId="5" applyFont="1" applyFill="1" applyBorder="1" applyAlignment="1">
      <alignment horizontal="center" vertical="center"/>
    </xf>
    <xf numFmtId="44" fontId="4" fillId="0" borderId="75" xfId="1" applyFont="1" applyFill="1" applyBorder="1" applyAlignment="1">
      <alignment horizontal="center" vertical="center"/>
    </xf>
    <xf numFmtId="44" fontId="4" fillId="0" borderId="70" xfId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24" fillId="0" borderId="0" xfId="0" applyFont="1" applyAlignment="1">
      <alignment horizontal="left" vertical="top"/>
    </xf>
    <xf numFmtId="0" fontId="6" fillId="12" borderId="71" xfId="0" applyFont="1" applyFill="1" applyBorder="1" applyAlignment="1">
      <alignment horizontal="justify" vertical="center" wrapText="1"/>
    </xf>
    <xf numFmtId="0" fontId="5" fillId="0" borderId="71" xfId="0" applyFont="1" applyBorder="1" applyAlignment="1">
      <alignment horizontal="justify" vertical="center"/>
    </xf>
    <xf numFmtId="0" fontId="2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6" fillId="0" borderId="64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21" fillId="0" borderId="0" xfId="0" applyFont="1" applyAlignment="1">
      <alignment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65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4" fillId="0" borderId="34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0" borderId="77" xfId="0" applyFont="1" applyBorder="1" applyAlignment="1">
      <alignment vertical="center"/>
    </xf>
    <xf numFmtId="0" fontId="6" fillId="0" borderId="78" xfId="0" applyFont="1" applyBorder="1" applyAlignment="1">
      <alignment vertical="center"/>
    </xf>
    <xf numFmtId="0" fontId="6" fillId="0" borderId="79" xfId="0" applyFont="1" applyBorder="1" applyAlignment="1">
      <alignment vertic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0" fillId="0" borderId="4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" xfId="0" applyBorder="1"/>
    <xf numFmtId="0" fontId="0" fillId="0" borderId="0" xfId="0"/>
    <xf numFmtId="0" fontId="0" fillId="0" borderId="5" xfId="0" applyBorder="1"/>
    <xf numFmtId="0" fontId="9" fillId="4" borderId="3" xfId="0" applyFont="1" applyFill="1" applyBorder="1" applyAlignment="1">
      <alignment horizontal="center"/>
    </xf>
    <xf numFmtId="0" fontId="9" fillId="0" borderId="4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" fontId="12" fillId="0" borderId="1" xfId="0" applyNumberFormat="1" applyFont="1" applyBorder="1" applyAlignment="1">
      <alignment horizontal="center"/>
    </xf>
    <xf numFmtId="1" fontId="12" fillId="0" borderId="58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9" xfId="0" applyBorder="1" applyAlignment="1">
      <alignment horizontal="center"/>
    </xf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9" fillId="4" borderId="45" xfId="0" applyFont="1" applyFill="1" applyBorder="1" applyAlignment="1">
      <alignment horizontal="center"/>
    </xf>
    <xf numFmtId="0" fontId="9" fillId="4" borderId="31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0" fillId="0" borderId="34" xfId="0" applyBorder="1"/>
    <xf numFmtId="0" fontId="0" fillId="0" borderId="31" xfId="0" applyBorder="1"/>
    <xf numFmtId="0" fontId="0" fillId="0" borderId="41" xfId="0" applyBorder="1"/>
    <xf numFmtId="0" fontId="9" fillId="0" borderId="28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0" fillId="0" borderId="38" xfId="0" applyBorder="1"/>
    <xf numFmtId="0" fontId="0" fillId="0" borderId="25" xfId="0" applyBorder="1"/>
    <xf numFmtId="0" fontId="0" fillId="0" borderId="39" xfId="0" applyBorder="1"/>
    <xf numFmtId="0" fontId="0" fillId="0" borderId="2" xfId="0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9" fillId="4" borderId="60" xfId="0" applyFont="1" applyFill="1" applyBorder="1" applyAlignment="1">
      <alignment horizontal="center"/>
    </xf>
    <xf numFmtId="0" fontId="9" fillId="4" borderId="61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7" xfId="0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left"/>
    </xf>
    <xf numFmtId="0" fontId="9" fillId="0" borderId="24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7" xfId="0" applyFont="1" applyBorder="1" applyAlignment="1">
      <alignment horizontal="left" wrapText="1"/>
    </xf>
    <xf numFmtId="0" fontId="18" fillId="0" borderId="4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5" xfId="0" applyFont="1" applyBorder="1" applyAlignment="1">
      <alignment horizontal="left"/>
    </xf>
    <xf numFmtId="0" fontId="0" fillId="3" borderId="4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34" xfId="0" applyFill="1" applyBorder="1" applyAlignment="1">
      <alignment horizontal="left"/>
    </xf>
    <xf numFmtId="0" fontId="0" fillId="3" borderId="31" xfId="0" applyFill="1" applyBorder="1" applyAlignment="1">
      <alignment horizontal="left"/>
    </xf>
    <xf numFmtId="0" fontId="0" fillId="3" borderId="41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5" xfId="0" applyFill="1" applyBorder="1" applyAlignment="1">
      <alignment horizontal="left"/>
    </xf>
    <xf numFmtId="0" fontId="9" fillId="3" borderId="40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38" xfId="0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0" fillId="3" borderId="38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15" fontId="13" fillId="0" borderId="1" xfId="0" applyNumberFormat="1" applyFont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27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18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34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18" fillId="0" borderId="4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58" xfId="0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18" fillId="3" borderId="0" xfId="0" applyFont="1" applyFill="1" applyAlignment="1">
      <alignment vertical="center"/>
    </xf>
    <xf numFmtId="0" fontId="18" fillId="3" borderId="5" xfId="0" applyFont="1" applyFill="1" applyBorder="1" applyAlignment="1">
      <alignment vertical="center"/>
    </xf>
    <xf numFmtId="1" fontId="19" fillId="0" borderId="1" xfId="0" applyNumberFormat="1" applyFont="1" applyBorder="1" applyAlignment="1">
      <alignment horizontal="center"/>
    </xf>
    <xf numFmtId="1" fontId="19" fillId="0" borderId="58" xfId="0" applyNumberFormat="1" applyFont="1" applyBorder="1" applyAlignment="1">
      <alignment horizontal="center"/>
    </xf>
    <xf numFmtId="14" fontId="19" fillId="0" borderId="1" xfId="0" applyNumberFormat="1" applyFont="1" applyBorder="1" applyAlignment="1">
      <alignment horizontal="center"/>
    </xf>
    <xf numFmtId="0" fontId="19" fillId="0" borderId="58" xfId="0" applyFont="1" applyBorder="1" applyAlignment="1">
      <alignment horizontal="center"/>
    </xf>
    <xf numFmtId="15" fontId="19" fillId="0" borderId="1" xfId="0" applyNumberFormat="1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58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0" fillId="3" borderId="34" xfId="0" applyFill="1" applyBorder="1"/>
    <xf numFmtId="0" fontId="0" fillId="3" borderId="31" xfId="0" applyFill="1" applyBorder="1"/>
    <xf numFmtId="0" fontId="0" fillId="3" borderId="41" xfId="0" applyFill="1" applyBorder="1"/>
    <xf numFmtId="0" fontId="0" fillId="3" borderId="34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0" fillId="3" borderId="38" xfId="0" applyFill="1" applyBorder="1"/>
    <xf numFmtId="0" fontId="0" fillId="3" borderId="25" xfId="0" applyFill="1" applyBorder="1"/>
    <xf numFmtId="0" fontId="0" fillId="3" borderId="39" xfId="0" applyFill="1" applyBorder="1"/>
    <xf numFmtId="0" fontId="9" fillId="3" borderId="40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</cellXfs>
  <cellStyles count="13">
    <cellStyle name="Comma" xfId="4" builtinId="3"/>
    <cellStyle name="Comma 2" xfId="10" xr:uid="{00000000-0005-0000-0000-000001000000}"/>
    <cellStyle name="Comma 3" xfId="12" xr:uid="{00000000-0005-0000-0000-000002000000}"/>
    <cellStyle name="Currency" xfId="1" builtinId="4"/>
    <cellStyle name="Currency 2" xfId="7" xr:uid="{00000000-0005-0000-0000-000004000000}"/>
    <cellStyle name="Currency 3" xfId="8" xr:uid="{00000000-0005-0000-0000-000005000000}"/>
    <cellStyle name="Currency 3 2" xfId="6" xr:uid="{00000000-0005-0000-0000-000006000000}"/>
    <cellStyle name="Currency 4" xfId="9" xr:uid="{00000000-0005-0000-0000-000007000000}"/>
    <cellStyle name="Normal" xfId="0" builtinId="0"/>
    <cellStyle name="Normal 2" xfId="2" xr:uid="{00000000-0005-0000-0000-000009000000}"/>
    <cellStyle name="Normal 3" xfId="3" xr:uid="{00000000-0005-0000-0000-00000A000000}"/>
    <cellStyle name="Normal 3 2" xfId="11" xr:uid="{00000000-0005-0000-0000-00000B000000}"/>
    <cellStyle name="Percent" xfId="5" builtinId="5"/>
  </cellStyles>
  <dxfs count="0"/>
  <tableStyles count="0" defaultTableStyle="TableStyleMedium2" defaultPivotStyle="PivotStyleLight16"/>
  <colors>
    <mruColors>
      <color rgb="FF00FF00"/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133349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85726</xdr:rowOff>
    </xdr:from>
    <xdr:to>
      <xdr:col>8</xdr:col>
      <xdr:colOff>793210</xdr:colOff>
      <xdr:row>7</xdr:row>
      <xdr:rowOff>28576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5726"/>
          <a:ext cx="655583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6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95251</xdr:rowOff>
    </xdr:from>
    <xdr:to>
      <xdr:col>8</xdr:col>
      <xdr:colOff>971550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1"/>
          <a:ext cx="67818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95250</xdr:rowOff>
    </xdr:from>
    <xdr:to>
      <xdr:col>8</xdr:col>
      <xdr:colOff>942974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0"/>
          <a:ext cx="67532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95251</xdr:rowOff>
    </xdr:from>
    <xdr:to>
      <xdr:col>8</xdr:col>
      <xdr:colOff>962025</xdr:colOff>
      <xdr:row>7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5251"/>
          <a:ext cx="6753224" cy="128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8</xdr:col>
      <xdr:colOff>962025</xdr:colOff>
      <xdr:row>7</xdr:row>
      <xdr:rowOff>114299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674370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95251</xdr:rowOff>
    </xdr:from>
    <xdr:to>
      <xdr:col>8</xdr:col>
      <xdr:colOff>885824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1"/>
          <a:ext cx="669607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04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866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1104900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705726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1095375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696201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alakanthan.Iyer\Zutari\Trevor%20Mkhize%20-%20ECDOH%20FIRE%20TENDER%20PACK\Unpriced\Latest\C2.2%20Fire%20detection%20and%20prevention%20Maintenance%20Cluster%201%20Alfred%20Nzo%20BOQ%20rev%201.xlsx" TargetMode="External"/><Relationship Id="rId1" Type="http://schemas.openxmlformats.org/officeDocument/2006/relationships/externalLinkPath" Target="C2.2%20Fire%20detection%20and%20prevention%20Maintenance%20Cluster%201%20Alfred%20Nzo%20BOQ%20rev%20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06/relationships/xlExternalLinkPath/xlPathMissing" Target="02%20C2.2%20Boiler%20and%20calorifier%20Maintenance%20Cluster%201%20OR%20BOQ%20rev%202.xlsx" TargetMode="External"/><Relationship Id="rId1" Type="http://schemas.openxmlformats.org/officeDocument/2006/relationships/externalLinkPath" Target="https://zutarilive.sharepoint.com/sites/1002917/Shared%20Documents/General/Tender%20Documents/Boiler%20&amp;%20Calorifier/02%20C2.2%20Boiler%20and%20calorifier%20Maintenance%20Cluster%201%20OR%20BOQ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CHED 1B-1_AN"/>
      <sheetName val="SCHED 1B-2_AN"/>
      <sheetName val="SCHED 1B-3A_AN"/>
      <sheetName val="SCHED 1B-4_AN"/>
      <sheetName val="SCHED 1B-5_AN"/>
      <sheetName val="SCHED 1B-6_AN"/>
      <sheetName val="SCHED 2B-1_AN"/>
      <sheetName val="SCHED 2B-2_AN"/>
      <sheetName val="SCHED 2B-3_AN"/>
      <sheetName val="SCHED 2B-4_AN"/>
      <sheetName val="SCHEDULE 3B-1_AN"/>
      <sheetName val="WORK ORDERS  01 LAETITIA BAM CH"/>
      <sheetName val="JOSE PEARSON TB HOSPITAL (02)"/>
      <sheetName val="NEW BRIGHTON MORTUARY (03)"/>
      <sheetName val="DORA NGIZA HOSPITAL (04)"/>
      <sheetName val="LAETITIA BAM CHC (05)"/>
      <sheetName val="MOTHERWELL CHC (06)"/>
      <sheetName val="MOTHERWEL CHC (07)"/>
      <sheetName val="ORSMOND TB HOSPITAL (08)"/>
      <sheetName val="JOSE PEARSON TB HOSPITAL (09)"/>
      <sheetName val="LIVINGSTONE HOSPITAL (10)"/>
      <sheetName val="LAETITIA BAM CHC (11)"/>
      <sheetName val="WEST END (12)"/>
      <sheetName val="PORT ELIZABETH PRO.(13)"/>
      <sheetName val="DORA NGIZA HOSP (14)"/>
      <sheetName val="ORSMOND TB HOSP (15)"/>
      <sheetName val="MOUNT RD MORT. (16)"/>
      <sheetName val="PARMACEUTICA DEP (17)"/>
      <sheetName val="DORA NGIZA HOSP (18)"/>
      <sheetName val="DORA NGIZA (19)"/>
      <sheetName val="LIVINGSTONE HOSPITAL (20)"/>
      <sheetName val="PE PROV. HOSPITAL (21)"/>
      <sheetName val="GQEBERA CHC (22)"/>
      <sheetName val="PORT EZIABERTH MEDIC DEPOT(23)"/>
      <sheetName val="LIVINGSTONE HOSPITAL (24)"/>
      <sheetName val="MOTHERWELL CHC (25)"/>
      <sheetName val="LIVINGSTONE HOSPITAL (26)"/>
      <sheetName val="GQEBERA CHC (27)"/>
      <sheetName val="DORA NGINZA HOSPITAL (28)"/>
      <sheetName val="ELIZABETH DOKIN HOSP(29)"/>
      <sheetName val="PORT ELIZABETH PROV (30)"/>
      <sheetName val="MOUNTROAD MORTUARY (31)"/>
      <sheetName val="UITENHAGE PRO.HOSPITAL (32)"/>
      <sheetName val="JOSE PEARSON TB HSPITAL (33)"/>
      <sheetName val="LAETITA BAM CHC (34)"/>
      <sheetName val="MOTHEWELL CHC (35)"/>
      <sheetName val="LAETITA BAM CHC (36)"/>
      <sheetName val="PE PROV. (37)"/>
      <sheetName val="ORSMOND TB HOSP. (38)"/>
      <sheetName val="Gqebera CHC (39)"/>
      <sheetName val="Dora Ngiza (40)"/>
      <sheetName val="PE Pronvincial Hospital (41)"/>
      <sheetName val="Motherwell CHC (42)"/>
      <sheetName val="Westend Clinic (43)"/>
      <sheetName val="Dora Ngiza (44)"/>
      <sheetName val="Elizabeth Hospital (45)"/>
      <sheetName val="Jose Pearson (46)"/>
      <sheetName val="Livingstone Hospital (47)"/>
      <sheetName val="PE Pro. Hosp (48)"/>
      <sheetName val="Elizabeth Donken hosp.(49)"/>
      <sheetName val="Dora Ngiza (50)"/>
      <sheetName val="Dora Ngiza (51)"/>
      <sheetName val="West End (52)"/>
      <sheetName val="Elizabeth Hospital (53)"/>
      <sheetName val="Orsmond TB Hosp.(54)"/>
      <sheetName val="Port Elizabeth (55)"/>
      <sheetName val="Livingston Hosp (56)"/>
      <sheetName val="New Brighton M.(57)"/>
      <sheetName val="West End (58)"/>
      <sheetName val="Dora Ngiza chc (59)"/>
      <sheetName val="New Brighston (60)"/>
      <sheetName val="Jose Pearson TB Hosp (61)"/>
      <sheetName val="Jose Pearson TB Hosp (62)"/>
      <sheetName val="Livingstone Hosp (63)"/>
      <sheetName val="Jose Pearson TB Hosp (64)"/>
      <sheetName val="Motherwell chc (65)"/>
      <sheetName val="Dora Ngiza (66)"/>
      <sheetName val="Orsmond TB Hosp (66)"/>
      <sheetName val="Dora Ngiza Hosp (67)"/>
      <sheetName val="Uitenhage Forensic (68)"/>
      <sheetName val="Dora Ngiza Hospital (70)"/>
      <sheetName val="Jose Pearson Sant (71)"/>
      <sheetName val="Gqebera chc (72)"/>
      <sheetName val="Dora Ngiza Hospital (73)"/>
      <sheetName val="Jose Pearson Sant (74)"/>
      <sheetName val="Livingston Hospital (75)"/>
      <sheetName val="Leticia Bam Hospital (76)"/>
      <sheetName val="Unitenhage Pro (69)"/>
      <sheetName val="Gqebera chc (77)"/>
      <sheetName val="PE Prov (78)"/>
      <sheetName val="Linvingston (79)"/>
      <sheetName val="Dora Ngiza (80)"/>
      <sheetName val="Dora Ngiza (81)"/>
      <sheetName val="Galvendale Foresic (83)"/>
      <sheetName val="Struandale Depot (84)"/>
      <sheetName val="PE Prov (85)"/>
      <sheetName val="West End (86)"/>
      <sheetName val="Livingston Hospital (87)"/>
      <sheetName val="Dora Ngiza (88)"/>
      <sheetName val="Mt Road (82)"/>
      <sheetName val="West End (89)"/>
      <sheetName val="Walton Conyng (90)"/>
      <sheetName val="Uitenhage Hospital  (91)"/>
      <sheetName val="Jose Pearson Hospital (92)"/>
      <sheetName val="Motherwell Hospital (93)"/>
      <sheetName val="West End chc (94)"/>
      <sheetName val="Qoutation "/>
      <sheetName val="Jose Pearson Hospital (95)"/>
      <sheetName val="Qoutation Jose Pearson"/>
      <sheetName val="Jose Pearson"/>
      <sheetName val="Dora Ngiza (96)"/>
      <sheetName val="Uitenhage Pro (97)"/>
      <sheetName val="Jose Pearson (98)"/>
      <sheetName val="Dora Ngiza (99)"/>
      <sheetName val="Gqebera chc (100)"/>
      <sheetName val="Jose Pearson (101)"/>
      <sheetName val="Dora Ngiza (102)"/>
      <sheetName val="PE PRO. (103)"/>
      <sheetName val="West End (104)"/>
    </sheetNames>
    <sheetDataSet>
      <sheetData sheetId="0">
        <row r="2">
          <cell r="B2" t="str">
            <v>SCHEDULE MAINTENANCE OF FIRE DETECTION &amp; PREVENTION  EQUIPMENT AT CLUSTER ONE (1) – OR TAMBO AND ALFRED NZO DISTRICT – HEALTH FACILITIES (36 MONTHS)</v>
          </cell>
        </row>
        <row r="4">
          <cell r="D4" t="str">
            <v>SCMU3-2526-0191-HO</v>
          </cell>
          <cell r="F4" t="str">
            <v>ALFRED NZO DISTRICT</v>
          </cell>
        </row>
        <row r="5">
          <cell r="F5" t="str">
            <v xml:space="preserve">Cluster 1 </v>
          </cell>
        </row>
        <row r="6">
          <cell r="D6" t="str">
            <v>Fire detection and prevention equipment</v>
          </cell>
        </row>
      </sheetData>
      <sheetData sheetId="1">
        <row r="6">
          <cell r="D6" t="str">
            <v xml:space="preserve">FIXED CHARGE AND VALUE RELATED ITEMS APPLICABLE TO ALL WORK </v>
          </cell>
        </row>
      </sheetData>
      <sheetData sheetId="2">
        <row r="6">
          <cell r="D6" t="str">
            <v xml:space="preserve">FIXED CHARGE AND VALUE RELATED ITEMS APPLICABLE TO ALL WORK </v>
          </cell>
        </row>
      </sheetData>
      <sheetData sheetId="3"/>
      <sheetData sheetId="4">
        <row r="6">
          <cell r="D6" t="str">
            <v>FIXED CHARGE AND VALUE RELATED ITEMS APPLICABLE TO ALL WORK (continued)</v>
          </cell>
        </row>
      </sheetData>
      <sheetData sheetId="5">
        <row r="6">
          <cell r="D6" t="str">
            <v>FIXED CHARGE AND VALUE RELATED ITEMS APPLICABLE TO ALL WORK (continued)</v>
          </cell>
        </row>
      </sheetData>
      <sheetData sheetId="6">
        <row r="6">
          <cell r="D6" t="str">
            <v xml:space="preserve">FIXED CHARGE AND VALUE RELATED ITEMS APPLICABLE TO ALL WORK </v>
          </cell>
        </row>
      </sheetData>
      <sheetData sheetId="7">
        <row r="6">
          <cell r="D6" t="str">
            <v xml:space="preserve">FUNCTIONAL REPAIR SCHEDULE </v>
          </cell>
        </row>
      </sheetData>
      <sheetData sheetId="8">
        <row r="6">
          <cell r="D6" t="str">
            <v>FUNCTIONAL REPAIR SCHEDULE (continued)</v>
          </cell>
        </row>
      </sheetData>
      <sheetData sheetId="9">
        <row r="6">
          <cell r="D6" t="str">
            <v>FUNCTIONAL REPAIR SCHEDULE (continued)</v>
          </cell>
        </row>
      </sheetData>
      <sheetData sheetId="10">
        <row r="6">
          <cell r="D6" t="str">
            <v xml:space="preserve">FUNCTIONAL REPAIR SCHEDULE </v>
          </cell>
        </row>
      </sheetData>
      <sheetData sheetId="11">
        <row r="6">
          <cell r="D6" t="str">
            <v>MAINTENANCE SERVICE SCHEDULE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CHED 1B-1_OR"/>
      <sheetName val="SCHED 1B-2_OR"/>
      <sheetName val="SCHED 1B-3A_OR"/>
      <sheetName val="SCHED 1B-4_OR"/>
      <sheetName val="SCHED 1B-5_OR"/>
      <sheetName val="SCHED 1B-6_OR"/>
      <sheetName val="SCHED 2B-1_OR"/>
      <sheetName val="SCHED 2B-2_OR"/>
      <sheetName val="SCHED 2B-3_OR"/>
      <sheetName val="SCHED 2B-4_OR"/>
      <sheetName val="SCHEDULE 3B_OR"/>
      <sheetName val="WORK ORDERS  01 LAETITIA BAM CH"/>
      <sheetName val="JOSE PEARSON TB HOSPITAL (02)"/>
      <sheetName val="NEW BRIGHTON MORTUARY (03)"/>
      <sheetName val="DORA NGIZA HOSPITAL (04)"/>
      <sheetName val="LAETITIA BAM CHC (05)"/>
      <sheetName val="MOTHERWELL CHC (06)"/>
      <sheetName val="MOTHERWEL CHC (07)"/>
      <sheetName val="ORSMOND TB HOSPITAL (08)"/>
      <sheetName val="JOSE PEARSON TB HOSPITAL (09)"/>
      <sheetName val="LIVINGSTONE HOSPITAL (10)"/>
      <sheetName val="LAETITIA BAM CHC (11)"/>
      <sheetName val="WEST END (12)"/>
      <sheetName val="PORT ELIZABETH PRO.(13)"/>
      <sheetName val="DORA NGIZA HOSP (14)"/>
      <sheetName val="ORSMOND TB HOSP (15)"/>
      <sheetName val="MOUNT RD MORT. (16)"/>
      <sheetName val="PARMACEUTICA DEP (17)"/>
      <sheetName val="DORA NGIZA HOSP (18)"/>
      <sheetName val="DORA NGIZA (19)"/>
      <sheetName val="LIVINGSTONE HOSPITAL (20)"/>
      <sheetName val="PE PROV. HOSPITAL (21)"/>
      <sheetName val="GQEBERA CHC (22)"/>
      <sheetName val="PORT EZIABERTH MEDIC DEPOT(23)"/>
      <sheetName val="LIVINGSTONE HOSPITAL (24)"/>
      <sheetName val="MOTHERWELL CHC (25)"/>
      <sheetName val="LIVINGSTONE HOSPITAL (26)"/>
      <sheetName val="GQEBERA CHC (27)"/>
      <sheetName val="DORA NGINZA HOSPITAL (28)"/>
      <sheetName val="ELIZABETH DOKIN HOSP(29)"/>
      <sheetName val="PORT ELIZABETH PROV (30)"/>
      <sheetName val="MOUNTROAD MORTUARY (31)"/>
      <sheetName val="UITENHAGE PRO.HOSPITAL (32)"/>
      <sheetName val="JOSE PEARSON TB HSPITAL (33)"/>
      <sheetName val="LAETITA BAM CHC (34)"/>
      <sheetName val="MOTHEWELL CHC (35)"/>
      <sheetName val="LAETITA BAM CHC (36)"/>
      <sheetName val="PE PROV. (37)"/>
      <sheetName val="ORSMOND TB HOSP. (38)"/>
      <sheetName val="Gqebera CHC (39)"/>
      <sheetName val="Dora Ngiza (40)"/>
      <sheetName val="PE Pronvincial Hospital (41)"/>
      <sheetName val="Motherwell CHC (42)"/>
      <sheetName val="Westend Clinic (43)"/>
      <sheetName val="Dora Ngiza (44)"/>
      <sheetName val="Elizabeth Hospital (45)"/>
      <sheetName val="Jose Pearson (46)"/>
      <sheetName val="Livingstone Hospital (47)"/>
      <sheetName val="PE Pro. Hosp (48)"/>
      <sheetName val="Elizabeth Donken hosp.(49)"/>
      <sheetName val="Dora Ngiza (50)"/>
      <sheetName val="Dora Ngiza (51)"/>
      <sheetName val="West End (52)"/>
      <sheetName val="Elizabeth Hospital (53)"/>
      <sheetName val="Orsmond TB Hosp.(54)"/>
      <sheetName val="Port Elizabeth (55)"/>
      <sheetName val="Livingston Hosp (56)"/>
      <sheetName val="New Brighton M.(57)"/>
      <sheetName val="West End (58)"/>
      <sheetName val="Dora Ngiza chc (59)"/>
      <sheetName val="New Brighston (60)"/>
      <sheetName val="Jose Pearson TB Hosp (61)"/>
      <sheetName val="Jose Pearson TB Hosp (62)"/>
      <sheetName val="Livingstone Hosp (63)"/>
      <sheetName val="Jose Pearson TB Hosp (64)"/>
      <sheetName val="Motherwell chc (65)"/>
      <sheetName val="Dora Ngiza (66)"/>
      <sheetName val="Orsmond TB Hosp (66)"/>
      <sheetName val="Dora Ngiza Hosp (67)"/>
      <sheetName val="Uitenhage Forensic (68)"/>
      <sheetName val="Dora Ngiza Hospital (70)"/>
      <sheetName val="Jose Pearson Sant (71)"/>
      <sheetName val="Gqebera chc (72)"/>
      <sheetName val="Dora Ngiza Hospital (73)"/>
      <sheetName val="Jose Pearson Sant (74)"/>
      <sheetName val="Livingston Hospital (75)"/>
      <sheetName val="Leticia Bam Hospital (76)"/>
      <sheetName val="Unitenhage Pro (69)"/>
      <sheetName val="Gqebera chc (77)"/>
      <sheetName val="PE Prov (78)"/>
      <sheetName val="Linvingston (79)"/>
      <sheetName val="Dora Ngiza (80)"/>
      <sheetName val="Dora Ngiza (81)"/>
      <sheetName val="Galvendale Foresic (83)"/>
      <sheetName val="Struandale Depot (84)"/>
      <sheetName val="PE Prov (85)"/>
      <sheetName val="West End (86)"/>
      <sheetName val="Livingston Hospital (87)"/>
      <sheetName val="Dora Ngiza (88)"/>
      <sheetName val="Mt Road (82)"/>
      <sheetName val="West End (89)"/>
      <sheetName val="Walton Conyng (90)"/>
      <sheetName val="Uitenhage Hospital  (91)"/>
      <sheetName val="Jose Pearson Hospital (92)"/>
      <sheetName val="Motherwell Hospital (93)"/>
      <sheetName val="West End chc (94)"/>
      <sheetName val="Qoutation "/>
      <sheetName val="Jose Pearson Hospital (95)"/>
      <sheetName val="Qoutation Jose Pearson"/>
      <sheetName val="Jose Pearson"/>
      <sheetName val="Dora Ngiza (96)"/>
      <sheetName val="Uitenhage Pro (97)"/>
      <sheetName val="Jose Pearson (98)"/>
      <sheetName val="Dora Ngiza (99)"/>
      <sheetName val="Gqebera chc (100)"/>
      <sheetName val="Jose Pearson (101)"/>
      <sheetName val="Dora Ngiza (102)"/>
      <sheetName val="PE PRO. (103)"/>
      <sheetName val="West End (104)"/>
    </sheetNames>
    <sheetDataSet>
      <sheetData sheetId="0">
        <row r="4">
          <cell r="D4" t="str">
            <v>TBC</v>
          </cell>
          <cell r="F4" t="str">
            <v xml:space="preserve">OR TAMBO &amp; ALFRED NZO </v>
          </cell>
        </row>
        <row r="5">
          <cell r="F5" t="str">
            <v>Cluster 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2:H32"/>
  <sheetViews>
    <sheetView view="pageBreakPreview" zoomScaleNormal="100" zoomScaleSheetLayoutView="100" workbookViewId="0">
      <selection activeCell="D13" sqref="D13"/>
    </sheetView>
  </sheetViews>
  <sheetFormatPr defaultColWidth="9.109375" defaultRowHeight="13.8" x14ac:dyDescent="0.25"/>
  <cols>
    <col min="1" max="1" width="2.88671875" style="2" customWidth="1"/>
    <col min="2" max="2" width="13.33203125" style="2" customWidth="1"/>
    <col min="3" max="3" width="25.6640625" style="2" customWidth="1"/>
    <col min="4" max="4" width="48.88671875" style="2" customWidth="1"/>
    <col min="5" max="5" width="29" style="2" customWidth="1"/>
    <col min="6" max="6" width="31.109375" style="4" customWidth="1"/>
    <col min="7" max="16384" width="9.109375" style="2"/>
  </cols>
  <sheetData>
    <row r="2" spans="2:8" s="5" customFormat="1" ht="24.6" customHeight="1" x14ac:dyDescent="0.25">
      <c r="B2" s="349" t="s">
        <v>594</v>
      </c>
      <c r="C2" s="349"/>
      <c r="D2" s="349"/>
      <c r="E2" s="349"/>
      <c r="F2" s="349"/>
      <c r="G2" s="349"/>
      <c r="H2" s="349"/>
    </row>
    <row r="3" spans="2:8" ht="27.75" customHeight="1" x14ac:dyDescent="0.25">
      <c r="B3" s="168" t="s">
        <v>0</v>
      </c>
      <c r="C3" s="178"/>
      <c r="D3" s="168" t="s">
        <v>598</v>
      </c>
      <c r="E3" s="177" t="s">
        <v>1</v>
      </c>
      <c r="F3" s="356" t="s">
        <v>2</v>
      </c>
      <c r="G3" s="356"/>
      <c r="H3" s="5"/>
    </row>
    <row r="4" spans="2:8" ht="22.95" customHeight="1" x14ac:dyDescent="0.25">
      <c r="B4" s="169"/>
      <c r="C4" s="1"/>
      <c r="D4" s="168" t="s">
        <v>595</v>
      </c>
      <c r="E4" s="1"/>
      <c r="F4" s="167"/>
      <c r="G4" s="5"/>
      <c r="H4" s="5"/>
    </row>
    <row r="5" spans="2:8" ht="14.4" x14ac:dyDescent="0.3">
      <c r="B5" s="364" t="s">
        <v>3</v>
      </c>
      <c r="C5" s="364"/>
      <c r="D5" s="364" t="s">
        <v>593</v>
      </c>
      <c r="E5" s="365"/>
      <c r="F5" s="365"/>
      <c r="G5" s="5"/>
      <c r="H5" s="5"/>
    </row>
    <row r="6" spans="2:8" ht="6" customHeight="1" thickBot="1" x14ac:dyDescent="0.3">
      <c r="B6" s="363"/>
      <c r="C6" s="363"/>
      <c r="D6" s="363"/>
      <c r="E6" s="363"/>
      <c r="F6" s="5"/>
      <c r="G6" s="5"/>
      <c r="H6" s="5"/>
    </row>
    <row r="7" spans="2:8" s="7" customFormat="1" ht="27" thickTop="1" x14ac:dyDescent="0.3">
      <c r="B7" s="170"/>
      <c r="C7" s="360" t="s">
        <v>4</v>
      </c>
      <c r="D7" s="361"/>
      <c r="E7" s="362"/>
      <c r="F7" s="171" t="s">
        <v>5</v>
      </c>
    </row>
    <row r="8" spans="2:8" s="3" customFormat="1" ht="20.25" customHeight="1" x14ac:dyDescent="0.3">
      <c r="B8" s="182">
        <v>1</v>
      </c>
      <c r="C8" s="375" t="s">
        <v>590</v>
      </c>
      <c r="D8" s="376"/>
      <c r="E8" s="377"/>
      <c r="F8" s="172"/>
      <c r="G8" s="183"/>
      <c r="H8" s="183"/>
    </row>
    <row r="9" spans="2:8" s="3" customFormat="1" ht="20.25" customHeight="1" x14ac:dyDescent="0.3">
      <c r="B9" s="182"/>
      <c r="C9" s="180"/>
      <c r="D9" s="7"/>
      <c r="E9" s="181"/>
      <c r="F9" s="172"/>
      <c r="G9" s="183"/>
      <c r="H9" s="183"/>
    </row>
    <row r="10" spans="2:8" s="3" customFormat="1" ht="20.25" customHeight="1" x14ac:dyDescent="0.3">
      <c r="B10" s="8">
        <v>2</v>
      </c>
      <c r="C10" s="350" t="s">
        <v>591</v>
      </c>
      <c r="D10" s="351"/>
      <c r="E10" s="352"/>
      <c r="F10" s="172"/>
      <c r="G10" s="183"/>
      <c r="H10" s="183"/>
    </row>
    <row r="11" spans="2:8" s="3" customFormat="1" ht="20.25" customHeight="1" x14ac:dyDescent="0.3">
      <c r="B11" s="182"/>
      <c r="C11" s="180"/>
      <c r="D11" s="7"/>
      <c r="E11" s="181"/>
      <c r="F11" s="172"/>
      <c r="G11" s="183"/>
      <c r="H11" s="183"/>
    </row>
    <row r="12" spans="2:8" s="3" customFormat="1" ht="20.25" customHeight="1" x14ac:dyDescent="0.3">
      <c r="B12" s="8">
        <v>3</v>
      </c>
      <c r="C12" s="180" t="s">
        <v>6</v>
      </c>
      <c r="D12" s="7"/>
      <c r="E12" s="181"/>
      <c r="F12" s="172"/>
      <c r="G12" s="183"/>
      <c r="H12" s="183"/>
    </row>
    <row r="13" spans="2:8" s="3" customFormat="1" ht="20.25" customHeight="1" x14ac:dyDescent="0.3">
      <c r="B13" s="8"/>
      <c r="C13" s="180"/>
      <c r="D13" s="7"/>
      <c r="E13" s="181"/>
      <c r="F13" s="172"/>
      <c r="G13" s="183"/>
      <c r="H13" s="183"/>
    </row>
    <row r="14" spans="2:8" s="3" customFormat="1" ht="20.25" customHeight="1" x14ac:dyDescent="0.3">
      <c r="B14" s="8">
        <v>4</v>
      </c>
      <c r="C14" s="180" t="s">
        <v>592</v>
      </c>
      <c r="D14" s="7"/>
      <c r="E14" s="181"/>
      <c r="F14" s="172"/>
      <c r="G14" s="183"/>
      <c r="H14" s="183"/>
    </row>
    <row r="15" spans="2:8" s="3" customFormat="1" ht="20.25" customHeight="1" x14ac:dyDescent="0.3">
      <c r="B15" s="8"/>
      <c r="C15" s="180"/>
      <c r="D15" s="7"/>
      <c r="E15" s="181"/>
      <c r="F15" s="172"/>
      <c r="G15" s="183"/>
      <c r="H15" s="183"/>
    </row>
    <row r="16" spans="2:8" s="3" customFormat="1" ht="20.25" customHeight="1" x14ac:dyDescent="0.3">
      <c r="B16" s="8">
        <v>5</v>
      </c>
      <c r="C16" s="180" t="s">
        <v>596</v>
      </c>
      <c r="D16" s="7"/>
      <c r="E16" s="181"/>
      <c r="F16" s="172"/>
      <c r="G16" s="183"/>
      <c r="H16" s="183"/>
    </row>
    <row r="17" spans="2:8" s="3" customFormat="1" ht="20.25" customHeight="1" x14ac:dyDescent="0.3">
      <c r="B17" s="8"/>
      <c r="C17" s="180"/>
      <c r="D17" s="7"/>
      <c r="E17" s="181"/>
      <c r="F17" s="172"/>
      <c r="G17" s="183"/>
      <c r="H17" s="183"/>
    </row>
    <row r="18" spans="2:8" s="3" customFormat="1" ht="20.25" customHeight="1" x14ac:dyDescent="0.3">
      <c r="B18" s="8">
        <v>6</v>
      </c>
      <c r="C18" s="350" t="s">
        <v>7</v>
      </c>
      <c r="D18" s="351"/>
      <c r="E18" s="352"/>
      <c r="F18" s="172"/>
      <c r="G18" s="183"/>
      <c r="H18" s="183"/>
    </row>
    <row r="19" spans="2:8" s="3" customFormat="1" ht="19.95" customHeight="1" x14ac:dyDescent="0.3">
      <c r="B19" s="8"/>
      <c r="C19" s="350"/>
      <c r="D19" s="351"/>
      <c r="E19" s="352"/>
      <c r="F19" s="172"/>
      <c r="G19" s="183"/>
      <c r="H19" s="183"/>
    </row>
    <row r="20" spans="2:8" x14ac:dyDescent="0.25">
      <c r="B20" s="184"/>
      <c r="C20" s="185"/>
      <c r="D20" s="5"/>
      <c r="E20" s="186"/>
      <c r="F20" s="9"/>
      <c r="G20" s="187"/>
      <c r="H20" s="5"/>
    </row>
    <row r="21" spans="2:8" s="3" customFormat="1" ht="20.25" customHeight="1" x14ac:dyDescent="0.3">
      <c r="B21" s="8"/>
      <c r="C21" s="350"/>
      <c r="D21" s="351"/>
      <c r="E21" s="352"/>
      <c r="F21" s="172"/>
      <c r="G21" s="183"/>
      <c r="H21" s="183"/>
    </row>
    <row r="22" spans="2:8" s="3" customFormat="1" ht="20.25" customHeight="1" x14ac:dyDescent="0.3">
      <c r="B22" s="8"/>
      <c r="C22" s="350"/>
      <c r="D22" s="351"/>
      <c r="E22" s="352"/>
      <c r="F22" s="172"/>
      <c r="G22" s="183"/>
      <c r="H22" s="183"/>
    </row>
    <row r="23" spans="2:8" s="3" customFormat="1" ht="20.25" customHeight="1" x14ac:dyDescent="0.3">
      <c r="B23" s="8"/>
      <c r="C23" s="350"/>
      <c r="D23" s="351"/>
      <c r="E23" s="352"/>
      <c r="F23" s="173"/>
    </row>
    <row r="24" spans="2:8" s="3" customFormat="1" ht="20.25" customHeight="1" x14ac:dyDescent="0.3">
      <c r="B24" s="8"/>
      <c r="C24" s="350"/>
      <c r="D24" s="351"/>
      <c r="E24" s="352"/>
      <c r="F24" s="173"/>
    </row>
    <row r="25" spans="2:8" s="3" customFormat="1" ht="20.25" customHeight="1" x14ac:dyDescent="0.3">
      <c r="B25" s="8"/>
      <c r="C25" s="366"/>
      <c r="D25" s="367"/>
      <c r="E25" s="368"/>
      <c r="F25" s="173"/>
    </row>
    <row r="26" spans="2:8" s="3" customFormat="1" ht="20.25" customHeight="1" thickBot="1" x14ac:dyDescent="0.35">
      <c r="B26" s="8"/>
      <c r="C26" s="353"/>
      <c r="D26" s="354"/>
      <c r="E26" s="355"/>
      <c r="F26" s="174"/>
    </row>
    <row r="27" spans="2:8" s="3" customFormat="1" ht="24.9" customHeight="1" thickTop="1" x14ac:dyDescent="0.3">
      <c r="B27" s="369" t="s">
        <v>8</v>
      </c>
      <c r="C27" s="370"/>
      <c r="D27" s="370"/>
      <c r="E27" s="371"/>
      <c r="F27" s="175"/>
    </row>
    <row r="28" spans="2:8" s="3" customFormat="1" ht="24.9" customHeight="1" x14ac:dyDescent="0.3">
      <c r="B28" s="372" t="s">
        <v>9</v>
      </c>
      <c r="C28" s="373"/>
      <c r="D28" s="373"/>
      <c r="E28" s="374"/>
      <c r="F28" s="179"/>
    </row>
    <row r="29" spans="2:8" s="3" customFormat="1" ht="24.9" customHeight="1" thickBot="1" x14ac:dyDescent="0.35">
      <c r="B29" s="357" t="s">
        <v>10</v>
      </c>
      <c r="C29" s="358"/>
      <c r="D29" s="358"/>
      <c r="E29" s="359"/>
      <c r="F29" s="176"/>
    </row>
    <row r="30" spans="2:8" s="3" customFormat="1" ht="6" customHeight="1" thickTop="1" x14ac:dyDescent="0.3">
      <c r="B30" s="116"/>
      <c r="C30" s="6"/>
      <c r="D30" s="6"/>
      <c r="E30" s="6"/>
      <c r="F30" s="188"/>
    </row>
    <row r="31" spans="2:8" s="5" customFormat="1" x14ac:dyDescent="0.25">
      <c r="F31" s="9"/>
    </row>
    <row r="32" spans="2:8" x14ac:dyDescent="0.25">
      <c r="B32" s="189" t="s">
        <v>597</v>
      </c>
      <c r="C32" s="5"/>
      <c r="D32" s="5"/>
      <c r="E32" s="5"/>
      <c r="F32" s="9"/>
    </row>
  </sheetData>
  <mergeCells count="19">
    <mergeCell ref="B29:E29"/>
    <mergeCell ref="C7:E7"/>
    <mergeCell ref="B6:E6"/>
    <mergeCell ref="B5:C5"/>
    <mergeCell ref="D5:F5"/>
    <mergeCell ref="C25:E25"/>
    <mergeCell ref="B27:E27"/>
    <mergeCell ref="B28:E28"/>
    <mergeCell ref="C8:E8"/>
    <mergeCell ref="C22:E22"/>
    <mergeCell ref="C23:E23"/>
    <mergeCell ref="C10:E10"/>
    <mergeCell ref="B2:H2"/>
    <mergeCell ref="C24:E24"/>
    <mergeCell ref="C26:E26"/>
    <mergeCell ref="C19:E19"/>
    <mergeCell ref="C18:E18"/>
    <mergeCell ref="C21:E21"/>
    <mergeCell ref="F3:G3"/>
  </mergeCells>
  <phoneticPr fontId="20" type="noConversion"/>
  <printOptions horizontalCentered="1"/>
  <pageMargins left="0.51181102362204722" right="0.51181102362204722" top="0.55118110236220474" bottom="0.35433070866141736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5E51-8C0A-4BF3-A17C-D97C9EFBC7AF}">
  <sheetPr>
    <tabColor rgb="FFFFFF00"/>
    <pageSetUpPr fitToPage="1"/>
  </sheetPr>
  <dimension ref="B2:G34"/>
  <sheetViews>
    <sheetView view="pageBreakPreview" zoomScale="85" zoomScaleNormal="100" zoomScaleSheetLayoutView="85" workbookViewId="0">
      <selection activeCell="E25" sqref="E25"/>
    </sheetView>
  </sheetViews>
  <sheetFormatPr defaultColWidth="9.109375" defaultRowHeight="13.8" x14ac:dyDescent="0.25"/>
  <cols>
    <col min="1" max="1" width="2.88671875" style="5" customWidth="1"/>
    <col min="2" max="2" width="13.33203125" style="5" customWidth="1"/>
    <col min="3" max="3" width="25.6640625" style="5" customWidth="1"/>
    <col min="4" max="4" width="48.88671875" style="5" customWidth="1"/>
    <col min="5" max="5" width="29" style="5" customWidth="1"/>
    <col min="6" max="6" width="31.109375" style="9" customWidth="1"/>
    <col min="7" max="16384" width="9.109375" style="5"/>
  </cols>
  <sheetData>
    <row r="2" spans="2:7" x14ac:dyDescent="0.25">
      <c r="B2" s="378" t="s">
        <v>599</v>
      </c>
      <c r="C2" s="378"/>
      <c r="D2" s="378"/>
      <c r="E2" s="378"/>
      <c r="F2" s="378"/>
    </row>
    <row r="3" spans="2:7" ht="4.5" customHeight="1" x14ac:dyDescent="0.25">
      <c r="B3" s="1"/>
      <c r="C3" s="192"/>
      <c r="D3" s="192"/>
      <c r="E3" s="192"/>
      <c r="F3" s="193"/>
    </row>
    <row r="4" spans="2:7" ht="27.75" customHeight="1" x14ac:dyDescent="0.25">
      <c r="B4" s="168" t="s">
        <v>0</v>
      </c>
      <c r="C4" s="178"/>
      <c r="D4" s="168" t="s">
        <v>598</v>
      </c>
      <c r="E4" s="177" t="s">
        <v>1</v>
      </c>
      <c r="F4" s="379" t="s">
        <v>590</v>
      </c>
      <c r="G4" s="379"/>
    </row>
    <row r="5" spans="2:7" ht="22.95" customHeight="1" x14ac:dyDescent="0.25">
      <c r="B5" s="169"/>
      <c r="C5" s="1"/>
      <c r="D5" s="1" t="s">
        <v>600</v>
      </c>
      <c r="E5" s="1"/>
      <c r="F5" s="167" t="s">
        <v>601</v>
      </c>
    </row>
    <row r="6" spans="2:7" ht="14.4" x14ac:dyDescent="0.3">
      <c r="B6" s="364" t="s">
        <v>3</v>
      </c>
      <c r="C6" s="380"/>
      <c r="D6" s="364" t="s">
        <v>602</v>
      </c>
      <c r="E6" s="365"/>
      <c r="F6" s="365"/>
    </row>
    <row r="7" spans="2:7" ht="6" customHeight="1" thickBot="1" x14ac:dyDescent="0.3">
      <c r="B7" s="363"/>
      <c r="C7" s="363"/>
      <c r="D7" s="363"/>
      <c r="E7" s="363"/>
      <c r="F7" s="5"/>
    </row>
    <row r="8" spans="2:7" s="7" customFormat="1" ht="27" thickTop="1" x14ac:dyDescent="0.3">
      <c r="B8" s="170" t="s">
        <v>603</v>
      </c>
      <c r="C8" s="360" t="s">
        <v>4</v>
      </c>
      <c r="D8" s="361"/>
      <c r="E8" s="362"/>
      <c r="F8" s="171" t="s">
        <v>604</v>
      </c>
    </row>
    <row r="9" spans="2:7" s="183" customFormat="1" ht="20.25" customHeight="1" x14ac:dyDescent="0.3">
      <c r="B9" s="194"/>
      <c r="C9" s="180"/>
      <c r="D9" s="7"/>
      <c r="E9" s="181"/>
      <c r="F9" s="172"/>
    </row>
    <row r="10" spans="2:7" s="183" customFormat="1" ht="20.25" customHeight="1" x14ac:dyDescent="0.3">
      <c r="B10" s="8" t="s">
        <v>605</v>
      </c>
      <c r="C10" s="180" t="s">
        <v>606</v>
      </c>
      <c r="D10" s="7" t="str">
        <f>'SCHED 1B-1_OR'!D6</f>
        <v xml:space="preserve">FIXED CHARGE AND VALUE RELATED ITEMS APPLICABLE TO ALL WORK </v>
      </c>
      <c r="E10" s="181"/>
      <c r="F10" s="172"/>
    </row>
    <row r="11" spans="2:7" s="183" customFormat="1" ht="20.25" customHeight="1" x14ac:dyDescent="0.3">
      <c r="B11" s="8"/>
      <c r="C11" s="180"/>
      <c r="D11" s="7"/>
      <c r="E11" s="181"/>
      <c r="F11" s="172"/>
    </row>
    <row r="12" spans="2:7" s="183" customFormat="1" ht="20.25" customHeight="1" x14ac:dyDescent="0.3">
      <c r="B12" s="8" t="s">
        <v>607</v>
      </c>
      <c r="C12" s="180" t="s">
        <v>606</v>
      </c>
      <c r="D12" s="7" t="str">
        <f>'SCHED 1B-2_OR'!D6</f>
        <v>FIXED CHARGE AND VALUE RELATED ITEMS APPLICABLE TO ALL WORK (continued)</v>
      </c>
      <c r="E12" s="181"/>
      <c r="F12" s="172"/>
    </row>
    <row r="13" spans="2:7" s="183" customFormat="1" ht="20.25" customHeight="1" x14ac:dyDescent="0.3">
      <c r="B13" s="8"/>
      <c r="C13" s="180"/>
      <c r="D13" s="7"/>
      <c r="E13" s="181"/>
      <c r="F13" s="172"/>
    </row>
    <row r="14" spans="2:7" s="183" customFormat="1" ht="20.25" customHeight="1" x14ac:dyDescent="0.3">
      <c r="B14" s="8" t="s">
        <v>608</v>
      </c>
      <c r="C14" s="180" t="s">
        <v>606</v>
      </c>
      <c r="D14" s="7" t="str">
        <f>'SCHED 1B-4_OR'!D6</f>
        <v>FIXED CHARGE AND VALUE RELATED ITEMS APPLICABLE TO ALL WORK (continued)</v>
      </c>
      <c r="E14" s="181"/>
      <c r="F14" s="172"/>
    </row>
    <row r="15" spans="2:7" s="183" customFormat="1" ht="20.25" customHeight="1" x14ac:dyDescent="0.3">
      <c r="B15" s="8"/>
      <c r="C15" s="180"/>
      <c r="D15" s="7"/>
      <c r="E15" s="181"/>
      <c r="F15" s="172"/>
    </row>
    <row r="16" spans="2:7" s="183" customFormat="1" ht="20.25" customHeight="1" x14ac:dyDescent="0.3">
      <c r="B16" s="8" t="s">
        <v>609</v>
      </c>
      <c r="C16" s="180" t="s">
        <v>606</v>
      </c>
      <c r="D16" s="7" t="str">
        <f>'SCHED 1B-5_OR'!D6</f>
        <v>FIXED CHARGE AND VALUE RELATED ITEMS APPLICABLE TO ALL WORK (continued)</v>
      </c>
      <c r="E16" s="181"/>
      <c r="F16" s="172"/>
    </row>
    <row r="17" spans="2:6" s="183" customFormat="1" ht="20.25" customHeight="1" x14ac:dyDescent="0.3">
      <c r="B17" s="8"/>
      <c r="C17" s="180"/>
      <c r="D17" s="7"/>
      <c r="E17" s="181"/>
      <c r="F17" s="172"/>
    </row>
    <row r="18" spans="2:6" s="183" customFormat="1" ht="20.25" customHeight="1" x14ac:dyDescent="0.3">
      <c r="B18" s="8" t="s">
        <v>610</v>
      </c>
      <c r="C18" s="180" t="s">
        <v>606</v>
      </c>
      <c r="D18" s="7" t="str">
        <f>'SCHED 1B-6_OR'!D6</f>
        <v xml:space="preserve">FIXED CHARGE AND VALUE RELATED ITEMS APPLICABLE TO ALL WORK </v>
      </c>
      <c r="E18" s="181"/>
      <c r="F18" s="172"/>
    </row>
    <row r="19" spans="2:6" s="183" customFormat="1" ht="20.25" customHeight="1" x14ac:dyDescent="0.3">
      <c r="B19" s="8"/>
      <c r="C19" s="180"/>
      <c r="D19" s="7"/>
      <c r="E19" s="181"/>
      <c r="F19" s="172"/>
    </row>
    <row r="20" spans="2:6" s="183" customFormat="1" ht="20.25" customHeight="1" x14ac:dyDescent="0.3">
      <c r="B20" s="8" t="s">
        <v>611</v>
      </c>
      <c r="C20" s="180" t="s">
        <v>606</v>
      </c>
      <c r="D20" s="7" t="str">
        <f>'SCHED 1B-6_OR'!D6</f>
        <v xml:space="preserve">FIXED CHARGE AND VALUE RELATED ITEMS APPLICABLE TO ALL WORK </v>
      </c>
      <c r="E20" s="181"/>
      <c r="F20" s="172"/>
    </row>
    <row r="21" spans="2:6" s="183" customFormat="1" ht="20.25" customHeight="1" x14ac:dyDescent="0.3">
      <c r="B21" s="8"/>
      <c r="C21" s="180"/>
      <c r="D21" s="7"/>
      <c r="E21" s="181"/>
      <c r="F21" s="172"/>
    </row>
    <row r="22" spans="2:6" s="183" customFormat="1" ht="20.25" customHeight="1" x14ac:dyDescent="0.3">
      <c r="B22" s="8" t="s">
        <v>612</v>
      </c>
      <c r="C22" s="180" t="s">
        <v>606</v>
      </c>
      <c r="D22" s="7" t="str">
        <f>'SCHED 2B-1_OR'!D6</f>
        <v xml:space="preserve">FUNCTIONAL REPAIR SCHEDULE </v>
      </c>
      <c r="E22" s="195"/>
      <c r="F22" s="172"/>
    </row>
    <row r="23" spans="2:6" s="183" customFormat="1" ht="20.25" customHeight="1" x14ac:dyDescent="0.3">
      <c r="B23" s="8"/>
      <c r="C23" s="180"/>
      <c r="D23" s="7"/>
      <c r="E23" s="195"/>
      <c r="F23" s="172"/>
    </row>
    <row r="24" spans="2:6" s="183" customFormat="1" ht="20.25" customHeight="1" x14ac:dyDescent="0.3">
      <c r="B24" s="8" t="s">
        <v>613</v>
      </c>
      <c r="C24" s="180" t="s">
        <v>606</v>
      </c>
      <c r="D24" s="7" t="str">
        <f>'SCHED 2B-2_OR'!D6</f>
        <v>FUNCTIONAL REPAIR SCHEDULE (continued)</v>
      </c>
      <c r="E24" s="195"/>
      <c r="F24" s="172"/>
    </row>
    <row r="25" spans="2:6" s="183" customFormat="1" ht="20.25" customHeight="1" x14ac:dyDescent="0.3">
      <c r="B25" s="8"/>
      <c r="C25" s="180"/>
      <c r="D25" s="7"/>
      <c r="E25" s="195"/>
      <c r="F25" s="172"/>
    </row>
    <row r="26" spans="2:6" s="183" customFormat="1" ht="20.25" customHeight="1" x14ac:dyDescent="0.3">
      <c r="B26" s="8" t="s">
        <v>614</v>
      </c>
      <c r="C26" s="180" t="s">
        <v>606</v>
      </c>
      <c r="D26" s="7" t="str">
        <f>'SCHED 2B-3_OR'!D6</f>
        <v>FUNCTIONAL REPAIR SCHEDULE (continued)</v>
      </c>
      <c r="E26" s="195"/>
      <c r="F26" s="172"/>
    </row>
    <row r="27" spans="2:6" s="183" customFormat="1" ht="20.25" customHeight="1" x14ac:dyDescent="0.3">
      <c r="B27" s="8"/>
      <c r="C27" s="180"/>
      <c r="D27" s="7"/>
      <c r="E27" s="195"/>
      <c r="F27" s="172"/>
    </row>
    <row r="28" spans="2:6" s="183" customFormat="1" ht="20.25" customHeight="1" x14ac:dyDescent="0.3">
      <c r="B28" s="8" t="s">
        <v>615</v>
      </c>
      <c r="C28" s="180" t="s">
        <v>606</v>
      </c>
      <c r="D28" s="7" t="str">
        <f>'SCHED 2B-4_OR'!D6</f>
        <v xml:space="preserve">FUNCTIONAL REPAIR SCHEDULE </v>
      </c>
      <c r="E28" s="195"/>
      <c r="F28" s="172"/>
    </row>
    <row r="29" spans="2:6" s="183" customFormat="1" ht="20.25" customHeight="1" x14ac:dyDescent="0.3">
      <c r="B29" s="8"/>
      <c r="C29" s="180"/>
      <c r="D29" s="7"/>
      <c r="E29" s="195"/>
      <c r="F29" s="172"/>
    </row>
    <row r="30" spans="2:6" s="183" customFormat="1" ht="20.25" customHeight="1" x14ac:dyDescent="0.3">
      <c r="B30" s="8" t="s">
        <v>616</v>
      </c>
      <c r="C30" s="180" t="s">
        <v>606</v>
      </c>
      <c r="D30" s="7" t="str">
        <f>'SCHEDULE 3B_OR'!D6</f>
        <v>MAINTENANCE SERVICE SCHEDULE</v>
      </c>
      <c r="E30" s="195"/>
      <c r="F30" s="172"/>
    </row>
    <row r="31" spans="2:6" s="183" customFormat="1" ht="20.25" customHeight="1" x14ac:dyDescent="0.3">
      <c r="B31" s="8"/>
      <c r="C31" s="180"/>
      <c r="D31" s="7"/>
      <c r="E31" s="195"/>
      <c r="F31" s="172"/>
    </row>
    <row r="32" spans="2:6" s="183" customFormat="1" ht="20.25" customHeight="1" thickBot="1" x14ac:dyDescent="0.35">
      <c r="B32" s="8"/>
      <c r="C32" s="190"/>
      <c r="D32" s="191"/>
      <c r="E32" s="196"/>
      <c r="F32" s="174"/>
    </row>
    <row r="33" spans="2:6" s="183" customFormat="1" ht="24.9" customHeight="1" thickTop="1" thickBot="1" x14ac:dyDescent="0.35">
      <c r="B33" s="357" t="s">
        <v>617</v>
      </c>
      <c r="C33" s="358"/>
      <c r="D33" s="358"/>
      <c r="E33" s="359"/>
      <c r="F33" s="176"/>
    </row>
    <row r="34" spans="2:6" s="183" customFormat="1" ht="6" customHeight="1" thickTop="1" x14ac:dyDescent="0.3">
      <c r="B34" s="116"/>
      <c r="C34" s="6"/>
      <c r="D34" s="6"/>
      <c r="E34" s="6"/>
      <c r="F34" s="188"/>
    </row>
  </sheetData>
  <mergeCells count="7">
    <mergeCell ref="B33:E33"/>
    <mergeCell ref="B2:F2"/>
    <mergeCell ref="F4:G4"/>
    <mergeCell ref="B6:C6"/>
    <mergeCell ref="D6:F6"/>
    <mergeCell ref="B7:E7"/>
    <mergeCell ref="C8:E8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D3713-268C-4CD4-91A7-63BBB9A944B2}">
  <sheetPr>
    <tabColor theme="5" tint="0.39997558519241921"/>
    <pageSetUpPr fitToPage="1"/>
  </sheetPr>
  <dimension ref="B1:H217"/>
  <sheetViews>
    <sheetView view="pageBreakPreview" zoomScale="90" zoomScaleNormal="70" zoomScaleSheetLayoutView="90" workbookViewId="0">
      <selection activeCell="E25" sqref="E25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8.95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'SUMMARY (2)'!F4</f>
        <v>OR TAMBO DISTRICT</v>
      </c>
    </row>
    <row r="4" spans="2:8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620</v>
      </c>
      <c r="D6" s="200" t="s">
        <v>621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44.25" customHeight="1" x14ac:dyDescent="0.3">
      <c r="B9" s="203">
        <v>1</v>
      </c>
      <c r="C9" s="203" t="s">
        <v>628</v>
      </c>
      <c r="D9" s="204" t="s">
        <v>629</v>
      </c>
      <c r="E9" s="205"/>
      <c r="F9" s="205"/>
      <c r="G9" s="206"/>
      <c r="H9" s="206"/>
    </row>
    <row r="10" spans="2:8" s="183" customFormat="1" ht="24.9" customHeight="1" x14ac:dyDescent="0.3">
      <c r="B10" s="207" t="s">
        <v>630</v>
      </c>
      <c r="C10" s="208"/>
      <c r="D10" s="209" t="s">
        <v>631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633</v>
      </c>
      <c r="C11" s="208"/>
      <c r="D11" s="209" t="s">
        <v>634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635</v>
      </c>
      <c r="C12" s="208"/>
      <c r="D12" s="213" t="s">
        <v>636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637</v>
      </c>
      <c r="C13" s="208"/>
      <c r="D13" s="209" t="s">
        <v>638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639</v>
      </c>
      <c r="C14" s="208"/>
      <c r="D14" s="209" t="s">
        <v>640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641</v>
      </c>
      <c r="C15" s="208"/>
      <c r="D15" s="209" t="s">
        <v>642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643</v>
      </c>
      <c r="C16" s="208"/>
      <c r="D16" s="209" t="s">
        <v>644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645</v>
      </c>
      <c r="C17" s="208"/>
      <c r="D17" s="209" t="s">
        <v>646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647</v>
      </c>
      <c r="C18" s="208"/>
      <c r="D18" s="209" t="s">
        <v>648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649</v>
      </c>
      <c r="C19" s="208"/>
      <c r="D19" s="209" t="s">
        <v>650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651</v>
      </c>
      <c r="C20" s="208"/>
      <c r="D20" s="209" t="s">
        <v>652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653</v>
      </c>
      <c r="C21" s="208"/>
      <c r="D21" s="209" t="s">
        <v>654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655</v>
      </c>
      <c r="C22" s="208"/>
      <c r="D22" s="209" t="s">
        <v>656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657</v>
      </c>
      <c r="C23" s="208"/>
      <c r="D23" s="209" t="s">
        <v>658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659</v>
      </c>
      <c r="C24" s="208"/>
      <c r="D24" s="209" t="s">
        <v>660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661</v>
      </c>
      <c r="C25" s="208"/>
      <c r="D25" s="209" t="s">
        <v>662</v>
      </c>
      <c r="E25" s="210" t="s">
        <v>632</v>
      </c>
      <c r="F25" s="207">
        <v>1</v>
      </c>
      <c r="G25" s="211"/>
      <c r="H25" s="212"/>
    </row>
    <row r="26" spans="2:8" ht="24.9" customHeight="1" x14ac:dyDescent="0.3">
      <c r="B26" s="207" t="s">
        <v>663</v>
      </c>
      <c r="C26" s="208"/>
      <c r="D26" s="209" t="s">
        <v>664</v>
      </c>
      <c r="E26" s="210" t="s">
        <v>632</v>
      </c>
      <c r="F26" s="207">
        <v>1</v>
      </c>
      <c r="G26" s="211"/>
      <c r="H26" s="212"/>
    </row>
    <row r="27" spans="2:8" ht="24.9" customHeight="1" x14ac:dyDescent="0.3">
      <c r="B27" s="207" t="s">
        <v>665</v>
      </c>
      <c r="C27" s="208"/>
      <c r="D27" s="209" t="s">
        <v>666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667</v>
      </c>
      <c r="C28" s="208"/>
      <c r="D28" s="209" t="s">
        <v>668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669</v>
      </c>
      <c r="C29" s="208"/>
      <c r="D29" s="209" t="s">
        <v>670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671</v>
      </c>
      <c r="C30" s="208"/>
      <c r="D30" s="209" t="s">
        <v>672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673</v>
      </c>
      <c r="C31" s="208"/>
      <c r="D31" s="209" t="s">
        <v>674</v>
      </c>
      <c r="E31" s="210" t="s">
        <v>632</v>
      </c>
      <c r="F31" s="207">
        <v>1</v>
      </c>
      <c r="G31" s="211"/>
      <c r="H31" s="212"/>
    </row>
    <row r="32" spans="2:8" ht="24.9" customHeight="1" x14ac:dyDescent="0.3">
      <c r="B32" s="207" t="s">
        <v>675</v>
      </c>
      <c r="C32" s="208"/>
      <c r="D32" s="209" t="s">
        <v>676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677</v>
      </c>
      <c r="C33" s="208"/>
      <c r="D33" s="209" t="s">
        <v>678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679</v>
      </c>
      <c r="C34" s="208"/>
      <c r="D34" s="209" t="s">
        <v>680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681</v>
      </c>
      <c r="C35" s="208"/>
      <c r="D35" s="209" t="s">
        <v>682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683</v>
      </c>
      <c r="C36" s="208"/>
      <c r="D36" s="209" t="s">
        <v>684</v>
      </c>
      <c r="E36" s="210" t="s">
        <v>632</v>
      </c>
      <c r="F36" s="207">
        <v>1</v>
      </c>
      <c r="G36" s="211"/>
      <c r="H36" s="212"/>
    </row>
    <row r="37" spans="2:8" ht="24.9" customHeight="1" x14ac:dyDescent="0.3">
      <c r="B37" s="207" t="s">
        <v>685</v>
      </c>
      <c r="C37" s="208"/>
      <c r="D37" s="209" t="s">
        <v>686</v>
      </c>
      <c r="E37" s="210" t="s">
        <v>632</v>
      </c>
      <c r="F37" s="207">
        <v>1</v>
      </c>
      <c r="G37" s="211"/>
      <c r="H37" s="212"/>
    </row>
    <row r="38" spans="2:8" ht="24.9" customHeight="1" x14ac:dyDescent="0.3">
      <c r="B38" s="207" t="s">
        <v>687</v>
      </c>
      <c r="C38" s="208"/>
      <c r="D38" s="209" t="s">
        <v>688</v>
      </c>
      <c r="E38" s="210" t="s">
        <v>632</v>
      </c>
      <c r="F38" s="207">
        <v>1</v>
      </c>
      <c r="G38" s="211"/>
      <c r="H38" s="212"/>
    </row>
    <row r="39" spans="2:8" ht="24.9" customHeight="1" x14ac:dyDescent="0.3">
      <c r="B39" s="207" t="s">
        <v>689</v>
      </c>
      <c r="C39" s="208"/>
      <c r="D39" s="209" t="s">
        <v>690</v>
      </c>
      <c r="E39" s="210" t="s">
        <v>632</v>
      </c>
      <c r="F39" s="207">
        <v>1</v>
      </c>
      <c r="G39" s="211"/>
      <c r="H39" s="212"/>
    </row>
    <row r="40" spans="2:8" ht="24.9" customHeight="1" x14ac:dyDescent="0.3">
      <c r="B40" s="207" t="s">
        <v>691</v>
      </c>
      <c r="C40" s="208"/>
      <c r="D40" s="209" t="s">
        <v>692</v>
      </c>
      <c r="E40" s="210" t="s">
        <v>632</v>
      </c>
      <c r="F40" s="207">
        <v>1</v>
      </c>
      <c r="G40" s="211"/>
      <c r="H40" s="212"/>
    </row>
    <row r="41" spans="2:8" ht="24.9" customHeight="1" x14ac:dyDescent="0.3">
      <c r="B41" s="207" t="s">
        <v>693</v>
      </c>
      <c r="C41" s="208"/>
      <c r="D41" s="209" t="s">
        <v>694</v>
      </c>
      <c r="E41" s="210" t="s">
        <v>632</v>
      </c>
      <c r="F41" s="207">
        <v>1</v>
      </c>
      <c r="G41" s="211"/>
      <c r="H41" s="212"/>
    </row>
    <row r="42" spans="2:8" ht="24.9" customHeight="1" x14ac:dyDescent="0.3">
      <c r="B42" s="207" t="s">
        <v>695</v>
      </c>
      <c r="C42" s="208"/>
      <c r="D42" s="209" t="s">
        <v>696</v>
      </c>
      <c r="E42" s="210" t="s">
        <v>632</v>
      </c>
      <c r="F42" s="207">
        <v>1</v>
      </c>
      <c r="G42" s="211"/>
      <c r="H42" s="212"/>
    </row>
    <row r="43" spans="2:8" ht="24.9" customHeight="1" x14ac:dyDescent="0.3">
      <c r="B43" s="207" t="s">
        <v>697</v>
      </c>
      <c r="C43" s="208"/>
      <c r="D43" s="209" t="s">
        <v>698</v>
      </c>
      <c r="E43" s="210" t="s">
        <v>632</v>
      </c>
      <c r="F43" s="207">
        <v>1</v>
      </c>
      <c r="G43" s="211"/>
      <c r="H43" s="212"/>
    </row>
    <row r="44" spans="2:8" ht="24.9" customHeight="1" x14ac:dyDescent="0.3">
      <c r="B44" s="207" t="s">
        <v>699</v>
      </c>
      <c r="C44" s="208"/>
      <c r="D44" s="209" t="s">
        <v>700</v>
      </c>
      <c r="E44" s="210" t="s">
        <v>632</v>
      </c>
      <c r="F44" s="207">
        <v>1</v>
      </c>
      <c r="G44" s="211"/>
      <c r="H44" s="212"/>
    </row>
    <row r="45" spans="2:8" ht="24.9" customHeight="1" x14ac:dyDescent="0.3">
      <c r="B45" s="207" t="s">
        <v>701</v>
      </c>
      <c r="C45" s="208"/>
      <c r="D45" s="209" t="s">
        <v>702</v>
      </c>
      <c r="E45" s="210" t="s">
        <v>632</v>
      </c>
      <c r="F45" s="207">
        <v>1</v>
      </c>
      <c r="G45" s="211"/>
      <c r="H45" s="212"/>
    </row>
    <row r="46" spans="2:8" ht="24.9" customHeight="1" x14ac:dyDescent="0.3">
      <c r="B46" s="207" t="s">
        <v>703</v>
      </c>
      <c r="C46" s="208"/>
      <c r="D46" s="209" t="s">
        <v>704</v>
      </c>
      <c r="E46" s="210" t="s">
        <v>632</v>
      </c>
      <c r="F46" s="207">
        <v>1</v>
      </c>
      <c r="G46" s="211"/>
      <c r="H46" s="212"/>
    </row>
    <row r="47" spans="2:8" ht="24.9" customHeight="1" x14ac:dyDescent="0.3">
      <c r="B47" s="207" t="s">
        <v>705</v>
      </c>
      <c r="C47" s="208"/>
      <c r="D47" s="209" t="s">
        <v>706</v>
      </c>
      <c r="E47" s="210" t="s">
        <v>632</v>
      </c>
      <c r="F47" s="207">
        <v>1</v>
      </c>
      <c r="G47" s="211"/>
      <c r="H47" s="212"/>
    </row>
    <row r="48" spans="2:8" ht="24.9" customHeight="1" x14ac:dyDescent="0.3">
      <c r="B48" s="207" t="s">
        <v>707</v>
      </c>
      <c r="C48" s="208"/>
      <c r="D48" s="209" t="s">
        <v>708</v>
      </c>
      <c r="E48" s="210" t="s">
        <v>632</v>
      </c>
      <c r="F48" s="207">
        <v>1</v>
      </c>
      <c r="G48" s="211"/>
      <c r="H48" s="212"/>
    </row>
    <row r="49" spans="2:8" ht="24.9" customHeight="1" x14ac:dyDescent="0.3">
      <c r="B49" s="207" t="s">
        <v>709</v>
      </c>
      <c r="C49" s="208"/>
      <c r="D49" s="209" t="s">
        <v>710</v>
      </c>
      <c r="E49" s="210" t="s">
        <v>632</v>
      </c>
      <c r="F49" s="207">
        <v>1</v>
      </c>
      <c r="G49" s="211"/>
      <c r="H49" s="212"/>
    </row>
    <row r="50" spans="2:8" ht="24.9" customHeight="1" x14ac:dyDescent="0.3">
      <c r="B50" s="207" t="s">
        <v>711</v>
      </c>
      <c r="C50" s="208"/>
      <c r="D50" s="209" t="s">
        <v>712</v>
      </c>
      <c r="E50" s="210" t="s">
        <v>632</v>
      </c>
      <c r="F50" s="207">
        <v>1</v>
      </c>
      <c r="G50" s="211"/>
      <c r="H50" s="212"/>
    </row>
    <row r="51" spans="2:8" ht="24.9" customHeight="1" x14ac:dyDescent="0.3">
      <c r="B51" s="207" t="s">
        <v>713</v>
      </c>
      <c r="C51" s="208"/>
      <c r="D51" s="209" t="s">
        <v>714</v>
      </c>
      <c r="E51" s="210" t="s">
        <v>632</v>
      </c>
      <c r="F51" s="207">
        <v>1</v>
      </c>
      <c r="G51" s="211"/>
      <c r="H51" s="212"/>
    </row>
    <row r="52" spans="2:8" ht="24.9" customHeight="1" x14ac:dyDescent="0.3">
      <c r="B52" s="207" t="s">
        <v>715</v>
      </c>
      <c r="C52" s="208"/>
      <c r="D52" s="209" t="s">
        <v>716</v>
      </c>
      <c r="E52" s="210" t="s">
        <v>632</v>
      </c>
      <c r="F52" s="207">
        <v>1</v>
      </c>
      <c r="G52" s="211"/>
      <c r="H52" s="212"/>
    </row>
    <row r="53" spans="2:8" ht="24.9" customHeight="1" x14ac:dyDescent="0.3">
      <c r="B53" s="207" t="s">
        <v>717</v>
      </c>
      <c r="C53" s="208"/>
      <c r="D53" s="209" t="s">
        <v>718</v>
      </c>
      <c r="E53" s="210" t="s">
        <v>632</v>
      </c>
      <c r="F53" s="207">
        <v>1</v>
      </c>
      <c r="G53" s="211"/>
      <c r="H53" s="212"/>
    </row>
    <row r="54" spans="2:8" ht="24.9" customHeight="1" x14ac:dyDescent="0.3">
      <c r="B54" s="207" t="s">
        <v>719</v>
      </c>
      <c r="C54" s="208"/>
      <c r="D54" s="209" t="s">
        <v>720</v>
      </c>
      <c r="E54" s="210" t="s">
        <v>632</v>
      </c>
      <c r="F54" s="207">
        <v>1</v>
      </c>
      <c r="G54" s="211"/>
      <c r="H54" s="212"/>
    </row>
    <row r="55" spans="2:8" ht="24.9" customHeight="1" x14ac:dyDescent="0.3">
      <c r="B55" s="207" t="s">
        <v>721</v>
      </c>
      <c r="C55" s="208"/>
      <c r="D55" s="209" t="s">
        <v>722</v>
      </c>
      <c r="E55" s="210" t="s">
        <v>632</v>
      </c>
      <c r="F55" s="207">
        <v>1</v>
      </c>
      <c r="G55" s="211"/>
      <c r="H55" s="212"/>
    </row>
    <row r="56" spans="2:8" ht="24.9" customHeight="1" x14ac:dyDescent="0.3">
      <c r="B56" s="207" t="s">
        <v>723</v>
      </c>
      <c r="C56" s="208"/>
      <c r="D56" s="209" t="s">
        <v>724</v>
      </c>
      <c r="E56" s="210" t="s">
        <v>632</v>
      </c>
      <c r="F56" s="207">
        <v>1</v>
      </c>
      <c r="G56" s="211"/>
      <c r="H56" s="212"/>
    </row>
    <row r="57" spans="2:8" ht="24.9" customHeight="1" x14ac:dyDescent="0.3">
      <c r="B57" s="207" t="s">
        <v>725</v>
      </c>
      <c r="C57" s="208"/>
      <c r="D57" s="209" t="s">
        <v>726</v>
      </c>
      <c r="E57" s="210" t="s">
        <v>632</v>
      </c>
      <c r="F57" s="207">
        <v>1</v>
      </c>
      <c r="G57" s="211"/>
      <c r="H57" s="212"/>
    </row>
    <row r="58" spans="2:8" ht="24.9" customHeight="1" x14ac:dyDescent="0.3">
      <c r="B58" s="207" t="s">
        <v>727</v>
      </c>
      <c r="C58" s="208"/>
      <c r="D58" s="209" t="s">
        <v>728</v>
      </c>
      <c r="E58" s="210" t="s">
        <v>632</v>
      </c>
      <c r="F58" s="207">
        <v>1</v>
      </c>
      <c r="G58" s="211"/>
      <c r="H58" s="212"/>
    </row>
    <row r="59" spans="2:8" ht="24.9" customHeight="1" x14ac:dyDescent="0.3">
      <c r="B59" s="207" t="s">
        <v>729</v>
      </c>
      <c r="C59" s="208"/>
      <c r="D59" s="209" t="s">
        <v>730</v>
      </c>
      <c r="E59" s="210" t="s">
        <v>632</v>
      </c>
      <c r="F59" s="207">
        <v>1</v>
      </c>
      <c r="G59" s="211"/>
      <c r="H59" s="212"/>
    </row>
    <row r="60" spans="2:8" ht="24.9" customHeight="1" x14ac:dyDescent="0.3">
      <c r="B60" s="207" t="s">
        <v>731</v>
      </c>
      <c r="C60" s="208"/>
      <c r="D60" s="209" t="s">
        <v>732</v>
      </c>
      <c r="E60" s="210" t="s">
        <v>632</v>
      </c>
      <c r="F60" s="207">
        <v>1</v>
      </c>
      <c r="G60" s="211"/>
      <c r="H60" s="212"/>
    </row>
    <row r="61" spans="2:8" ht="24.9" customHeight="1" x14ac:dyDescent="0.3">
      <c r="B61" s="207" t="s">
        <v>733</v>
      </c>
      <c r="C61" s="208"/>
      <c r="D61" s="209" t="s">
        <v>734</v>
      </c>
      <c r="E61" s="210" t="s">
        <v>632</v>
      </c>
      <c r="F61" s="207">
        <v>1</v>
      </c>
      <c r="G61" s="211"/>
      <c r="H61" s="212"/>
    </row>
    <row r="62" spans="2:8" ht="24.9" customHeight="1" x14ac:dyDescent="0.3">
      <c r="B62" s="207" t="s">
        <v>735</v>
      </c>
      <c r="C62" s="208"/>
      <c r="D62" s="209" t="s">
        <v>736</v>
      </c>
      <c r="E62" s="210" t="s">
        <v>632</v>
      </c>
      <c r="F62" s="207">
        <v>1</v>
      </c>
      <c r="G62" s="211"/>
      <c r="H62" s="212"/>
    </row>
    <row r="63" spans="2:8" ht="24.9" customHeight="1" x14ac:dyDescent="0.3">
      <c r="B63" s="207" t="s">
        <v>737</v>
      </c>
      <c r="C63" s="208"/>
      <c r="D63" s="209" t="s">
        <v>738</v>
      </c>
      <c r="E63" s="210" t="s">
        <v>632</v>
      </c>
      <c r="F63" s="207">
        <v>1</v>
      </c>
      <c r="G63" s="211"/>
      <c r="H63" s="212"/>
    </row>
    <row r="64" spans="2:8" ht="24.9" customHeight="1" x14ac:dyDescent="0.3">
      <c r="B64" s="207" t="s">
        <v>739</v>
      </c>
      <c r="C64" s="208"/>
      <c r="D64" s="209" t="s">
        <v>740</v>
      </c>
      <c r="E64" s="210" t="s">
        <v>632</v>
      </c>
      <c r="F64" s="207">
        <v>1</v>
      </c>
      <c r="G64" s="211"/>
      <c r="H64" s="212"/>
    </row>
    <row r="65" spans="2:8" ht="24.9" customHeight="1" x14ac:dyDescent="0.3">
      <c r="B65" s="207" t="s">
        <v>741</v>
      </c>
      <c r="C65" s="208"/>
      <c r="D65" s="209" t="s">
        <v>742</v>
      </c>
      <c r="E65" s="210" t="s">
        <v>632</v>
      </c>
      <c r="F65" s="207">
        <v>1</v>
      </c>
      <c r="G65" s="211"/>
      <c r="H65" s="212"/>
    </row>
    <row r="66" spans="2:8" ht="24.9" customHeight="1" x14ac:dyDescent="0.3">
      <c r="B66" s="207" t="s">
        <v>743</v>
      </c>
      <c r="C66" s="208"/>
      <c r="D66" s="209" t="s">
        <v>744</v>
      </c>
      <c r="E66" s="210" t="s">
        <v>632</v>
      </c>
      <c r="F66" s="207">
        <v>1</v>
      </c>
      <c r="G66" s="211"/>
      <c r="H66" s="212"/>
    </row>
    <row r="67" spans="2:8" ht="24.9" customHeight="1" x14ac:dyDescent="0.3">
      <c r="B67" s="207" t="s">
        <v>745</v>
      </c>
      <c r="C67" s="208"/>
      <c r="D67" s="209" t="s">
        <v>746</v>
      </c>
      <c r="E67" s="210" t="s">
        <v>632</v>
      </c>
      <c r="F67" s="207">
        <v>1</v>
      </c>
      <c r="G67" s="211"/>
      <c r="H67" s="212"/>
    </row>
    <row r="68" spans="2:8" ht="24.9" customHeight="1" x14ac:dyDescent="0.3">
      <c r="B68" s="207" t="s">
        <v>747</v>
      </c>
      <c r="C68" s="208"/>
      <c r="D68" s="209" t="s">
        <v>748</v>
      </c>
      <c r="E68" s="210" t="s">
        <v>632</v>
      </c>
      <c r="F68" s="207">
        <v>1</v>
      </c>
      <c r="G68" s="211"/>
      <c r="H68" s="212"/>
    </row>
    <row r="69" spans="2:8" ht="24.9" customHeight="1" x14ac:dyDescent="0.3">
      <c r="B69" s="207" t="s">
        <v>749</v>
      </c>
      <c r="C69" s="208"/>
      <c r="D69" s="209" t="s">
        <v>750</v>
      </c>
      <c r="E69" s="210" t="s">
        <v>632</v>
      </c>
      <c r="F69" s="207">
        <v>1</v>
      </c>
      <c r="G69" s="211"/>
      <c r="H69" s="212"/>
    </row>
    <row r="70" spans="2:8" ht="24.9" customHeight="1" x14ac:dyDescent="0.3">
      <c r="B70" s="207" t="s">
        <v>751</v>
      </c>
      <c r="C70" s="208"/>
      <c r="D70" s="209" t="s">
        <v>752</v>
      </c>
      <c r="E70" s="210" t="s">
        <v>632</v>
      </c>
      <c r="F70" s="207">
        <v>1</v>
      </c>
      <c r="G70" s="211"/>
      <c r="H70" s="212"/>
    </row>
    <row r="71" spans="2:8" ht="24.9" customHeight="1" x14ac:dyDescent="0.3">
      <c r="B71" s="207" t="s">
        <v>753</v>
      </c>
      <c r="C71" s="208"/>
      <c r="D71" s="209" t="s">
        <v>754</v>
      </c>
      <c r="E71" s="210" t="s">
        <v>632</v>
      </c>
      <c r="F71" s="207">
        <v>1</v>
      </c>
      <c r="G71" s="211"/>
      <c r="H71" s="212"/>
    </row>
    <row r="72" spans="2:8" ht="24.9" customHeight="1" x14ac:dyDescent="0.3">
      <c r="B72" s="207" t="s">
        <v>755</v>
      </c>
      <c r="C72" s="208"/>
      <c r="D72" s="209" t="s">
        <v>756</v>
      </c>
      <c r="E72" s="210" t="s">
        <v>632</v>
      </c>
      <c r="F72" s="207">
        <v>1</v>
      </c>
      <c r="G72" s="211"/>
      <c r="H72" s="212"/>
    </row>
    <row r="73" spans="2:8" ht="24.9" customHeight="1" x14ac:dyDescent="0.3">
      <c r="B73" s="207" t="s">
        <v>757</v>
      </c>
      <c r="C73" s="208"/>
      <c r="D73" s="209" t="s">
        <v>758</v>
      </c>
      <c r="E73" s="210" t="s">
        <v>632</v>
      </c>
      <c r="F73" s="207">
        <v>1</v>
      </c>
      <c r="G73" s="211"/>
      <c r="H73" s="212"/>
    </row>
    <row r="74" spans="2:8" ht="24.9" customHeight="1" x14ac:dyDescent="0.3">
      <c r="B74" s="207" t="s">
        <v>759</v>
      </c>
      <c r="C74" s="208"/>
      <c r="D74" s="209" t="s">
        <v>760</v>
      </c>
      <c r="E74" s="210" t="s">
        <v>632</v>
      </c>
      <c r="F74" s="207">
        <v>1</v>
      </c>
      <c r="G74" s="211"/>
      <c r="H74" s="212"/>
    </row>
    <row r="75" spans="2:8" ht="24.9" customHeight="1" x14ac:dyDescent="0.3">
      <c r="B75" s="207" t="s">
        <v>761</v>
      </c>
      <c r="C75" s="208"/>
      <c r="D75" s="209" t="s">
        <v>762</v>
      </c>
      <c r="E75" s="210" t="s">
        <v>632</v>
      </c>
      <c r="F75" s="207">
        <v>1</v>
      </c>
      <c r="G75" s="211"/>
      <c r="H75" s="212"/>
    </row>
    <row r="76" spans="2:8" ht="24.9" customHeight="1" x14ac:dyDescent="0.3">
      <c r="B76" s="207" t="s">
        <v>763</v>
      </c>
      <c r="C76" s="208"/>
      <c r="D76" s="209" t="s">
        <v>764</v>
      </c>
      <c r="E76" s="210" t="s">
        <v>632</v>
      </c>
      <c r="F76" s="207">
        <v>1</v>
      </c>
      <c r="G76" s="211"/>
      <c r="H76" s="212"/>
    </row>
    <row r="77" spans="2:8" ht="24.9" customHeight="1" x14ac:dyDescent="0.3">
      <c r="B77" s="207" t="s">
        <v>765</v>
      </c>
      <c r="C77" s="208"/>
      <c r="D77" s="209" t="s">
        <v>766</v>
      </c>
      <c r="E77" s="210" t="s">
        <v>632</v>
      </c>
      <c r="F77" s="207">
        <v>1</v>
      </c>
      <c r="G77" s="211"/>
      <c r="H77" s="212"/>
    </row>
    <row r="78" spans="2:8" ht="24.9" customHeight="1" x14ac:dyDescent="0.3">
      <c r="B78" s="207" t="s">
        <v>767</v>
      </c>
      <c r="C78" s="208"/>
      <c r="D78" s="209" t="s">
        <v>768</v>
      </c>
      <c r="E78" s="210" t="s">
        <v>632</v>
      </c>
      <c r="F78" s="207">
        <v>1</v>
      </c>
      <c r="G78" s="211"/>
      <c r="H78" s="212"/>
    </row>
    <row r="79" spans="2:8" ht="24.9" customHeight="1" x14ac:dyDescent="0.3">
      <c r="B79" s="207" t="s">
        <v>769</v>
      </c>
      <c r="C79" s="208"/>
      <c r="D79" s="209" t="s">
        <v>770</v>
      </c>
      <c r="E79" s="210" t="s">
        <v>632</v>
      </c>
      <c r="F79" s="207">
        <v>1</v>
      </c>
      <c r="G79" s="211"/>
      <c r="H79" s="212"/>
    </row>
    <row r="80" spans="2:8" ht="24.9" customHeight="1" x14ac:dyDescent="0.3">
      <c r="B80" s="207" t="s">
        <v>771</v>
      </c>
      <c r="C80" s="208"/>
      <c r="D80" s="209" t="s">
        <v>772</v>
      </c>
      <c r="E80" s="210" t="s">
        <v>632</v>
      </c>
      <c r="F80" s="207">
        <v>1</v>
      </c>
      <c r="G80" s="211"/>
      <c r="H80" s="212"/>
    </row>
    <row r="81" spans="2:8" ht="24.9" customHeight="1" x14ac:dyDescent="0.3">
      <c r="B81" s="207" t="s">
        <v>773</v>
      </c>
      <c r="C81" s="208"/>
      <c r="D81" s="209" t="s">
        <v>774</v>
      </c>
      <c r="E81" s="210" t="s">
        <v>632</v>
      </c>
      <c r="F81" s="207">
        <v>1</v>
      </c>
      <c r="G81" s="211"/>
      <c r="H81" s="212"/>
    </row>
    <row r="82" spans="2:8" ht="24.9" customHeight="1" x14ac:dyDescent="0.3">
      <c r="B82" s="207" t="s">
        <v>775</v>
      </c>
      <c r="C82" s="208"/>
      <c r="D82" s="209" t="s">
        <v>776</v>
      </c>
      <c r="E82" s="210" t="s">
        <v>632</v>
      </c>
      <c r="F82" s="207">
        <v>1</v>
      </c>
      <c r="G82" s="211"/>
      <c r="H82" s="212"/>
    </row>
    <row r="83" spans="2:8" ht="24.9" customHeight="1" x14ac:dyDescent="0.3">
      <c r="B83" s="207" t="s">
        <v>777</v>
      </c>
      <c r="C83" s="208"/>
      <c r="D83" s="209" t="s">
        <v>778</v>
      </c>
      <c r="E83" s="210" t="s">
        <v>632</v>
      </c>
      <c r="F83" s="207">
        <v>1</v>
      </c>
      <c r="G83" s="211"/>
      <c r="H83" s="212"/>
    </row>
    <row r="84" spans="2:8" ht="24.9" customHeight="1" x14ac:dyDescent="0.3">
      <c r="B84" s="207" t="s">
        <v>779</v>
      </c>
      <c r="C84" s="208"/>
      <c r="D84" s="209" t="s">
        <v>780</v>
      </c>
      <c r="E84" s="210" t="s">
        <v>632</v>
      </c>
      <c r="F84" s="207">
        <v>1</v>
      </c>
      <c r="G84" s="211"/>
      <c r="H84" s="212"/>
    </row>
    <row r="85" spans="2:8" ht="24.9" customHeight="1" x14ac:dyDescent="0.3">
      <c r="B85" s="207" t="s">
        <v>781</v>
      </c>
      <c r="C85" s="208"/>
      <c r="D85" s="209" t="s">
        <v>782</v>
      </c>
      <c r="E85" s="210" t="s">
        <v>632</v>
      </c>
      <c r="F85" s="207">
        <v>1</v>
      </c>
      <c r="G85" s="211"/>
      <c r="H85" s="212"/>
    </row>
    <row r="86" spans="2:8" ht="24.9" customHeight="1" x14ac:dyDescent="0.3">
      <c r="B86" s="207" t="s">
        <v>783</v>
      </c>
      <c r="C86" s="208"/>
      <c r="D86" s="209" t="s">
        <v>784</v>
      </c>
      <c r="E86" s="210" t="s">
        <v>632</v>
      </c>
      <c r="F86" s="207">
        <v>1</v>
      </c>
      <c r="G86" s="211"/>
      <c r="H86" s="212"/>
    </row>
    <row r="87" spans="2:8" ht="24.9" customHeight="1" x14ac:dyDescent="0.3">
      <c r="B87" s="207" t="s">
        <v>785</v>
      </c>
      <c r="C87" s="208"/>
      <c r="D87" s="209" t="s">
        <v>786</v>
      </c>
      <c r="E87" s="210" t="s">
        <v>632</v>
      </c>
      <c r="F87" s="207">
        <v>1</v>
      </c>
      <c r="G87" s="211"/>
      <c r="H87" s="212"/>
    </row>
    <row r="88" spans="2:8" ht="24.9" customHeight="1" x14ac:dyDescent="0.3">
      <c r="B88" s="207" t="s">
        <v>787</v>
      </c>
      <c r="C88" s="208"/>
      <c r="D88" s="209" t="s">
        <v>788</v>
      </c>
      <c r="E88" s="210" t="s">
        <v>632</v>
      </c>
      <c r="F88" s="207">
        <v>1</v>
      </c>
      <c r="G88" s="211"/>
      <c r="H88" s="212"/>
    </row>
    <row r="89" spans="2:8" ht="24.9" customHeight="1" x14ac:dyDescent="0.3">
      <c r="B89" s="207" t="s">
        <v>789</v>
      </c>
      <c r="C89" s="208"/>
      <c r="D89" s="209" t="s">
        <v>790</v>
      </c>
      <c r="E89" s="210" t="s">
        <v>632</v>
      </c>
      <c r="F89" s="207">
        <v>1</v>
      </c>
      <c r="G89" s="211"/>
      <c r="H89" s="212"/>
    </row>
    <row r="90" spans="2:8" ht="24.9" customHeight="1" x14ac:dyDescent="0.3">
      <c r="B90" s="207" t="s">
        <v>791</v>
      </c>
      <c r="C90" s="208"/>
      <c r="D90" s="209" t="s">
        <v>792</v>
      </c>
      <c r="E90" s="210" t="s">
        <v>632</v>
      </c>
      <c r="F90" s="207">
        <v>1</v>
      </c>
      <c r="G90" s="211"/>
      <c r="H90" s="212"/>
    </row>
    <row r="91" spans="2:8" ht="24.9" customHeight="1" x14ac:dyDescent="0.3">
      <c r="B91" s="207" t="s">
        <v>793</v>
      </c>
      <c r="C91" s="208"/>
      <c r="D91" s="209" t="s">
        <v>794</v>
      </c>
      <c r="E91" s="210" t="s">
        <v>632</v>
      </c>
      <c r="F91" s="207">
        <v>1</v>
      </c>
      <c r="G91" s="211"/>
      <c r="H91" s="212"/>
    </row>
    <row r="92" spans="2:8" ht="24.9" customHeight="1" x14ac:dyDescent="0.3">
      <c r="B92" s="207" t="s">
        <v>795</v>
      </c>
      <c r="C92" s="208"/>
      <c r="D92" s="209" t="s">
        <v>796</v>
      </c>
      <c r="E92" s="210" t="s">
        <v>632</v>
      </c>
      <c r="F92" s="207">
        <v>1</v>
      </c>
      <c r="G92" s="211"/>
      <c r="H92" s="212"/>
    </row>
    <row r="93" spans="2:8" ht="24.9" customHeight="1" x14ac:dyDescent="0.3">
      <c r="B93" s="207" t="s">
        <v>797</v>
      </c>
      <c r="C93" s="208"/>
      <c r="D93" s="209" t="s">
        <v>798</v>
      </c>
      <c r="E93" s="210" t="s">
        <v>632</v>
      </c>
      <c r="F93" s="207">
        <v>1</v>
      </c>
      <c r="G93" s="211"/>
      <c r="H93" s="212"/>
    </row>
    <row r="94" spans="2:8" ht="24.9" customHeight="1" x14ac:dyDescent="0.3">
      <c r="B94" s="207" t="s">
        <v>799</v>
      </c>
      <c r="C94" s="208"/>
      <c r="D94" s="209" t="s">
        <v>800</v>
      </c>
      <c r="E94" s="210" t="s">
        <v>632</v>
      </c>
      <c r="F94" s="207">
        <v>1</v>
      </c>
      <c r="G94" s="211"/>
      <c r="H94" s="212"/>
    </row>
    <row r="95" spans="2:8" ht="24.9" customHeight="1" x14ac:dyDescent="0.3">
      <c r="B95" s="207" t="s">
        <v>801</v>
      </c>
      <c r="C95" s="208"/>
      <c r="D95" s="209" t="s">
        <v>802</v>
      </c>
      <c r="E95" s="210" t="s">
        <v>632</v>
      </c>
      <c r="F95" s="207">
        <v>1</v>
      </c>
      <c r="G95" s="211"/>
      <c r="H95" s="212"/>
    </row>
    <row r="96" spans="2:8" ht="24.9" customHeight="1" x14ac:dyDescent="0.3">
      <c r="B96" s="207" t="s">
        <v>803</v>
      </c>
      <c r="C96" s="208"/>
      <c r="D96" s="209" t="s">
        <v>804</v>
      </c>
      <c r="E96" s="210" t="s">
        <v>632</v>
      </c>
      <c r="F96" s="207">
        <v>1</v>
      </c>
      <c r="G96" s="211"/>
      <c r="H96" s="212"/>
    </row>
    <row r="97" spans="2:8" ht="24.9" customHeight="1" x14ac:dyDescent="0.3">
      <c r="B97" s="207" t="s">
        <v>805</v>
      </c>
      <c r="C97" s="208"/>
      <c r="D97" s="209" t="s">
        <v>806</v>
      </c>
      <c r="E97" s="210" t="s">
        <v>632</v>
      </c>
      <c r="F97" s="207">
        <v>1</v>
      </c>
      <c r="G97" s="211"/>
      <c r="H97" s="212"/>
    </row>
    <row r="98" spans="2:8" ht="24.9" customHeight="1" x14ac:dyDescent="0.3">
      <c r="B98" s="207" t="s">
        <v>807</v>
      </c>
      <c r="C98" s="208"/>
      <c r="D98" s="209" t="s">
        <v>808</v>
      </c>
      <c r="E98" s="210" t="s">
        <v>632</v>
      </c>
      <c r="F98" s="207">
        <v>1</v>
      </c>
      <c r="G98" s="211"/>
      <c r="H98" s="212"/>
    </row>
    <row r="99" spans="2:8" ht="24.9" customHeight="1" x14ac:dyDescent="0.3">
      <c r="B99" s="207" t="s">
        <v>809</v>
      </c>
      <c r="C99" s="208"/>
      <c r="D99" s="209" t="s">
        <v>810</v>
      </c>
      <c r="E99" s="210" t="s">
        <v>632</v>
      </c>
      <c r="F99" s="207">
        <v>1</v>
      </c>
      <c r="G99" s="211"/>
      <c r="H99" s="212"/>
    </row>
    <row r="100" spans="2:8" ht="24.9" customHeight="1" x14ac:dyDescent="0.3">
      <c r="B100" s="207" t="s">
        <v>811</v>
      </c>
      <c r="C100" s="208"/>
      <c r="D100" s="209" t="s">
        <v>812</v>
      </c>
      <c r="E100" s="210" t="s">
        <v>632</v>
      </c>
      <c r="F100" s="207">
        <v>1</v>
      </c>
      <c r="G100" s="211"/>
      <c r="H100" s="212"/>
    </row>
    <row r="101" spans="2:8" ht="24.9" customHeight="1" x14ac:dyDescent="0.3">
      <c r="B101" s="207" t="s">
        <v>813</v>
      </c>
      <c r="C101" s="208"/>
      <c r="D101" s="209" t="s">
        <v>814</v>
      </c>
      <c r="E101" s="210" t="s">
        <v>632</v>
      </c>
      <c r="F101" s="207">
        <v>1</v>
      </c>
      <c r="G101" s="211"/>
      <c r="H101" s="212"/>
    </row>
    <row r="102" spans="2:8" ht="24.9" customHeight="1" x14ac:dyDescent="0.3">
      <c r="B102" s="207" t="s">
        <v>815</v>
      </c>
      <c r="C102" s="208"/>
      <c r="D102" s="209" t="s">
        <v>816</v>
      </c>
      <c r="E102" s="210" t="s">
        <v>632</v>
      </c>
      <c r="F102" s="207">
        <v>1</v>
      </c>
      <c r="G102" s="211"/>
      <c r="H102" s="212"/>
    </row>
    <row r="103" spans="2:8" ht="24.9" customHeight="1" x14ac:dyDescent="0.3">
      <c r="B103" s="207" t="s">
        <v>817</v>
      </c>
      <c r="C103" s="208"/>
      <c r="D103" s="209" t="s">
        <v>818</v>
      </c>
      <c r="E103" s="210" t="s">
        <v>632</v>
      </c>
      <c r="F103" s="207">
        <v>1</v>
      </c>
      <c r="G103" s="211"/>
      <c r="H103" s="212"/>
    </row>
    <row r="104" spans="2:8" ht="24.9" customHeight="1" x14ac:dyDescent="0.3">
      <c r="B104" s="207" t="s">
        <v>819</v>
      </c>
      <c r="C104" s="208"/>
      <c r="D104" s="209" t="s">
        <v>820</v>
      </c>
      <c r="E104" s="210" t="s">
        <v>632</v>
      </c>
      <c r="F104" s="207">
        <v>1</v>
      </c>
      <c r="G104" s="211"/>
      <c r="H104" s="212"/>
    </row>
    <row r="105" spans="2:8" ht="24.9" customHeight="1" x14ac:dyDescent="0.3">
      <c r="B105" s="207" t="s">
        <v>821</v>
      </c>
      <c r="C105" s="208"/>
      <c r="D105" s="209" t="s">
        <v>822</v>
      </c>
      <c r="E105" s="210" t="s">
        <v>632</v>
      </c>
      <c r="F105" s="207">
        <v>1</v>
      </c>
      <c r="G105" s="211"/>
      <c r="H105" s="212"/>
    </row>
    <row r="106" spans="2:8" ht="24.9" customHeight="1" x14ac:dyDescent="0.3">
      <c r="B106" s="207" t="s">
        <v>823</v>
      </c>
      <c r="C106" s="208"/>
      <c r="D106" s="209" t="s">
        <v>824</v>
      </c>
      <c r="E106" s="210" t="s">
        <v>632</v>
      </c>
      <c r="F106" s="207">
        <v>1</v>
      </c>
      <c r="G106" s="211"/>
      <c r="H106" s="212"/>
    </row>
    <row r="107" spans="2:8" ht="24.9" customHeight="1" x14ac:dyDescent="0.3">
      <c r="B107" s="207" t="s">
        <v>825</v>
      </c>
      <c r="C107" s="208"/>
      <c r="D107" s="209" t="s">
        <v>826</v>
      </c>
      <c r="E107" s="210" t="s">
        <v>632</v>
      </c>
      <c r="F107" s="207">
        <v>1</v>
      </c>
      <c r="G107" s="211"/>
      <c r="H107" s="212"/>
    </row>
    <row r="108" spans="2:8" ht="24.9" customHeight="1" x14ac:dyDescent="0.3">
      <c r="B108" s="207" t="s">
        <v>827</v>
      </c>
      <c r="C108" s="208"/>
      <c r="D108" s="209" t="s">
        <v>828</v>
      </c>
      <c r="E108" s="210" t="s">
        <v>632</v>
      </c>
      <c r="F108" s="207">
        <v>1</v>
      </c>
      <c r="G108" s="211"/>
      <c r="H108" s="212"/>
    </row>
    <row r="109" spans="2:8" ht="24.9" customHeight="1" x14ac:dyDescent="0.3">
      <c r="B109" s="207" t="s">
        <v>829</v>
      </c>
      <c r="C109" s="208"/>
      <c r="D109" s="209" t="s">
        <v>830</v>
      </c>
      <c r="E109" s="210" t="s">
        <v>632</v>
      </c>
      <c r="F109" s="207">
        <v>1</v>
      </c>
      <c r="G109" s="211"/>
      <c r="H109" s="212"/>
    </row>
    <row r="110" spans="2:8" ht="24.9" customHeight="1" x14ac:dyDescent="0.3">
      <c r="B110" s="207" t="s">
        <v>831</v>
      </c>
      <c r="C110" s="208"/>
      <c r="D110" s="209" t="s">
        <v>832</v>
      </c>
      <c r="E110" s="210" t="s">
        <v>632</v>
      </c>
      <c r="F110" s="207">
        <v>1</v>
      </c>
      <c r="G110" s="211"/>
      <c r="H110" s="212"/>
    </row>
    <row r="111" spans="2:8" ht="24.9" customHeight="1" x14ac:dyDescent="0.3">
      <c r="B111" s="207" t="s">
        <v>833</v>
      </c>
      <c r="C111" s="208"/>
      <c r="D111" s="209" t="s">
        <v>834</v>
      </c>
      <c r="E111" s="210" t="s">
        <v>632</v>
      </c>
      <c r="F111" s="207">
        <v>1</v>
      </c>
      <c r="G111" s="211"/>
      <c r="H111" s="212"/>
    </row>
    <row r="112" spans="2:8" ht="24.9" customHeight="1" x14ac:dyDescent="0.3">
      <c r="B112" s="207" t="s">
        <v>835</v>
      </c>
      <c r="C112" s="208"/>
      <c r="D112" s="209" t="s">
        <v>836</v>
      </c>
      <c r="E112" s="210" t="s">
        <v>632</v>
      </c>
      <c r="F112" s="207">
        <v>1</v>
      </c>
      <c r="G112" s="211"/>
      <c r="H112" s="212"/>
    </row>
    <row r="113" spans="2:8" ht="24.9" customHeight="1" x14ac:dyDescent="0.3">
      <c r="B113" s="207" t="s">
        <v>837</v>
      </c>
      <c r="C113" s="208"/>
      <c r="D113" s="209" t="s">
        <v>838</v>
      </c>
      <c r="E113" s="210" t="s">
        <v>632</v>
      </c>
      <c r="F113" s="207">
        <v>1</v>
      </c>
      <c r="G113" s="211"/>
      <c r="H113" s="212"/>
    </row>
    <row r="114" spans="2:8" ht="24.9" customHeight="1" x14ac:dyDescent="0.3">
      <c r="B114" s="207" t="s">
        <v>839</v>
      </c>
      <c r="C114" s="208"/>
      <c r="D114" s="209" t="s">
        <v>840</v>
      </c>
      <c r="E114" s="210" t="s">
        <v>632</v>
      </c>
      <c r="F114" s="207">
        <v>1</v>
      </c>
      <c r="G114" s="211"/>
      <c r="H114" s="212"/>
    </row>
    <row r="115" spans="2:8" ht="24.9" customHeight="1" x14ac:dyDescent="0.3">
      <c r="B115" s="207" t="s">
        <v>841</v>
      </c>
      <c r="C115" s="208"/>
      <c r="D115" s="209" t="s">
        <v>842</v>
      </c>
      <c r="E115" s="210" t="s">
        <v>632</v>
      </c>
      <c r="F115" s="207">
        <v>1</v>
      </c>
      <c r="G115" s="211"/>
      <c r="H115" s="212"/>
    </row>
    <row r="116" spans="2:8" ht="24.9" customHeight="1" x14ac:dyDescent="0.3">
      <c r="B116" s="207" t="s">
        <v>843</v>
      </c>
      <c r="C116" s="208"/>
      <c r="D116" s="209" t="s">
        <v>844</v>
      </c>
      <c r="E116" s="210" t="s">
        <v>632</v>
      </c>
      <c r="F116" s="207">
        <v>1</v>
      </c>
      <c r="G116" s="211"/>
      <c r="H116" s="212"/>
    </row>
    <row r="117" spans="2:8" ht="24.9" customHeight="1" x14ac:dyDescent="0.3">
      <c r="B117" s="207" t="s">
        <v>845</v>
      </c>
      <c r="C117" s="208"/>
      <c r="D117" s="209" t="s">
        <v>846</v>
      </c>
      <c r="E117" s="210" t="s">
        <v>632</v>
      </c>
      <c r="F117" s="207">
        <v>1</v>
      </c>
      <c r="G117" s="211"/>
      <c r="H117" s="212"/>
    </row>
    <row r="118" spans="2:8" ht="24.9" customHeight="1" x14ac:dyDescent="0.3">
      <c r="B118" s="207" t="s">
        <v>847</v>
      </c>
      <c r="C118" s="208"/>
      <c r="D118" s="209" t="s">
        <v>848</v>
      </c>
      <c r="E118" s="210" t="s">
        <v>632</v>
      </c>
      <c r="F118" s="207">
        <v>1</v>
      </c>
      <c r="G118" s="211"/>
      <c r="H118" s="212"/>
    </row>
    <row r="119" spans="2:8" ht="24.9" customHeight="1" x14ac:dyDescent="0.3">
      <c r="B119" s="207" t="s">
        <v>849</v>
      </c>
      <c r="C119" s="208"/>
      <c r="D119" s="209" t="s">
        <v>850</v>
      </c>
      <c r="E119" s="210" t="s">
        <v>632</v>
      </c>
      <c r="F119" s="207">
        <v>1</v>
      </c>
      <c r="G119" s="211"/>
      <c r="H119" s="212"/>
    </row>
    <row r="120" spans="2:8" ht="24.9" customHeight="1" x14ac:dyDescent="0.3">
      <c r="B120" s="207" t="s">
        <v>851</v>
      </c>
      <c r="C120" s="208"/>
      <c r="D120" s="209" t="s">
        <v>852</v>
      </c>
      <c r="E120" s="210" t="s">
        <v>632</v>
      </c>
      <c r="F120" s="207">
        <v>1</v>
      </c>
      <c r="G120" s="211"/>
      <c r="H120" s="212"/>
    </row>
    <row r="121" spans="2:8" ht="24.9" customHeight="1" x14ac:dyDescent="0.3">
      <c r="B121" s="207" t="s">
        <v>853</v>
      </c>
      <c r="C121" s="208"/>
      <c r="D121" s="209" t="s">
        <v>854</v>
      </c>
      <c r="E121" s="210" t="s">
        <v>632</v>
      </c>
      <c r="F121" s="207">
        <v>1</v>
      </c>
      <c r="G121" s="211"/>
      <c r="H121" s="212"/>
    </row>
    <row r="122" spans="2:8" ht="24.9" customHeight="1" x14ac:dyDescent="0.3">
      <c r="B122" s="207" t="s">
        <v>855</v>
      </c>
      <c r="C122" s="208"/>
      <c r="D122" s="209" t="s">
        <v>856</v>
      </c>
      <c r="E122" s="210" t="s">
        <v>632</v>
      </c>
      <c r="F122" s="207">
        <v>1</v>
      </c>
      <c r="G122" s="211"/>
      <c r="H122" s="212"/>
    </row>
    <row r="123" spans="2:8" ht="24.9" customHeight="1" x14ac:dyDescent="0.3">
      <c r="B123" s="207" t="s">
        <v>857</v>
      </c>
      <c r="C123" s="208"/>
      <c r="D123" s="209" t="s">
        <v>858</v>
      </c>
      <c r="E123" s="210" t="s">
        <v>632</v>
      </c>
      <c r="F123" s="207">
        <v>1</v>
      </c>
      <c r="G123" s="211"/>
      <c r="H123" s="212"/>
    </row>
    <row r="124" spans="2:8" ht="24.9" customHeight="1" x14ac:dyDescent="0.3">
      <c r="B124" s="207" t="s">
        <v>859</v>
      </c>
      <c r="C124" s="208"/>
      <c r="D124" s="209" t="s">
        <v>860</v>
      </c>
      <c r="E124" s="210" t="s">
        <v>632</v>
      </c>
      <c r="F124" s="207">
        <v>1</v>
      </c>
      <c r="G124" s="211"/>
      <c r="H124" s="212"/>
    </row>
    <row r="125" spans="2:8" ht="24.9" customHeight="1" x14ac:dyDescent="0.3">
      <c r="B125" s="207" t="s">
        <v>861</v>
      </c>
      <c r="C125" s="208"/>
      <c r="D125" s="209" t="s">
        <v>862</v>
      </c>
      <c r="E125" s="210" t="s">
        <v>632</v>
      </c>
      <c r="F125" s="207">
        <v>1</v>
      </c>
      <c r="G125" s="211"/>
      <c r="H125" s="212"/>
    </row>
    <row r="126" spans="2:8" ht="24.9" customHeight="1" x14ac:dyDescent="0.3">
      <c r="B126" s="207" t="s">
        <v>863</v>
      </c>
      <c r="C126" s="208"/>
      <c r="D126" s="209" t="s">
        <v>864</v>
      </c>
      <c r="E126" s="210" t="s">
        <v>632</v>
      </c>
      <c r="F126" s="207">
        <v>1</v>
      </c>
      <c r="G126" s="211"/>
      <c r="H126" s="212"/>
    </row>
    <row r="127" spans="2:8" ht="24.9" customHeight="1" x14ac:dyDescent="0.3">
      <c r="B127" s="207" t="s">
        <v>865</v>
      </c>
      <c r="C127" s="208"/>
      <c r="D127" s="209" t="s">
        <v>866</v>
      </c>
      <c r="E127" s="210" t="s">
        <v>632</v>
      </c>
      <c r="F127" s="207">
        <v>1</v>
      </c>
      <c r="G127" s="211"/>
      <c r="H127" s="212"/>
    </row>
    <row r="128" spans="2:8" ht="24.9" customHeight="1" x14ac:dyDescent="0.3">
      <c r="B128" s="207" t="s">
        <v>867</v>
      </c>
      <c r="C128" s="208"/>
      <c r="D128" s="209" t="s">
        <v>868</v>
      </c>
      <c r="E128" s="210" t="s">
        <v>632</v>
      </c>
      <c r="F128" s="207">
        <v>1</v>
      </c>
      <c r="G128" s="211"/>
      <c r="H128" s="212"/>
    </row>
    <row r="129" spans="2:8" ht="24.9" customHeight="1" x14ac:dyDescent="0.3">
      <c r="B129" s="207" t="s">
        <v>869</v>
      </c>
      <c r="C129" s="208"/>
      <c r="D129" s="209" t="s">
        <v>870</v>
      </c>
      <c r="E129" s="210" t="s">
        <v>632</v>
      </c>
      <c r="F129" s="207">
        <v>1</v>
      </c>
      <c r="G129" s="211"/>
      <c r="H129" s="212"/>
    </row>
    <row r="130" spans="2:8" ht="24.9" customHeight="1" x14ac:dyDescent="0.3">
      <c r="B130" s="207" t="s">
        <v>871</v>
      </c>
      <c r="C130" s="208"/>
      <c r="D130" s="209" t="s">
        <v>872</v>
      </c>
      <c r="E130" s="210" t="s">
        <v>632</v>
      </c>
      <c r="F130" s="207">
        <v>1</v>
      </c>
      <c r="G130" s="211"/>
      <c r="H130" s="212"/>
    </row>
    <row r="131" spans="2:8" ht="24.9" customHeight="1" x14ac:dyDescent="0.3">
      <c r="B131" s="207" t="s">
        <v>873</v>
      </c>
      <c r="C131" s="208"/>
      <c r="D131" s="209" t="s">
        <v>874</v>
      </c>
      <c r="E131" s="210" t="s">
        <v>632</v>
      </c>
      <c r="F131" s="207">
        <v>1</v>
      </c>
      <c r="G131" s="211"/>
      <c r="H131" s="212"/>
    </row>
    <row r="132" spans="2:8" ht="24.9" customHeight="1" x14ac:dyDescent="0.3">
      <c r="B132" s="207" t="s">
        <v>875</v>
      </c>
      <c r="C132" s="208"/>
      <c r="D132" s="209" t="s">
        <v>876</v>
      </c>
      <c r="E132" s="210" t="s">
        <v>632</v>
      </c>
      <c r="F132" s="207">
        <v>1</v>
      </c>
      <c r="G132" s="211"/>
      <c r="H132" s="212"/>
    </row>
    <row r="133" spans="2:8" ht="24.9" customHeight="1" x14ac:dyDescent="0.3">
      <c r="B133" s="207" t="s">
        <v>877</v>
      </c>
      <c r="C133" s="208"/>
      <c r="D133" s="209" t="s">
        <v>878</v>
      </c>
      <c r="E133" s="210" t="s">
        <v>632</v>
      </c>
      <c r="F133" s="207">
        <v>1</v>
      </c>
      <c r="G133" s="211"/>
      <c r="H133" s="212"/>
    </row>
    <row r="134" spans="2:8" ht="24.9" customHeight="1" x14ac:dyDescent="0.3">
      <c r="B134" s="207" t="s">
        <v>879</v>
      </c>
      <c r="C134" s="208"/>
      <c r="D134" s="209" t="s">
        <v>880</v>
      </c>
      <c r="E134" s="210" t="s">
        <v>632</v>
      </c>
      <c r="F134" s="207">
        <v>1</v>
      </c>
      <c r="G134" s="211"/>
      <c r="H134" s="212"/>
    </row>
    <row r="135" spans="2:8" ht="24.9" customHeight="1" x14ac:dyDescent="0.3">
      <c r="B135" s="207" t="s">
        <v>881</v>
      </c>
      <c r="C135" s="208"/>
      <c r="D135" s="209" t="s">
        <v>882</v>
      </c>
      <c r="E135" s="210" t="s">
        <v>632</v>
      </c>
      <c r="F135" s="207">
        <v>1</v>
      </c>
      <c r="G135" s="211"/>
      <c r="H135" s="212"/>
    </row>
    <row r="136" spans="2:8" ht="24.9" customHeight="1" x14ac:dyDescent="0.3">
      <c r="B136" s="207" t="s">
        <v>883</v>
      </c>
      <c r="C136" s="208"/>
      <c r="D136" s="209" t="s">
        <v>884</v>
      </c>
      <c r="E136" s="210" t="s">
        <v>632</v>
      </c>
      <c r="F136" s="207">
        <v>1</v>
      </c>
      <c r="G136" s="211"/>
      <c r="H136" s="212"/>
    </row>
    <row r="137" spans="2:8" ht="24.9" customHeight="1" x14ac:dyDescent="0.3">
      <c r="B137" s="207" t="s">
        <v>885</v>
      </c>
      <c r="C137" s="208"/>
      <c r="D137" s="209" t="s">
        <v>886</v>
      </c>
      <c r="E137" s="210" t="s">
        <v>632</v>
      </c>
      <c r="F137" s="207">
        <v>1</v>
      </c>
      <c r="G137" s="211"/>
      <c r="H137" s="212"/>
    </row>
    <row r="138" spans="2:8" ht="24.9" customHeight="1" x14ac:dyDescent="0.3">
      <c r="B138" s="207" t="s">
        <v>887</v>
      </c>
      <c r="C138" s="208"/>
      <c r="D138" s="209" t="s">
        <v>888</v>
      </c>
      <c r="E138" s="210" t="s">
        <v>632</v>
      </c>
      <c r="F138" s="207">
        <v>1</v>
      </c>
      <c r="G138" s="211"/>
      <c r="H138" s="212"/>
    </row>
    <row r="139" spans="2:8" ht="24.9" customHeight="1" x14ac:dyDescent="0.3">
      <c r="B139" s="207" t="s">
        <v>889</v>
      </c>
      <c r="C139" s="208"/>
      <c r="D139" s="209" t="s">
        <v>890</v>
      </c>
      <c r="E139" s="210" t="s">
        <v>632</v>
      </c>
      <c r="F139" s="207">
        <v>1</v>
      </c>
      <c r="G139" s="211"/>
      <c r="H139" s="212"/>
    </row>
    <row r="140" spans="2:8" ht="24.9" customHeight="1" x14ac:dyDescent="0.3">
      <c r="B140" s="207" t="s">
        <v>891</v>
      </c>
      <c r="C140" s="208"/>
      <c r="D140" s="209" t="s">
        <v>892</v>
      </c>
      <c r="E140" s="210" t="s">
        <v>632</v>
      </c>
      <c r="F140" s="207">
        <v>1</v>
      </c>
      <c r="G140" s="211"/>
      <c r="H140" s="212"/>
    </row>
    <row r="141" spans="2:8" ht="24.9" customHeight="1" x14ac:dyDescent="0.3">
      <c r="B141" s="207" t="s">
        <v>893</v>
      </c>
      <c r="C141" s="208"/>
      <c r="D141" s="209" t="s">
        <v>894</v>
      </c>
      <c r="E141" s="210" t="s">
        <v>632</v>
      </c>
      <c r="F141" s="207">
        <v>1</v>
      </c>
      <c r="G141" s="211"/>
      <c r="H141" s="212"/>
    </row>
    <row r="142" spans="2:8" ht="24.9" customHeight="1" x14ac:dyDescent="0.3">
      <c r="B142" s="207" t="s">
        <v>895</v>
      </c>
      <c r="C142" s="208"/>
      <c r="D142" s="209" t="s">
        <v>896</v>
      </c>
      <c r="E142" s="210" t="s">
        <v>632</v>
      </c>
      <c r="F142" s="207">
        <v>1</v>
      </c>
      <c r="G142" s="211"/>
      <c r="H142" s="212"/>
    </row>
    <row r="143" spans="2:8" ht="24.9" customHeight="1" x14ac:dyDescent="0.3">
      <c r="B143" s="207" t="s">
        <v>897</v>
      </c>
      <c r="C143" s="208"/>
      <c r="D143" s="209" t="s">
        <v>898</v>
      </c>
      <c r="E143" s="210" t="s">
        <v>632</v>
      </c>
      <c r="F143" s="207">
        <v>1</v>
      </c>
      <c r="G143" s="211"/>
      <c r="H143" s="212"/>
    </row>
    <row r="144" spans="2:8" ht="24.9" customHeight="1" x14ac:dyDescent="0.3">
      <c r="B144" s="207" t="s">
        <v>899</v>
      </c>
      <c r="C144" s="208"/>
      <c r="D144" s="209" t="s">
        <v>900</v>
      </c>
      <c r="E144" s="210" t="s">
        <v>632</v>
      </c>
      <c r="F144" s="207">
        <v>1</v>
      </c>
      <c r="G144" s="211"/>
      <c r="H144" s="212"/>
    </row>
    <row r="145" spans="2:8" ht="24.9" customHeight="1" x14ac:dyDescent="0.3">
      <c r="B145" s="207" t="s">
        <v>901</v>
      </c>
      <c r="C145" s="208"/>
      <c r="D145" s="209" t="s">
        <v>902</v>
      </c>
      <c r="E145" s="210" t="s">
        <v>632</v>
      </c>
      <c r="F145" s="207">
        <v>1</v>
      </c>
      <c r="G145" s="211"/>
      <c r="H145" s="212"/>
    </row>
    <row r="146" spans="2:8" ht="24.9" customHeight="1" x14ac:dyDescent="0.3">
      <c r="B146" s="207" t="s">
        <v>903</v>
      </c>
      <c r="C146" s="208"/>
      <c r="D146" s="209" t="s">
        <v>904</v>
      </c>
      <c r="E146" s="210" t="s">
        <v>632</v>
      </c>
      <c r="F146" s="207">
        <v>1</v>
      </c>
      <c r="G146" s="211"/>
      <c r="H146" s="212"/>
    </row>
    <row r="147" spans="2:8" ht="24.9" customHeight="1" x14ac:dyDescent="0.3">
      <c r="B147" s="207" t="s">
        <v>905</v>
      </c>
      <c r="C147" s="208"/>
      <c r="D147" s="209" t="s">
        <v>906</v>
      </c>
      <c r="E147" s="210" t="s">
        <v>632</v>
      </c>
      <c r="F147" s="207">
        <v>1</v>
      </c>
      <c r="G147" s="211"/>
      <c r="H147" s="212"/>
    </row>
    <row r="148" spans="2:8" ht="24.9" customHeight="1" x14ac:dyDescent="0.3">
      <c r="B148" s="207" t="s">
        <v>907</v>
      </c>
      <c r="C148" s="208"/>
      <c r="D148" s="209" t="s">
        <v>908</v>
      </c>
      <c r="E148" s="210" t="s">
        <v>632</v>
      </c>
      <c r="F148" s="207">
        <v>1</v>
      </c>
      <c r="G148" s="211"/>
      <c r="H148" s="212"/>
    </row>
    <row r="149" spans="2:8" ht="24.9" customHeight="1" x14ac:dyDescent="0.3">
      <c r="B149" s="207" t="s">
        <v>909</v>
      </c>
      <c r="C149" s="208"/>
      <c r="D149" s="209" t="s">
        <v>910</v>
      </c>
      <c r="E149" s="210" t="s">
        <v>632</v>
      </c>
      <c r="F149" s="207">
        <v>1</v>
      </c>
      <c r="G149" s="211"/>
      <c r="H149" s="212"/>
    </row>
    <row r="150" spans="2:8" ht="24.9" customHeight="1" x14ac:dyDescent="0.3">
      <c r="B150" s="207" t="s">
        <v>911</v>
      </c>
      <c r="C150" s="208"/>
      <c r="D150" s="209" t="s">
        <v>912</v>
      </c>
      <c r="E150" s="210" t="s">
        <v>632</v>
      </c>
      <c r="F150" s="207">
        <v>1</v>
      </c>
      <c r="G150" s="211"/>
      <c r="H150" s="212"/>
    </row>
    <row r="151" spans="2:8" ht="24.9" customHeight="1" x14ac:dyDescent="0.3">
      <c r="B151" s="207" t="s">
        <v>913</v>
      </c>
      <c r="C151" s="208"/>
      <c r="D151" s="209" t="s">
        <v>914</v>
      </c>
      <c r="E151" s="210" t="s">
        <v>632</v>
      </c>
      <c r="F151" s="207">
        <v>1</v>
      </c>
      <c r="G151" s="211"/>
      <c r="H151" s="212"/>
    </row>
    <row r="152" spans="2:8" ht="24.9" customHeight="1" x14ac:dyDescent="0.3">
      <c r="B152" s="207" t="s">
        <v>915</v>
      </c>
      <c r="C152" s="208"/>
      <c r="D152" s="209" t="s">
        <v>916</v>
      </c>
      <c r="E152" s="210" t="s">
        <v>632</v>
      </c>
      <c r="F152" s="207">
        <v>1</v>
      </c>
      <c r="G152" s="211"/>
      <c r="H152" s="212"/>
    </row>
    <row r="153" spans="2:8" ht="24.9" customHeight="1" x14ac:dyDescent="0.3">
      <c r="B153" s="207" t="s">
        <v>917</v>
      </c>
      <c r="C153" s="208"/>
      <c r="D153" s="209" t="s">
        <v>918</v>
      </c>
      <c r="E153" s="210" t="s">
        <v>632</v>
      </c>
      <c r="F153" s="207">
        <v>1</v>
      </c>
      <c r="G153" s="211"/>
      <c r="H153" s="212"/>
    </row>
    <row r="154" spans="2:8" ht="24.9" customHeight="1" x14ac:dyDescent="0.3">
      <c r="B154" s="207" t="s">
        <v>919</v>
      </c>
      <c r="C154" s="208"/>
      <c r="D154" s="209" t="s">
        <v>920</v>
      </c>
      <c r="E154" s="210" t="s">
        <v>632</v>
      </c>
      <c r="F154" s="207">
        <v>1</v>
      </c>
      <c r="G154" s="211"/>
      <c r="H154" s="212"/>
    </row>
    <row r="155" spans="2:8" ht="24.9" customHeight="1" x14ac:dyDescent="0.3">
      <c r="B155" s="207" t="s">
        <v>921</v>
      </c>
      <c r="C155" s="208"/>
      <c r="D155" s="209" t="s">
        <v>922</v>
      </c>
      <c r="E155" s="210" t="s">
        <v>632</v>
      </c>
      <c r="F155" s="207">
        <v>1</v>
      </c>
      <c r="G155" s="211"/>
      <c r="H155" s="212"/>
    </row>
    <row r="156" spans="2:8" ht="24.9" customHeight="1" x14ac:dyDescent="0.3">
      <c r="B156" s="207" t="s">
        <v>923</v>
      </c>
      <c r="C156" s="208"/>
      <c r="D156" s="209" t="s">
        <v>924</v>
      </c>
      <c r="E156" s="210" t="s">
        <v>632</v>
      </c>
      <c r="F156" s="207">
        <v>1</v>
      </c>
      <c r="G156" s="211"/>
      <c r="H156" s="212"/>
    </row>
    <row r="157" spans="2:8" ht="24.9" customHeight="1" x14ac:dyDescent="0.3">
      <c r="B157" s="207" t="s">
        <v>925</v>
      </c>
      <c r="C157" s="208"/>
      <c r="D157" s="209" t="s">
        <v>926</v>
      </c>
      <c r="E157" s="210" t="s">
        <v>632</v>
      </c>
      <c r="F157" s="207">
        <v>1</v>
      </c>
      <c r="G157" s="211"/>
      <c r="H157" s="212"/>
    </row>
    <row r="158" spans="2:8" ht="24.9" customHeight="1" x14ac:dyDescent="0.3">
      <c r="B158" s="207" t="s">
        <v>927</v>
      </c>
      <c r="C158" s="208"/>
      <c r="D158" s="209" t="s">
        <v>928</v>
      </c>
      <c r="E158" s="210" t="s">
        <v>632</v>
      </c>
      <c r="F158" s="207">
        <v>1</v>
      </c>
      <c r="G158" s="211"/>
      <c r="H158" s="212"/>
    </row>
    <row r="159" spans="2:8" ht="24.9" customHeight="1" x14ac:dyDescent="0.3">
      <c r="B159" s="207" t="s">
        <v>929</v>
      </c>
      <c r="C159" s="208"/>
      <c r="D159" s="209" t="s">
        <v>930</v>
      </c>
      <c r="E159" s="210" t="s">
        <v>632</v>
      </c>
      <c r="F159" s="207">
        <v>1</v>
      </c>
      <c r="G159" s="211"/>
      <c r="H159" s="212"/>
    </row>
    <row r="160" spans="2:8" ht="24.9" customHeight="1" x14ac:dyDescent="0.3">
      <c r="B160" s="207" t="s">
        <v>931</v>
      </c>
      <c r="C160" s="208"/>
      <c r="D160" s="209" t="s">
        <v>932</v>
      </c>
      <c r="E160" s="210" t="s">
        <v>632</v>
      </c>
      <c r="F160" s="207">
        <v>1</v>
      </c>
      <c r="G160" s="211"/>
      <c r="H160" s="212"/>
    </row>
    <row r="161" spans="2:8" ht="24.9" customHeight="1" x14ac:dyDescent="0.3">
      <c r="B161" s="207" t="s">
        <v>933</v>
      </c>
      <c r="C161" s="208"/>
      <c r="D161" s="209" t="s">
        <v>934</v>
      </c>
      <c r="E161" s="210" t="s">
        <v>632</v>
      </c>
      <c r="F161" s="207">
        <v>1</v>
      </c>
      <c r="G161" s="211"/>
      <c r="H161" s="212"/>
    </row>
    <row r="162" spans="2:8" ht="24.9" customHeight="1" x14ac:dyDescent="0.3">
      <c r="B162" s="207" t="s">
        <v>935</v>
      </c>
      <c r="C162" s="208"/>
      <c r="D162" s="209" t="s">
        <v>936</v>
      </c>
      <c r="E162" s="210" t="s">
        <v>632</v>
      </c>
      <c r="F162" s="207">
        <v>1</v>
      </c>
      <c r="G162" s="211"/>
      <c r="H162" s="212"/>
    </row>
    <row r="163" spans="2:8" ht="24.9" customHeight="1" x14ac:dyDescent="0.3">
      <c r="B163" s="207" t="s">
        <v>937</v>
      </c>
      <c r="C163" s="208"/>
      <c r="D163" s="209" t="s">
        <v>938</v>
      </c>
      <c r="E163" s="210" t="s">
        <v>632</v>
      </c>
      <c r="F163" s="207">
        <v>1</v>
      </c>
      <c r="G163" s="211"/>
      <c r="H163" s="212"/>
    </row>
    <row r="164" spans="2:8" ht="24.9" customHeight="1" x14ac:dyDescent="0.3">
      <c r="B164" s="207" t="s">
        <v>939</v>
      </c>
      <c r="C164" s="208"/>
      <c r="D164" s="209" t="s">
        <v>940</v>
      </c>
      <c r="E164" s="210" t="s">
        <v>632</v>
      </c>
      <c r="F164" s="207">
        <v>1</v>
      </c>
      <c r="G164" s="211"/>
      <c r="H164" s="212"/>
    </row>
    <row r="165" spans="2:8" ht="24.9" customHeight="1" x14ac:dyDescent="0.3">
      <c r="B165" s="207" t="s">
        <v>941</v>
      </c>
      <c r="C165" s="208"/>
      <c r="D165" s="209" t="s">
        <v>942</v>
      </c>
      <c r="E165" s="210" t="s">
        <v>632</v>
      </c>
      <c r="F165" s="207">
        <v>1</v>
      </c>
      <c r="G165" s="211"/>
      <c r="H165" s="212"/>
    </row>
    <row r="166" spans="2:8" ht="24.9" customHeight="1" x14ac:dyDescent="0.3">
      <c r="B166" s="207" t="s">
        <v>943</v>
      </c>
      <c r="C166" s="208"/>
      <c r="D166" s="209" t="s">
        <v>944</v>
      </c>
      <c r="E166" s="210" t="s">
        <v>632</v>
      </c>
      <c r="F166" s="207">
        <v>1</v>
      </c>
      <c r="G166" s="211"/>
      <c r="H166" s="212"/>
    </row>
    <row r="167" spans="2:8" ht="24.9" customHeight="1" x14ac:dyDescent="0.3">
      <c r="B167" s="207" t="s">
        <v>945</v>
      </c>
      <c r="C167" s="208"/>
      <c r="D167" s="209" t="s">
        <v>946</v>
      </c>
      <c r="E167" s="210" t="s">
        <v>632</v>
      </c>
      <c r="F167" s="207">
        <v>1</v>
      </c>
      <c r="G167" s="211"/>
      <c r="H167" s="212"/>
    </row>
    <row r="168" spans="2:8" ht="24.9" customHeight="1" x14ac:dyDescent="0.3">
      <c r="B168" s="207" t="s">
        <v>947</v>
      </c>
      <c r="C168" s="208"/>
      <c r="D168" s="209" t="s">
        <v>948</v>
      </c>
      <c r="E168" s="210" t="s">
        <v>632</v>
      </c>
      <c r="F168" s="207">
        <v>1</v>
      </c>
      <c r="G168" s="211"/>
      <c r="H168" s="212"/>
    </row>
    <row r="169" spans="2:8" ht="24.9" customHeight="1" x14ac:dyDescent="0.3">
      <c r="B169" s="207" t="s">
        <v>949</v>
      </c>
      <c r="C169" s="208"/>
      <c r="D169" s="209" t="s">
        <v>950</v>
      </c>
      <c r="E169" s="210" t="s">
        <v>632</v>
      </c>
      <c r="F169" s="207">
        <v>1</v>
      </c>
      <c r="G169" s="211"/>
      <c r="H169" s="212"/>
    </row>
    <row r="170" spans="2:8" ht="24.9" customHeight="1" x14ac:dyDescent="0.3">
      <c r="B170" s="207" t="s">
        <v>951</v>
      </c>
      <c r="C170" s="208"/>
      <c r="D170" s="209" t="s">
        <v>952</v>
      </c>
      <c r="E170" s="210" t="s">
        <v>632</v>
      </c>
      <c r="F170" s="207">
        <v>1</v>
      </c>
      <c r="G170" s="211"/>
      <c r="H170" s="212"/>
    </row>
    <row r="171" spans="2:8" ht="24.9" customHeight="1" x14ac:dyDescent="0.3">
      <c r="B171" s="207" t="s">
        <v>953</v>
      </c>
      <c r="C171" s="208"/>
      <c r="D171" s="209" t="s">
        <v>954</v>
      </c>
      <c r="E171" s="210" t="s">
        <v>632</v>
      </c>
      <c r="F171" s="207">
        <v>1</v>
      </c>
      <c r="G171" s="211"/>
      <c r="H171" s="212"/>
    </row>
    <row r="172" spans="2:8" ht="24.9" customHeight="1" x14ac:dyDescent="0.3">
      <c r="B172" s="207" t="s">
        <v>955</v>
      </c>
      <c r="C172" s="208"/>
      <c r="D172" s="209" t="s">
        <v>956</v>
      </c>
      <c r="E172" s="210" t="s">
        <v>632</v>
      </c>
      <c r="F172" s="207">
        <v>1</v>
      </c>
      <c r="G172" s="211"/>
      <c r="H172" s="212"/>
    </row>
    <row r="173" spans="2:8" ht="24.9" customHeight="1" x14ac:dyDescent="0.3">
      <c r="B173" s="207" t="s">
        <v>957</v>
      </c>
      <c r="C173" s="208"/>
      <c r="D173" s="209" t="s">
        <v>958</v>
      </c>
      <c r="E173" s="210" t="s">
        <v>632</v>
      </c>
      <c r="F173" s="207">
        <v>1</v>
      </c>
      <c r="G173" s="211"/>
      <c r="H173" s="212"/>
    </row>
    <row r="174" spans="2:8" ht="24.9" customHeight="1" x14ac:dyDescent="0.3">
      <c r="B174" s="207" t="s">
        <v>959</v>
      </c>
      <c r="C174" s="208"/>
      <c r="D174" s="209" t="s">
        <v>960</v>
      </c>
      <c r="E174" s="210" t="s">
        <v>632</v>
      </c>
      <c r="F174" s="207">
        <v>1</v>
      </c>
      <c r="G174" s="211"/>
      <c r="H174" s="212"/>
    </row>
    <row r="175" spans="2:8" ht="24.9" customHeight="1" x14ac:dyDescent="0.3">
      <c r="B175" s="207" t="s">
        <v>961</v>
      </c>
      <c r="C175" s="208"/>
      <c r="D175" s="209" t="s">
        <v>962</v>
      </c>
      <c r="E175" s="210" t="s">
        <v>632</v>
      </c>
      <c r="F175" s="207">
        <v>1</v>
      </c>
      <c r="G175" s="211"/>
      <c r="H175" s="212"/>
    </row>
    <row r="176" spans="2:8" ht="24.9" customHeight="1" x14ac:dyDescent="0.3">
      <c r="B176" s="207" t="s">
        <v>963</v>
      </c>
      <c r="C176" s="208"/>
      <c r="D176" s="209" t="s">
        <v>964</v>
      </c>
      <c r="E176" s="210" t="s">
        <v>632</v>
      </c>
      <c r="F176" s="207">
        <v>1</v>
      </c>
      <c r="G176" s="211"/>
      <c r="H176" s="212"/>
    </row>
    <row r="177" spans="2:8" ht="24.9" customHeight="1" x14ac:dyDescent="0.3">
      <c r="B177" s="207" t="s">
        <v>965</v>
      </c>
      <c r="C177" s="208"/>
      <c r="D177" s="209" t="s">
        <v>966</v>
      </c>
      <c r="E177" s="210" t="s">
        <v>632</v>
      </c>
      <c r="F177" s="207">
        <v>1</v>
      </c>
      <c r="G177" s="211"/>
      <c r="H177" s="212"/>
    </row>
    <row r="178" spans="2:8" ht="24.9" customHeight="1" x14ac:dyDescent="0.3">
      <c r="B178" s="207"/>
      <c r="C178" s="208"/>
      <c r="D178" s="209"/>
      <c r="E178" s="210"/>
      <c r="F178" s="207"/>
      <c r="G178" s="211"/>
      <c r="H178" s="212"/>
    </row>
    <row r="179" spans="2:8" ht="24.9" customHeight="1" thickBot="1" x14ac:dyDescent="0.35">
      <c r="B179" s="207"/>
      <c r="C179" s="208"/>
      <c r="D179" s="214"/>
      <c r="E179" s="210"/>
      <c r="F179" s="207"/>
      <c r="G179" s="211"/>
      <c r="H179" s="212"/>
    </row>
    <row r="180" spans="2:8" ht="24.9" customHeight="1" thickBot="1" x14ac:dyDescent="0.3">
      <c r="B180" s="215" t="s">
        <v>967</v>
      </c>
      <c r="C180" s="215"/>
      <c r="D180" s="215"/>
      <c r="E180" s="215"/>
      <c r="F180" s="215"/>
      <c r="G180" s="216"/>
      <c r="H180" s="217"/>
    </row>
    <row r="181" spans="2:8" x14ac:dyDescent="0.25">
      <c r="B181" s="201"/>
      <c r="C181" s="201"/>
      <c r="D181" s="201"/>
      <c r="E181" s="201"/>
      <c r="F181" s="201"/>
      <c r="G181" s="193"/>
      <c r="H181" s="193"/>
    </row>
    <row r="182" spans="2:8" x14ac:dyDescent="0.25">
      <c r="B182" s="201"/>
      <c r="C182" s="201"/>
      <c r="D182" s="201"/>
      <c r="E182" s="201"/>
      <c r="F182" s="201"/>
      <c r="G182" s="193"/>
      <c r="H182" s="193"/>
    </row>
    <row r="183" spans="2:8" x14ac:dyDescent="0.25">
      <c r="B183" s="201"/>
      <c r="C183" s="201"/>
      <c r="D183" s="201"/>
      <c r="E183" s="201"/>
      <c r="F183" s="201"/>
      <c r="G183" s="193"/>
      <c r="H183" s="193"/>
    </row>
    <row r="184" spans="2:8" x14ac:dyDescent="0.25">
      <c r="B184" s="201"/>
      <c r="C184" s="201"/>
      <c r="D184" s="201"/>
      <c r="E184" s="201"/>
      <c r="F184" s="201"/>
      <c r="G184" s="193"/>
      <c r="H184" s="193"/>
    </row>
    <row r="185" spans="2:8" x14ac:dyDescent="0.25">
      <c r="B185" s="201"/>
      <c r="C185" s="201"/>
      <c r="D185" s="201"/>
      <c r="E185" s="201"/>
      <c r="F185" s="201"/>
      <c r="G185" s="193"/>
      <c r="H185" s="193"/>
    </row>
    <row r="186" spans="2:8" x14ac:dyDescent="0.25">
      <c r="B186" s="201"/>
      <c r="C186" s="201"/>
      <c r="D186" s="201"/>
      <c r="E186" s="201"/>
      <c r="F186" s="201"/>
      <c r="G186" s="193"/>
      <c r="H186" s="193"/>
    </row>
    <row r="187" spans="2:8" x14ac:dyDescent="0.25">
      <c r="B187" s="201"/>
      <c r="C187" s="201"/>
      <c r="D187" s="201"/>
      <c r="E187" s="201"/>
      <c r="F187" s="201"/>
      <c r="G187" s="193"/>
      <c r="H187" s="193"/>
    </row>
    <row r="188" spans="2:8" x14ac:dyDescent="0.25">
      <c r="B188" s="201"/>
      <c r="C188" s="201"/>
      <c r="D188" s="201"/>
      <c r="E188" s="201"/>
      <c r="F188" s="201"/>
      <c r="G188" s="193"/>
      <c r="H188" s="193"/>
    </row>
    <row r="189" spans="2:8" x14ac:dyDescent="0.25">
      <c r="B189" s="201"/>
      <c r="C189" s="201"/>
      <c r="D189" s="201"/>
      <c r="E189" s="201"/>
      <c r="F189" s="201"/>
      <c r="G189" s="193"/>
      <c r="H189" s="193"/>
    </row>
    <row r="190" spans="2:8" x14ac:dyDescent="0.25">
      <c r="B190" s="201"/>
      <c r="C190" s="201"/>
      <c r="D190" s="201"/>
      <c r="E190" s="201"/>
      <c r="F190" s="201"/>
      <c r="G190" s="193"/>
      <c r="H190" s="193"/>
    </row>
    <row r="191" spans="2:8" x14ac:dyDescent="0.25">
      <c r="B191" s="201"/>
      <c r="C191" s="201"/>
      <c r="D191" s="201"/>
      <c r="E191" s="201"/>
      <c r="F191" s="201"/>
      <c r="G191" s="193"/>
      <c r="H191" s="193"/>
    </row>
    <row r="192" spans="2:8" x14ac:dyDescent="0.25">
      <c r="B192" s="201"/>
      <c r="C192" s="201"/>
      <c r="D192" s="201"/>
      <c r="E192" s="201"/>
      <c r="F192" s="201"/>
      <c r="G192" s="193"/>
      <c r="H192" s="193"/>
    </row>
    <row r="194" spans="2:8" x14ac:dyDescent="0.25">
      <c r="B194" s="201"/>
      <c r="C194" s="201"/>
      <c r="D194" s="201"/>
      <c r="E194" s="201"/>
      <c r="F194" s="201"/>
      <c r="G194" s="193"/>
      <c r="H194" s="193"/>
    </row>
    <row r="195" spans="2:8" x14ac:dyDescent="0.25">
      <c r="B195" s="201"/>
      <c r="C195" s="201"/>
      <c r="D195" s="201"/>
      <c r="E195" s="201"/>
      <c r="F195" s="201"/>
      <c r="G195" s="193"/>
      <c r="H195" s="193"/>
    </row>
    <row r="196" spans="2:8" x14ac:dyDescent="0.25">
      <c r="B196" s="201"/>
      <c r="C196" s="201"/>
      <c r="D196" s="201"/>
      <c r="E196" s="201"/>
      <c r="F196" s="201"/>
      <c r="G196" s="193"/>
      <c r="H196" s="193"/>
    </row>
    <row r="197" spans="2:8" x14ac:dyDescent="0.25">
      <c r="B197" s="201"/>
      <c r="C197" s="201"/>
      <c r="D197" s="201"/>
      <c r="E197" s="201"/>
      <c r="F197" s="201"/>
      <c r="G197" s="193"/>
      <c r="H197" s="193"/>
    </row>
    <row r="198" spans="2:8" x14ac:dyDescent="0.25">
      <c r="B198" s="201"/>
      <c r="C198" s="201"/>
      <c r="D198" s="201"/>
      <c r="E198" s="201"/>
      <c r="F198" s="201"/>
      <c r="G198" s="193"/>
      <c r="H198" s="193"/>
    </row>
    <row r="199" spans="2:8" x14ac:dyDescent="0.25">
      <c r="B199" s="201"/>
      <c r="C199" s="201"/>
      <c r="D199" s="201"/>
      <c r="E199" s="201"/>
      <c r="F199" s="201"/>
      <c r="G199" s="193"/>
      <c r="H199" s="193"/>
    </row>
    <row r="200" spans="2:8" x14ac:dyDescent="0.25">
      <c r="B200" s="201"/>
      <c r="C200" s="201"/>
      <c r="D200" s="201"/>
      <c r="E200" s="201"/>
      <c r="F200" s="201"/>
      <c r="G200" s="193"/>
      <c r="H200" s="193"/>
    </row>
    <row r="201" spans="2:8" x14ac:dyDescent="0.25">
      <c r="B201" s="201"/>
      <c r="C201" s="201"/>
      <c r="D201" s="201"/>
      <c r="E201" s="201"/>
      <c r="F201" s="201"/>
      <c r="G201" s="193"/>
      <c r="H201" s="193"/>
    </row>
    <row r="202" spans="2:8" x14ac:dyDescent="0.25">
      <c r="B202" s="201"/>
      <c r="C202" s="201"/>
      <c r="D202" s="201"/>
      <c r="E202" s="201"/>
      <c r="F202" s="201"/>
    </row>
    <row r="203" spans="2:8" x14ac:dyDescent="0.25">
      <c r="B203" s="201"/>
      <c r="C203" s="201"/>
      <c r="D203" s="201"/>
      <c r="E203" s="201"/>
      <c r="F203" s="201"/>
    </row>
    <row r="204" spans="2:8" x14ac:dyDescent="0.25">
      <c r="B204" s="201"/>
      <c r="C204" s="201"/>
      <c r="D204" s="201"/>
      <c r="E204" s="201"/>
      <c r="F204" s="201"/>
    </row>
    <row r="205" spans="2:8" x14ac:dyDescent="0.25">
      <c r="B205" s="201"/>
      <c r="C205" s="201"/>
      <c r="D205" s="201"/>
      <c r="E205" s="201"/>
      <c r="F205" s="201"/>
    </row>
    <row r="206" spans="2:8" x14ac:dyDescent="0.25">
      <c r="B206" s="201"/>
      <c r="C206" s="201"/>
      <c r="D206" s="201"/>
      <c r="E206" s="201"/>
      <c r="F206" s="201"/>
    </row>
    <row r="207" spans="2:8" x14ac:dyDescent="0.25">
      <c r="B207" s="201"/>
      <c r="C207" s="201"/>
      <c r="D207" s="201"/>
      <c r="E207" s="201"/>
      <c r="F207" s="201"/>
    </row>
    <row r="208" spans="2:8" x14ac:dyDescent="0.25">
      <c r="B208" s="201"/>
      <c r="C208" s="201"/>
      <c r="D208" s="201"/>
      <c r="E208" s="201"/>
      <c r="F208" s="201"/>
    </row>
    <row r="209" spans="2:6" x14ac:dyDescent="0.25">
      <c r="B209" s="201"/>
      <c r="C209" s="201"/>
      <c r="D209" s="201"/>
      <c r="E209" s="201"/>
      <c r="F209" s="201"/>
    </row>
    <row r="210" spans="2:6" x14ac:dyDescent="0.25">
      <c r="B210" s="201"/>
      <c r="C210" s="201"/>
      <c r="D210" s="201"/>
      <c r="E210" s="201"/>
      <c r="F210" s="201"/>
    </row>
    <row r="211" spans="2:6" x14ac:dyDescent="0.25">
      <c r="B211" s="201"/>
      <c r="C211" s="201"/>
      <c r="D211" s="201"/>
      <c r="E211" s="201"/>
      <c r="F211" s="201"/>
    </row>
    <row r="212" spans="2:6" x14ac:dyDescent="0.25">
      <c r="B212" s="201"/>
      <c r="C212" s="201"/>
      <c r="D212" s="201"/>
      <c r="E212" s="201"/>
      <c r="F212" s="201"/>
    </row>
    <row r="213" spans="2:6" x14ac:dyDescent="0.25">
      <c r="B213" s="201"/>
      <c r="C213" s="201"/>
      <c r="D213" s="201"/>
      <c r="E213" s="201"/>
      <c r="F213" s="201"/>
    </row>
    <row r="214" spans="2:6" x14ac:dyDescent="0.25">
      <c r="B214" s="201"/>
      <c r="C214" s="201"/>
      <c r="D214" s="201"/>
      <c r="E214" s="201"/>
      <c r="F214" s="201"/>
    </row>
    <row r="215" spans="2:6" x14ac:dyDescent="0.25">
      <c r="B215" s="201"/>
      <c r="C215" s="201"/>
      <c r="D215" s="201"/>
      <c r="E215" s="201"/>
      <c r="F215" s="201"/>
    </row>
    <row r="216" spans="2:6" x14ac:dyDescent="0.25">
      <c r="B216" s="201"/>
      <c r="C216" s="201"/>
      <c r="D216" s="201"/>
      <c r="E216" s="201"/>
      <c r="F216" s="201"/>
    </row>
    <row r="217" spans="2:6" x14ac:dyDescent="0.25">
      <c r="B217" s="201"/>
      <c r="C217" s="201"/>
      <c r="D217" s="201"/>
      <c r="E217" s="201"/>
      <c r="F217" s="201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7" fitToHeight="0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9EE4-8FAC-47DE-9908-B0DA5D049169}">
  <sheetPr>
    <tabColor theme="5" tint="0.39997558519241921"/>
    <pageSetUpPr fitToPage="1"/>
  </sheetPr>
  <dimension ref="B1:H182"/>
  <sheetViews>
    <sheetView view="pageBreakPreview" zoomScaleNormal="70" zoomScaleSheetLayoutView="100" workbookViewId="0">
      <selection activeCell="E25" sqref="E25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6.4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'SUMMARY (2)'!F4</f>
        <v>OR TAMBO DISTRICT</v>
      </c>
    </row>
    <row r="4" spans="2:8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968</v>
      </c>
      <c r="D6" s="200" t="s">
        <v>969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44.25" customHeight="1" x14ac:dyDescent="0.3">
      <c r="B9" s="218">
        <v>2</v>
      </c>
      <c r="C9" s="219" t="s">
        <v>970</v>
      </c>
      <c r="D9" s="204" t="s">
        <v>971</v>
      </c>
      <c r="E9" s="205"/>
      <c r="F9" s="205"/>
      <c r="G9" s="206"/>
      <c r="H9" s="206"/>
    </row>
    <row r="10" spans="2:8" s="183" customFormat="1" ht="24.9" customHeight="1" x14ac:dyDescent="0.3">
      <c r="B10" s="207" t="s">
        <v>972</v>
      </c>
      <c r="C10" s="208"/>
      <c r="D10" s="209" t="s">
        <v>631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973</v>
      </c>
      <c r="C11" s="208"/>
      <c r="D11" s="209" t="s">
        <v>634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974</v>
      </c>
      <c r="C12" s="208"/>
      <c r="D12" s="213" t="s">
        <v>636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975</v>
      </c>
      <c r="C13" s="208"/>
      <c r="D13" s="209" t="s">
        <v>638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976</v>
      </c>
      <c r="C14" s="208"/>
      <c r="D14" s="209" t="s">
        <v>640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977</v>
      </c>
      <c r="C15" s="208"/>
      <c r="D15" s="209" t="s">
        <v>642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978</v>
      </c>
      <c r="C16" s="208"/>
      <c r="D16" s="209" t="s">
        <v>644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979</v>
      </c>
      <c r="C17" s="208"/>
      <c r="D17" s="209" t="s">
        <v>646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980</v>
      </c>
      <c r="C18" s="208"/>
      <c r="D18" s="209" t="s">
        <v>648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981</v>
      </c>
      <c r="C19" s="208"/>
      <c r="D19" s="209" t="s">
        <v>650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982</v>
      </c>
      <c r="C20" s="208"/>
      <c r="D20" s="209" t="s">
        <v>652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983</v>
      </c>
      <c r="C21" s="208"/>
      <c r="D21" s="209" t="s">
        <v>654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984</v>
      </c>
      <c r="C22" s="208"/>
      <c r="D22" s="209" t="s">
        <v>656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985</v>
      </c>
      <c r="C23" s="208"/>
      <c r="D23" s="209" t="s">
        <v>658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986</v>
      </c>
      <c r="C24" s="208"/>
      <c r="D24" s="209" t="s">
        <v>660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987</v>
      </c>
      <c r="C25" s="208"/>
      <c r="D25" s="209" t="s">
        <v>662</v>
      </c>
      <c r="E25" s="210" t="s">
        <v>632</v>
      </c>
      <c r="F25" s="207">
        <v>1</v>
      </c>
      <c r="G25" s="211"/>
      <c r="H25" s="212"/>
    </row>
    <row r="26" spans="2:8" s="183" customFormat="1" ht="24.9" customHeight="1" x14ac:dyDescent="0.3">
      <c r="B26" s="207" t="s">
        <v>988</v>
      </c>
      <c r="C26" s="208"/>
      <c r="D26" s="209" t="s">
        <v>664</v>
      </c>
      <c r="E26" s="210" t="s">
        <v>632</v>
      </c>
      <c r="F26" s="207">
        <v>1</v>
      </c>
      <c r="G26" s="211"/>
      <c r="H26" s="212"/>
    </row>
    <row r="27" spans="2:8" ht="24.9" customHeight="1" x14ac:dyDescent="0.3">
      <c r="B27" s="207" t="s">
        <v>989</v>
      </c>
      <c r="C27" s="208"/>
      <c r="D27" s="209" t="s">
        <v>666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990</v>
      </c>
      <c r="C28" s="208"/>
      <c r="D28" s="209" t="s">
        <v>668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991</v>
      </c>
      <c r="C29" s="208"/>
      <c r="D29" s="209" t="s">
        <v>670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992</v>
      </c>
      <c r="C30" s="208"/>
      <c r="D30" s="209" t="s">
        <v>672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993</v>
      </c>
      <c r="C31" s="208"/>
      <c r="D31" s="209" t="s">
        <v>674</v>
      </c>
      <c r="E31" s="210" t="s">
        <v>632</v>
      </c>
      <c r="F31" s="207">
        <v>1</v>
      </c>
      <c r="G31" s="211"/>
      <c r="H31" s="212"/>
    </row>
    <row r="32" spans="2:8" ht="24.6" customHeight="1" x14ac:dyDescent="0.3">
      <c r="B32" s="207" t="s">
        <v>994</v>
      </c>
      <c r="C32" s="208"/>
      <c r="D32" s="209" t="s">
        <v>676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995</v>
      </c>
      <c r="C33" s="208"/>
      <c r="D33" s="209" t="s">
        <v>678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996</v>
      </c>
      <c r="C34" s="208"/>
      <c r="D34" s="209" t="s">
        <v>680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997</v>
      </c>
      <c r="C35" s="208"/>
      <c r="D35" s="209" t="s">
        <v>682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998</v>
      </c>
      <c r="C36" s="208"/>
      <c r="D36" s="209" t="s">
        <v>684</v>
      </c>
      <c r="E36" s="210" t="s">
        <v>632</v>
      </c>
      <c r="F36" s="207">
        <v>1</v>
      </c>
      <c r="G36" s="211"/>
      <c r="H36" s="212"/>
    </row>
    <row r="37" spans="2:8" ht="24.9" customHeight="1" x14ac:dyDescent="0.3">
      <c r="B37" s="207" t="s">
        <v>999</v>
      </c>
      <c r="C37" s="208"/>
      <c r="D37" s="209" t="s">
        <v>686</v>
      </c>
      <c r="E37" s="210" t="s">
        <v>632</v>
      </c>
      <c r="F37" s="207">
        <v>1</v>
      </c>
      <c r="G37" s="211"/>
      <c r="H37" s="212"/>
    </row>
    <row r="38" spans="2:8" ht="24.15" customHeight="1" x14ac:dyDescent="0.3">
      <c r="B38" s="207" t="s">
        <v>1000</v>
      </c>
      <c r="C38" s="208"/>
      <c r="D38" s="209" t="s">
        <v>688</v>
      </c>
      <c r="E38" s="210" t="s">
        <v>632</v>
      </c>
      <c r="F38" s="207">
        <v>1</v>
      </c>
      <c r="G38" s="211"/>
      <c r="H38" s="212"/>
    </row>
    <row r="39" spans="2:8" ht="24.15" customHeight="1" x14ac:dyDescent="0.3">
      <c r="B39" s="207" t="s">
        <v>1001</v>
      </c>
      <c r="C39" s="208"/>
      <c r="D39" s="209" t="s">
        <v>690</v>
      </c>
      <c r="E39" s="210" t="s">
        <v>632</v>
      </c>
      <c r="F39" s="207">
        <v>1</v>
      </c>
      <c r="G39" s="211"/>
      <c r="H39" s="212"/>
    </row>
    <row r="40" spans="2:8" ht="24.15" customHeight="1" x14ac:dyDescent="0.3">
      <c r="B40" s="207" t="s">
        <v>1002</v>
      </c>
      <c r="C40" s="208"/>
      <c r="D40" s="209" t="s">
        <v>692</v>
      </c>
      <c r="E40" s="210" t="s">
        <v>632</v>
      </c>
      <c r="F40" s="207">
        <v>1</v>
      </c>
      <c r="G40" s="211"/>
      <c r="H40" s="212"/>
    </row>
    <row r="41" spans="2:8" ht="24.15" customHeight="1" x14ac:dyDescent="0.3">
      <c r="B41" s="207" t="s">
        <v>1003</v>
      </c>
      <c r="C41" s="208"/>
      <c r="D41" s="209" t="s">
        <v>694</v>
      </c>
      <c r="E41" s="210" t="s">
        <v>632</v>
      </c>
      <c r="F41" s="207">
        <v>1</v>
      </c>
      <c r="G41" s="211"/>
      <c r="H41" s="212"/>
    </row>
    <row r="42" spans="2:8" ht="24.15" customHeight="1" x14ac:dyDescent="0.3">
      <c r="B42" s="207" t="s">
        <v>1004</v>
      </c>
      <c r="C42" s="208"/>
      <c r="D42" s="209" t="s">
        <v>696</v>
      </c>
      <c r="E42" s="210" t="s">
        <v>632</v>
      </c>
      <c r="F42" s="207">
        <v>1</v>
      </c>
      <c r="G42" s="211"/>
      <c r="H42" s="212"/>
    </row>
    <row r="43" spans="2:8" ht="24.15" customHeight="1" x14ac:dyDescent="0.3">
      <c r="B43" s="207" t="s">
        <v>1005</v>
      </c>
      <c r="C43" s="208"/>
      <c r="D43" s="209" t="s">
        <v>698</v>
      </c>
      <c r="E43" s="210" t="s">
        <v>632</v>
      </c>
      <c r="F43" s="207">
        <v>1</v>
      </c>
      <c r="G43" s="211"/>
      <c r="H43" s="212"/>
    </row>
    <row r="44" spans="2:8" ht="24.15" customHeight="1" x14ac:dyDescent="0.3">
      <c r="B44" s="207" t="s">
        <v>1006</v>
      </c>
      <c r="C44" s="208"/>
      <c r="D44" s="209" t="s">
        <v>700</v>
      </c>
      <c r="E44" s="210" t="s">
        <v>632</v>
      </c>
      <c r="F44" s="207">
        <v>1</v>
      </c>
      <c r="G44" s="211"/>
      <c r="H44" s="212"/>
    </row>
    <row r="45" spans="2:8" ht="24.15" customHeight="1" x14ac:dyDescent="0.3">
      <c r="B45" s="207" t="s">
        <v>1007</v>
      </c>
      <c r="C45" s="208"/>
      <c r="D45" s="209" t="s">
        <v>702</v>
      </c>
      <c r="E45" s="210" t="s">
        <v>632</v>
      </c>
      <c r="F45" s="207">
        <v>1</v>
      </c>
      <c r="G45" s="211"/>
      <c r="H45" s="212"/>
    </row>
    <row r="46" spans="2:8" ht="24.15" customHeight="1" x14ac:dyDescent="0.3">
      <c r="B46" s="207" t="s">
        <v>1008</v>
      </c>
      <c r="C46" s="208"/>
      <c r="D46" s="209" t="s">
        <v>704</v>
      </c>
      <c r="E46" s="210" t="s">
        <v>632</v>
      </c>
      <c r="F46" s="207">
        <v>1</v>
      </c>
      <c r="G46" s="211"/>
      <c r="H46" s="212"/>
    </row>
    <row r="47" spans="2:8" ht="24.15" customHeight="1" x14ac:dyDescent="0.3">
      <c r="B47" s="207" t="s">
        <v>1009</v>
      </c>
      <c r="C47" s="208"/>
      <c r="D47" s="209" t="s">
        <v>706</v>
      </c>
      <c r="E47" s="210" t="s">
        <v>632</v>
      </c>
      <c r="F47" s="207">
        <v>1</v>
      </c>
      <c r="G47" s="211"/>
      <c r="H47" s="212"/>
    </row>
    <row r="48" spans="2:8" ht="24.15" customHeight="1" x14ac:dyDescent="0.3">
      <c r="B48" s="207" t="s">
        <v>1010</v>
      </c>
      <c r="C48" s="208"/>
      <c r="D48" s="209" t="s">
        <v>708</v>
      </c>
      <c r="E48" s="210" t="s">
        <v>632</v>
      </c>
      <c r="F48" s="207">
        <v>1</v>
      </c>
      <c r="G48" s="211"/>
      <c r="H48" s="212"/>
    </row>
    <row r="49" spans="2:8" ht="24.15" customHeight="1" x14ac:dyDescent="0.3">
      <c r="B49" s="207" t="s">
        <v>1011</v>
      </c>
      <c r="C49" s="208"/>
      <c r="D49" s="209" t="s">
        <v>710</v>
      </c>
      <c r="E49" s="210" t="s">
        <v>632</v>
      </c>
      <c r="F49" s="207">
        <v>1</v>
      </c>
      <c r="G49" s="211"/>
      <c r="H49" s="212"/>
    </row>
    <row r="50" spans="2:8" ht="24.15" customHeight="1" x14ac:dyDescent="0.3">
      <c r="B50" s="207" t="s">
        <v>1012</v>
      </c>
      <c r="C50" s="208"/>
      <c r="D50" s="209" t="s">
        <v>712</v>
      </c>
      <c r="E50" s="210" t="s">
        <v>632</v>
      </c>
      <c r="F50" s="207">
        <v>1</v>
      </c>
      <c r="G50" s="211"/>
      <c r="H50" s="212"/>
    </row>
    <row r="51" spans="2:8" ht="24.15" customHeight="1" x14ac:dyDescent="0.3">
      <c r="B51" s="207" t="s">
        <v>1013</v>
      </c>
      <c r="C51" s="208"/>
      <c r="D51" s="209" t="s">
        <v>714</v>
      </c>
      <c r="E51" s="210" t="s">
        <v>632</v>
      </c>
      <c r="F51" s="207">
        <v>1</v>
      </c>
      <c r="G51" s="211"/>
      <c r="H51" s="212"/>
    </row>
    <row r="52" spans="2:8" ht="24.15" customHeight="1" x14ac:dyDescent="0.3">
      <c r="B52" s="207" t="s">
        <v>1014</v>
      </c>
      <c r="C52" s="208"/>
      <c r="D52" s="209" t="s">
        <v>716</v>
      </c>
      <c r="E52" s="210" t="s">
        <v>632</v>
      </c>
      <c r="F52" s="207">
        <v>1</v>
      </c>
      <c r="G52" s="211"/>
      <c r="H52" s="212"/>
    </row>
    <row r="53" spans="2:8" ht="24.15" customHeight="1" x14ac:dyDescent="0.3">
      <c r="B53" s="207" t="s">
        <v>1015</v>
      </c>
      <c r="C53" s="208"/>
      <c r="D53" s="209" t="s">
        <v>718</v>
      </c>
      <c r="E53" s="210" t="s">
        <v>632</v>
      </c>
      <c r="F53" s="207">
        <v>1</v>
      </c>
      <c r="G53" s="211"/>
      <c r="H53" s="212"/>
    </row>
    <row r="54" spans="2:8" ht="24.15" customHeight="1" x14ac:dyDescent="0.3">
      <c r="B54" s="207" t="s">
        <v>1016</v>
      </c>
      <c r="C54" s="208"/>
      <c r="D54" s="209" t="s">
        <v>720</v>
      </c>
      <c r="E54" s="210" t="s">
        <v>632</v>
      </c>
      <c r="F54" s="207">
        <v>1</v>
      </c>
      <c r="G54" s="211"/>
      <c r="H54" s="212"/>
    </row>
    <row r="55" spans="2:8" ht="24.15" customHeight="1" x14ac:dyDescent="0.3">
      <c r="B55" s="207" t="s">
        <v>1017</v>
      </c>
      <c r="C55" s="208"/>
      <c r="D55" s="209" t="s">
        <v>722</v>
      </c>
      <c r="E55" s="210" t="s">
        <v>632</v>
      </c>
      <c r="F55" s="207">
        <v>1</v>
      </c>
      <c r="G55" s="211"/>
      <c r="H55" s="212"/>
    </row>
    <row r="56" spans="2:8" ht="24.15" customHeight="1" x14ac:dyDescent="0.3">
      <c r="B56" s="207" t="s">
        <v>1018</v>
      </c>
      <c r="C56" s="208"/>
      <c r="D56" s="209" t="s">
        <v>724</v>
      </c>
      <c r="E56" s="210" t="s">
        <v>632</v>
      </c>
      <c r="F56" s="207">
        <v>1</v>
      </c>
      <c r="G56" s="211"/>
      <c r="H56" s="212"/>
    </row>
    <row r="57" spans="2:8" ht="24.15" customHeight="1" x14ac:dyDescent="0.3">
      <c r="B57" s="207" t="s">
        <v>1019</v>
      </c>
      <c r="C57" s="208"/>
      <c r="D57" s="209" t="s">
        <v>726</v>
      </c>
      <c r="E57" s="210" t="s">
        <v>632</v>
      </c>
      <c r="F57" s="207">
        <v>1</v>
      </c>
      <c r="G57" s="211"/>
      <c r="H57" s="212"/>
    </row>
    <row r="58" spans="2:8" ht="24.15" customHeight="1" x14ac:dyDescent="0.3">
      <c r="B58" s="207" t="s">
        <v>1020</v>
      </c>
      <c r="C58" s="208"/>
      <c r="D58" s="209" t="s">
        <v>728</v>
      </c>
      <c r="E58" s="210" t="s">
        <v>632</v>
      </c>
      <c r="F58" s="207">
        <v>1</v>
      </c>
      <c r="G58" s="211"/>
      <c r="H58" s="212"/>
    </row>
    <row r="59" spans="2:8" ht="24.15" customHeight="1" x14ac:dyDescent="0.3">
      <c r="B59" s="207" t="s">
        <v>1021</v>
      </c>
      <c r="C59" s="208"/>
      <c r="D59" s="209" t="s">
        <v>730</v>
      </c>
      <c r="E59" s="210" t="s">
        <v>632</v>
      </c>
      <c r="F59" s="207">
        <v>1</v>
      </c>
      <c r="G59" s="211"/>
      <c r="H59" s="212"/>
    </row>
    <row r="60" spans="2:8" ht="24.15" customHeight="1" x14ac:dyDescent="0.3">
      <c r="B60" s="207" t="s">
        <v>1022</v>
      </c>
      <c r="C60" s="208"/>
      <c r="D60" s="209" t="s">
        <v>732</v>
      </c>
      <c r="E60" s="210" t="s">
        <v>632</v>
      </c>
      <c r="F60" s="207">
        <v>1</v>
      </c>
      <c r="G60" s="211"/>
      <c r="H60" s="212"/>
    </row>
    <row r="61" spans="2:8" ht="24.15" customHeight="1" x14ac:dyDescent="0.3">
      <c r="B61" s="207" t="s">
        <v>1023</v>
      </c>
      <c r="C61" s="208"/>
      <c r="D61" s="209" t="s">
        <v>734</v>
      </c>
      <c r="E61" s="210" t="s">
        <v>632</v>
      </c>
      <c r="F61" s="207">
        <v>1</v>
      </c>
      <c r="G61" s="211"/>
      <c r="H61" s="212"/>
    </row>
    <row r="62" spans="2:8" ht="24.15" customHeight="1" x14ac:dyDescent="0.3">
      <c r="B62" s="207" t="s">
        <v>1024</v>
      </c>
      <c r="C62" s="208"/>
      <c r="D62" s="209" t="s">
        <v>736</v>
      </c>
      <c r="E62" s="210" t="s">
        <v>632</v>
      </c>
      <c r="F62" s="207">
        <v>1</v>
      </c>
      <c r="G62" s="211"/>
      <c r="H62" s="212"/>
    </row>
    <row r="63" spans="2:8" ht="24.15" customHeight="1" x14ac:dyDescent="0.3">
      <c r="B63" s="207" t="s">
        <v>1025</v>
      </c>
      <c r="C63" s="208"/>
      <c r="D63" s="209" t="s">
        <v>738</v>
      </c>
      <c r="E63" s="210" t="s">
        <v>632</v>
      </c>
      <c r="F63" s="207">
        <v>1</v>
      </c>
      <c r="G63" s="211"/>
      <c r="H63" s="212"/>
    </row>
    <row r="64" spans="2:8" ht="24.15" customHeight="1" x14ac:dyDescent="0.3">
      <c r="B64" s="207" t="s">
        <v>1026</v>
      </c>
      <c r="C64" s="208"/>
      <c r="D64" s="209" t="s">
        <v>740</v>
      </c>
      <c r="E64" s="210" t="s">
        <v>632</v>
      </c>
      <c r="F64" s="207">
        <v>1</v>
      </c>
      <c r="G64" s="211"/>
      <c r="H64" s="212"/>
    </row>
    <row r="65" spans="2:8" ht="24.15" customHeight="1" x14ac:dyDescent="0.3">
      <c r="B65" s="207" t="s">
        <v>1027</v>
      </c>
      <c r="C65" s="208"/>
      <c r="D65" s="209" t="s">
        <v>742</v>
      </c>
      <c r="E65" s="210" t="s">
        <v>632</v>
      </c>
      <c r="F65" s="207">
        <v>1</v>
      </c>
      <c r="G65" s="211"/>
      <c r="H65" s="212"/>
    </row>
    <row r="66" spans="2:8" ht="24.15" customHeight="1" x14ac:dyDescent="0.3">
      <c r="B66" s="207" t="s">
        <v>1028</v>
      </c>
      <c r="C66" s="208"/>
      <c r="D66" s="209" t="s">
        <v>744</v>
      </c>
      <c r="E66" s="210" t="s">
        <v>632</v>
      </c>
      <c r="F66" s="207">
        <v>1</v>
      </c>
      <c r="G66" s="211"/>
      <c r="H66" s="212"/>
    </row>
    <row r="67" spans="2:8" ht="24.15" customHeight="1" x14ac:dyDescent="0.3">
      <c r="B67" s="207" t="s">
        <v>1029</v>
      </c>
      <c r="C67" s="208"/>
      <c r="D67" s="209" t="s">
        <v>746</v>
      </c>
      <c r="E67" s="210" t="s">
        <v>632</v>
      </c>
      <c r="F67" s="207">
        <v>1</v>
      </c>
      <c r="G67" s="211"/>
      <c r="H67" s="212"/>
    </row>
    <row r="68" spans="2:8" ht="24.15" customHeight="1" x14ac:dyDescent="0.3">
      <c r="B68" s="207" t="s">
        <v>1030</v>
      </c>
      <c r="C68" s="208"/>
      <c r="D68" s="209" t="s">
        <v>748</v>
      </c>
      <c r="E68" s="210" t="s">
        <v>632</v>
      </c>
      <c r="F68" s="207">
        <v>1</v>
      </c>
      <c r="G68" s="211"/>
      <c r="H68" s="212"/>
    </row>
    <row r="69" spans="2:8" ht="24.15" customHeight="1" x14ac:dyDescent="0.3">
      <c r="B69" s="207" t="s">
        <v>1031</v>
      </c>
      <c r="C69" s="208"/>
      <c r="D69" s="209" t="s">
        <v>750</v>
      </c>
      <c r="E69" s="210" t="s">
        <v>632</v>
      </c>
      <c r="F69" s="207">
        <v>1</v>
      </c>
      <c r="G69" s="211"/>
      <c r="H69" s="212"/>
    </row>
    <row r="70" spans="2:8" ht="24.15" customHeight="1" x14ac:dyDescent="0.3">
      <c r="B70" s="207" t="s">
        <v>1032</v>
      </c>
      <c r="C70" s="208"/>
      <c r="D70" s="209" t="s">
        <v>752</v>
      </c>
      <c r="E70" s="210" t="s">
        <v>632</v>
      </c>
      <c r="F70" s="207">
        <v>1</v>
      </c>
      <c r="G70" s="211"/>
      <c r="H70" s="212"/>
    </row>
    <row r="71" spans="2:8" ht="24.15" customHeight="1" x14ac:dyDescent="0.3">
      <c r="B71" s="207" t="s">
        <v>1033</v>
      </c>
      <c r="C71" s="208"/>
      <c r="D71" s="209" t="s">
        <v>754</v>
      </c>
      <c r="E71" s="210" t="s">
        <v>632</v>
      </c>
      <c r="F71" s="207">
        <v>1</v>
      </c>
      <c r="G71" s="211"/>
      <c r="H71" s="212"/>
    </row>
    <row r="72" spans="2:8" ht="24.15" customHeight="1" x14ac:dyDescent="0.3">
      <c r="B72" s="207" t="s">
        <v>1034</v>
      </c>
      <c r="C72" s="208"/>
      <c r="D72" s="209" t="s">
        <v>756</v>
      </c>
      <c r="E72" s="210" t="s">
        <v>632</v>
      </c>
      <c r="F72" s="207">
        <v>1</v>
      </c>
      <c r="G72" s="211"/>
      <c r="H72" s="212"/>
    </row>
    <row r="73" spans="2:8" ht="24.15" customHeight="1" x14ac:dyDescent="0.3">
      <c r="B73" s="207" t="s">
        <v>1035</v>
      </c>
      <c r="C73" s="208"/>
      <c r="D73" s="209" t="s">
        <v>758</v>
      </c>
      <c r="E73" s="210" t="s">
        <v>632</v>
      </c>
      <c r="F73" s="207">
        <v>1</v>
      </c>
      <c r="G73" s="211"/>
      <c r="H73" s="212"/>
    </row>
    <row r="74" spans="2:8" ht="24.15" customHeight="1" x14ac:dyDescent="0.3">
      <c r="B74" s="207" t="s">
        <v>1036</v>
      </c>
      <c r="C74" s="208"/>
      <c r="D74" s="209" t="s">
        <v>760</v>
      </c>
      <c r="E74" s="210" t="s">
        <v>632</v>
      </c>
      <c r="F74" s="207">
        <v>1</v>
      </c>
      <c r="G74" s="211"/>
      <c r="H74" s="212"/>
    </row>
    <row r="75" spans="2:8" ht="24.15" customHeight="1" x14ac:dyDescent="0.3">
      <c r="B75" s="207" t="s">
        <v>1037</v>
      </c>
      <c r="C75" s="208"/>
      <c r="D75" s="209" t="s">
        <v>762</v>
      </c>
      <c r="E75" s="210" t="s">
        <v>632</v>
      </c>
      <c r="F75" s="207">
        <v>1</v>
      </c>
      <c r="G75" s="211"/>
      <c r="H75" s="212"/>
    </row>
    <row r="76" spans="2:8" ht="24.15" customHeight="1" x14ac:dyDescent="0.3">
      <c r="B76" s="207" t="s">
        <v>1038</v>
      </c>
      <c r="C76" s="208"/>
      <c r="D76" s="209" t="s">
        <v>764</v>
      </c>
      <c r="E76" s="210" t="s">
        <v>632</v>
      </c>
      <c r="F76" s="207">
        <v>1</v>
      </c>
      <c r="G76" s="211"/>
      <c r="H76" s="212"/>
    </row>
    <row r="77" spans="2:8" ht="24.15" customHeight="1" x14ac:dyDescent="0.3">
      <c r="B77" s="207" t="s">
        <v>1039</v>
      </c>
      <c r="C77" s="208"/>
      <c r="D77" s="209" t="s">
        <v>766</v>
      </c>
      <c r="E77" s="210" t="s">
        <v>632</v>
      </c>
      <c r="F77" s="207">
        <v>1</v>
      </c>
      <c r="G77" s="211"/>
      <c r="H77" s="212"/>
    </row>
    <row r="78" spans="2:8" ht="24.15" customHeight="1" x14ac:dyDescent="0.3">
      <c r="B78" s="207" t="s">
        <v>1040</v>
      </c>
      <c r="C78" s="208"/>
      <c r="D78" s="209" t="s">
        <v>768</v>
      </c>
      <c r="E78" s="210" t="s">
        <v>632</v>
      </c>
      <c r="F78" s="207">
        <v>1</v>
      </c>
      <c r="G78" s="211"/>
      <c r="H78" s="212"/>
    </row>
    <row r="79" spans="2:8" ht="24.15" customHeight="1" x14ac:dyDescent="0.3">
      <c r="B79" s="207" t="s">
        <v>1041</v>
      </c>
      <c r="C79" s="208"/>
      <c r="D79" s="209" t="s">
        <v>770</v>
      </c>
      <c r="E79" s="210" t="s">
        <v>632</v>
      </c>
      <c r="F79" s="207">
        <v>1</v>
      </c>
      <c r="G79" s="211"/>
      <c r="H79" s="212"/>
    </row>
    <row r="80" spans="2:8" ht="24.15" customHeight="1" x14ac:dyDescent="0.3">
      <c r="B80" s="207" t="s">
        <v>1042</v>
      </c>
      <c r="C80" s="208"/>
      <c r="D80" s="209" t="s">
        <v>772</v>
      </c>
      <c r="E80" s="210" t="s">
        <v>632</v>
      </c>
      <c r="F80" s="207">
        <v>1</v>
      </c>
      <c r="G80" s="211"/>
      <c r="H80" s="212"/>
    </row>
    <row r="81" spans="2:8" ht="24.15" customHeight="1" x14ac:dyDescent="0.3">
      <c r="B81" s="207" t="s">
        <v>1043</v>
      </c>
      <c r="C81" s="208"/>
      <c r="D81" s="209" t="s">
        <v>774</v>
      </c>
      <c r="E81" s="210" t="s">
        <v>632</v>
      </c>
      <c r="F81" s="207">
        <v>1</v>
      </c>
      <c r="G81" s="211"/>
      <c r="H81" s="212"/>
    </row>
    <row r="82" spans="2:8" ht="24.15" customHeight="1" x14ac:dyDescent="0.3">
      <c r="B82" s="207" t="s">
        <v>1044</v>
      </c>
      <c r="C82" s="208"/>
      <c r="D82" s="209" t="s">
        <v>776</v>
      </c>
      <c r="E82" s="210" t="s">
        <v>632</v>
      </c>
      <c r="F82" s="207">
        <v>1</v>
      </c>
      <c r="G82" s="211"/>
      <c r="H82" s="212"/>
    </row>
    <row r="83" spans="2:8" ht="24.15" customHeight="1" x14ac:dyDescent="0.3">
      <c r="B83" s="207" t="s">
        <v>1045</v>
      </c>
      <c r="C83" s="208"/>
      <c r="D83" s="209" t="s">
        <v>778</v>
      </c>
      <c r="E83" s="210" t="s">
        <v>632</v>
      </c>
      <c r="F83" s="207">
        <v>1</v>
      </c>
      <c r="G83" s="211"/>
      <c r="H83" s="212"/>
    </row>
    <row r="84" spans="2:8" ht="24.15" customHeight="1" x14ac:dyDescent="0.3">
      <c r="B84" s="207" t="s">
        <v>1046</v>
      </c>
      <c r="C84" s="208"/>
      <c r="D84" s="209" t="s">
        <v>780</v>
      </c>
      <c r="E84" s="210" t="s">
        <v>632</v>
      </c>
      <c r="F84" s="207">
        <v>1</v>
      </c>
      <c r="G84" s="211"/>
      <c r="H84" s="212"/>
    </row>
    <row r="85" spans="2:8" ht="24.15" customHeight="1" x14ac:dyDescent="0.3">
      <c r="B85" s="207" t="s">
        <v>1047</v>
      </c>
      <c r="C85" s="208"/>
      <c r="D85" s="209" t="s">
        <v>782</v>
      </c>
      <c r="E85" s="210" t="s">
        <v>632</v>
      </c>
      <c r="F85" s="207">
        <v>1</v>
      </c>
      <c r="G85" s="211"/>
      <c r="H85" s="212"/>
    </row>
    <row r="86" spans="2:8" ht="24.15" customHeight="1" x14ac:dyDescent="0.3">
      <c r="B86" s="207" t="s">
        <v>1048</v>
      </c>
      <c r="C86" s="208"/>
      <c r="D86" s="209" t="s">
        <v>784</v>
      </c>
      <c r="E86" s="210" t="s">
        <v>632</v>
      </c>
      <c r="F86" s="207">
        <v>1</v>
      </c>
      <c r="G86" s="211"/>
      <c r="H86" s="212"/>
    </row>
    <row r="87" spans="2:8" ht="24.15" customHeight="1" x14ac:dyDescent="0.3">
      <c r="B87" s="207" t="s">
        <v>1049</v>
      </c>
      <c r="C87" s="208"/>
      <c r="D87" s="209" t="s">
        <v>786</v>
      </c>
      <c r="E87" s="210" t="s">
        <v>632</v>
      </c>
      <c r="F87" s="207">
        <v>1</v>
      </c>
      <c r="G87" s="211"/>
      <c r="H87" s="212"/>
    </row>
    <row r="88" spans="2:8" ht="24.15" customHeight="1" x14ac:dyDescent="0.3">
      <c r="B88" s="207" t="s">
        <v>1050</v>
      </c>
      <c r="C88" s="208"/>
      <c r="D88" s="209" t="s">
        <v>788</v>
      </c>
      <c r="E88" s="210" t="s">
        <v>632</v>
      </c>
      <c r="F88" s="207">
        <v>1</v>
      </c>
      <c r="G88" s="211"/>
      <c r="H88" s="212"/>
    </row>
    <row r="89" spans="2:8" ht="24.15" customHeight="1" x14ac:dyDescent="0.3">
      <c r="B89" s="207" t="s">
        <v>1051</v>
      </c>
      <c r="C89" s="208"/>
      <c r="D89" s="209" t="s">
        <v>790</v>
      </c>
      <c r="E89" s="210" t="s">
        <v>632</v>
      </c>
      <c r="F89" s="207">
        <v>1</v>
      </c>
      <c r="G89" s="211"/>
      <c r="H89" s="212"/>
    </row>
    <row r="90" spans="2:8" ht="24.15" customHeight="1" x14ac:dyDescent="0.3">
      <c r="B90" s="207" t="s">
        <v>1052</v>
      </c>
      <c r="C90" s="208"/>
      <c r="D90" s="209" t="s">
        <v>792</v>
      </c>
      <c r="E90" s="210" t="s">
        <v>632</v>
      </c>
      <c r="F90" s="207">
        <v>1</v>
      </c>
      <c r="G90" s="211"/>
      <c r="H90" s="212"/>
    </row>
    <row r="91" spans="2:8" ht="24.15" customHeight="1" x14ac:dyDescent="0.3">
      <c r="B91" s="207" t="s">
        <v>1053</v>
      </c>
      <c r="C91" s="208"/>
      <c r="D91" s="209" t="s">
        <v>794</v>
      </c>
      <c r="E91" s="210" t="s">
        <v>632</v>
      </c>
      <c r="F91" s="207">
        <v>1</v>
      </c>
      <c r="G91" s="211"/>
      <c r="H91" s="212"/>
    </row>
    <row r="92" spans="2:8" ht="24.15" customHeight="1" x14ac:dyDescent="0.3">
      <c r="B92" s="207" t="s">
        <v>1054</v>
      </c>
      <c r="C92" s="208"/>
      <c r="D92" s="209" t="s">
        <v>796</v>
      </c>
      <c r="E92" s="210" t="s">
        <v>632</v>
      </c>
      <c r="F92" s="207">
        <v>1</v>
      </c>
      <c r="G92" s="211"/>
      <c r="H92" s="212"/>
    </row>
    <row r="93" spans="2:8" ht="24.15" customHeight="1" x14ac:dyDescent="0.3">
      <c r="B93" s="207" t="s">
        <v>1055</v>
      </c>
      <c r="C93" s="208"/>
      <c r="D93" s="209" t="s">
        <v>798</v>
      </c>
      <c r="E93" s="210" t="s">
        <v>632</v>
      </c>
      <c r="F93" s="207">
        <v>1</v>
      </c>
      <c r="G93" s="211"/>
      <c r="H93" s="212"/>
    </row>
    <row r="94" spans="2:8" ht="24.15" customHeight="1" x14ac:dyDescent="0.3">
      <c r="B94" s="207" t="s">
        <v>1056</v>
      </c>
      <c r="C94" s="208"/>
      <c r="D94" s="209" t="s">
        <v>800</v>
      </c>
      <c r="E94" s="210" t="s">
        <v>632</v>
      </c>
      <c r="F94" s="207">
        <v>1</v>
      </c>
      <c r="G94" s="211"/>
      <c r="H94" s="212"/>
    </row>
    <row r="95" spans="2:8" ht="24.15" customHeight="1" x14ac:dyDescent="0.3">
      <c r="B95" s="207" t="s">
        <v>1057</v>
      </c>
      <c r="C95" s="208"/>
      <c r="D95" s="209" t="s">
        <v>802</v>
      </c>
      <c r="E95" s="210" t="s">
        <v>632</v>
      </c>
      <c r="F95" s="207">
        <v>1</v>
      </c>
      <c r="G95" s="211"/>
      <c r="H95" s="212"/>
    </row>
    <row r="96" spans="2:8" ht="24.15" customHeight="1" x14ac:dyDescent="0.3">
      <c r="B96" s="207" t="s">
        <v>1058</v>
      </c>
      <c r="C96" s="208"/>
      <c r="D96" s="209" t="s">
        <v>804</v>
      </c>
      <c r="E96" s="210" t="s">
        <v>632</v>
      </c>
      <c r="F96" s="207">
        <v>1</v>
      </c>
      <c r="G96" s="211"/>
      <c r="H96" s="212"/>
    </row>
    <row r="97" spans="2:8" ht="24.15" customHeight="1" x14ac:dyDescent="0.3">
      <c r="B97" s="207" t="s">
        <v>1059</v>
      </c>
      <c r="C97" s="208"/>
      <c r="D97" s="209" t="s">
        <v>806</v>
      </c>
      <c r="E97" s="210" t="s">
        <v>632</v>
      </c>
      <c r="F97" s="207">
        <v>1</v>
      </c>
      <c r="G97" s="211"/>
      <c r="H97" s="212"/>
    </row>
    <row r="98" spans="2:8" ht="24.15" customHeight="1" x14ac:dyDescent="0.3">
      <c r="B98" s="207" t="s">
        <v>1060</v>
      </c>
      <c r="C98" s="208"/>
      <c r="D98" s="209" t="s">
        <v>808</v>
      </c>
      <c r="E98" s="210" t="s">
        <v>632</v>
      </c>
      <c r="F98" s="207">
        <v>1</v>
      </c>
      <c r="G98" s="211"/>
      <c r="H98" s="212"/>
    </row>
    <row r="99" spans="2:8" ht="24.15" customHeight="1" x14ac:dyDescent="0.3">
      <c r="B99" s="207" t="s">
        <v>1061</v>
      </c>
      <c r="C99" s="208"/>
      <c r="D99" s="209" t="s">
        <v>810</v>
      </c>
      <c r="E99" s="210" t="s">
        <v>632</v>
      </c>
      <c r="F99" s="207">
        <v>1</v>
      </c>
      <c r="G99" s="211"/>
      <c r="H99" s="212"/>
    </row>
    <row r="100" spans="2:8" ht="24.15" customHeight="1" x14ac:dyDescent="0.3">
      <c r="B100" s="207" t="s">
        <v>1062</v>
      </c>
      <c r="C100" s="208"/>
      <c r="D100" s="209" t="s">
        <v>812</v>
      </c>
      <c r="E100" s="210" t="s">
        <v>632</v>
      </c>
      <c r="F100" s="207">
        <v>1</v>
      </c>
      <c r="G100" s="211"/>
      <c r="H100" s="212"/>
    </row>
    <row r="101" spans="2:8" ht="24.15" customHeight="1" x14ac:dyDescent="0.3">
      <c r="B101" s="207" t="s">
        <v>1063</v>
      </c>
      <c r="C101" s="208"/>
      <c r="D101" s="209" t="s">
        <v>814</v>
      </c>
      <c r="E101" s="210" t="s">
        <v>632</v>
      </c>
      <c r="F101" s="207">
        <v>1</v>
      </c>
      <c r="G101" s="211"/>
      <c r="H101" s="212"/>
    </row>
    <row r="102" spans="2:8" ht="24.15" customHeight="1" x14ac:dyDescent="0.3">
      <c r="B102" s="207" t="s">
        <v>1064</v>
      </c>
      <c r="C102" s="208"/>
      <c r="D102" s="209" t="s">
        <v>816</v>
      </c>
      <c r="E102" s="210" t="s">
        <v>632</v>
      </c>
      <c r="F102" s="207">
        <v>1</v>
      </c>
      <c r="G102" s="211"/>
      <c r="H102" s="212"/>
    </row>
    <row r="103" spans="2:8" ht="24.15" customHeight="1" x14ac:dyDescent="0.3">
      <c r="B103" s="207" t="s">
        <v>1065</v>
      </c>
      <c r="C103" s="208"/>
      <c r="D103" s="209" t="s">
        <v>818</v>
      </c>
      <c r="E103" s="210" t="s">
        <v>632</v>
      </c>
      <c r="F103" s="207">
        <v>1</v>
      </c>
      <c r="G103" s="211"/>
      <c r="H103" s="212"/>
    </row>
    <row r="104" spans="2:8" ht="24.15" customHeight="1" x14ac:dyDescent="0.3">
      <c r="B104" s="207" t="s">
        <v>1066</v>
      </c>
      <c r="C104" s="208"/>
      <c r="D104" s="209" t="s">
        <v>820</v>
      </c>
      <c r="E104" s="210" t="s">
        <v>632</v>
      </c>
      <c r="F104" s="207">
        <v>1</v>
      </c>
      <c r="G104" s="211"/>
      <c r="H104" s="212"/>
    </row>
    <row r="105" spans="2:8" ht="24.15" customHeight="1" x14ac:dyDescent="0.3">
      <c r="B105" s="207" t="s">
        <v>1067</v>
      </c>
      <c r="C105" s="208"/>
      <c r="D105" s="209" t="s">
        <v>822</v>
      </c>
      <c r="E105" s="210" t="s">
        <v>632</v>
      </c>
      <c r="F105" s="207">
        <v>1</v>
      </c>
      <c r="G105" s="211"/>
      <c r="H105" s="212"/>
    </row>
    <row r="106" spans="2:8" ht="24.15" customHeight="1" x14ac:dyDescent="0.3">
      <c r="B106" s="207" t="s">
        <v>1068</v>
      </c>
      <c r="C106" s="208"/>
      <c r="D106" s="209" t="s">
        <v>824</v>
      </c>
      <c r="E106" s="210" t="s">
        <v>632</v>
      </c>
      <c r="F106" s="207">
        <v>1</v>
      </c>
      <c r="G106" s="211"/>
      <c r="H106" s="212"/>
    </row>
    <row r="107" spans="2:8" ht="24.15" customHeight="1" x14ac:dyDescent="0.3">
      <c r="B107" s="207" t="s">
        <v>1069</v>
      </c>
      <c r="C107" s="208"/>
      <c r="D107" s="209" t="s">
        <v>826</v>
      </c>
      <c r="E107" s="210" t="s">
        <v>632</v>
      </c>
      <c r="F107" s="207">
        <v>1</v>
      </c>
      <c r="G107" s="211"/>
      <c r="H107" s="212"/>
    </row>
    <row r="108" spans="2:8" ht="24.15" customHeight="1" x14ac:dyDescent="0.3">
      <c r="B108" s="207" t="s">
        <v>1070</v>
      </c>
      <c r="C108" s="208"/>
      <c r="D108" s="209" t="s">
        <v>828</v>
      </c>
      <c r="E108" s="210" t="s">
        <v>632</v>
      </c>
      <c r="F108" s="207">
        <v>1</v>
      </c>
      <c r="G108" s="211"/>
      <c r="H108" s="212"/>
    </row>
    <row r="109" spans="2:8" ht="24.15" customHeight="1" x14ac:dyDescent="0.3">
      <c r="B109" s="207" t="s">
        <v>1071</v>
      </c>
      <c r="C109" s="208"/>
      <c r="D109" s="209" t="s">
        <v>830</v>
      </c>
      <c r="E109" s="210" t="s">
        <v>632</v>
      </c>
      <c r="F109" s="207">
        <v>1</v>
      </c>
      <c r="G109" s="211"/>
      <c r="H109" s="212"/>
    </row>
    <row r="110" spans="2:8" ht="24.15" customHeight="1" x14ac:dyDescent="0.3">
      <c r="B110" s="207" t="s">
        <v>1072</v>
      </c>
      <c r="C110" s="208"/>
      <c r="D110" s="209" t="s">
        <v>832</v>
      </c>
      <c r="E110" s="210" t="s">
        <v>632</v>
      </c>
      <c r="F110" s="207">
        <v>1</v>
      </c>
      <c r="G110" s="211"/>
      <c r="H110" s="212"/>
    </row>
    <row r="111" spans="2:8" ht="24.15" customHeight="1" x14ac:dyDescent="0.3">
      <c r="B111" s="207" t="s">
        <v>1073</v>
      </c>
      <c r="C111" s="208"/>
      <c r="D111" s="209" t="s">
        <v>834</v>
      </c>
      <c r="E111" s="210" t="s">
        <v>632</v>
      </c>
      <c r="F111" s="207">
        <v>1</v>
      </c>
      <c r="G111" s="211"/>
      <c r="H111" s="212"/>
    </row>
    <row r="112" spans="2:8" ht="24.15" customHeight="1" x14ac:dyDescent="0.3">
      <c r="B112" s="207" t="s">
        <v>1074</v>
      </c>
      <c r="C112" s="208"/>
      <c r="D112" s="209" t="s">
        <v>836</v>
      </c>
      <c r="E112" s="210" t="s">
        <v>632</v>
      </c>
      <c r="F112" s="207">
        <v>1</v>
      </c>
      <c r="G112" s="211"/>
      <c r="H112" s="212"/>
    </row>
    <row r="113" spans="2:8" ht="24.15" customHeight="1" x14ac:dyDescent="0.3">
      <c r="B113" s="207" t="s">
        <v>1075</v>
      </c>
      <c r="C113" s="208"/>
      <c r="D113" s="209" t="s">
        <v>838</v>
      </c>
      <c r="E113" s="210" t="s">
        <v>632</v>
      </c>
      <c r="F113" s="207">
        <v>1</v>
      </c>
      <c r="G113" s="211"/>
      <c r="H113" s="212"/>
    </row>
    <row r="114" spans="2:8" ht="24.15" customHeight="1" x14ac:dyDescent="0.3">
      <c r="B114" s="207" t="s">
        <v>1076</v>
      </c>
      <c r="C114" s="208"/>
      <c r="D114" s="209" t="s">
        <v>840</v>
      </c>
      <c r="E114" s="210" t="s">
        <v>632</v>
      </c>
      <c r="F114" s="207">
        <v>1</v>
      </c>
      <c r="G114" s="211"/>
      <c r="H114" s="212"/>
    </row>
    <row r="115" spans="2:8" ht="24.15" customHeight="1" x14ac:dyDescent="0.3">
      <c r="B115" s="207" t="s">
        <v>1077</v>
      </c>
      <c r="C115" s="208"/>
      <c r="D115" s="209" t="s">
        <v>842</v>
      </c>
      <c r="E115" s="210" t="s">
        <v>632</v>
      </c>
      <c r="F115" s="207">
        <v>1</v>
      </c>
      <c r="G115" s="211"/>
      <c r="H115" s="212"/>
    </row>
    <row r="116" spans="2:8" ht="24.15" customHeight="1" x14ac:dyDescent="0.3">
      <c r="B116" s="207" t="s">
        <v>1078</v>
      </c>
      <c r="C116" s="208"/>
      <c r="D116" s="209" t="s">
        <v>844</v>
      </c>
      <c r="E116" s="210" t="s">
        <v>632</v>
      </c>
      <c r="F116" s="207">
        <v>1</v>
      </c>
      <c r="G116" s="211"/>
      <c r="H116" s="212"/>
    </row>
    <row r="117" spans="2:8" ht="24.15" customHeight="1" x14ac:dyDescent="0.3">
      <c r="B117" s="207" t="s">
        <v>1079</v>
      </c>
      <c r="C117" s="208"/>
      <c r="D117" s="209" t="s">
        <v>846</v>
      </c>
      <c r="E117" s="210" t="s">
        <v>632</v>
      </c>
      <c r="F117" s="207">
        <v>1</v>
      </c>
      <c r="G117" s="211"/>
      <c r="H117" s="212"/>
    </row>
    <row r="118" spans="2:8" ht="24.15" customHeight="1" x14ac:dyDescent="0.3">
      <c r="B118" s="207" t="s">
        <v>1080</v>
      </c>
      <c r="C118" s="208"/>
      <c r="D118" s="209" t="s">
        <v>848</v>
      </c>
      <c r="E118" s="210" t="s">
        <v>632</v>
      </c>
      <c r="F118" s="207">
        <v>1</v>
      </c>
      <c r="G118" s="211"/>
      <c r="H118" s="212"/>
    </row>
    <row r="119" spans="2:8" ht="24.15" customHeight="1" x14ac:dyDescent="0.3">
      <c r="B119" s="207" t="s">
        <v>1081</v>
      </c>
      <c r="C119" s="208"/>
      <c r="D119" s="209" t="s">
        <v>850</v>
      </c>
      <c r="E119" s="210" t="s">
        <v>632</v>
      </c>
      <c r="F119" s="207">
        <v>1</v>
      </c>
      <c r="G119" s="211"/>
      <c r="H119" s="212"/>
    </row>
    <row r="120" spans="2:8" ht="24.15" customHeight="1" x14ac:dyDescent="0.3">
      <c r="B120" s="207" t="s">
        <v>1082</v>
      </c>
      <c r="C120" s="208"/>
      <c r="D120" s="209" t="s">
        <v>852</v>
      </c>
      <c r="E120" s="210" t="s">
        <v>632</v>
      </c>
      <c r="F120" s="207">
        <v>1</v>
      </c>
      <c r="G120" s="211"/>
      <c r="H120" s="212"/>
    </row>
    <row r="121" spans="2:8" ht="24.15" customHeight="1" x14ac:dyDescent="0.3">
      <c r="B121" s="207" t="s">
        <v>1083</v>
      </c>
      <c r="C121" s="208"/>
      <c r="D121" s="209" t="s">
        <v>854</v>
      </c>
      <c r="E121" s="210" t="s">
        <v>632</v>
      </c>
      <c r="F121" s="207">
        <v>1</v>
      </c>
      <c r="G121" s="211"/>
      <c r="H121" s="212"/>
    </row>
    <row r="122" spans="2:8" ht="24.15" customHeight="1" x14ac:dyDescent="0.3">
      <c r="B122" s="207" t="s">
        <v>1084</v>
      </c>
      <c r="C122" s="208"/>
      <c r="D122" s="209" t="s">
        <v>856</v>
      </c>
      <c r="E122" s="210" t="s">
        <v>632</v>
      </c>
      <c r="F122" s="207">
        <v>1</v>
      </c>
      <c r="G122" s="211"/>
      <c r="H122" s="212"/>
    </row>
    <row r="123" spans="2:8" ht="24.15" customHeight="1" x14ac:dyDescent="0.3">
      <c r="B123" s="207" t="s">
        <v>1085</v>
      </c>
      <c r="C123" s="208"/>
      <c r="D123" s="209" t="s">
        <v>858</v>
      </c>
      <c r="E123" s="210" t="s">
        <v>632</v>
      </c>
      <c r="F123" s="207">
        <v>1</v>
      </c>
      <c r="G123" s="211"/>
      <c r="H123" s="212"/>
    </row>
    <row r="124" spans="2:8" ht="24.15" customHeight="1" x14ac:dyDescent="0.3">
      <c r="B124" s="207" t="s">
        <v>1086</v>
      </c>
      <c r="C124" s="208"/>
      <c r="D124" s="209" t="s">
        <v>860</v>
      </c>
      <c r="E124" s="210" t="s">
        <v>632</v>
      </c>
      <c r="F124" s="207">
        <v>1</v>
      </c>
      <c r="G124" s="211"/>
      <c r="H124" s="212"/>
    </row>
    <row r="125" spans="2:8" ht="24.15" customHeight="1" x14ac:dyDescent="0.3">
      <c r="B125" s="207" t="s">
        <v>1087</v>
      </c>
      <c r="C125" s="208"/>
      <c r="D125" s="209" t="s">
        <v>862</v>
      </c>
      <c r="E125" s="210" t="s">
        <v>632</v>
      </c>
      <c r="F125" s="207">
        <v>1</v>
      </c>
      <c r="G125" s="211"/>
      <c r="H125" s="212"/>
    </row>
    <row r="126" spans="2:8" ht="24.15" customHeight="1" x14ac:dyDescent="0.3">
      <c r="B126" s="207" t="s">
        <v>1088</v>
      </c>
      <c r="C126" s="208"/>
      <c r="D126" s="209" t="s">
        <v>864</v>
      </c>
      <c r="E126" s="210" t="s">
        <v>632</v>
      </c>
      <c r="F126" s="207">
        <v>1</v>
      </c>
      <c r="G126" s="211"/>
      <c r="H126" s="212"/>
    </row>
    <row r="127" spans="2:8" ht="24.15" customHeight="1" x14ac:dyDescent="0.3">
      <c r="B127" s="207" t="s">
        <v>1089</v>
      </c>
      <c r="C127" s="208"/>
      <c r="D127" s="209" t="s">
        <v>866</v>
      </c>
      <c r="E127" s="210" t="s">
        <v>632</v>
      </c>
      <c r="F127" s="207">
        <v>1</v>
      </c>
      <c r="G127" s="211"/>
      <c r="H127" s="212"/>
    </row>
    <row r="128" spans="2:8" ht="24.15" customHeight="1" x14ac:dyDescent="0.3">
      <c r="B128" s="207" t="s">
        <v>1090</v>
      </c>
      <c r="C128" s="208"/>
      <c r="D128" s="209" t="s">
        <v>868</v>
      </c>
      <c r="E128" s="210" t="s">
        <v>632</v>
      </c>
      <c r="F128" s="207">
        <v>1</v>
      </c>
      <c r="G128" s="211"/>
      <c r="H128" s="212"/>
    </row>
    <row r="129" spans="2:8" ht="24.15" customHeight="1" x14ac:dyDescent="0.3">
      <c r="B129" s="207" t="s">
        <v>1091</v>
      </c>
      <c r="C129" s="208"/>
      <c r="D129" s="209" t="s">
        <v>870</v>
      </c>
      <c r="E129" s="210" t="s">
        <v>632</v>
      </c>
      <c r="F129" s="207">
        <v>1</v>
      </c>
      <c r="G129" s="211"/>
      <c r="H129" s="212"/>
    </row>
    <row r="130" spans="2:8" ht="24.15" customHeight="1" x14ac:dyDescent="0.3">
      <c r="B130" s="207" t="s">
        <v>1092</v>
      </c>
      <c r="C130" s="208"/>
      <c r="D130" s="209" t="s">
        <v>872</v>
      </c>
      <c r="E130" s="210" t="s">
        <v>632</v>
      </c>
      <c r="F130" s="207">
        <v>1</v>
      </c>
      <c r="G130" s="211"/>
      <c r="H130" s="212"/>
    </row>
    <row r="131" spans="2:8" ht="24.15" customHeight="1" x14ac:dyDescent="0.3">
      <c r="B131" s="207" t="s">
        <v>1093</v>
      </c>
      <c r="C131" s="208"/>
      <c r="D131" s="209" t="s">
        <v>874</v>
      </c>
      <c r="E131" s="210" t="s">
        <v>632</v>
      </c>
      <c r="F131" s="207">
        <v>1</v>
      </c>
      <c r="G131" s="211"/>
      <c r="H131" s="212"/>
    </row>
    <row r="132" spans="2:8" ht="24.15" customHeight="1" x14ac:dyDescent="0.3">
      <c r="B132" s="207" t="s">
        <v>1094</v>
      </c>
      <c r="C132" s="208"/>
      <c r="D132" s="209" t="s">
        <v>876</v>
      </c>
      <c r="E132" s="210" t="s">
        <v>632</v>
      </c>
      <c r="F132" s="207">
        <v>1</v>
      </c>
      <c r="G132" s="211"/>
      <c r="H132" s="212"/>
    </row>
    <row r="133" spans="2:8" ht="24.15" customHeight="1" x14ac:dyDescent="0.3">
      <c r="B133" s="207" t="s">
        <v>1095</v>
      </c>
      <c r="C133" s="208"/>
      <c r="D133" s="209" t="s">
        <v>878</v>
      </c>
      <c r="E133" s="210" t="s">
        <v>632</v>
      </c>
      <c r="F133" s="207">
        <v>1</v>
      </c>
      <c r="G133" s="211"/>
      <c r="H133" s="212"/>
    </row>
    <row r="134" spans="2:8" ht="24.15" customHeight="1" x14ac:dyDescent="0.3">
      <c r="B134" s="207" t="s">
        <v>1096</v>
      </c>
      <c r="C134" s="208"/>
      <c r="D134" s="209" t="s">
        <v>880</v>
      </c>
      <c r="E134" s="210" t="s">
        <v>632</v>
      </c>
      <c r="F134" s="207">
        <v>1</v>
      </c>
      <c r="G134" s="211"/>
      <c r="H134" s="212"/>
    </row>
    <row r="135" spans="2:8" ht="24.15" customHeight="1" x14ac:dyDescent="0.3">
      <c r="B135" s="207" t="s">
        <v>1097</v>
      </c>
      <c r="C135" s="208"/>
      <c r="D135" s="209" t="s">
        <v>882</v>
      </c>
      <c r="E135" s="210" t="s">
        <v>632</v>
      </c>
      <c r="F135" s="207">
        <v>1</v>
      </c>
      <c r="G135" s="211"/>
      <c r="H135" s="212"/>
    </row>
    <row r="136" spans="2:8" ht="24.15" customHeight="1" x14ac:dyDescent="0.3">
      <c r="B136" s="207" t="s">
        <v>1098</v>
      </c>
      <c r="C136" s="208"/>
      <c r="D136" s="209" t="s">
        <v>884</v>
      </c>
      <c r="E136" s="210" t="s">
        <v>632</v>
      </c>
      <c r="F136" s="207">
        <v>1</v>
      </c>
      <c r="G136" s="211"/>
      <c r="H136" s="212"/>
    </row>
    <row r="137" spans="2:8" ht="24.15" customHeight="1" x14ac:dyDescent="0.3">
      <c r="B137" s="207" t="s">
        <v>1099</v>
      </c>
      <c r="C137" s="208"/>
      <c r="D137" s="209" t="s">
        <v>886</v>
      </c>
      <c r="E137" s="210" t="s">
        <v>632</v>
      </c>
      <c r="F137" s="207">
        <v>1</v>
      </c>
      <c r="G137" s="211"/>
      <c r="H137" s="212"/>
    </row>
    <row r="138" spans="2:8" ht="24.15" customHeight="1" x14ac:dyDescent="0.3">
      <c r="B138" s="207" t="s">
        <v>1100</v>
      </c>
      <c r="C138" s="208"/>
      <c r="D138" s="209" t="s">
        <v>888</v>
      </c>
      <c r="E138" s="210" t="s">
        <v>632</v>
      </c>
      <c r="F138" s="207">
        <v>1</v>
      </c>
      <c r="G138" s="211"/>
      <c r="H138" s="212"/>
    </row>
    <row r="139" spans="2:8" ht="24.15" customHeight="1" x14ac:dyDescent="0.3">
      <c r="B139" s="207" t="s">
        <v>1101</v>
      </c>
      <c r="C139" s="208"/>
      <c r="D139" s="209" t="s">
        <v>890</v>
      </c>
      <c r="E139" s="210" t="s">
        <v>632</v>
      </c>
      <c r="F139" s="207">
        <v>1</v>
      </c>
      <c r="G139" s="211"/>
      <c r="H139" s="212"/>
    </row>
    <row r="140" spans="2:8" ht="24.15" customHeight="1" x14ac:dyDescent="0.3">
      <c r="B140" s="207" t="s">
        <v>1102</v>
      </c>
      <c r="C140" s="208"/>
      <c r="D140" s="209" t="s">
        <v>892</v>
      </c>
      <c r="E140" s="210" t="s">
        <v>632</v>
      </c>
      <c r="F140" s="207">
        <v>1</v>
      </c>
      <c r="G140" s="211"/>
      <c r="H140" s="212"/>
    </row>
    <row r="141" spans="2:8" ht="24.15" customHeight="1" x14ac:dyDescent="0.3">
      <c r="B141" s="207" t="s">
        <v>1103</v>
      </c>
      <c r="C141" s="208"/>
      <c r="D141" s="209" t="s">
        <v>894</v>
      </c>
      <c r="E141" s="210" t="s">
        <v>632</v>
      </c>
      <c r="F141" s="207">
        <v>1</v>
      </c>
      <c r="G141" s="211"/>
      <c r="H141" s="212"/>
    </row>
    <row r="142" spans="2:8" ht="24.15" customHeight="1" x14ac:dyDescent="0.3">
      <c r="B142" s="207" t="s">
        <v>1104</v>
      </c>
      <c r="C142" s="208"/>
      <c r="D142" s="209" t="s">
        <v>896</v>
      </c>
      <c r="E142" s="210" t="s">
        <v>632</v>
      </c>
      <c r="F142" s="207">
        <v>1</v>
      </c>
      <c r="G142" s="211"/>
      <c r="H142" s="212"/>
    </row>
    <row r="143" spans="2:8" ht="24.15" customHeight="1" x14ac:dyDescent="0.3">
      <c r="B143" s="207" t="s">
        <v>1105</v>
      </c>
      <c r="C143" s="208"/>
      <c r="D143" s="209" t="s">
        <v>898</v>
      </c>
      <c r="E143" s="210" t="s">
        <v>632</v>
      </c>
      <c r="F143" s="207">
        <v>1</v>
      </c>
      <c r="G143" s="211"/>
      <c r="H143" s="212"/>
    </row>
    <row r="144" spans="2:8" ht="24.15" customHeight="1" x14ac:dyDescent="0.3">
      <c r="B144" s="207" t="s">
        <v>1106</v>
      </c>
      <c r="C144" s="208"/>
      <c r="D144" s="209" t="s">
        <v>900</v>
      </c>
      <c r="E144" s="210" t="s">
        <v>632</v>
      </c>
      <c r="F144" s="207">
        <v>1</v>
      </c>
      <c r="G144" s="211"/>
      <c r="H144" s="212"/>
    </row>
    <row r="145" spans="2:8" ht="24.15" customHeight="1" x14ac:dyDescent="0.3">
      <c r="B145" s="207" t="s">
        <v>1107</v>
      </c>
      <c r="C145" s="208"/>
      <c r="D145" s="209" t="s">
        <v>902</v>
      </c>
      <c r="E145" s="210" t="s">
        <v>632</v>
      </c>
      <c r="F145" s="207">
        <v>1</v>
      </c>
      <c r="G145" s="211"/>
      <c r="H145" s="212"/>
    </row>
    <row r="146" spans="2:8" ht="24.15" customHeight="1" x14ac:dyDescent="0.3">
      <c r="B146" s="207" t="s">
        <v>1108</v>
      </c>
      <c r="C146" s="208"/>
      <c r="D146" s="209" t="s">
        <v>904</v>
      </c>
      <c r="E146" s="210" t="s">
        <v>632</v>
      </c>
      <c r="F146" s="207">
        <v>1</v>
      </c>
      <c r="G146" s="211"/>
      <c r="H146" s="212"/>
    </row>
    <row r="147" spans="2:8" ht="24.15" customHeight="1" x14ac:dyDescent="0.3">
      <c r="B147" s="207" t="s">
        <v>1109</v>
      </c>
      <c r="C147" s="208"/>
      <c r="D147" s="209" t="s">
        <v>906</v>
      </c>
      <c r="E147" s="210" t="s">
        <v>632</v>
      </c>
      <c r="F147" s="207">
        <v>1</v>
      </c>
      <c r="G147" s="211"/>
      <c r="H147" s="212"/>
    </row>
    <row r="148" spans="2:8" ht="24.15" customHeight="1" x14ac:dyDescent="0.3">
      <c r="B148" s="207" t="s">
        <v>1110</v>
      </c>
      <c r="C148" s="208"/>
      <c r="D148" s="209" t="s">
        <v>908</v>
      </c>
      <c r="E148" s="210" t="s">
        <v>632</v>
      </c>
      <c r="F148" s="207">
        <v>1</v>
      </c>
      <c r="G148" s="211"/>
      <c r="H148" s="212"/>
    </row>
    <row r="149" spans="2:8" ht="24.15" customHeight="1" x14ac:dyDescent="0.3">
      <c r="B149" s="207" t="s">
        <v>1111</v>
      </c>
      <c r="C149" s="208"/>
      <c r="D149" s="209" t="s">
        <v>910</v>
      </c>
      <c r="E149" s="210" t="s">
        <v>632</v>
      </c>
      <c r="F149" s="207">
        <v>1</v>
      </c>
      <c r="G149" s="211"/>
      <c r="H149" s="212"/>
    </row>
    <row r="150" spans="2:8" ht="24.15" customHeight="1" x14ac:dyDescent="0.3">
      <c r="B150" s="207" t="s">
        <v>1112</v>
      </c>
      <c r="C150" s="208"/>
      <c r="D150" s="209" t="s">
        <v>912</v>
      </c>
      <c r="E150" s="210" t="s">
        <v>632</v>
      </c>
      <c r="F150" s="207">
        <v>1</v>
      </c>
      <c r="G150" s="211"/>
      <c r="H150" s="212"/>
    </row>
    <row r="151" spans="2:8" ht="24.15" customHeight="1" x14ac:dyDescent="0.3">
      <c r="B151" s="207" t="s">
        <v>1113</v>
      </c>
      <c r="C151" s="208"/>
      <c r="D151" s="209" t="s">
        <v>914</v>
      </c>
      <c r="E151" s="210" t="s">
        <v>632</v>
      </c>
      <c r="F151" s="207">
        <v>1</v>
      </c>
      <c r="G151" s="211"/>
      <c r="H151" s="212"/>
    </row>
    <row r="152" spans="2:8" ht="24.15" customHeight="1" x14ac:dyDescent="0.3">
      <c r="B152" s="207" t="s">
        <v>1114</v>
      </c>
      <c r="C152" s="208"/>
      <c r="D152" s="209" t="s">
        <v>916</v>
      </c>
      <c r="E152" s="210" t="s">
        <v>632</v>
      </c>
      <c r="F152" s="207">
        <v>1</v>
      </c>
      <c r="G152" s="211"/>
      <c r="H152" s="212"/>
    </row>
    <row r="153" spans="2:8" ht="24.15" customHeight="1" x14ac:dyDescent="0.3">
      <c r="B153" s="207" t="s">
        <v>1115</v>
      </c>
      <c r="C153" s="208"/>
      <c r="D153" s="209" t="s">
        <v>918</v>
      </c>
      <c r="E153" s="210" t="s">
        <v>632</v>
      </c>
      <c r="F153" s="207">
        <v>1</v>
      </c>
      <c r="G153" s="211"/>
      <c r="H153" s="212"/>
    </row>
    <row r="154" spans="2:8" ht="24.15" customHeight="1" x14ac:dyDescent="0.3">
      <c r="B154" s="207" t="s">
        <v>1116</v>
      </c>
      <c r="C154" s="208"/>
      <c r="D154" s="209" t="s">
        <v>920</v>
      </c>
      <c r="E154" s="210" t="s">
        <v>632</v>
      </c>
      <c r="F154" s="207">
        <v>1</v>
      </c>
      <c r="G154" s="211"/>
      <c r="H154" s="212"/>
    </row>
    <row r="155" spans="2:8" ht="24.15" customHeight="1" x14ac:dyDescent="0.3">
      <c r="B155" s="207" t="s">
        <v>1117</v>
      </c>
      <c r="C155" s="208"/>
      <c r="D155" s="209" t="s">
        <v>922</v>
      </c>
      <c r="E155" s="210" t="s">
        <v>632</v>
      </c>
      <c r="F155" s="207">
        <v>1</v>
      </c>
      <c r="G155" s="211"/>
      <c r="H155" s="212"/>
    </row>
    <row r="156" spans="2:8" ht="24.15" customHeight="1" x14ac:dyDescent="0.3">
      <c r="B156" s="207" t="s">
        <v>1118</v>
      </c>
      <c r="C156" s="208"/>
      <c r="D156" s="209" t="s">
        <v>924</v>
      </c>
      <c r="E156" s="210" t="s">
        <v>632</v>
      </c>
      <c r="F156" s="207">
        <v>1</v>
      </c>
      <c r="G156" s="211"/>
      <c r="H156" s="212"/>
    </row>
    <row r="157" spans="2:8" ht="24.15" customHeight="1" x14ac:dyDescent="0.3">
      <c r="B157" s="207" t="s">
        <v>1119</v>
      </c>
      <c r="C157" s="208"/>
      <c r="D157" s="209" t="s">
        <v>926</v>
      </c>
      <c r="E157" s="210" t="s">
        <v>632</v>
      </c>
      <c r="F157" s="207">
        <v>1</v>
      </c>
      <c r="G157" s="211"/>
      <c r="H157" s="212"/>
    </row>
    <row r="158" spans="2:8" ht="24.15" customHeight="1" x14ac:dyDescent="0.3">
      <c r="B158" s="207" t="s">
        <v>1120</v>
      </c>
      <c r="C158" s="208"/>
      <c r="D158" s="209" t="s">
        <v>928</v>
      </c>
      <c r="E158" s="210" t="s">
        <v>632</v>
      </c>
      <c r="F158" s="207">
        <v>1</v>
      </c>
      <c r="G158" s="211"/>
      <c r="H158" s="212"/>
    </row>
    <row r="159" spans="2:8" ht="24.15" customHeight="1" x14ac:dyDescent="0.3">
      <c r="B159" s="207" t="s">
        <v>1121</v>
      </c>
      <c r="C159" s="208"/>
      <c r="D159" s="209" t="s">
        <v>930</v>
      </c>
      <c r="E159" s="210" t="s">
        <v>632</v>
      </c>
      <c r="F159" s="207">
        <v>1</v>
      </c>
      <c r="G159" s="211"/>
      <c r="H159" s="212"/>
    </row>
    <row r="160" spans="2:8" ht="24.15" customHeight="1" x14ac:dyDescent="0.3">
      <c r="B160" s="207" t="s">
        <v>1122</v>
      </c>
      <c r="C160" s="208"/>
      <c r="D160" s="209" t="s">
        <v>932</v>
      </c>
      <c r="E160" s="210" t="s">
        <v>632</v>
      </c>
      <c r="F160" s="207">
        <v>1</v>
      </c>
      <c r="G160" s="211"/>
      <c r="H160" s="212"/>
    </row>
    <row r="161" spans="2:8" ht="24.15" customHeight="1" x14ac:dyDescent="0.3">
      <c r="B161" s="207" t="s">
        <v>1123</v>
      </c>
      <c r="C161" s="208"/>
      <c r="D161" s="209" t="s">
        <v>934</v>
      </c>
      <c r="E161" s="210" t="s">
        <v>632</v>
      </c>
      <c r="F161" s="207">
        <v>1</v>
      </c>
      <c r="G161" s="211"/>
      <c r="H161" s="212"/>
    </row>
    <row r="162" spans="2:8" ht="24.15" customHeight="1" x14ac:dyDescent="0.3">
      <c r="B162" s="207" t="s">
        <v>1124</v>
      </c>
      <c r="C162" s="208"/>
      <c r="D162" s="209" t="s">
        <v>936</v>
      </c>
      <c r="E162" s="210" t="s">
        <v>632</v>
      </c>
      <c r="F162" s="207">
        <v>1</v>
      </c>
      <c r="G162" s="211"/>
      <c r="H162" s="212"/>
    </row>
    <row r="163" spans="2:8" ht="24.15" customHeight="1" x14ac:dyDescent="0.3">
      <c r="B163" s="207" t="s">
        <v>1125</v>
      </c>
      <c r="C163" s="208"/>
      <c r="D163" s="209" t="s">
        <v>938</v>
      </c>
      <c r="E163" s="210" t="s">
        <v>632</v>
      </c>
      <c r="F163" s="207">
        <v>1</v>
      </c>
      <c r="G163" s="211"/>
      <c r="H163" s="212"/>
    </row>
    <row r="164" spans="2:8" ht="24.15" customHeight="1" x14ac:dyDescent="0.3">
      <c r="B164" s="207" t="s">
        <v>1126</v>
      </c>
      <c r="C164" s="208"/>
      <c r="D164" s="209" t="s">
        <v>940</v>
      </c>
      <c r="E164" s="210" t="s">
        <v>632</v>
      </c>
      <c r="F164" s="207">
        <v>1</v>
      </c>
      <c r="G164" s="211"/>
      <c r="H164" s="212"/>
    </row>
    <row r="165" spans="2:8" ht="24.15" customHeight="1" x14ac:dyDescent="0.3">
      <c r="B165" s="207" t="s">
        <v>1127</v>
      </c>
      <c r="C165" s="208"/>
      <c r="D165" s="209" t="s">
        <v>942</v>
      </c>
      <c r="E165" s="210" t="s">
        <v>632</v>
      </c>
      <c r="F165" s="207">
        <v>1</v>
      </c>
      <c r="G165" s="211"/>
      <c r="H165" s="212"/>
    </row>
    <row r="166" spans="2:8" ht="24.15" customHeight="1" x14ac:dyDescent="0.3">
      <c r="B166" s="207" t="s">
        <v>1128</v>
      </c>
      <c r="C166" s="208"/>
      <c r="D166" s="209" t="s">
        <v>944</v>
      </c>
      <c r="E166" s="210" t="s">
        <v>632</v>
      </c>
      <c r="F166" s="207">
        <v>1</v>
      </c>
      <c r="G166" s="211"/>
      <c r="H166" s="212"/>
    </row>
    <row r="167" spans="2:8" ht="24.15" customHeight="1" x14ac:dyDescent="0.3">
      <c r="B167" s="207" t="s">
        <v>1129</v>
      </c>
      <c r="C167" s="208"/>
      <c r="D167" s="209" t="s">
        <v>946</v>
      </c>
      <c r="E167" s="210" t="s">
        <v>632</v>
      </c>
      <c r="F167" s="207">
        <v>1</v>
      </c>
      <c r="G167" s="211"/>
      <c r="H167" s="212"/>
    </row>
    <row r="168" spans="2:8" ht="24.15" customHeight="1" x14ac:dyDescent="0.3">
      <c r="B168" s="207" t="s">
        <v>1130</v>
      </c>
      <c r="C168" s="208"/>
      <c r="D168" s="209" t="s">
        <v>948</v>
      </c>
      <c r="E168" s="210" t="s">
        <v>632</v>
      </c>
      <c r="F168" s="207">
        <v>1</v>
      </c>
      <c r="G168" s="211"/>
      <c r="H168" s="212"/>
    </row>
    <row r="169" spans="2:8" ht="24.15" customHeight="1" x14ac:dyDescent="0.3">
      <c r="B169" s="207" t="s">
        <v>1131</v>
      </c>
      <c r="C169" s="208"/>
      <c r="D169" s="209" t="s">
        <v>950</v>
      </c>
      <c r="E169" s="210" t="s">
        <v>632</v>
      </c>
      <c r="F169" s="207">
        <v>1</v>
      </c>
      <c r="G169" s="211"/>
      <c r="H169" s="212"/>
    </row>
    <row r="170" spans="2:8" ht="24.15" customHeight="1" x14ac:dyDescent="0.3">
      <c r="B170" s="207" t="s">
        <v>1132</v>
      </c>
      <c r="C170" s="208"/>
      <c r="D170" s="209" t="s">
        <v>952</v>
      </c>
      <c r="E170" s="210" t="s">
        <v>632</v>
      </c>
      <c r="F170" s="207">
        <v>1</v>
      </c>
      <c r="G170" s="211"/>
      <c r="H170" s="212"/>
    </row>
    <row r="171" spans="2:8" ht="24.15" customHeight="1" x14ac:dyDescent="0.3">
      <c r="B171" s="207" t="s">
        <v>1133</v>
      </c>
      <c r="C171" s="208"/>
      <c r="D171" s="209" t="s">
        <v>954</v>
      </c>
      <c r="E171" s="210" t="s">
        <v>632</v>
      </c>
      <c r="F171" s="207">
        <v>1</v>
      </c>
      <c r="G171" s="211"/>
      <c r="H171" s="212"/>
    </row>
    <row r="172" spans="2:8" ht="24.15" customHeight="1" x14ac:dyDescent="0.3">
      <c r="B172" s="207" t="s">
        <v>1134</v>
      </c>
      <c r="C172" s="208"/>
      <c r="D172" s="209" t="s">
        <v>956</v>
      </c>
      <c r="E172" s="210" t="s">
        <v>632</v>
      </c>
      <c r="F172" s="207">
        <v>1</v>
      </c>
      <c r="G172" s="211"/>
      <c r="H172" s="212"/>
    </row>
    <row r="173" spans="2:8" ht="24.15" customHeight="1" x14ac:dyDescent="0.3">
      <c r="B173" s="207" t="s">
        <v>1135</v>
      </c>
      <c r="C173" s="208"/>
      <c r="D173" s="209" t="s">
        <v>958</v>
      </c>
      <c r="E173" s="210" t="s">
        <v>632</v>
      </c>
      <c r="F173" s="207">
        <v>1</v>
      </c>
      <c r="G173" s="211"/>
      <c r="H173" s="212"/>
    </row>
    <row r="174" spans="2:8" ht="24.15" customHeight="1" x14ac:dyDescent="0.3">
      <c r="B174" s="207" t="s">
        <v>1136</v>
      </c>
      <c r="C174" s="208"/>
      <c r="D174" s="209" t="s">
        <v>960</v>
      </c>
      <c r="E174" s="210" t="s">
        <v>632</v>
      </c>
      <c r="F174" s="207">
        <v>1</v>
      </c>
      <c r="G174" s="211"/>
      <c r="H174" s="212"/>
    </row>
    <row r="175" spans="2:8" ht="24.15" customHeight="1" x14ac:dyDescent="0.3">
      <c r="B175" s="207" t="s">
        <v>1137</v>
      </c>
      <c r="C175" s="208"/>
      <c r="D175" s="209" t="s">
        <v>962</v>
      </c>
      <c r="E175" s="210" t="s">
        <v>632</v>
      </c>
      <c r="F175" s="207">
        <v>1</v>
      </c>
      <c r="G175" s="211"/>
      <c r="H175" s="212"/>
    </row>
    <row r="176" spans="2:8" ht="24.15" customHeight="1" x14ac:dyDescent="0.3">
      <c r="B176" s="207" t="s">
        <v>1138</v>
      </c>
      <c r="C176" s="208"/>
      <c r="D176" s="209" t="s">
        <v>964</v>
      </c>
      <c r="E176" s="210" t="s">
        <v>632</v>
      </c>
      <c r="F176" s="207">
        <v>1</v>
      </c>
      <c r="G176" s="211"/>
      <c r="H176" s="212"/>
    </row>
    <row r="177" spans="2:8" ht="24.15" customHeight="1" x14ac:dyDescent="0.3">
      <c r="B177" s="207" t="s">
        <v>1139</v>
      </c>
      <c r="C177" s="208"/>
      <c r="D177" s="209" t="s">
        <v>966</v>
      </c>
      <c r="E177" s="210" t="s">
        <v>632</v>
      </c>
      <c r="F177" s="207">
        <v>1</v>
      </c>
      <c r="G177" s="211"/>
      <c r="H177" s="212"/>
    </row>
    <row r="178" spans="2:8" ht="24.15" customHeight="1" x14ac:dyDescent="0.3">
      <c r="B178" s="207"/>
      <c r="C178" s="208"/>
      <c r="D178" s="209"/>
      <c r="E178" s="210"/>
      <c r="F178" s="207"/>
      <c r="G178" s="211"/>
      <c r="H178" s="212"/>
    </row>
    <row r="179" spans="2:8" ht="24.15" customHeight="1" x14ac:dyDescent="0.3">
      <c r="B179" s="207"/>
      <c r="C179" s="208"/>
      <c r="D179" s="209"/>
      <c r="E179" s="210"/>
      <c r="F179" s="207"/>
      <c r="G179" s="211"/>
      <c r="H179" s="212"/>
    </row>
    <row r="180" spans="2:8" ht="24.15" customHeight="1" x14ac:dyDescent="0.3">
      <c r="B180" s="207"/>
      <c r="C180" s="208"/>
      <c r="D180" s="209"/>
      <c r="E180" s="210"/>
      <c r="F180" s="207"/>
      <c r="G180" s="211"/>
      <c r="H180" s="212"/>
    </row>
    <row r="181" spans="2:8" ht="24.15" customHeight="1" thickBot="1" x14ac:dyDescent="0.35">
      <c r="B181" s="207"/>
      <c r="C181" s="208"/>
      <c r="D181" s="214"/>
      <c r="E181" s="210"/>
      <c r="F181" s="207"/>
      <c r="G181" s="211"/>
      <c r="H181" s="212"/>
    </row>
    <row r="182" spans="2:8" ht="24.15" customHeight="1" thickBot="1" x14ac:dyDescent="0.3">
      <c r="B182" s="215" t="s">
        <v>967</v>
      </c>
      <c r="C182" s="215"/>
      <c r="D182" s="215"/>
      <c r="E182" s="215"/>
      <c r="F182" s="215"/>
      <c r="G182" s="216"/>
      <c r="H182" s="217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8" fitToHeight="0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4B72-8832-4E74-8294-47A78BBECBCB}">
  <sheetPr>
    <tabColor theme="5" tint="0.39997558519241921"/>
    <pageSetUpPr fitToPage="1"/>
  </sheetPr>
  <dimension ref="B1:H182"/>
  <sheetViews>
    <sheetView view="pageBreakPreview" zoomScaleNormal="70" zoomScaleSheetLayoutView="100" workbookViewId="0">
      <selection activeCell="E25" sqref="E25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4.6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'SUMMARY (2)'!F4</f>
        <v>OR TAMBO DISTRICT</v>
      </c>
    </row>
    <row r="4" spans="2:8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1140</v>
      </c>
      <c r="D6" s="200" t="s">
        <v>969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66" x14ac:dyDescent="0.3">
      <c r="B9" s="220">
        <v>3</v>
      </c>
      <c r="C9" s="220" t="s">
        <v>1141</v>
      </c>
      <c r="D9" s="221" t="s">
        <v>1142</v>
      </c>
      <c r="E9" s="205"/>
      <c r="F9" s="205"/>
      <c r="G9" s="206"/>
      <c r="H9" s="206"/>
    </row>
    <row r="10" spans="2:8" s="183" customFormat="1" ht="24.9" customHeight="1" x14ac:dyDescent="0.3">
      <c r="B10" s="207" t="s">
        <v>1143</v>
      </c>
      <c r="C10" s="208"/>
      <c r="D10" s="209" t="s">
        <v>631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1144</v>
      </c>
      <c r="C11" s="208"/>
      <c r="D11" s="209" t="s">
        <v>634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1145</v>
      </c>
      <c r="C12" s="208"/>
      <c r="D12" s="213" t="s">
        <v>636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1146</v>
      </c>
      <c r="C13" s="208"/>
      <c r="D13" s="209" t="s">
        <v>638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1147</v>
      </c>
      <c r="C14" s="208"/>
      <c r="D14" s="209" t="s">
        <v>640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1148</v>
      </c>
      <c r="C15" s="208"/>
      <c r="D15" s="209" t="s">
        <v>642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1149</v>
      </c>
      <c r="C16" s="208"/>
      <c r="D16" s="209" t="s">
        <v>644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1150</v>
      </c>
      <c r="C17" s="208"/>
      <c r="D17" s="209" t="s">
        <v>646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1151</v>
      </c>
      <c r="C18" s="208"/>
      <c r="D18" s="209" t="s">
        <v>648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1152</v>
      </c>
      <c r="C19" s="208"/>
      <c r="D19" s="209" t="s">
        <v>650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1153</v>
      </c>
      <c r="C20" s="208"/>
      <c r="D20" s="209" t="s">
        <v>652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1154</v>
      </c>
      <c r="C21" s="208"/>
      <c r="D21" s="209" t="s">
        <v>654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1155</v>
      </c>
      <c r="C22" s="208"/>
      <c r="D22" s="209" t="s">
        <v>656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1156</v>
      </c>
      <c r="C23" s="208"/>
      <c r="D23" s="209" t="s">
        <v>658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1157</v>
      </c>
      <c r="C24" s="208"/>
      <c r="D24" s="209" t="s">
        <v>660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1158</v>
      </c>
      <c r="C25" s="208"/>
      <c r="D25" s="209" t="s">
        <v>662</v>
      </c>
      <c r="E25" s="210" t="s">
        <v>632</v>
      </c>
      <c r="F25" s="207">
        <v>1</v>
      </c>
      <c r="G25" s="211"/>
      <c r="H25" s="212"/>
    </row>
    <row r="26" spans="2:8" s="183" customFormat="1" ht="24.9" customHeight="1" x14ac:dyDescent="0.3">
      <c r="B26" s="207" t="s">
        <v>1159</v>
      </c>
      <c r="C26" s="208"/>
      <c r="D26" s="209" t="s">
        <v>664</v>
      </c>
      <c r="E26" s="210" t="s">
        <v>632</v>
      </c>
      <c r="F26" s="207">
        <v>1</v>
      </c>
      <c r="G26" s="211"/>
      <c r="H26" s="212"/>
    </row>
    <row r="27" spans="2:8" ht="24.9" customHeight="1" x14ac:dyDescent="0.3">
      <c r="B27" s="207" t="s">
        <v>1160</v>
      </c>
      <c r="C27" s="208"/>
      <c r="D27" s="209" t="s">
        <v>666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1161</v>
      </c>
      <c r="C28" s="208"/>
      <c r="D28" s="209" t="s">
        <v>668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1162</v>
      </c>
      <c r="C29" s="208"/>
      <c r="D29" s="209" t="s">
        <v>670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1163</v>
      </c>
      <c r="C30" s="208"/>
      <c r="D30" s="209" t="s">
        <v>672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1164</v>
      </c>
      <c r="C31" s="208"/>
      <c r="D31" s="209" t="s">
        <v>674</v>
      </c>
      <c r="E31" s="210" t="s">
        <v>632</v>
      </c>
      <c r="F31" s="207">
        <v>1</v>
      </c>
      <c r="G31" s="211"/>
      <c r="H31" s="212"/>
    </row>
    <row r="32" spans="2:8" ht="24.6" customHeight="1" x14ac:dyDescent="0.3">
      <c r="B32" s="207" t="s">
        <v>1165</v>
      </c>
      <c r="C32" s="208"/>
      <c r="D32" s="209" t="s">
        <v>676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1166</v>
      </c>
      <c r="C33" s="208"/>
      <c r="D33" s="209" t="s">
        <v>678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1167</v>
      </c>
      <c r="C34" s="208"/>
      <c r="D34" s="209" t="s">
        <v>680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1168</v>
      </c>
      <c r="C35" s="208"/>
      <c r="D35" s="209" t="s">
        <v>682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1169</v>
      </c>
      <c r="C36" s="208"/>
      <c r="D36" s="209" t="s">
        <v>684</v>
      </c>
      <c r="E36" s="210" t="s">
        <v>632</v>
      </c>
      <c r="F36" s="207">
        <v>1</v>
      </c>
      <c r="G36" s="211"/>
      <c r="H36" s="212"/>
    </row>
    <row r="37" spans="2:8" ht="24.9" customHeight="1" x14ac:dyDescent="0.3">
      <c r="B37" s="207" t="s">
        <v>1170</v>
      </c>
      <c r="C37" s="208"/>
      <c r="D37" s="209" t="s">
        <v>686</v>
      </c>
      <c r="E37" s="210" t="s">
        <v>632</v>
      </c>
      <c r="F37" s="207">
        <v>1</v>
      </c>
      <c r="G37" s="211"/>
      <c r="H37" s="212"/>
    </row>
    <row r="38" spans="2:8" ht="24.15" customHeight="1" x14ac:dyDescent="0.3">
      <c r="B38" s="207" t="s">
        <v>1171</v>
      </c>
      <c r="C38" s="208"/>
      <c r="D38" s="209" t="s">
        <v>688</v>
      </c>
      <c r="E38" s="210" t="s">
        <v>632</v>
      </c>
      <c r="F38" s="207">
        <v>1</v>
      </c>
      <c r="G38" s="211"/>
      <c r="H38" s="212"/>
    </row>
    <row r="39" spans="2:8" ht="24.15" customHeight="1" x14ac:dyDescent="0.3">
      <c r="B39" s="207" t="s">
        <v>1172</v>
      </c>
      <c r="C39" s="208"/>
      <c r="D39" s="209" t="s">
        <v>690</v>
      </c>
      <c r="E39" s="210" t="s">
        <v>632</v>
      </c>
      <c r="F39" s="207">
        <v>1</v>
      </c>
      <c r="G39" s="211"/>
      <c r="H39" s="212"/>
    </row>
    <row r="40" spans="2:8" ht="24.15" customHeight="1" x14ac:dyDescent="0.3">
      <c r="B40" s="207" t="s">
        <v>1173</v>
      </c>
      <c r="C40" s="208"/>
      <c r="D40" s="209" t="s">
        <v>692</v>
      </c>
      <c r="E40" s="210" t="s">
        <v>632</v>
      </c>
      <c r="F40" s="207">
        <v>1</v>
      </c>
      <c r="G40" s="211"/>
      <c r="H40" s="212"/>
    </row>
    <row r="41" spans="2:8" ht="24.15" customHeight="1" x14ac:dyDescent="0.3">
      <c r="B41" s="207" t="s">
        <v>1174</v>
      </c>
      <c r="C41" s="208"/>
      <c r="D41" s="209" t="s">
        <v>694</v>
      </c>
      <c r="E41" s="210" t="s">
        <v>632</v>
      </c>
      <c r="F41" s="207">
        <v>1</v>
      </c>
      <c r="G41" s="211"/>
      <c r="H41" s="212"/>
    </row>
    <row r="42" spans="2:8" ht="24.15" customHeight="1" x14ac:dyDescent="0.3">
      <c r="B42" s="207" t="s">
        <v>1175</v>
      </c>
      <c r="C42" s="208"/>
      <c r="D42" s="209" t="s">
        <v>696</v>
      </c>
      <c r="E42" s="210" t="s">
        <v>632</v>
      </c>
      <c r="F42" s="207">
        <v>1</v>
      </c>
      <c r="G42" s="211"/>
      <c r="H42" s="212"/>
    </row>
    <row r="43" spans="2:8" ht="24.15" customHeight="1" x14ac:dyDescent="0.3">
      <c r="B43" s="207" t="s">
        <v>1176</v>
      </c>
      <c r="C43" s="208"/>
      <c r="D43" s="209" t="s">
        <v>698</v>
      </c>
      <c r="E43" s="210" t="s">
        <v>632</v>
      </c>
      <c r="F43" s="207">
        <v>1</v>
      </c>
      <c r="G43" s="211"/>
      <c r="H43" s="212"/>
    </row>
    <row r="44" spans="2:8" ht="24.15" customHeight="1" x14ac:dyDescent="0.3">
      <c r="B44" s="207" t="s">
        <v>1177</v>
      </c>
      <c r="C44" s="208"/>
      <c r="D44" s="209" t="s">
        <v>700</v>
      </c>
      <c r="E44" s="210" t="s">
        <v>632</v>
      </c>
      <c r="F44" s="207">
        <v>1</v>
      </c>
      <c r="G44" s="211"/>
      <c r="H44" s="212"/>
    </row>
    <row r="45" spans="2:8" ht="24.15" customHeight="1" x14ac:dyDescent="0.3">
      <c r="B45" s="207" t="s">
        <v>1178</v>
      </c>
      <c r="C45" s="208"/>
      <c r="D45" s="209" t="s">
        <v>702</v>
      </c>
      <c r="E45" s="210" t="s">
        <v>632</v>
      </c>
      <c r="F45" s="207">
        <v>1</v>
      </c>
      <c r="G45" s="211"/>
      <c r="H45" s="212"/>
    </row>
    <row r="46" spans="2:8" ht="24.15" customHeight="1" x14ac:dyDescent="0.3">
      <c r="B46" s="207" t="s">
        <v>1179</v>
      </c>
      <c r="C46" s="208"/>
      <c r="D46" s="209" t="s">
        <v>704</v>
      </c>
      <c r="E46" s="210" t="s">
        <v>632</v>
      </c>
      <c r="F46" s="207">
        <v>1</v>
      </c>
      <c r="G46" s="211"/>
      <c r="H46" s="212"/>
    </row>
    <row r="47" spans="2:8" ht="24.15" customHeight="1" x14ac:dyDescent="0.3">
      <c r="B47" s="207" t="s">
        <v>1180</v>
      </c>
      <c r="C47" s="208"/>
      <c r="D47" s="209" t="s">
        <v>706</v>
      </c>
      <c r="E47" s="210" t="s">
        <v>632</v>
      </c>
      <c r="F47" s="207">
        <v>1</v>
      </c>
      <c r="G47" s="211"/>
      <c r="H47" s="212"/>
    </row>
    <row r="48" spans="2:8" ht="24.15" customHeight="1" x14ac:dyDescent="0.3">
      <c r="B48" s="207" t="s">
        <v>1181</v>
      </c>
      <c r="C48" s="208"/>
      <c r="D48" s="209" t="s">
        <v>708</v>
      </c>
      <c r="E48" s="210" t="s">
        <v>632</v>
      </c>
      <c r="F48" s="207">
        <v>1</v>
      </c>
      <c r="G48" s="211"/>
      <c r="H48" s="212"/>
    </row>
    <row r="49" spans="2:8" ht="24.15" customHeight="1" x14ac:dyDescent="0.3">
      <c r="B49" s="207" t="s">
        <v>1182</v>
      </c>
      <c r="C49" s="208"/>
      <c r="D49" s="209" t="s">
        <v>710</v>
      </c>
      <c r="E49" s="210" t="s">
        <v>632</v>
      </c>
      <c r="F49" s="207">
        <v>1</v>
      </c>
      <c r="G49" s="211"/>
      <c r="H49" s="212"/>
    </row>
    <row r="50" spans="2:8" ht="24.15" customHeight="1" x14ac:dyDescent="0.3">
      <c r="B50" s="207" t="s">
        <v>1183</v>
      </c>
      <c r="C50" s="208"/>
      <c r="D50" s="209" t="s">
        <v>712</v>
      </c>
      <c r="E50" s="210" t="s">
        <v>632</v>
      </c>
      <c r="F50" s="207">
        <v>1</v>
      </c>
      <c r="G50" s="211"/>
      <c r="H50" s="212"/>
    </row>
    <row r="51" spans="2:8" ht="24.15" customHeight="1" x14ac:dyDescent="0.3">
      <c r="B51" s="207" t="s">
        <v>1184</v>
      </c>
      <c r="C51" s="208"/>
      <c r="D51" s="209" t="s">
        <v>714</v>
      </c>
      <c r="E51" s="210" t="s">
        <v>632</v>
      </c>
      <c r="F51" s="207">
        <v>1</v>
      </c>
      <c r="G51" s="211"/>
      <c r="H51" s="212"/>
    </row>
    <row r="52" spans="2:8" ht="24.15" customHeight="1" x14ac:dyDescent="0.3">
      <c r="B52" s="207" t="s">
        <v>1185</v>
      </c>
      <c r="C52" s="208"/>
      <c r="D52" s="209" t="s">
        <v>716</v>
      </c>
      <c r="E52" s="210" t="s">
        <v>632</v>
      </c>
      <c r="F52" s="207">
        <v>1</v>
      </c>
      <c r="G52" s="211"/>
      <c r="H52" s="212"/>
    </row>
    <row r="53" spans="2:8" ht="24.15" customHeight="1" x14ac:dyDescent="0.3">
      <c r="B53" s="207" t="s">
        <v>1186</v>
      </c>
      <c r="C53" s="208"/>
      <c r="D53" s="209" t="s">
        <v>718</v>
      </c>
      <c r="E53" s="210" t="s">
        <v>632</v>
      </c>
      <c r="F53" s="207">
        <v>1</v>
      </c>
      <c r="G53" s="211"/>
      <c r="H53" s="212"/>
    </row>
    <row r="54" spans="2:8" ht="24.15" customHeight="1" x14ac:dyDescent="0.3">
      <c r="B54" s="207" t="s">
        <v>1187</v>
      </c>
      <c r="C54" s="208"/>
      <c r="D54" s="209" t="s">
        <v>720</v>
      </c>
      <c r="E54" s="210" t="s">
        <v>632</v>
      </c>
      <c r="F54" s="207">
        <v>1</v>
      </c>
      <c r="G54" s="211"/>
      <c r="H54" s="212"/>
    </row>
    <row r="55" spans="2:8" ht="24.15" customHeight="1" x14ac:dyDescent="0.3">
      <c r="B55" s="207" t="s">
        <v>1188</v>
      </c>
      <c r="C55" s="208"/>
      <c r="D55" s="209" t="s">
        <v>722</v>
      </c>
      <c r="E55" s="210" t="s">
        <v>632</v>
      </c>
      <c r="F55" s="207">
        <v>1</v>
      </c>
      <c r="G55" s="211"/>
      <c r="H55" s="212"/>
    </row>
    <row r="56" spans="2:8" ht="24.15" customHeight="1" x14ac:dyDescent="0.3">
      <c r="B56" s="207" t="s">
        <v>1189</v>
      </c>
      <c r="C56" s="208"/>
      <c r="D56" s="209" t="s">
        <v>724</v>
      </c>
      <c r="E56" s="210" t="s">
        <v>632</v>
      </c>
      <c r="F56" s="207">
        <v>1</v>
      </c>
      <c r="G56" s="211"/>
      <c r="H56" s="212"/>
    </row>
    <row r="57" spans="2:8" ht="24.15" customHeight="1" x14ac:dyDescent="0.3">
      <c r="B57" s="207" t="s">
        <v>1190</v>
      </c>
      <c r="C57" s="208"/>
      <c r="D57" s="209" t="s">
        <v>726</v>
      </c>
      <c r="E57" s="210" t="s">
        <v>632</v>
      </c>
      <c r="F57" s="207">
        <v>1</v>
      </c>
      <c r="G57" s="211"/>
      <c r="H57" s="212"/>
    </row>
    <row r="58" spans="2:8" ht="24.15" customHeight="1" x14ac:dyDescent="0.3">
      <c r="B58" s="207" t="s">
        <v>1191</v>
      </c>
      <c r="C58" s="208"/>
      <c r="D58" s="209" t="s">
        <v>728</v>
      </c>
      <c r="E58" s="210" t="s">
        <v>632</v>
      </c>
      <c r="F58" s="207">
        <v>1</v>
      </c>
      <c r="G58" s="211"/>
      <c r="H58" s="212"/>
    </row>
    <row r="59" spans="2:8" ht="24.15" customHeight="1" x14ac:dyDescent="0.3">
      <c r="B59" s="207" t="s">
        <v>1192</v>
      </c>
      <c r="C59" s="208"/>
      <c r="D59" s="209" t="s">
        <v>730</v>
      </c>
      <c r="E59" s="210" t="s">
        <v>632</v>
      </c>
      <c r="F59" s="207">
        <v>1</v>
      </c>
      <c r="G59" s="211"/>
      <c r="H59" s="212"/>
    </row>
    <row r="60" spans="2:8" ht="24.15" customHeight="1" x14ac:dyDescent="0.3">
      <c r="B60" s="207" t="s">
        <v>1193</v>
      </c>
      <c r="C60" s="208"/>
      <c r="D60" s="209" t="s">
        <v>732</v>
      </c>
      <c r="E60" s="210" t="s">
        <v>632</v>
      </c>
      <c r="F60" s="207">
        <v>1</v>
      </c>
      <c r="G60" s="211"/>
      <c r="H60" s="212"/>
    </row>
    <row r="61" spans="2:8" ht="24.15" customHeight="1" x14ac:dyDescent="0.3">
      <c r="B61" s="207" t="s">
        <v>1194</v>
      </c>
      <c r="C61" s="208"/>
      <c r="D61" s="209" t="s">
        <v>734</v>
      </c>
      <c r="E61" s="210" t="s">
        <v>632</v>
      </c>
      <c r="F61" s="207">
        <v>1</v>
      </c>
      <c r="G61" s="211"/>
      <c r="H61" s="212"/>
    </row>
    <row r="62" spans="2:8" ht="24.15" customHeight="1" x14ac:dyDescent="0.3">
      <c r="B62" s="207" t="s">
        <v>1195</v>
      </c>
      <c r="C62" s="208"/>
      <c r="D62" s="209" t="s">
        <v>736</v>
      </c>
      <c r="E62" s="210" t="s">
        <v>632</v>
      </c>
      <c r="F62" s="207">
        <v>1</v>
      </c>
      <c r="G62" s="211"/>
      <c r="H62" s="212"/>
    </row>
    <row r="63" spans="2:8" ht="24.15" customHeight="1" x14ac:dyDescent="0.3">
      <c r="B63" s="207" t="s">
        <v>1196</v>
      </c>
      <c r="C63" s="208"/>
      <c r="D63" s="209" t="s">
        <v>738</v>
      </c>
      <c r="E63" s="210" t="s">
        <v>632</v>
      </c>
      <c r="F63" s="207">
        <v>1</v>
      </c>
      <c r="G63" s="211"/>
      <c r="H63" s="212"/>
    </row>
    <row r="64" spans="2:8" ht="24.15" customHeight="1" x14ac:dyDescent="0.3">
      <c r="B64" s="207" t="s">
        <v>1197</v>
      </c>
      <c r="C64" s="208"/>
      <c r="D64" s="209" t="s">
        <v>740</v>
      </c>
      <c r="E64" s="210" t="s">
        <v>632</v>
      </c>
      <c r="F64" s="207">
        <v>1</v>
      </c>
      <c r="G64" s="211"/>
      <c r="H64" s="212"/>
    </row>
    <row r="65" spans="2:8" ht="24.15" customHeight="1" x14ac:dyDescent="0.3">
      <c r="B65" s="207" t="s">
        <v>1198</v>
      </c>
      <c r="C65" s="208"/>
      <c r="D65" s="209" t="s">
        <v>742</v>
      </c>
      <c r="E65" s="210" t="s">
        <v>632</v>
      </c>
      <c r="F65" s="207">
        <v>1</v>
      </c>
      <c r="G65" s="211"/>
      <c r="H65" s="212"/>
    </row>
    <row r="66" spans="2:8" ht="24.15" customHeight="1" x14ac:dyDescent="0.3">
      <c r="B66" s="207" t="s">
        <v>1199</v>
      </c>
      <c r="C66" s="208"/>
      <c r="D66" s="209" t="s">
        <v>744</v>
      </c>
      <c r="E66" s="210" t="s">
        <v>632</v>
      </c>
      <c r="F66" s="207">
        <v>1</v>
      </c>
      <c r="G66" s="211"/>
      <c r="H66" s="212"/>
    </row>
    <row r="67" spans="2:8" ht="24.15" customHeight="1" x14ac:dyDescent="0.3">
      <c r="B67" s="207" t="s">
        <v>1200</v>
      </c>
      <c r="C67" s="208"/>
      <c r="D67" s="209" t="s">
        <v>746</v>
      </c>
      <c r="E67" s="210" t="s">
        <v>632</v>
      </c>
      <c r="F67" s="207">
        <v>1</v>
      </c>
      <c r="G67" s="211"/>
      <c r="H67" s="212"/>
    </row>
    <row r="68" spans="2:8" ht="24.15" customHeight="1" x14ac:dyDescent="0.3">
      <c r="B68" s="207" t="s">
        <v>1201</v>
      </c>
      <c r="C68" s="208"/>
      <c r="D68" s="209" t="s">
        <v>748</v>
      </c>
      <c r="E68" s="210" t="s">
        <v>632</v>
      </c>
      <c r="F68" s="207">
        <v>1</v>
      </c>
      <c r="G68" s="211"/>
      <c r="H68" s="212"/>
    </row>
    <row r="69" spans="2:8" ht="24.15" customHeight="1" x14ac:dyDescent="0.3">
      <c r="B69" s="207" t="s">
        <v>1202</v>
      </c>
      <c r="C69" s="208"/>
      <c r="D69" s="209" t="s">
        <v>750</v>
      </c>
      <c r="E69" s="210" t="s">
        <v>632</v>
      </c>
      <c r="F69" s="207">
        <v>1</v>
      </c>
      <c r="G69" s="211"/>
      <c r="H69" s="212"/>
    </row>
    <row r="70" spans="2:8" ht="24.15" customHeight="1" x14ac:dyDescent="0.3">
      <c r="B70" s="207" t="s">
        <v>1203</v>
      </c>
      <c r="C70" s="208"/>
      <c r="D70" s="209" t="s">
        <v>752</v>
      </c>
      <c r="E70" s="210" t="s">
        <v>632</v>
      </c>
      <c r="F70" s="207">
        <v>1</v>
      </c>
      <c r="G70" s="211"/>
      <c r="H70" s="212"/>
    </row>
    <row r="71" spans="2:8" ht="24.15" customHeight="1" x14ac:dyDescent="0.3">
      <c r="B71" s="207" t="s">
        <v>1204</v>
      </c>
      <c r="C71" s="208"/>
      <c r="D71" s="209" t="s">
        <v>754</v>
      </c>
      <c r="E71" s="210" t="s">
        <v>632</v>
      </c>
      <c r="F71" s="207">
        <v>1</v>
      </c>
      <c r="G71" s="211"/>
      <c r="H71" s="212"/>
    </row>
    <row r="72" spans="2:8" ht="24.15" customHeight="1" x14ac:dyDescent="0.3">
      <c r="B72" s="207" t="s">
        <v>1205</v>
      </c>
      <c r="C72" s="208"/>
      <c r="D72" s="209" t="s">
        <v>756</v>
      </c>
      <c r="E72" s="210" t="s">
        <v>632</v>
      </c>
      <c r="F72" s="207">
        <v>1</v>
      </c>
      <c r="G72" s="211"/>
      <c r="H72" s="212"/>
    </row>
    <row r="73" spans="2:8" ht="24.15" customHeight="1" x14ac:dyDescent="0.3">
      <c r="B73" s="207" t="s">
        <v>1206</v>
      </c>
      <c r="C73" s="208"/>
      <c r="D73" s="209" t="s">
        <v>758</v>
      </c>
      <c r="E73" s="210" t="s">
        <v>632</v>
      </c>
      <c r="F73" s="207">
        <v>1</v>
      </c>
      <c r="G73" s="211"/>
      <c r="H73" s="212"/>
    </row>
    <row r="74" spans="2:8" ht="24.15" customHeight="1" x14ac:dyDescent="0.3">
      <c r="B74" s="207" t="s">
        <v>1207</v>
      </c>
      <c r="C74" s="208"/>
      <c r="D74" s="209" t="s">
        <v>760</v>
      </c>
      <c r="E74" s="210" t="s">
        <v>632</v>
      </c>
      <c r="F74" s="207">
        <v>1</v>
      </c>
      <c r="G74" s="211"/>
      <c r="H74" s="212"/>
    </row>
    <row r="75" spans="2:8" ht="24.15" customHeight="1" x14ac:dyDescent="0.3">
      <c r="B75" s="207" t="s">
        <v>1208</v>
      </c>
      <c r="C75" s="208"/>
      <c r="D75" s="209" t="s">
        <v>762</v>
      </c>
      <c r="E75" s="210" t="s">
        <v>632</v>
      </c>
      <c r="F75" s="207">
        <v>1</v>
      </c>
      <c r="G75" s="211"/>
      <c r="H75" s="212"/>
    </row>
    <row r="76" spans="2:8" ht="24.15" customHeight="1" x14ac:dyDescent="0.3">
      <c r="B76" s="207" t="s">
        <v>1209</v>
      </c>
      <c r="C76" s="208"/>
      <c r="D76" s="209" t="s">
        <v>764</v>
      </c>
      <c r="E76" s="210" t="s">
        <v>632</v>
      </c>
      <c r="F76" s="207">
        <v>1</v>
      </c>
      <c r="G76" s="211"/>
      <c r="H76" s="212"/>
    </row>
    <row r="77" spans="2:8" ht="24.15" customHeight="1" x14ac:dyDescent="0.3">
      <c r="B77" s="207" t="s">
        <v>1210</v>
      </c>
      <c r="C77" s="208"/>
      <c r="D77" s="209" t="s">
        <v>766</v>
      </c>
      <c r="E77" s="210" t="s">
        <v>632</v>
      </c>
      <c r="F77" s="207">
        <v>1</v>
      </c>
      <c r="G77" s="211"/>
      <c r="H77" s="212"/>
    </row>
    <row r="78" spans="2:8" ht="24.15" customHeight="1" x14ac:dyDescent="0.3">
      <c r="B78" s="207" t="s">
        <v>1211</v>
      </c>
      <c r="C78" s="208"/>
      <c r="D78" s="209" t="s">
        <v>768</v>
      </c>
      <c r="E78" s="210" t="s">
        <v>632</v>
      </c>
      <c r="F78" s="207">
        <v>1</v>
      </c>
      <c r="G78" s="211"/>
      <c r="H78" s="212"/>
    </row>
    <row r="79" spans="2:8" ht="24.15" customHeight="1" x14ac:dyDescent="0.3">
      <c r="B79" s="207" t="s">
        <v>1212</v>
      </c>
      <c r="C79" s="208"/>
      <c r="D79" s="209" t="s">
        <v>770</v>
      </c>
      <c r="E79" s="210" t="s">
        <v>632</v>
      </c>
      <c r="F79" s="207">
        <v>1</v>
      </c>
      <c r="G79" s="211"/>
      <c r="H79" s="212"/>
    </row>
    <row r="80" spans="2:8" ht="24.15" customHeight="1" x14ac:dyDescent="0.3">
      <c r="B80" s="207" t="s">
        <v>1213</v>
      </c>
      <c r="C80" s="208"/>
      <c r="D80" s="209" t="s">
        <v>772</v>
      </c>
      <c r="E80" s="210" t="s">
        <v>632</v>
      </c>
      <c r="F80" s="207">
        <v>1</v>
      </c>
      <c r="G80" s="211"/>
      <c r="H80" s="212"/>
    </row>
    <row r="81" spans="2:8" ht="24.15" customHeight="1" x14ac:dyDescent="0.3">
      <c r="B81" s="207" t="s">
        <v>1214</v>
      </c>
      <c r="C81" s="208"/>
      <c r="D81" s="209" t="s">
        <v>774</v>
      </c>
      <c r="E81" s="210" t="s">
        <v>632</v>
      </c>
      <c r="F81" s="207">
        <v>1</v>
      </c>
      <c r="G81" s="211"/>
      <c r="H81" s="212"/>
    </row>
    <row r="82" spans="2:8" ht="24.15" customHeight="1" x14ac:dyDescent="0.3">
      <c r="B82" s="207" t="s">
        <v>1215</v>
      </c>
      <c r="C82" s="208"/>
      <c r="D82" s="209" t="s">
        <v>776</v>
      </c>
      <c r="E82" s="210" t="s">
        <v>632</v>
      </c>
      <c r="F82" s="207">
        <v>1</v>
      </c>
      <c r="G82" s="211"/>
      <c r="H82" s="212"/>
    </row>
    <row r="83" spans="2:8" ht="24.15" customHeight="1" x14ac:dyDescent="0.3">
      <c r="B83" s="207" t="s">
        <v>1216</v>
      </c>
      <c r="C83" s="208"/>
      <c r="D83" s="209" t="s">
        <v>778</v>
      </c>
      <c r="E83" s="210" t="s">
        <v>632</v>
      </c>
      <c r="F83" s="207">
        <v>1</v>
      </c>
      <c r="G83" s="211"/>
      <c r="H83" s="212"/>
    </row>
    <row r="84" spans="2:8" ht="24.15" customHeight="1" x14ac:dyDescent="0.3">
      <c r="B84" s="207" t="s">
        <v>1217</v>
      </c>
      <c r="C84" s="208"/>
      <c r="D84" s="209" t="s">
        <v>780</v>
      </c>
      <c r="E84" s="210" t="s">
        <v>632</v>
      </c>
      <c r="F84" s="207">
        <v>1</v>
      </c>
      <c r="G84" s="211"/>
      <c r="H84" s="212"/>
    </row>
    <row r="85" spans="2:8" ht="24.15" customHeight="1" x14ac:dyDescent="0.3">
      <c r="B85" s="207" t="s">
        <v>1218</v>
      </c>
      <c r="C85" s="208"/>
      <c r="D85" s="209" t="s">
        <v>782</v>
      </c>
      <c r="E85" s="210" t="s">
        <v>632</v>
      </c>
      <c r="F85" s="207">
        <v>1</v>
      </c>
      <c r="G85" s="211"/>
      <c r="H85" s="212"/>
    </row>
    <row r="86" spans="2:8" ht="24.15" customHeight="1" x14ac:dyDescent="0.3">
      <c r="B86" s="207" t="s">
        <v>1219</v>
      </c>
      <c r="C86" s="208"/>
      <c r="D86" s="209" t="s">
        <v>784</v>
      </c>
      <c r="E86" s="210" t="s">
        <v>632</v>
      </c>
      <c r="F86" s="207">
        <v>1</v>
      </c>
      <c r="G86" s="211"/>
      <c r="H86" s="212"/>
    </row>
    <row r="87" spans="2:8" ht="24.15" customHeight="1" x14ac:dyDescent="0.3">
      <c r="B87" s="207" t="s">
        <v>1220</v>
      </c>
      <c r="C87" s="208"/>
      <c r="D87" s="209" t="s">
        <v>786</v>
      </c>
      <c r="E87" s="210" t="s">
        <v>632</v>
      </c>
      <c r="F87" s="207">
        <v>1</v>
      </c>
      <c r="G87" s="211"/>
      <c r="H87" s="212"/>
    </row>
    <row r="88" spans="2:8" ht="24.15" customHeight="1" x14ac:dyDescent="0.3">
      <c r="B88" s="207" t="s">
        <v>1221</v>
      </c>
      <c r="C88" s="208"/>
      <c r="D88" s="209" t="s">
        <v>788</v>
      </c>
      <c r="E88" s="210" t="s">
        <v>632</v>
      </c>
      <c r="F88" s="207">
        <v>1</v>
      </c>
      <c r="G88" s="211"/>
      <c r="H88" s="212"/>
    </row>
    <row r="89" spans="2:8" ht="24.15" customHeight="1" x14ac:dyDescent="0.3">
      <c r="B89" s="207" t="s">
        <v>1222</v>
      </c>
      <c r="C89" s="208"/>
      <c r="D89" s="209" t="s">
        <v>790</v>
      </c>
      <c r="E89" s="210" t="s">
        <v>632</v>
      </c>
      <c r="F89" s="207">
        <v>1</v>
      </c>
      <c r="G89" s="211"/>
      <c r="H89" s="212"/>
    </row>
    <row r="90" spans="2:8" ht="24.15" customHeight="1" x14ac:dyDescent="0.3">
      <c r="B90" s="207" t="s">
        <v>1223</v>
      </c>
      <c r="C90" s="208"/>
      <c r="D90" s="209" t="s">
        <v>792</v>
      </c>
      <c r="E90" s="210" t="s">
        <v>632</v>
      </c>
      <c r="F90" s="207">
        <v>1</v>
      </c>
      <c r="G90" s="211"/>
      <c r="H90" s="212"/>
    </row>
    <row r="91" spans="2:8" ht="24.15" customHeight="1" x14ac:dyDescent="0.3">
      <c r="B91" s="207" t="s">
        <v>1224</v>
      </c>
      <c r="C91" s="208"/>
      <c r="D91" s="209" t="s">
        <v>794</v>
      </c>
      <c r="E91" s="210" t="s">
        <v>632</v>
      </c>
      <c r="F91" s="207">
        <v>1</v>
      </c>
      <c r="G91" s="211"/>
      <c r="H91" s="212"/>
    </row>
    <row r="92" spans="2:8" ht="24.15" customHeight="1" x14ac:dyDescent="0.3">
      <c r="B92" s="207" t="s">
        <v>1225</v>
      </c>
      <c r="C92" s="208"/>
      <c r="D92" s="209" t="s">
        <v>796</v>
      </c>
      <c r="E92" s="210" t="s">
        <v>632</v>
      </c>
      <c r="F92" s="207">
        <v>1</v>
      </c>
      <c r="G92" s="211"/>
      <c r="H92" s="212"/>
    </row>
    <row r="93" spans="2:8" ht="24.15" customHeight="1" x14ac:dyDescent="0.3">
      <c r="B93" s="207" t="s">
        <v>1226</v>
      </c>
      <c r="C93" s="208"/>
      <c r="D93" s="209" t="s">
        <v>798</v>
      </c>
      <c r="E93" s="210" t="s">
        <v>632</v>
      </c>
      <c r="F93" s="207">
        <v>1</v>
      </c>
      <c r="G93" s="211"/>
      <c r="H93" s="212"/>
    </row>
    <row r="94" spans="2:8" ht="24.15" customHeight="1" x14ac:dyDescent="0.3">
      <c r="B94" s="207" t="s">
        <v>1227</v>
      </c>
      <c r="C94" s="208"/>
      <c r="D94" s="209" t="s">
        <v>800</v>
      </c>
      <c r="E94" s="210" t="s">
        <v>632</v>
      </c>
      <c r="F94" s="207">
        <v>1</v>
      </c>
      <c r="G94" s="211"/>
      <c r="H94" s="212"/>
    </row>
    <row r="95" spans="2:8" ht="24.15" customHeight="1" x14ac:dyDescent="0.3">
      <c r="B95" s="207" t="s">
        <v>1228</v>
      </c>
      <c r="C95" s="208"/>
      <c r="D95" s="209" t="s">
        <v>802</v>
      </c>
      <c r="E95" s="210" t="s">
        <v>632</v>
      </c>
      <c r="F95" s="207">
        <v>1</v>
      </c>
      <c r="G95" s="211"/>
      <c r="H95" s="212"/>
    </row>
    <row r="96" spans="2:8" ht="24.15" customHeight="1" x14ac:dyDescent="0.3">
      <c r="B96" s="207" t="s">
        <v>1229</v>
      </c>
      <c r="C96" s="208"/>
      <c r="D96" s="209" t="s">
        <v>804</v>
      </c>
      <c r="E96" s="210" t="s">
        <v>632</v>
      </c>
      <c r="F96" s="207">
        <v>1</v>
      </c>
      <c r="G96" s="211"/>
      <c r="H96" s="212"/>
    </row>
    <row r="97" spans="2:8" ht="24.15" customHeight="1" x14ac:dyDescent="0.3">
      <c r="B97" s="207" t="s">
        <v>1230</v>
      </c>
      <c r="C97" s="208"/>
      <c r="D97" s="209" t="s">
        <v>806</v>
      </c>
      <c r="E97" s="210" t="s">
        <v>632</v>
      </c>
      <c r="F97" s="207">
        <v>1</v>
      </c>
      <c r="G97" s="211"/>
      <c r="H97" s="212"/>
    </row>
    <row r="98" spans="2:8" ht="24.15" customHeight="1" x14ac:dyDescent="0.3">
      <c r="B98" s="207" t="s">
        <v>1231</v>
      </c>
      <c r="C98" s="208"/>
      <c r="D98" s="209" t="s">
        <v>808</v>
      </c>
      <c r="E98" s="210" t="s">
        <v>632</v>
      </c>
      <c r="F98" s="207">
        <v>1</v>
      </c>
      <c r="G98" s="211"/>
      <c r="H98" s="212"/>
    </row>
    <row r="99" spans="2:8" ht="24.15" customHeight="1" x14ac:dyDescent="0.3">
      <c r="B99" s="207" t="s">
        <v>1232</v>
      </c>
      <c r="C99" s="208"/>
      <c r="D99" s="209" t="s">
        <v>810</v>
      </c>
      <c r="E99" s="210" t="s">
        <v>632</v>
      </c>
      <c r="F99" s="207">
        <v>1</v>
      </c>
      <c r="G99" s="211"/>
      <c r="H99" s="212"/>
    </row>
    <row r="100" spans="2:8" ht="24.15" customHeight="1" x14ac:dyDescent="0.3">
      <c r="B100" s="207" t="s">
        <v>1233</v>
      </c>
      <c r="C100" s="208"/>
      <c r="D100" s="209" t="s">
        <v>812</v>
      </c>
      <c r="E100" s="210" t="s">
        <v>632</v>
      </c>
      <c r="F100" s="207">
        <v>1</v>
      </c>
      <c r="G100" s="211"/>
      <c r="H100" s="212"/>
    </row>
    <row r="101" spans="2:8" ht="24.15" customHeight="1" x14ac:dyDescent="0.3">
      <c r="B101" s="207" t="s">
        <v>1234</v>
      </c>
      <c r="C101" s="208"/>
      <c r="D101" s="209" t="s">
        <v>814</v>
      </c>
      <c r="E101" s="210" t="s">
        <v>632</v>
      </c>
      <c r="F101" s="207">
        <v>1</v>
      </c>
      <c r="G101" s="211"/>
      <c r="H101" s="212"/>
    </row>
    <row r="102" spans="2:8" ht="24.15" customHeight="1" x14ac:dyDescent="0.3">
      <c r="B102" s="207" t="s">
        <v>1235</v>
      </c>
      <c r="C102" s="208"/>
      <c r="D102" s="209" t="s">
        <v>816</v>
      </c>
      <c r="E102" s="210" t="s">
        <v>632</v>
      </c>
      <c r="F102" s="207">
        <v>1</v>
      </c>
      <c r="G102" s="211"/>
      <c r="H102" s="212"/>
    </row>
    <row r="103" spans="2:8" ht="24.15" customHeight="1" x14ac:dyDescent="0.3">
      <c r="B103" s="207" t="s">
        <v>1236</v>
      </c>
      <c r="C103" s="208"/>
      <c r="D103" s="209" t="s">
        <v>818</v>
      </c>
      <c r="E103" s="210" t="s">
        <v>632</v>
      </c>
      <c r="F103" s="207">
        <v>1</v>
      </c>
      <c r="G103" s="211"/>
      <c r="H103" s="212"/>
    </row>
    <row r="104" spans="2:8" ht="24.15" customHeight="1" x14ac:dyDescent="0.3">
      <c r="B104" s="207" t="s">
        <v>1237</v>
      </c>
      <c r="C104" s="208"/>
      <c r="D104" s="209" t="s">
        <v>820</v>
      </c>
      <c r="E104" s="210" t="s">
        <v>632</v>
      </c>
      <c r="F104" s="207">
        <v>1</v>
      </c>
      <c r="G104" s="211"/>
      <c r="H104" s="212"/>
    </row>
    <row r="105" spans="2:8" ht="24.15" customHeight="1" x14ac:dyDescent="0.3">
      <c r="B105" s="207" t="s">
        <v>1238</v>
      </c>
      <c r="C105" s="208"/>
      <c r="D105" s="209" t="s">
        <v>822</v>
      </c>
      <c r="E105" s="210" t="s">
        <v>632</v>
      </c>
      <c r="F105" s="207">
        <v>1</v>
      </c>
      <c r="G105" s="211"/>
      <c r="H105" s="212"/>
    </row>
    <row r="106" spans="2:8" ht="24.15" customHeight="1" x14ac:dyDescent="0.3">
      <c r="B106" s="207" t="s">
        <v>1239</v>
      </c>
      <c r="C106" s="208"/>
      <c r="D106" s="209" t="s">
        <v>824</v>
      </c>
      <c r="E106" s="210" t="s">
        <v>632</v>
      </c>
      <c r="F106" s="207">
        <v>1</v>
      </c>
      <c r="G106" s="211"/>
      <c r="H106" s="212"/>
    </row>
    <row r="107" spans="2:8" ht="24.15" customHeight="1" x14ac:dyDescent="0.3">
      <c r="B107" s="207" t="s">
        <v>1240</v>
      </c>
      <c r="C107" s="208"/>
      <c r="D107" s="209" t="s">
        <v>826</v>
      </c>
      <c r="E107" s="210" t="s">
        <v>632</v>
      </c>
      <c r="F107" s="207">
        <v>1</v>
      </c>
      <c r="G107" s="211"/>
      <c r="H107" s="212"/>
    </row>
    <row r="108" spans="2:8" ht="24.15" customHeight="1" x14ac:dyDescent="0.3">
      <c r="B108" s="207" t="s">
        <v>1241</v>
      </c>
      <c r="C108" s="208"/>
      <c r="D108" s="209" t="s">
        <v>828</v>
      </c>
      <c r="E108" s="210" t="s">
        <v>632</v>
      </c>
      <c r="F108" s="207">
        <v>1</v>
      </c>
      <c r="G108" s="211"/>
      <c r="H108" s="212"/>
    </row>
    <row r="109" spans="2:8" ht="24.15" customHeight="1" x14ac:dyDescent="0.3">
      <c r="B109" s="207" t="s">
        <v>1242</v>
      </c>
      <c r="C109" s="208"/>
      <c r="D109" s="209" t="s">
        <v>830</v>
      </c>
      <c r="E109" s="210" t="s">
        <v>632</v>
      </c>
      <c r="F109" s="207">
        <v>1</v>
      </c>
      <c r="G109" s="211"/>
      <c r="H109" s="212"/>
    </row>
    <row r="110" spans="2:8" ht="24.15" customHeight="1" x14ac:dyDescent="0.3">
      <c r="B110" s="207" t="s">
        <v>1243</v>
      </c>
      <c r="C110" s="208"/>
      <c r="D110" s="209" t="s">
        <v>832</v>
      </c>
      <c r="E110" s="210" t="s">
        <v>632</v>
      </c>
      <c r="F110" s="207">
        <v>1</v>
      </c>
      <c r="G110" s="211"/>
      <c r="H110" s="212"/>
    </row>
    <row r="111" spans="2:8" ht="24.15" customHeight="1" x14ac:dyDescent="0.3">
      <c r="B111" s="207" t="s">
        <v>1244</v>
      </c>
      <c r="C111" s="208"/>
      <c r="D111" s="209" t="s">
        <v>834</v>
      </c>
      <c r="E111" s="210" t="s">
        <v>632</v>
      </c>
      <c r="F111" s="207">
        <v>1</v>
      </c>
      <c r="G111" s="211"/>
      <c r="H111" s="212"/>
    </row>
    <row r="112" spans="2:8" ht="24.15" customHeight="1" x14ac:dyDescent="0.3">
      <c r="B112" s="207" t="s">
        <v>1245</v>
      </c>
      <c r="C112" s="208"/>
      <c r="D112" s="209" t="s">
        <v>836</v>
      </c>
      <c r="E112" s="210" t="s">
        <v>632</v>
      </c>
      <c r="F112" s="207">
        <v>1</v>
      </c>
      <c r="G112" s="211"/>
      <c r="H112" s="212"/>
    </row>
    <row r="113" spans="2:8" ht="24.15" customHeight="1" x14ac:dyDescent="0.3">
      <c r="B113" s="207" t="s">
        <v>1246</v>
      </c>
      <c r="C113" s="208"/>
      <c r="D113" s="209" t="s">
        <v>838</v>
      </c>
      <c r="E113" s="210" t="s">
        <v>632</v>
      </c>
      <c r="F113" s="207">
        <v>1</v>
      </c>
      <c r="G113" s="211"/>
      <c r="H113" s="212"/>
    </row>
    <row r="114" spans="2:8" ht="24.15" customHeight="1" x14ac:dyDescent="0.3">
      <c r="B114" s="207" t="s">
        <v>1247</v>
      </c>
      <c r="C114" s="208"/>
      <c r="D114" s="209" t="s">
        <v>840</v>
      </c>
      <c r="E114" s="210" t="s">
        <v>632</v>
      </c>
      <c r="F114" s="207">
        <v>1</v>
      </c>
      <c r="G114" s="211"/>
      <c r="H114" s="212"/>
    </row>
    <row r="115" spans="2:8" ht="24.15" customHeight="1" x14ac:dyDescent="0.3">
      <c r="B115" s="207" t="s">
        <v>1248</v>
      </c>
      <c r="C115" s="208"/>
      <c r="D115" s="209" t="s">
        <v>842</v>
      </c>
      <c r="E115" s="210" t="s">
        <v>632</v>
      </c>
      <c r="F115" s="207">
        <v>1</v>
      </c>
      <c r="G115" s="211"/>
      <c r="H115" s="212"/>
    </row>
    <row r="116" spans="2:8" ht="24.15" customHeight="1" x14ac:dyDescent="0.3">
      <c r="B116" s="207" t="s">
        <v>1249</v>
      </c>
      <c r="C116" s="208"/>
      <c r="D116" s="209" t="s">
        <v>844</v>
      </c>
      <c r="E116" s="210" t="s">
        <v>632</v>
      </c>
      <c r="F116" s="207">
        <v>1</v>
      </c>
      <c r="G116" s="211"/>
      <c r="H116" s="212"/>
    </row>
    <row r="117" spans="2:8" ht="24.15" customHeight="1" x14ac:dyDescent="0.3">
      <c r="B117" s="207" t="s">
        <v>1250</v>
      </c>
      <c r="C117" s="208"/>
      <c r="D117" s="209" t="s">
        <v>846</v>
      </c>
      <c r="E117" s="210" t="s">
        <v>632</v>
      </c>
      <c r="F117" s="207">
        <v>1</v>
      </c>
      <c r="G117" s="211"/>
      <c r="H117" s="212"/>
    </row>
    <row r="118" spans="2:8" ht="24.15" customHeight="1" x14ac:dyDescent="0.3">
      <c r="B118" s="207" t="s">
        <v>1251</v>
      </c>
      <c r="C118" s="208"/>
      <c r="D118" s="209" t="s">
        <v>848</v>
      </c>
      <c r="E118" s="210" t="s">
        <v>632</v>
      </c>
      <c r="F118" s="207">
        <v>1</v>
      </c>
      <c r="G118" s="211"/>
      <c r="H118" s="212"/>
    </row>
    <row r="119" spans="2:8" ht="24.15" customHeight="1" x14ac:dyDescent="0.3">
      <c r="B119" s="207" t="s">
        <v>1252</v>
      </c>
      <c r="C119" s="208"/>
      <c r="D119" s="209" t="s">
        <v>850</v>
      </c>
      <c r="E119" s="210" t="s">
        <v>632</v>
      </c>
      <c r="F119" s="207">
        <v>1</v>
      </c>
      <c r="G119" s="211"/>
      <c r="H119" s="212"/>
    </row>
    <row r="120" spans="2:8" ht="24.15" customHeight="1" x14ac:dyDescent="0.3">
      <c r="B120" s="207" t="s">
        <v>1253</v>
      </c>
      <c r="C120" s="208"/>
      <c r="D120" s="209" t="s">
        <v>852</v>
      </c>
      <c r="E120" s="210" t="s">
        <v>632</v>
      </c>
      <c r="F120" s="207">
        <v>1</v>
      </c>
      <c r="G120" s="211"/>
      <c r="H120" s="212"/>
    </row>
    <row r="121" spans="2:8" ht="24.15" customHeight="1" x14ac:dyDescent="0.3">
      <c r="B121" s="207" t="s">
        <v>1254</v>
      </c>
      <c r="C121" s="208"/>
      <c r="D121" s="209" t="s">
        <v>854</v>
      </c>
      <c r="E121" s="210" t="s">
        <v>632</v>
      </c>
      <c r="F121" s="207">
        <v>1</v>
      </c>
      <c r="G121" s="211"/>
      <c r="H121" s="212"/>
    </row>
    <row r="122" spans="2:8" ht="24.15" customHeight="1" x14ac:dyDescent="0.3">
      <c r="B122" s="207" t="s">
        <v>1255</v>
      </c>
      <c r="C122" s="208"/>
      <c r="D122" s="209" t="s">
        <v>856</v>
      </c>
      <c r="E122" s="210" t="s">
        <v>632</v>
      </c>
      <c r="F122" s="207">
        <v>1</v>
      </c>
      <c r="G122" s="211"/>
      <c r="H122" s="212"/>
    </row>
    <row r="123" spans="2:8" ht="24.15" customHeight="1" x14ac:dyDescent="0.3">
      <c r="B123" s="207" t="s">
        <v>1256</v>
      </c>
      <c r="C123" s="208"/>
      <c r="D123" s="209" t="s">
        <v>858</v>
      </c>
      <c r="E123" s="210" t="s">
        <v>632</v>
      </c>
      <c r="F123" s="207">
        <v>1</v>
      </c>
      <c r="G123" s="211"/>
      <c r="H123" s="212"/>
    </row>
    <row r="124" spans="2:8" ht="24.15" customHeight="1" x14ac:dyDescent="0.3">
      <c r="B124" s="207" t="s">
        <v>1257</v>
      </c>
      <c r="C124" s="208"/>
      <c r="D124" s="209" t="s">
        <v>860</v>
      </c>
      <c r="E124" s="210" t="s">
        <v>632</v>
      </c>
      <c r="F124" s="207">
        <v>1</v>
      </c>
      <c r="G124" s="211"/>
      <c r="H124" s="212"/>
    </row>
    <row r="125" spans="2:8" ht="24.15" customHeight="1" x14ac:dyDescent="0.3">
      <c r="B125" s="207" t="s">
        <v>1258</v>
      </c>
      <c r="C125" s="208"/>
      <c r="D125" s="209" t="s">
        <v>862</v>
      </c>
      <c r="E125" s="210" t="s">
        <v>632</v>
      </c>
      <c r="F125" s="207">
        <v>1</v>
      </c>
      <c r="G125" s="211"/>
      <c r="H125" s="212"/>
    </row>
    <row r="126" spans="2:8" ht="24.15" customHeight="1" x14ac:dyDescent="0.3">
      <c r="B126" s="207" t="s">
        <v>1259</v>
      </c>
      <c r="C126" s="208"/>
      <c r="D126" s="209" t="s">
        <v>864</v>
      </c>
      <c r="E126" s="210" t="s">
        <v>632</v>
      </c>
      <c r="F126" s="207">
        <v>1</v>
      </c>
      <c r="G126" s="211"/>
      <c r="H126" s="212"/>
    </row>
    <row r="127" spans="2:8" ht="24.15" customHeight="1" x14ac:dyDescent="0.3">
      <c r="B127" s="207" t="s">
        <v>1260</v>
      </c>
      <c r="C127" s="208"/>
      <c r="D127" s="209" t="s">
        <v>866</v>
      </c>
      <c r="E127" s="210" t="s">
        <v>632</v>
      </c>
      <c r="F127" s="207">
        <v>1</v>
      </c>
      <c r="G127" s="211"/>
      <c r="H127" s="212"/>
    </row>
    <row r="128" spans="2:8" ht="24.15" customHeight="1" x14ac:dyDescent="0.3">
      <c r="B128" s="207" t="s">
        <v>1261</v>
      </c>
      <c r="C128" s="208"/>
      <c r="D128" s="209" t="s">
        <v>868</v>
      </c>
      <c r="E128" s="210" t="s">
        <v>632</v>
      </c>
      <c r="F128" s="207">
        <v>1</v>
      </c>
      <c r="G128" s="211"/>
      <c r="H128" s="212"/>
    </row>
    <row r="129" spans="2:8" ht="24.15" customHeight="1" x14ac:dyDescent="0.3">
      <c r="B129" s="207" t="s">
        <v>1262</v>
      </c>
      <c r="C129" s="208"/>
      <c r="D129" s="209" t="s">
        <v>870</v>
      </c>
      <c r="E129" s="210" t="s">
        <v>632</v>
      </c>
      <c r="F129" s="207">
        <v>1</v>
      </c>
      <c r="G129" s="211"/>
      <c r="H129" s="212"/>
    </row>
    <row r="130" spans="2:8" ht="24.15" customHeight="1" x14ac:dyDescent="0.3">
      <c r="B130" s="207" t="s">
        <v>1263</v>
      </c>
      <c r="C130" s="208"/>
      <c r="D130" s="209" t="s">
        <v>872</v>
      </c>
      <c r="E130" s="210" t="s">
        <v>632</v>
      </c>
      <c r="F130" s="207">
        <v>1</v>
      </c>
      <c r="G130" s="211"/>
      <c r="H130" s="212"/>
    </row>
    <row r="131" spans="2:8" ht="24.15" customHeight="1" x14ac:dyDescent="0.3">
      <c r="B131" s="207" t="s">
        <v>1264</v>
      </c>
      <c r="C131" s="208"/>
      <c r="D131" s="209" t="s">
        <v>874</v>
      </c>
      <c r="E131" s="210" t="s">
        <v>632</v>
      </c>
      <c r="F131" s="207">
        <v>1</v>
      </c>
      <c r="G131" s="211"/>
      <c r="H131" s="212"/>
    </row>
    <row r="132" spans="2:8" ht="24.15" customHeight="1" x14ac:dyDescent="0.3">
      <c r="B132" s="207" t="s">
        <v>1265</v>
      </c>
      <c r="C132" s="208"/>
      <c r="D132" s="209" t="s">
        <v>876</v>
      </c>
      <c r="E132" s="210" t="s">
        <v>632</v>
      </c>
      <c r="F132" s="207">
        <v>1</v>
      </c>
      <c r="G132" s="211"/>
      <c r="H132" s="212"/>
    </row>
    <row r="133" spans="2:8" ht="24.15" customHeight="1" x14ac:dyDescent="0.3">
      <c r="B133" s="207" t="s">
        <v>1266</v>
      </c>
      <c r="C133" s="208"/>
      <c r="D133" s="209" t="s">
        <v>878</v>
      </c>
      <c r="E133" s="210" t="s">
        <v>632</v>
      </c>
      <c r="F133" s="207">
        <v>1</v>
      </c>
      <c r="G133" s="211"/>
      <c r="H133" s="212"/>
    </row>
    <row r="134" spans="2:8" ht="24.15" customHeight="1" x14ac:dyDescent="0.3">
      <c r="B134" s="207" t="s">
        <v>1267</v>
      </c>
      <c r="C134" s="208"/>
      <c r="D134" s="209" t="s">
        <v>880</v>
      </c>
      <c r="E134" s="210" t="s">
        <v>632</v>
      </c>
      <c r="F134" s="207">
        <v>1</v>
      </c>
      <c r="G134" s="211"/>
      <c r="H134" s="212"/>
    </row>
    <row r="135" spans="2:8" ht="24.15" customHeight="1" x14ac:dyDescent="0.3">
      <c r="B135" s="207" t="s">
        <v>1268</v>
      </c>
      <c r="C135" s="208"/>
      <c r="D135" s="209" t="s">
        <v>882</v>
      </c>
      <c r="E135" s="210" t="s">
        <v>632</v>
      </c>
      <c r="F135" s="207">
        <v>1</v>
      </c>
      <c r="G135" s="211"/>
      <c r="H135" s="212"/>
    </row>
    <row r="136" spans="2:8" ht="24.15" customHeight="1" x14ac:dyDescent="0.3">
      <c r="B136" s="207" t="s">
        <v>1269</v>
      </c>
      <c r="C136" s="208"/>
      <c r="D136" s="209" t="s">
        <v>884</v>
      </c>
      <c r="E136" s="210" t="s">
        <v>632</v>
      </c>
      <c r="F136" s="207">
        <v>1</v>
      </c>
      <c r="G136" s="211"/>
      <c r="H136" s="212"/>
    </row>
    <row r="137" spans="2:8" ht="24.15" customHeight="1" x14ac:dyDescent="0.3">
      <c r="B137" s="207" t="s">
        <v>1270</v>
      </c>
      <c r="C137" s="208"/>
      <c r="D137" s="209" t="s">
        <v>886</v>
      </c>
      <c r="E137" s="210" t="s">
        <v>632</v>
      </c>
      <c r="F137" s="207">
        <v>1</v>
      </c>
      <c r="G137" s="211"/>
      <c r="H137" s="212"/>
    </row>
    <row r="138" spans="2:8" ht="24.15" customHeight="1" x14ac:dyDescent="0.3">
      <c r="B138" s="207" t="s">
        <v>1271</v>
      </c>
      <c r="C138" s="208"/>
      <c r="D138" s="209" t="s">
        <v>888</v>
      </c>
      <c r="E138" s="210" t="s">
        <v>632</v>
      </c>
      <c r="F138" s="207">
        <v>1</v>
      </c>
      <c r="G138" s="211"/>
      <c r="H138" s="212"/>
    </row>
    <row r="139" spans="2:8" ht="24.15" customHeight="1" x14ac:dyDescent="0.3">
      <c r="B139" s="207" t="s">
        <v>1272</v>
      </c>
      <c r="C139" s="208"/>
      <c r="D139" s="209" t="s">
        <v>890</v>
      </c>
      <c r="E139" s="210" t="s">
        <v>632</v>
      </c>
      <c r="F139" s="207">
        <v>1</v>
      </c>
      <c r="G139" s="211"/>
      <c r="H139" s="212"/>
    </row>
    <row r="140" spans="2:8" ht="24.15" customHeight="1" x14ac:dyDescent="0.3">
      <c r="B140" s="207" t="s">
        <v>1273</v>
      </c>
      <c r="C140" s="208"/>
      <c r="D140" s="209" t="s">
        <v>892</v>
      </c>
      <c r="E140" s="210" t="s">
        <v>632</v>
      </c>
      <c r="F140" s="207">
        <v>1</v>
      </c>
      <c r="G140" s="211"/>
      <c r="H140" s="212"/>
    </row>
    <row r="141" spans="2:8" ht="24.15" customHeight="1" x14ac:dyDescent="0.3">
      <c r="B141" s="207" t="s">
        <v>1274</v>
      </c>
      <c r="C141" s="208"/>
      <c r="D141" s="209" t="s">
        <v>894</v>
      </c>
      <c r="E141" s="210" t="s">
        <v>632</v>
      </c>
      <c r="F141" s="207">
        <v>1</v>
      </c>
      <c r="G141" s="211"/>
      <c r="H141" s="212"/>
    </row>
    <row r="142" spans="2:8" ht="24.15" customHeight="1" x14ac:dyDescent="0.3">
      <c r="B142" s="207" t="s">
        <v>1275</v>
      </c>
      <c r="C142" s="208"/>
      <c r="D142" s="209" t="s">
        <v>896</v>
      </c>
      <c r="E142" s="210" t="s">
        <v>632</v>
      </c>
      <c r="F142" s="207">
        <v>1</v>
      </c>
      <c r="G142" s="211"/>
      <c r="H142" s="212"/>
    </row>
    <row r="143" spans="2:8" ht="24.15" customHeight="1" x14ac:dyDescent="0.3">
      <c r="B143" s="207" t="s">
        <v>1276</v>
      </c>
      <c r="C143" s="208"/>
      <c r="D143" s="209" t="s">
        <v>898</v>
      </c>
      <c r="E143" s="210" t="s">
        <v>632</v>
      </c>
      <c r="F143" s="207">
        <v>1</v>
      </c>
      <c r="G143" s="211"/>
      <c r="H143" s="212"/>
    </row>
    <row r="144" spans="2:8" ht="24.15" customHeight="1" x14ac:dyDescent="0.3">
      <c r="B144" s="207" t="s">
        <v>1277</v>
      </c>
      <c r="C144" s="208"/>
      <c r="D144" s="209" t="s">
        <v>900</v>
      </c>
      <c r="E144" s="210" t="s">
        <v>632</v>
      </c>
      <c r="F144" s="207">
        <v>1</v>
      </c>
      <c r="G144" s="211"/>
      <c r="H144" s="212"/>
    </row>
    <row r="145" spans="2:8" ht="24.15" customHeight="1" x14ac:dyDescent="0.3">
      <c r="B145" s="207" t="s">
        <v>1278</v>
      </c>
      <c r="C145" s="208"/>
      <c r="D145" s="209" t="s">
        <v>902</v>
      </c>
      <c r="E145" s="210" t="s">
        <v>632</v>
      </c>
      <c r="F145" s="207">
        <v>1</v>
      </c>
      <c r="G145" s="211"/>
      <c r="H145" s="212"/>
    </row>
    <row r="146" spans="2:8" ht="24.15" customHeight="1" x14ac:dyDescent="0.3">
      <c r="B146" s="207" t="s">
        <v>1279</v>
      </c>
      <c r="C146" s="208"/>
      <c r="D146" s="209" t="s">
        <v>904</v>
      </c>
      <c r="E146" s="210" t="s">
        <v>632</v>
      </c>
      <c r="F146" s="207">
        <v>1</v>
      </c>
      <c r="G146" s="211"/>
      <c r="H146" s="212"/>
    </row>
    <row r="147" spans="2:8" ht="24.15" customHeight="1" x14ac:dyDescent="0.3">
      <c r="B147" s="207" t="s">
        <v>1280</v>
      </c>
      <c r="C147" s="208"/>
      <c r="D147" s="209" t="s">
        <v>906</v>
      </c>
      <c r="E147" s="210" t="s">
        <v>632</v>
      </c>
      <c r="F147" s="207">
        <v>1</v>
      </c>
      <c r="G147" s="211"/>
      <c r="H147" s="212"/>
    </row>
    <row r="148" spans="2:8" ht="24.15" customHeight="1" x14ac:dyDescent="0.3">
      <c r="B148" s="207" t="s">
        <v>1281</v>
      </c>
      <c r="C148" s="208"/>
      <c r="D148" s="209" t="s">
        <v>908</v>
      </c>
      <c r="E148" s="210" t="s">
        <v>632</v>
      </c>
      <c r="F148" s="207">
        <v>1</v>
      </c>
      <c r="G148" s="211"/>
      <c r="H148" s="212"/>
    </row>
    <row r="149" spans="2:8" ht="24.15" customHeight="1" x14ac:dyDescent="0.3">
      <c r="B149" s="207" t="s">
        <v>1282</v>
      </c>
      <c r="C149" s="208"/>
      <c r="D149" s="209" t="s">
        <v>910</v>
      </c>
      <c r="E149" s="210" t="s">
        <v>632</v>
      </c>
      <c r="F149" s="207">
        <v>1</v>
      </c>
      <c r="G149" s="211"/>
      <c r="H149" s="212"/>
    </row>
    <row r="150" spans="2:8" ht="24.15" customHeight="1" x14ac:dyDescent="0.3">
      <c r="B150" s="207" t="s">
        <v>1283</v>
      </c>
      <c r="C150" s="208"/>
      <c r="D150" s="209" t="s">
        <v>912</v>
      </c>
      <c r="E150" s="210" t="s">
        <v>632</v>
      </c>
      <c r="F150" s="207">
        <v>1</v>
      </c>
      <c r="G150" s="211"/>
      <c r="H150" s="212"/>
    </row>
    <row r="151" spans="2:8" ht="24.15" customHeight="1" x14ac:dyDescent="0.3">
      <c r="B151" s="207" t="s">
        <v>1284</v>
      </c>
      <c r="C151" s="208"/>
      <c r="D151" s="209" t="s">
        <v>914</v>
      </c>
      <c r="E151" s="210" t="s">
        <v>632</v>
      </c>
      <c r="F151" s="207">
        <v>1</v>
      </c>
      <c r="G151" s="211"/>
      <c r="H151" s="212"/>
    </row>
    <row r="152" spans="2:8" ht="24.15" customHeight="1" x14ac:dyDescent="0.3">
      <c r="B152" s="207" t="s">
        <v>1285</v>
      </c>
      <c r="C152" s="208"/>
      <c r="D152" s="209" t="s">
        <v>916</v>
      </c>
      <c r="E152" s="210" t="s">
        <v>632</v>
      </c>
      <c r="F152" s="207">
        <v>1</v>
      </c>
      <c r="G152" s="211"/>
      <c r="H152" s="212"/>
    </row>
    <row r="153" spans="2:8" ht="24.15" customHeight="1" x14ac:dyDescent="0.3">
      <c r="B153" s="207" t="s">
        <v>1286</v>
      </c>
      <c r="C153" s="208"/>
      <c r="D153" s="209" t="s">
        <v>918</v>
      </c>
      <c r="E153" s="210" t="s">
        <v>632</v>
      </c>
      <c r="F153" s="207">
        <v>1</v>
      </c>
      <c r="G153" s="211"/>
      <c r="H153" s="212"/>
    </row>
    <row r="154" spans="2:8" ht="24.15" customHeight="1" x14ac:dyDescent="0.3">
      <c r="B154" s="207" t="s">
        <v>1287</v>
      </c>
      <c r="C154" s="208"/>
      <c r="D154" s="209" t="s">
        <v>920</v>
      </c>
      <c r="E154" s="210" t="s">
        <v>632</v>
      </c>
      <c r="F154" s="207">
        <v>1</v>
      </c>
      <c r="G154" s="211"/>
      <c r="H154" s="212"/>
    </row>
    <row r="155" spans="2:8" ht="24.15" customHeight="1" x14ac:dyDescent="0.3">
      <c r="B155" s="207" t="s">
        <v>1288</v>
      </c>
      <c r="C155" s="208"/>
      <c r="D155" s="209" t="s">
        <v>922</v>
      </c>
      <c r="E155" s="210" t="s">
        <v>632</v>
      </c>
      <c r="F155" s="207">
        <v>1</v>
      </c>
      <c r="G155" s="211"/>
      <c r="H155" s="212"/>
    </row>
    <row r="156" spans="2:8" ht="24.15" customHeight="1" x14ac:dyDescent="0.3">
      <c r="B156" s="207" t="s">
        <v>1289</v>
      </c>
      <c r="C156" s="208"/>
      <c r="D156" s="209" t="s">
        <v>924</v>
      </c>
      <c r="E156" s="210" t="s">
        <v>632</v>
      </c>
      <c r="F156" s="207">
        <v>1</v>
      </c>
      <c r="G156" s="211"/>
      <c r="H156" s="212"/>
    </row>
    <row r="157" spans="2:8" ht="24.15" customHeight="1" x14ac:dyDescent="0.3">
      <c r="B157" s="207" t="s">
        <v>1290</v>
      </c>
      <c r="C157" s="208"/>
      <c r="D157" s="209" t="s">
        <v>926</v>
      </c>
      <c r="E157" s="210" t="s">
        <v>632</v>
      </c>
      <c r="F157" s="207">
        <v>1</v>
      </c>
      <c r="G157" s="211"/>
      <c r="H157" s="212"/>
    </row>
    <row r="158" spans="2:8" ht="24.15" customHeight="1" x14ac:dyDescent="0.3">
      <c r="B158" s="207" t="s">
        <v>1291</v>
      </c>
      <c r="C158" s="208"/>
      <c r="D158" s="209" t="s">
        <v>928</v>
      </c>
      <c r="E158" s="210" t="s">
        <v>632</v>
      </c>
      <c r="F158" s="207">
        <v>1</v>
      </c>
      <c r="G158" s="211"/>
      <c r="H158" s="212"/>
    </row>
    <row r="159" spans="2:8" ht="24.15" customHeight="1" x14ac:dyDescent="0.3">
      <c r="B159" s="207" t="s">
        <v>1292</v>
      </c>
      <c r="C159" s="208"/>
      <c r="D159" s="209" t="s">
        <v>930</v>
      </c>
      <c r="E159" s="210" t="s">
        <v>632</v>
      </c>
      <c r="F159" s="207">
        <v>1</v>
      </c>
      <c r="G159" s="211"/>
      <c r="H159" s="212"/>
    </row>
    <row r="160" spans="2:8" ht="24.15" customHeight="1" x14ac:dyDescent="0.3">
      <c r="B160" s="207" t="s">
        <v>1293</v>
      </c>
      <c r="C160" s="208"/>
      <c r="D160" s="209" t="s">
        <v>932</v>
      </c>
      <c r="E160" s="210" t="s">
        <v>632</v>
      </c>
      <c r="F160" s="207">
        <v>1</v>
      </c>
      <c r="G160" s="211"/>
      <c r="H160" s="212"/>
    </row>
    <row r="161" spans="2:8" ht="24.15" customHeight="1" x14ac:dyDescent="0.3">
      <c r="B161" s="207" t="s">
        <v>1294</v>
      </c>
      <c r="C161" s="208"/>
      <c r="D161" s="209" t="s">
        <v>934</v>
      </c>
      <c r="E161" s="210" t="s">
        <v>632</v>
      </c>
      <c r="F161" s="207">
        <v>1</v>
      </c>
      <c r="G161" s="211"/>
      <c r="H161" s="212"/>
    </row>
    <row r="162" spans="2:8" ht="24.15" customHeight="1" x14ac:dyDescent="0.3">
      <c r="B162" s="207" t="s">
        <v>1295</v>
      </c>
      <c r="C162" s="208"/>
      <c r="D162" s="209" t="s">
        <v>936</v>
      </c>
      <c r="E162" s="210" t="s">
        <v>632</v>
      </c>
      <c r="F162" s="207">
        <v>1</v>
      </c>
      <c r="G162" s="211"/>
      <c r="H162" s="212"/>
    </row>
    <row r="163" spans="2:8" ht="24.15" customHeight="1" x14ac:dyDescent="0.3">
      <c r="B163" s="207" t="s">
        <v>1296</v>
      </c>
      <c r="C163" s="208"/>
      <c r="D163" s="209" t="s">
        <v>938</v>
      </c>
      <c r="E163" s="210" t="s">
        <v>632</v>
      </c>
      <c r="F163" s="207">
        <v>1</v>
      </c>
      <c r="G163" s="211"/>
      <c r="H163" s="212"/>
    </row>
    <row r="164" spans="2:8" ht="24.15" customHeight="1" x14ac:dyDescent="0.3">
      <c r="B164" s="207" t="s">
        <v>1297</v>
      </c>
      <c r="C164" s="208"/>
      <c r="D164" s="209" t="s">
        <v>940</v>
      </c>
      <c r="E164" s="210" t="s">
        <v>632</v>
      </c>
      <c r="F164" s="207">
        <v>1</v>
      </c>
      <c r="G164" s="211"/>
      <c r="H164" s="212"/>
    </row>
    <row r="165" spans="2:8" ht="24.15" customHeight="1" x14ac:dyDescent="0.3">
      <c r="B165" s="207" t="s">
        <v>1298</v>
      </c>
      <c r="C165" s="208"/>
      <c r="D165" s="209" t="s">
        <v>942</v>
      </c>
      <c r="E165" s="210" t="s">
        <v>632</v>
      </c>
      <c r="F165" s="207">
        <v>1</v>
      </c>
      <c r="G165" s="211"/>
      <c r="H165" s="212"/>
    </row>
    <row r="166" spans="2:8" ht="24.15" customHeight="1" x14ac:dyDescent="0.3">
      <c r="B166" s="207" t="s">
        <v>1299</v>
      </c>
      <c r="C166" s="208"/>
      <c r="D166" s="209" t="s">
        <v>944</v>
      </c>
      <c r="E166" s="210" t="s">
        <v>632</v>
      </c>
      <c r="F166" s="207">
        <v>1</v>
      </c>
      <c r="G166" s="211"/>
      <c r="H166" s="212"/>
    </row>
    <row r="167" spans="2:8" ht="24.15" customHeight="1" x14ac:dyDescent="0.3">
      <c r="B167" s="207" t="s">
        <v>1300</v>
      </c>
      <c r="C167" s="208"/>
      <c r="D167" s="209" t="s">
        <v>946</v>
      </c>
      <c r="E167" s="210" t="s">
        <v>632</v>
      </c>
      <c r="F167" s="207">
        <v>1</v>
      </c>
      <c r="G167" s="211"/>
      <c r="H167" s="212"/>
    </row>
    <row r="168" spans="2:8" ht="24.15" customHeight="1" x14ac:dyDescent="0.3">
      <c r="B168" s="207" t="s">
        <v>1301</v>
      </c>
      <c r="C168" s="208"/>
      <c r="D168" s="209" t="s">
        <v>948</v>
      </c>
      <c r="E168" s="210" t="s">
        <v>632</v>
      </c>
      <c r="F168" s="207">
        <v>1</v>
      </c>
      <c r="G168" s="211"/>
      <c r="H168" s="212"/>
    </row>
    <row r="169" spans="2:8" ht="24.15" customHeight="1" x14ac:dyDescent="0.3">
      <c r="B169" s="207" t="s">
        <v>1302</v>
      </c>
      <c r="C169" s="208"/>
      <c r="D169" s="209" t="s">
        <v>950</v>
      </c>
      <c r="E169" s="210" t="s">
        <v>632</v>
      </c>
      <c r="F169" s="207">
        <v>1</v>
      </c>
      <c r="G169" s="211"/>
      <c r="H169" s="212"/>
    </row>
    <row r="170" spans="2:8" ht="24.15" customHeight="1" x14ac:dyDescent="0.3">
      <c r="B170" s="207" t="s">
        <v>1303</v>
      </c>
      <c r="C170" s="208"/>
      <c r="D170" s="209" t="s">
        <v>952</v>
      </c>
      <c r="E170" s="210" t="s">
        <v>632</v>
      </c>
      <c r="F170" s="207">
        <v>1</v>
      </c>
      <c r="G170" s="211"/>
      <c r="H170" s="212"/>
    </row>
    <row r="171" spans="2:8" ht="24.15" customHeight="1" x14ac:dyDescent="0.3">
      <c r="B171" s="207" t="s">
        <v>1304</v>
      </c>
      <c r="C171" s="208"/>
      <c r="D171" s="209" t="s">
        <v>954</v>
      </c>
      <c r="E171" s="210" t="s">
        <v>632</v>
      </c>
      <c r="F171" s="207">
        <v>1</v>
      </c>
      <c r="G171" s="211"/>
      <c r="H171" s="212"/>
    </row>
    <row r="172" spans="2:8" ht="24.15" customHeight="1" x14ac:dyDescent="0.3">
      <c r="B172" s="207" t="s">
        <v>1305</v>
      </c>
      <c r="C172" s="208"/>
      <c r="D172" s="209" t="s">
        <v>956</v>
      </c>
      <c r="E172" s="210" t="s">
        <v>632</v>
      </c>
      <c r="F172" s="207">
        <v>1</v>
      </c>
      <c r="G172" s="211"/>
      <c r="H172" s="212"/>
    </row>
    <row r="173" spans="2:8" ht="24.15" customHeight="1" x14ac:dyDescent="0.3">
      <c r="B173" s="207" t="s">
        <v>1306</v>
      </c>
      <c r="C173" s="208"/>
      <c r="D173" s="209" t="s">
        <v>958</v>
      </c>
      <c r="E173" s="210" t="s">
        <v>632</v>
      </c>
      <c r="F173" s="207">
        <v>1</v>
      </c>
      <c r="G173" s="211"/>
      <c r="H173" s="212"/>
    </row>
    <row r="174" spans="2:8" ht="24.15" customHeight="1" x14ac:dyDescent="0.3">
      <c r="B174" s="207" t="s">
        <v>1307</v>
      </c>
      <c r="C174" s="208"/>
      <c r="D174" s="209" t="s">
        <v>960</v>
      </c>
      <c r="E174" s="210" t="s">
        <v>632</v>
      </c>
      <c r="F174" s="207">
        <v>1</v>
      </c>
      <c r="G174" s="211"/>
      <c r="H174" s="212"/>
    </row>
    <row r="175" spans="2:8" ht="24.15" customHeight="1" x14ac:dyDescent="0.3">
      <c r="B175" s="207" t="s">
        <v>1308</v>
      </c>
      <c r="C175" s="208"/>
      <c r="D175" s="209" t="s">
        <v>962</v>
      </c>
      <c r="E175" s="210" t="s">
        <v>632</v>
      </c>
      <c r="F175" s="207">
        <v>1</v>
      </c>
      <c r="G175" s="211"/>
      <c r="H175" s="212"/>
    </row>
    <row r="176" spans="2:8" ht="24.15" customHeight="1" x14ac:dyDescent="0.3">
      <c r="B176" s="207" t="s">
        <v>1309</v>
      </c>
      <c r="C176" s="208"/>
      <c r="D176" s="209" t="s">
        <v>964</v>
      </c>
      <c r="E176" s="210" t="s">
        <v>632</v>
      </c>
      <c r="F176" s="207">
        <v>1</v>
      </c>
      <c r="G176" s="211"/>
      <c r="H176" s="212"/>
    </row>
    <row r="177" spans="2:8" ht="24.15" customHeight="1" x14ac:dyDescent="0.3">
      <c r="B177" s="207" t="s">
        <v>1310</v>
      </c>
      <c r="C177" s="208"/>
      <c r="D177" s="209" t="s">
        <v>966</v>
      </c>
      <c r="E177" s="210" t="s">
        <v>632</v>
      </c>
      <c r="F177" s="207">
        <v>1</v>
      </c>
      <c r="G177" s="211"/>
      <c r="H177" s="212"/>
    </row>
    <row r="178" spans="2:8" ht="24.15" customHeight="1" x14ac:dyDescent="0.3">
      <c r="B178" s="207"/>
      <c r="C178" s="208"/>
      <c r="D178" s="209"/>
      <c r="E178" s="210"/>
      <c r="F178" s="207"/>
      <c r="G178" s="211"/>
      <c r="H178" s="212"/>
    </row>
    <row r="179" spans="2:8" ht="24.15" customHeight="1" x14ac:dyDescent="0.3">
      <c r="B179" s="207"/>
      <c r="C179" s="208"/>
      <c r="D179" s="209"/>
      <c r="E179" s="210"/>
      <c r="F179" s="207"/>
      <c r="G179" s="211"/>
      <c r="H179" s="212"/>
    </row>
    <row r="180" spans="2:8" ht="24.15" customHeight="1" x14ac:dyDescent="0.3">
      <c r="B180" s="207"/>
      <c r="C180" s="208"/>
      <c r="D180" s="209"/>
      <c r="E180" s="210"/>
      <c r="F180" s="207"/>
      <c r="G180" s="211"/>
      <c r="H180" s="212"/>
    </row>
    <row r="181" spans="2:8" ht="24.15" customHeight="1" thickBot="1" x14ac:dyDescent="0.35">
      <c r="B181" s="207"/>
      <c r="C181" s="208"/>
      <c r="D181" s="214"/>
      <c r="E181" s="210"/>
      <c r="F181" s="207"/>
      <c r="G181" s="211"/>
      <c r="H181" s="212"/>
    </row>
    <row r="182" spans="2:8" ht="24.15" customHeight="1" thickBot="1" x14ac:dyDescent="0.3">
      <c r="B182" s="215" t="s">
        <v>967</v>
      </c>
      <c r="C182" s="215"/>
      <c r="D182" s="215"/>
      <c r="E182" s="215"/>
      <c r="F182" s="215"/>
      <c r="G182" s="216"/>
      <c r="H182" s="217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9" fitToHeight="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ACD6C-2FC8-4AAB-9928-3369BA0DD940}">
  <sheetPr>
    <tabColor theme="5" tint="0.39997558519241921"/>
    <pageSetUpPr fitToPage="1"/>
  </sheetPr>
  <dimension ref="B1:H181"/>
  <sheetViews>
    <sheetView view="pageBreakPreview" zoomScaleNormal="70" zoomScaleSheetLayoutView="100" workbookViewId="0">
      <selection activeCell="E25" sqref="E25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4.6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'SUMMARY (2)'!F4</f>
        <v>OR TAMBO DISTRICT</v>
      </c>
    </row>
    <row r="4" spans="2:8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1311</v>
      </c>
      <c r="D6" s="200" t="s">
        <v>969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52.8" x14ac:dyDescent="0.3">
      <c r="B9" s="219">
        <v>4</v>
      </c>
      <c r="C9" s="219" t="s">
        <v>1141</v>
      </c>
      <c r="D9" s="221" t="s">
        <v>1312</v>
      </c>
      <c r="E9" s="205"/>
      <c r="F9" s="205"/>
      <c r="G9" s="206"/>
      <c r="H9" s="206"/>
    </row>
    <row r="10" spans="2:8" s="183" customFormat="1" ht="24.9" customHeight="1" x14ac:dyDescent="0.3">
      <c r="B10" s="207" t="s">
        <v>1313</v>
      </c>
      <c r="C10" s="208"/>
      <c r="D10" s="209" t="s">
        <v>631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1314</v>
      </c>
      <c r="C11" s="208"/>
      <c r="D11" s="209" t="s">
        <v>634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1315</v>
      </c>
      <c r="C12" s="208"/>
      <c r="D12" s="213" t="s">
        <v>636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1316</v>
      </c>
      <c r="C13" s="208"/>
      <c r="D13" s="209" t="s">
        <v>638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1317</v>
      </c>
      <c r="C14" s="208"/>
      <c r="D14" s="209" t="s">
        <v>640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1318</v>
      </c>
      <c r="C15" s="208"/>
      <c r="D15" s="209" t="s">
        <v>642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1319</v>
      </c>
      <c r="C16" s="208"/>
      <c r="D16" s="209" t="s">
        <v>644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1320</v>
      </c>
      <c r="C17" s="208"/>
      <c r="D17" s="209" t="s">
        <v>646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1321</v>
      </c>
      <c r="C18" s="208"/>
      <c r="D18" s="209" t="s">
        <v>648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1322</v>
      </c>
      <c r="C19" s="208"/>
      <c r="D19" s="209" t="s">
        <v>650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1323</v>
      </c>
      <c r="C20" s="208"/>
      <c r="D20" s="209" t="s">
        <v>652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1324</v>
      </c>
      <c r="C21" s="208"/>
      <c r="D21" s="209" t="s">
        <v>654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1325</v>
      </c>
      <c r="C22" s="208"/>
      <c r="D22" s="209" t="s">
        <v>656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1326</v>
      </c>
      <c r="C23" s="208"/>
      <c r="D23" s="209" t="s">
        <v>658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1327</v>
      </c>
      <c r="C24" s="208"/>
      <c r="D24" s="209" t="s">
        <v>660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1328</v>
      </c>
      <c r="C25" s="208"/>
      <c r="D25" s="209" t="s">
        <v>662</v>
      </c>
      <c r="E25" s="210" t="s">
        <v>632</v>
      </c>
      <c r="F25" s="207">
        <v>1</v>
      </c>
      <c r="G25" s="211"/>
      <c r="H25" s="212"/>
    </row>
    <row r="26" spans="2:8" s="183" customFormat="1" ht="24.9" customHeight="1" x14ac:dyDescent="0.3">
      <c r="B26" s="207" t="s">
        <v>1329</v>
      </c>
      <c r="C26" s="208"/>
      <c r="D26" s="209" t="s">
        <v>664</v>
      </c>
      <c r="E26" s="210" t="s">
        <v>632</v>
      </c>
      <c r="F26" s="207">
        <v>1</v>
      </c>
      <c r="G26" s="211"/>
      <c r="H26" s="212"/>
    </row>
    <row r="27" spans="2:8" s="183" customFormat="1" ht="24.9" customHeight="1" x14ac:dyDescent="0.3">
      <c r="B27" s="207" t="s">
        <v>1330</v>
      </c>
      <c r="C27" s="208"/>
      <c r="D27" s="209" t="s">
        <v>666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1331</v>
      </c>
      <c r="C28" s="208"/>
      <c r="D28" s="209" t="s">
        <v>668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1332</v>
      </c>
      <c r="C29" s="208"/>
      <c r="D29" s="209" t="s">
        <v>670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1333</v>
      </c>
      <c r="C30" s="208"/>
      <c r="D30" s="209" t="s">
        <v>672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1334</v>
      </c>
      <c r="C31" s="208"/>
      <c r="D31" s="209" t="s">
        <v>674</v>
      </c>
      <c r="E31" s="210" t="s">
        <v>632</v>
      </c>
      <c r="F31" s="207">
        <v>1</v>
      </c>
      <c r="G31" s="211"/>
      <c r="H31" s="212"/>
    </row>
    <row r="32" spans="2:8" ht="24.9" customHeight="1" x14ac:dyDescent="0.3">
      <c r="B32" s="207" t="s">
        <v>1335</v>
      </c>
      <c r="C32" s="208"/>
      <c r="D32" s="209" t="s">
        <v>676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1336</v>
      </c>
      <c r="C33" s="208"/>
      <c r="D33" s="209" t="s">
        <v>678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1337</v>
      </c>
      <c r="C34" s="208"/>
      <c r="D34" s="209" t="s">
        <v>680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1338</v>
      </c>
      <c r="C35" s="208"/>
      <c r="D35" s="209" t="s">
        <v>682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1339</v>
      </c>
      <c r="C36" s="208"/>
      <c r="D36" s="209" t="s">
        <v>684</v>
      </c>
      <c r="E36" s="210" t="s">
        <v>632</v>
      </c>
      <c r="F36" s="207">
        <v>1</v>
      </c>
      <c r="G36" s="211"/>
      <c r="H36" s="212"/>
    </row>
    <row r="37" spans="2:8" ht="24.6" customHeight="1" x14ac:dyDescent="0.3">
      <c r="B37" s="207" t="s">
        <v>1340</v>
      </c>
      <c r="C37" s="208"/>
      <c r="D37" s="209" t="s">
        <v>686</v>
      </c>
      <c r="E37" s="210" t="s">
        <v>632</v>
      </c>
      <c r="F37" s="207">
        <v>1</v>
      </c>
      <c r="G37" s="211"/>
      <c r="H37" s="212"/>
    </row>
    <row r="38" spans="2:8" ht="24.6" customHeight="1" x14ac:dyDescent="0.3">
      <c r="B38" s="207" t="s">
        <v>1341</v>
      </c>
      <c r="C38" s="208"/>
      <c r="D38" s="209" t="s">
        <v>688</v>
      </c>
      <c r="E38" s="210" t="s">
        <v>632</v>
      </c>
      <c r="F38" s="207">
        <v>1</v>
      </c>
      <c r="G38" s="211"/>
      <c r="H38" s="212"/>
    </row>
    <row r="39" spans="2:8" ht="24.6" customHeight="1" x14ac:dyDescent="0.3">
      <c r="B39" s="207" t="s">
        <v>1342</v>
      </c>
      <c r="C39" s="208"/>
      <c r="D39" s="209" t="s">
        <v>690</v>
      </c>
      <c r="E39" s="210" t="s">
        <v>632</v>
      </c>
      <c r="F39" s="207">
        <v>1</v>
      </c>
      <c r="G39" s="211"/>
      <c r="H39" s="212"/>
    </row>
    <row r="40" spans="2:8" ht="24.6" customHeight="1" x14ac:dyDescent="0.3">
      <c r="B40" s="207" t="s">
        <v>1343</v>
      </c>
      <c r="C40" s="208"/>
      <c r="D40" s="209" t="s">
        <v>692</v>
      </c>
      <c r="E40" s="210" t="s">
        <v>632</v>
      </c>
      <c r="F40" s="207">
        <v>1</v>
      </c>
      <c r="G40" s="211"/>
      <c r="H40" s="212"/>
    </row>
    <row r="41" spans="2:8" ht="24.6" customHeight="1" x14ac:dyDescent="0.3">
      <c r="B41" s="207" t="s">
        <v>1344</v>
      </c>
      <c r="C41" s="208"/>
      <c r="D41" s="209" t="s">
        <v>694</v>
      </c>
      <c r="E41" s="210" t="s">
        <v>632</v>
      </c>
      <c r="F41" s="207">
        <v>1</v>
      </c>
      <c r="G41" s="211"/>
      <c r="H41" s="212"/>
    </row>
    <row r="42" spans="2:8" ht="24.6" customHeight="1" x14ac:dyDescent="0.3">
      <c r="B42" s="207" t="s">
        <v>1345</v>
      </c>
      <c r="C42" s="208"/>
      <c r="D42" s="209" t="s">
        <v>696</v>
      </c>
      <c r="E42" s="210" t="s">
        <v>632</v>
      </c>
      <c r="F42" s="207">
        <v>1</v>
      </c>
      <c r="G42" s="211"/>
      <c r="H42" s="212"/>
    </row>
    <row r="43" spans="2:8" ht="24.6" customHeight="1" x14ac:dyDescent="0.3">
      <c r="B43" s="207" t="s">
        <v>1346</v>
      </c>
      <c r="C43" s="208"/>
      <c r="D43" s="209" t="s">
        <v>698</v>
      </c>
      <c r="E43" s="210" t="s">
        <v>632</v>
      </c>
      <c r="F43" s="207">
        <v>1</v>
      </c>
      <c r="G43" s="211"/>
      <c r="H43" s="212"/>
    </row>
    <row r="44" spans="2:8" ht="24.6" customHeight="1" x14ac:dyDescent="0.3">
      <c r="B44" s="207" t="s">
        <v>1347</v>
      </c>
      <c r="C44" s="208"/>
      <c r="D44" s="209" t="s">
        <v>700</v>
      </c>
      <c r="E44" s="210" t="s">
        <v>632</v>
      </c>
      <c r="F44" s="207">
        <v>1</v>
      </c>
      <c r="G44" s="211"/>
      <c r="H44" s="212"/>
    </row>
    <row r="45" spans="2:8" ht="24.6" customHeight="1" x14ac:dyDescent="0.3">
      <c r="B45" s="207" t="s">
        <v>1348</v>
      </c>
      <c r="C45" s="208"/>
      <c r="D45" s="209" t="s">
        <v>702</v>
      </c>
      <c r="E45" s="210" t="s">
        <v>632</v>
      </c>
      <c r="F45" s="207">
        <v>1</v>
      </c>
      <c r="G45" s="211"/>
      <c r="H45" s="212"/>
    </row>
    <row r="46" spans="2:8" ht="24.6" customHeight="1" x14ac:dyDescent="0.3">
      <c r="B46" s="207" t="s">
        <v>1349</v>
      </c>
      <c r="C46" s="208"/>
      <c r="D46" s="209" t="s">
        <v>704</v>
      </c>
      <c r="E46" s="210" t="s">
        <v>632</v>
      </c>
      <c r="F46" s="207">
        <v>1</v>
      </c>
      <c r="G46" s="211"/>
      <c r="H46" s="212"/>
    </row>
    <row r="47" spans="2:8" ht="24.6" customHeight="1" x14ac:dyDescent="0.3">
      <c r="B47" s="207" t="s">
        <v>1350</v>
      </c>
      <c r="C47" s="208"/>
      <c r="D47" s="209" t="s">
        <v>706</v>
      </c>
      <c r="E47" s="210" t="s">
        <v>632</v>
      </c>
      <c r="F47" s="207">
        <v>1</v>
      </c>
      <c r="G47" s="211"/>
      <c r="H47" s="212"/>
    </row>
    <row r="48" spans="2:8" ht="24.6" customHeight="1" x14ac:dyDescent="0.3">
      <c r="B48" s="207" t="s">
        <v>1351</v>
      </c>
      <c r="C48" s="208"/>
      <c r="D48" s="209" t="s">
        <v>708</v>
      </c>
      <c r="E48" s="210" t="s">
        <v>632</v>
      </c>
      <c r="F48" s="207">
        <v>1</v>
      </c>
      <c r="G48" s="211"/>
      <c r="H48" s="212"/>
    </row>
    <row r="49" spans="2:8" ht="24.6" customHeight="1" x14ac:dyDescent="0.3">
      <c r="B49" s="207" t="s">
        <v>1352</v>
      </c>
      <c r="C49" s="208"/>
      <c r="D49" s="209" t="s">
        <v>710</v>
      </c>
      <c r="E49" s="210" t="s">
        <v>632</v>
      </c>
      <c r="F49" s="207">
        <v>1</v>
      </c>
      <c r="G49" s="211"/>
      <c r="H49" s="212"/>
    </row>
    <row r="50" spans="2:8" ht="24.6" customHeight="1" x14ac:dyDescent="0.3">
      <c r="B50" s="207" t="s">
        <v>1353</v>
      </c>
      <c r="C50" s="208"/>
      <c r="D50" s="209" t="s">
        <v>712</v>
      </c>
      <c r="E50" s="210" t="s">
        <v>632</v>
      </c>
      <c r="F50" s="207">
        <v>1</v>
      </c>
      <c r="G50" s="211"/>
      <c r="H50" s="212"/>
    </row>
    <row r="51" spans="2:8" ht="24.6" customHeight="1" x14ac:dyDescent="0.3">
      <c r="B51" s="207" t="s">
        <v>1354</v>
      </c>
      <c r="C51" s="208"/>
      <c r="D51" s="209" t="s">
        <v>714</v>
      </c>
      <c r="E51" s="210" t="s">
        <v>632</v>
      </c>
      <c r="F51" s="207">
        <v>1</v>
      </c>
      <c r="G51" s="211"/>
      <c r="H51" s="212"/>
    </row>
    <row r="52" spans="2:8" ht="24.6" customHeight="1" x14ac:dyDescent="0.3">
      <c r="B52" s="207" t="s">
        <v>1355</v>
      </c>
      <c r="C52" s="208"/>
      <c r="D52" s="209" t="s">
        <v>716</v>
      </c>
      <c r="E52" s="210" t="s">
        <v>632</v>
      </c>
      <c r="F52" s="207">
        <v>1</v>
      </c>
      <c r="G52" s="211"/>
      <c r="H52" s="212"/>
    </row>
    <row r="53" spans="2:8" ht="24.6" customHeight="1" x14ac:dyDescent="0.3">
      <c r="B53" s="207" t="s">
        <v>1356</v>
      </c>
      <c r="C53" s="208"/>
      <c r="D53" s="209" t="s">
        <v>718</v>
      </c>
      <c r="E53" s="210" t="s">
        <v>632</v>
      </c>
      <c r="F53" s="207">
        <v>1</v>
      </c>
      <c r="G53" s="211"/>
      <c r="H53" s="212"/>
    </row>
    <row r="54" spans="2:8" ht="24.6" customHeight="1" x14ac:dyDescent="0.3">
      <c r="B54" s="207" t="s">
        <v>1357</v>
      </c>
      <c r="C54" s="208"/>
      <c r="D54" s="209" t="s">
        <v>720</v>
      </c>
      <c r="E54" s="210" t="s">
        <v>632</v>
      </c>
      <c r="F54" s="207">
        <v>1</v>
      </c>
      <c r="G54" s="211"/>
      <c r="H54" s="212"/>
    </row>
    <row r="55" spans="2:8" ht="24.6" customHeight="1" x14ac:dyDescent="0.3">
      <c r="B55" s="207" t="s">
        <v>1358</v>
      </c>
      <c r="C55" s="208"/>
      <c r="D55" s="209" t="s">
        <v>722</v>
      </c>
      <c r="E55" s="210" t="s">
        <v>632</v>
      </c>
      <c r="F55" s="207">
        <v>1</v>
      </c>
      <c r="G55" s="211"/>
      <c r="H55" s="212"/>
    </row>
    <row r="56" spans="2:8" ht="24.6" customHeight="1" x14ac:dyDescent="0.3">
      <c r="B56" s="207" t="s">
        <v>1359</v>
      </c>
      <c r="C56" s="208"/>
      <c r="D56" s="209" t="s">
        <v>724</v>
      </c>
      <c r="E56" s="210" t="s">
        <v>632</v>
      </c>
      <c r="F56" s="207">
        <v>1</v>
      </c>
      <c r="G56" s="211"/>
      <c r="H56" s="212"/>
    </row>
    <row r="57" spans="2:8" ht="24.6" customHeight="1" x14ac:dyDescent="0.3">
      <c r="B57" s="207" t="s">
        <v>1360</v>
      </c>
      <c r="C57" s="208"/>
      <c r="D57" s="209" t="s">
        <v>726</v>
      </c>
      <c r="E57" s="210" t="s">
        <v>632</v>
      </c>
      <c r="F57" s="207">
        <v>1</v>
      </c>
      <c r="G57" s="211"/>
      <c r="H57" s="212"/>
    </row>
    <row r="58" spans="2:8" ht="24.6" customHeight="1" x14ac:dyDescent="0.3">
      <c r="B58" s="207" t="s">
        <v>1361</v>
      </c>
      <c r="C58" s="208"/>
      <c r="D58" s="209" t="s">
        <v>728</v>
      </c>
      <c r="E58" s="210" t="s">
        <v>632</v>
      </c>
      <c r="F58" s="207">
        <v>1</v>
      </c>
      <c r="G58" s="211"/>
      <c r="H58" s="212"/>
    </row>
    <row r="59" spans="2:8" ht="24.6" customHeight="1" x14ac:dyDescent="0.3">
      <c r="B59" s="207" t="s">
        <v>1362</v>
      </c>
      <c r="C59" s="208"/>
      <c r="D59" s="209" t="s">
        <v>730</v>
      </c>
      <c r="E59" s="210" t="s">
        <v>632</v>
      </c>
      <c r="F59" s="207">
        <v>1</v>
      </c>
      <c r="G59" s="211"/>
      <c r="H59" s="212"/>
    </row>
    <row r="60" spans="2:8" ht="24.6" customHeight="1" x14ac:dyDescent="0.3">
      <c r="B60" s="207" t="s">
        <v>1363</v>
      </c>
      <c r="C60" s="208"/>
      <c r="D60" s="209" t="s">
        <v>732</v>
      </c>
      <c r="E60" s="210" t="s">
        <v>632</v>
      </c>
      <c r="F60" s="207">
        <v>1</v>
      </c>
      <c r="G60" s="211"/>
      <c r="H60" s="212"/>
    </row>
    <row r="61" spans="2:8" ht="24.6" customHeight="1" x14ac:dyDescent="0.3">
      <c r="B61" s="207" t="s">
        <v>1364</v>
      </c>
      <c r="C61" s="208"/>
      <c r="D61" s="209" t="s">
        <v>734</v>
      </c>
      <c r="E61" s="210" t="s">
        <v>632</v>
      </c>
      <c r="F61" s="207">
        <v>1</v>
      </c>
      <c r="G61" s="211"/>
      <c r="H61" s="212"/>
    </row>
    <row r="62" spans="2:8" ht="24.6" customHeight="1" x14ac:dyDescent="0.3">
      <c r="B62" s="207" t="s">
        <v>1365</v>
      </c>
      <c r="C62" s="208"/>
      <c r="D62" s="209" t="s">
        <v>736</v>
      </c>
      <c r="E62" s="210" t="s">
        <v>632</v>
      </c>
      <c r="F62" s="207">
        <v>1</v>
      </c>
      <c r="G62" s="211"/>
      <c r="H62" s="212"/>
    </row>
    <row r="63" spans="2:8" ht="24.6" customHeight="1" x14ac:dyDescent="0.3">
      <c r="B63" s="207" t="s">
        <v>1366</v>
      </c>
      <c r="C63" s="208"/>
      <c r="D63" s="209" t="s">
        <v>738</v>
      </c>
      <c r="E63" s="210" t="s">
        <v>632</v>
      </c>
      <c r="F63" s="207">
        <v>1</v>
      </c>
      <c r="G63" s="211"/>
      <c r="H63" s="212"/>
    </row>
    <row r="64" spans="2:8" ht="24.6" customHeight="1" x14ac:dyDescent="0.3">
      <c r="B64" s="207" t="s">
        <v>1367</v>
      </c>
      <c r="C64" s="208"/>
      <c r="D64" s="209" t="s">
        <v>740</v>
      </c>
      <c r="E64" s="210" t="s">
        <v>632</v>
      </c>
      <c r="F64" s="207">
        <v>1</v>
      </c>
      <c r="G64" s="211"/>
      <c r="H64" s="212"/>
    </row>
    <row r="65" spans="2:8" ht="24.6" customHeight="1" x14ac:dyDescent="0.3">
      <c r="B65" s="207" t="s">
        <v>1368</v>
      </c>
      <c r="C65" s="208"/>
      <c r="D65" s="209" t="s">
        <v>742</v>
      </c>
      <c r="E65" s="210" t="s">
        <v>632</v>
      </c>
      <c r="F65" s="207">
        <v>1</v>
      </c>
      <c r="G65" s="211"/>
      <c r="H65" s="212"/>
    </row>
    <row r="66" spans="2:8" ht="24.6" customHeight="1" x14ac:dyDescent="0.3">
      <c r="B66" s="207" t="s">
        <v>1369</v>
      </c>
      <c r="C66" s="208"/>
      <c r="D66" s="209" t="s">
        <v>744</v>
      </c>
      <c r="E66" s="210" t="s">
        <v>632</v>
      </c>
      <c r="F66" s="207">
        <v>1</v>
      </c>
      <c r="G66" s="211"/>
      <c r="H66" s="212"/>
    </row>
    <row r="67" spans="2:8" ht="24.6" customHeight="1" x14ac:dyDescent="0.3">
      <c r="B67" s="207" t="s">
        <v>1370</v>
      </c>
      <c r="C67" s="208"/>
      <c r="D67" s="209" t="s">
        <v>746</v>
      </c>
      <c r="E67" s="210" t="s">
        <v>632</v>
      </c>
      <c r="F67" s="207">
        <v>1</v>
      </c>
      <c r="G67" s="211"/>
      <c r="H67" s="212"/>
    </row>
    <row r="68" spans="2:8" ht="24.6" customHeight="1" x14ac:dyDescent="0.3">
      <c r="B68" s="207" t="s">
        <v>1371</v>
      </c>
      <c r="C68" s="208"/>
      <c r="D68" s="209" t="s">
        <v>748</v>
      </c>
      <c r="E68" s="210" t="s">
        <v>632</v>
      </c>
      <c r="F68" s="207">
        <v>1</v>
      </c>
      <c r="G68" s="211"/>
      <c r="H68" s="212"/>
    </row>
    <row r="69" spans="2:8" ht="24.6" customHeight="1" x14ac:dyDescent="0.3">
      <c r="B69" s="207" t="s">
        <v>1372</v>
      </c>
      <c r="C69" s="208"/>
      <c r="D69" s="209" t="s">
        <v>750</v>
      </c>
      <c r="E69" s="210" t="s">
        <v>632</v>
      </c>
      <c r="F69" s="207">
        <v>1</v>
      </c>
      <c r="G69" s="211"/>
      <c r="H69" s="212"/>
    </row>
    <row r="70" spans="2:8" ht="24.6" customHeight="1" x14ac:dyDescent="0.3">
      <c r="B70" s="207" t="s">
        <v>1373</v>
      </c>
      <c r="C70" s="208"/>
      <c r="D70" s="209" t="s">
        <v>752</v>
      </c>
      <c r="E70" s="210" t="s">
        <v>632</v>
      </c>
      <c r="F70" s="207">
        <v>1</v>
      </c>
      <c r="G70" s="211"/>
      <c r="H70" s="212"/>
    </row>
    <row r="71" spans="2:8" ht="24.6" customHeight="1" x14ac:dyDescent="0.3">
      <c r="B71" s="207" t="s">
        <v>1374</v>
      </c>
      <c r="C71" s="208"/>
      <c r="D71" s="209" t="s">
        <v>754</v>
      </c>
      <c r="E71" s="210" t="s">
        <v>632</v>
      </c>
      <c r="F71" s="207">
        <v>1</v>
      </c>
      <c r="G71" s="211"/>
      <c r="H71" s="212"/>
    </row>
    <row r="72" spans="2:8" ht="24.6" customHeight="1" x14ac:dyDescent="0.3">
      <c r="B72" s="207" t="s">
        <v>1375</v>
      </c>
      <c r="C72" s="208"/>
      <c r="D72" s="209" t="s">
        <v>756</v>
      </c>
      <c r="E72" s="210" t="s">
        <v>632</v>
      </c>
      <c r="F72" s="207">
        <v>1</v>
      </c>
      <c r="G72" s="211"/>
      <c r="H72" s="212"/>
    </row>
    <row r="73" spans="2:8" ht="24.6" customHeight="1" x14ac:dyDescent="0.3">
      <c r="B73" s="207" t="s">
        <v>1376</v>
      </c>
      <c r="C73" s="208"/>
      <c r="D73" s="209" t="s">
        <v>758</v>
      </c>
      <c r="E73" s="210" t="s">
        <v>632</v>
      </c>
      <c r="F73" s="207">
        <v>1</v>
      </c>
      <c r="G73" s="211"/>
      <c r="H73" s="212"/>
    </row>
    <row r="74" spans="2:8" ht="24.6" customHeight="1" x14ac:dyDescent="0.3">
      <c r="B74" s="207" t="s">
        <v>1377</v>
      </c>
      <c r="C74" s="208"/>
      <c r="D74" s="209" t="s">
        <v>760</v>
      </c>
      <c r="E74" s="210" t="s">
        <v>632</v>
      </c>
      <c r="F74" s="207">
        <v>1</v>
      </c>
      <c r="G74" s="211"/>
      <c r="H74" s="212"/>
    </row>
    <row r="75" spans="2:8" ht="24.6" customHeight="1" x14ac:dyDescent="0.3">
      <c r="B75" s="207" t="s">
        <v>1378</v>
      </c>
      <c r="C75" s="208"/>
      <c r="D75" s="209" t="s">
        <v>762</v>
      </c>
      <c r="E75" s="210" t="s">
        <v>632</v>
      </c>
      <c r="F75" s="207">
        <v>1</v>
      </c>
      <c r="G75" s="211"/>
      <c r="H75" s="212"/>
    </row>
    <row r="76" spans="2:8" ht="24.6" customHeight="1" x14ac:dyDescent="0.3">
      <c r="B76" s="207" t="s">
        <v>1379</v>
      </c>
      <c r="C76" s="208"/>
      <c r="D76" s="209" t="s">
        <v>764</v>
      </c>
      <c r="E76" s="210" t="s">
        <v>632</v>
      </c>
      <c r="F76" s="207">
        <v>1</v>
      </c>
      <c r="G76" s="211"/>
      <c r="H76" s="212"/>
    </row>
    <row r="77" spans="2:8" ht="24.6" customHeight="1" x14ac:dyDescent="0.3">
      <c r="B77" s="207" t="s">
        <v>1380</v>
      </c>
      <c r="C77" s="208"/>
      <c r="D77" s="209" t="s">
        <v>766</v>
      </c>
      <c r="E77" s="210" t="s">
        <v>632</v>
      </c>
      <c r="F77" s="207">
        <v>1</v>
      </c>
      <c r="G77" s="211"/>
      <c r="H77" s="212"/>
    </row>
    <row r="78" spans="2:8" ht="24.6" customHeight="1" x14ac:dyDescent="0.3">
      <c r="B78" s="207" t="s">
        <v>1381</v>
      </c>
      <c r="C78" s="208"/>
      <c r="D78" s="209" t="s">
        <v>768</v>
      </c>
      <c r="E78" s="210" t="s">
        <v>632</v>
      </c>
      <c r="F78" s="207">
        <v>1</v>
      </c>
      <c r="G78" s="211"/>
      <c r="H78" s="212"/>
    </row>
    <row r="79" spans="2:8" ht="24.6" customHeight="1" x14ac:dyDescent="0.3">
      <c r="B79" s="207" t="s">
        <v>1382</v>
      </c>
      <c r="C79" s="208"/>
      <c r="D79" s="209" t="s">
        <v>770</v>
      </c>
      <c r="E79" s="210" t="s">
        <v>632</v>
      </c>
      <c r="F79" s="207">
        <v>1</v>
      </c>
      <c r="G79" s="211"/>
      <c r="H79" s="212"/>
    </row>
    <row r="80" spans="2:8" ht="24.6" customHeight="1" x14ac:dyDescent="0.3">
      <c r="B80" s="207" t="s">
        <v>1383</v>
      </c>
      <c r="C80" s="208"/>
      <c r="D80" s="209" t="s">
        <v>772</v>
      </c>
      <c r="E80" s="210" t="s">
        <v>632</v>
      </c>
      <c r="F80" s="207">
        <v>1</v>
      </c>
      <c r="G80" s="211"/>
      <c r="H80" s="212"/>
    </row>
    <row r="81" spans="2:8" ht="24.6" customHeight="1" x14ac:dyDescent="0.3">
      <c r="B81" s="207" t="s">
        <v>1384</v>
      </c>
      <c r="C81" s="208"/>
      <c r="D81" s="209" t="s">
        <v>774</v>
      </c>
      <c r="E81" s="210" t="s">
        <v>632</v>
      </c>
      <c r="F81" s="207">
        <v>1</v>
      </c>
      <c r="G81" s="211"/>
      <c r="H81" s="212"/>
    </row>
    <row r="82" spans="2:8" ht="24.6" customHeight="1" x14ac:dyDescent="0.3">
      <c r="B82" s="207" t="s">
        <v>1385</v>
      </c>
      <c r="C82" s="208"/>
      <c r="D82" s="209" t="s">
        <v>776</v>
      </c>
      <c r="E82" s="210" t="s">
        <v>632</v>
      </c>
      <c r="F82" s="207">
        <v>1</v>
      </c>
      <c r="G82" s="211"/>
      <c r="H82" s="212"/>
    </row>
    <row r="83" spans="2:8" ht="24.6" customHeight="1" x14ac:dyDescent="0.3">
      <c r="B83" s="207" t="s">
        <v>1386</v>
      </c>
      <c r="C83" s="208"/>
      <c r="D83" s="209" t="s">
        <v>778</v>
      </c>
      <c r="E83" s="210" t="s">
        <v>632</v>
      </c>
      <c r="F83" s="207">
        <v>1</v>
      </c>
      <c r="G83" s="211"/>
      <c r="H83" s="212"/>
    </row>
    <row r="84" spans="2:8" ht="24.6" customHeight="1" x14ac:dyDescent="0.3">
      <c r="B84" s="207" t="s">
        <v>1387</v>
      </c>
      <c r="C84" s="208"/>
      <c r="D84" s="209" t="s">
        <v>780</v>
      </c>
      <c r="E84" s="210" t="s">
        <v>632</v>
      </c>
      <c r="F84" s="207">
        <v>1</v>
      </c>
      <c r="G84" s="211"/>
      <c r="H84" s="212"/>
    </row>
    <row r="85" spans="2:8" ht="24.6" customHeight="1" x14ac:dyDescent="0.3">
      <c r="B85" s="207" t="s">
        <v>1388</v>
      </c>
      <c r="C85" s="208"/>
      <c r="D85" s="209" t="s">
        <v>782</v>
      </c>
      <c r="E85" s="210" t="s">
        <v>632</v>
      </c>
      <c r="F85" s="207">
        <v>1</v>
      </c>
      <c r="G85" s="211"/>
      <c r="H85" s="212"/>
    </row>
    <row r="86" spans="2:8" ht="24.6" customHeight="1" x14ac:dyDescent="0.3">
      <c r="B86" s="207" t="s">
        <v>1389</v>
      </c>
      <c r="C86" s="208"/>
      <c r="D86" s="209" t="s">
        <v>784</v>
      </c>
      <c r="E86" s="210" t="s">
        <v>632</v>
      </c>
      <c r="F86" s="207">
        <v>1</v>
      </c>
      <c r="G86" s="211"/>
      <c r="H86" s="212"/>
    </row>
    <row r="87" spans="2:8" ht="24.6" customHeight="1" x14ac:dyDescent="0.3">
      <c r="B87" s="207" t="s">
        <v>1390</v>
      </c>
      <c r="C87" s="208"/>
      <c r="D87" s="209" t="s">
        <v>786</v>
      </c>
      <c r="E87" s="210" t="s">
        <v>632</v>
      </c>
      <c r="F87" s="207">
        <v>1</v>
      </c>
      <c r="G87" s="211"/>
      <c r="H87" s="212"/>
    </row>
    <row r="88" spans="2:8" ht="24.6" customHeight="1" x14ac:dyDescent="0.3">
      <c r="B88" s="207" t="s">
        <v>1391</v>
      </c>
      <c r="C88" s="208"/>
      <c r="D88" s="209" t="s">
        <v>788</v>
      </c>
      <c r="E88" s="210" t="s">
        <v>632</v>
      </c>
      <c r="F88" s="207">
        <v>1</v>
      </c>
      <c r="G88" s="211"/>
      <c r="H88" s="212"/>
    </row>
    <row r="89" spans="2:8" ht="24.6" customHeight="1" x14ac:dyDescent="0.3">
      <c r="B89" s="207" t="s">
        <v>1392</v>
      </c>
      <c r="C89" s="208"/>
      <c r="D89" s="209" t="s">
        <v>790</v>
      </c>
      <c r="E89" s="210" t="s">
        <v>632</v>
      </c>
      <c r="F89" s="207">
        <v>1</v>
      </c>
      <c r="G89" s="211"/>
      <c r="H89" s="212"/>
    </row>
    <row r="90" spans="2:8" ht="24.6" customHeight="1" x14ac:dyDescent="0.3">
      <c r="B90" s="207" t="s">
        <v>1393</v>
      </c>
      <c r="C90" s="208"/>
      <c r="D90" s="209" t="s">
        <v>792</v>
      </c>
      <c r="E90" s="210" t="s">
        <v>632</v>
      </c>
      <c r="F90" s="207">
        <v>1</v>
      </c>
      <c r="G90" s="211"/>
      <c r="H90" s="212"/>
    </row>
    <row r="91" spans="2:8" ht="24.6" customHeight="1" x14ac:dyDescent="0.3">
      <c r="B91" s="207" t="s">
        <v>1394</v>
      </c>
      <c r="C91" s="208"/>
      <c r="D91" s="209" t="s">
        <v>794</v>
      </c>
      <c r="E91" s="210" t="s">
        <v>632</v>
      </c>
      <c r="F91" s="207">
        <v>1</v>
      </c>
      <c r="G91" s="211"/>
      <c r="H91" s="212"/>
    </row>
    <row r="92" spans="2:8" ht="24.6" customHeight="1" x14ac:dyDescent="0.3">
      <c r="B92" s="207" t="s">
        <v>1395</v>
      </c>
      <c r="C92" s="208"/>
      <c r="D92" s="209" t="s">
        <v>796</v>
      </c>
      <c r="E92" s="210" t="s">
        <v>632</v>
      </c>
      <c r="F92" s="207">
        <v>1</v>
      </c>
      <c r="G92" s="211"/>
      <c r="H92" s="212"/>
    </row>
    <row r="93" spans="2:8" ht="24.6" customHeight="1" x14ac:dyDescent="0.3">
      <c r="B93" s="207" t="s">
        <v>1396</v>
      </c>
      <c r="C93" s="208"/>
      <c r="D93" s="209" t="s">
        <v>798</v>
      </c>
      <c r="E93" s="210" t="s">
        <v>632</v>
      </c>
      <c r="F93" s="207">
        <v>1</v>
      </c>
      <c r="G93" s="211"/>
      <c r="H93" s="212"/>
    </row>
    <row r="94" spans="2:8" ht="24.6" customHeight="1" x14ac:dyDescent="0.3">
      <c r="B94" s="207" t="s">
        <v>1397</v>
      </c>
      <c r="C94" s="208"/>
      <c r="D94" s="209" t="s">
        <v>800</v>
      </c>
      <c r="E94" s="210" t="s">
        <v>632</v>
      </c>
      <c r="F94" s="207">
        <v>1</v>
      </c>
      <c r="G94" s="211"/>
      <c r="H94" s="212"/>
    </row>
    <row r="95" spans="2:8" ht="24.6" customHeight="1" x14ac:dyDescent="0.3">
      <c r="B95" s="207" t="s">
        <v>1398</v>
      </c>
      <c r="C95" s="208"/>
      <c r="D95" s="209" t="s">
        <v>802</v>
      </c>
      <c r="E95" s="210" t="s">
        <v>632</v>
      </c>
      <c r="F95" s="207">
        <v>1</v>
      </c>
      <c r="G95" s="211"/>
      <c r="H95" s="212"/>
    </row>
    <row r="96" spans="2:8" ht="24.6" customHeight="1" x14ac:dyDescent="0.3">
      <c r="B96" s="207" t="s">
        <v>1399</v>
      </c>
      <c r="C96" s="208"/>
      <c r="D96" s="209" t="s">
        <v>804</v>
      </c>
      <c r="E96" s="210" t="s">
        <v>632</v>
      </c>
      <c r="F96" s="207">
        <v>1</v>
      </c>
      <c r="G96" s="211"/>
      <c r="H96" s="212"/>
    </row>
    <row r="97" spans="2:8" ht="24.6" customHeight="1" x14ac:dyDescent="0.3">
      <c r="B97" s="207" t="s">
        <v>1400</v>
      </c>
      <c r="C97" s="208"/>
      <c r="D97" s="209" t="s">
        <v>806</v>
      </c>
      <c r="E97" s="210" t="s">
        <v>632</v>
      </c>
      <c r="F97" s="207">
        <v>1</v>
      </c>
      <c r="G97" s="211"/>
      <c r="H97" s="212"/>
    </row>
    <row r="98" spans="2:8" ht="24.6" customHeight="1" x14ac:dyDescent="0.3">
      <c r="B98" s="207" t="s">
        <v>1401</v>
      </c>
      <c r="C98" s="208"/>
      <c r="D98" s="209" t="s">
        <v>808</v>
      </c>
      <c r="E98" s="210" t="s">
        <v>632</v>
      </c>
      <c r="F98" s="207">
        <v>1</v>
      </c>
      <c r="G98" s="211"/>
      <c r="H98" s="212"/>
    </row>
    <row r="99" spans="2:8" ht="24.6" customHeight="1" x14ac:dyDescent="0.3">
      <c r="B99" s="207" t="s">
        <v>1402</v>
      </c>
      <c r="C99" s="208"/>
      <c r="D99" s="209" t="s">
        <v>810</v>
      </c>
      <c r="E99" s="210" t="s">
        <v>632</v>
      </c>
      <c r="F99" s="207">
        <v>1</v>
      </c>
      <c r="G99" s="211"/>
      <c r="H99" s="212"/>
    </row>
    <row r="100" spans="2:8" ht="24.6" customHeight="1" x14ac:dyDescent="0.3">
      <c r="B100" s="207" t="s">
        <v>1403</v>
      </c>
      <c r="C100" s="208"/>
      <c r="D100" s="209" t="s">
        <v>812</v>
      </c>
      <c r="E100" s="210" t="s">
        <v>632</v>
      </c>
      <c r="F100" s="207">
        <v>1</v>
      </c>
      <c r="G100" s="211"/>
      <c r="H100" s="212"/>
    </row>
    <row r="101" spans="2:8" ht="24.6" customHeight="1" x14ac:dyDescent="0.3">
      <c r="B101" s="207" t="s">
        <v>1404</v>
      </c>
      <c r="C101" s="208"/>
      <c r="D101" s="209" t="s">
        <v>814</v>
      </c>
      <c r="E101" s="210" t="s">
        <v>632</v>
      </c>
      <c r="F101" s="207">
        <v>1</v>
      </c>
      <c r="G101" s="211"/>
      <c r="H101" s="212"/>
    </row>
    <row r="102" spans="2:8" ht="24.6" customHeight="1" x14ac:dyDescent="0.3">
      <c r="B102" s="207" t="s">
        <v>1405</v>
      </c>
      <c r="C102" s="208"/>
      <c r="D102" s="209" t="s">
        <v>816</v>
      </c>
      <c r="E102" s="210" t="s">
        <v>632</v>
      </c>
      <c r="F102" s="207">
        <v>1</v>
      </c>
      <c r="G102" s="211"/>
      <c r="H102" s="212"/>
    </row>
    <row r="103" spans="2:8" ht="24.6" customHeight="1" x14ac:dyDescent="0.3">
      <c r="B103" s="207" t="s">
        <v>1406</v>
      </c>
      <c r="C103" s="208"/>
      <c r="D103" s="209" t="s">
        <v>818</v>
      </c>
      <c r="E103" s="210" t="s">
        <v>632</v>
      </c>
      <c r="F103" s="207">
        <v>1</v>
      </c>
      <c r="G103" s="211"/>
      <c r="H103" s="212"/>
    </row>
    <row r="104" spans="2:8" ht="24.6" customHeight="1" x14ac:dyDescent="0.3">
      <c r="B104" s="207" t="s">
        <v>1407</v>
      </c>
      <c r="C104" s="208"/>
      <c r="D104" s="209" t="s">
        <v>820</v>
      </c>
      <c r="E104" s="210" t="s">
        <v>632</v>
      </c>
      <c r="F104" s="207">
        <v>1</v>
      </c>
      <c r="G104" s="211"/>
      <c r="H104" s="212"/>
    </row>
    <row r="105" spans="2:8" ht="24.6" customHeight="1" x14ac:dyDescent="0.3">
      <c r="B105" s="207" t="s">
        <v>1408</v>
      </c>
      <c r="C105" s="208"/>
      <c r="D105" s="209" t="s">
        <v>822</v>
      </c>
      <c r="E105" s="210" t="s">
        <v>632</v>
      </c>
      <c r="F105" s="207">
        <v>1</v>
      </c>
      <c r="G105" s="211"/>
      <c r="H105" s="212"/>
    </row>
    <row r="106" spans="2:8" ht="24.6" customHeight="1" x14ac:dyDescent="0.3">
      <c r="B106" s="207" t="s">
        <v>1409</v>
      </c>
      <c r="C106" s="208"/>
      <c r="D106" s="209" t="s">
        <v>824</v>
      </c>
      <c r="E106" s="210" t="s">
        <v>632</v>
      </c>
      <c r="F106" s="207">
        <v>1</v>
      </c>
      <c r="G106" s="211"/>
      <c r="H106" s="212"/>
    </row>
    <row r="107" spans="2:8" ht="24.6" customHeight="1" x14ac:dyDescent="0.3">
      <c r="B107" s="207" t="s">
        <v>1410</v>
      </c>
      <c r="C107" s="208"/>
      <c r="D107" s="209" t="s">
        <v>826</v>
      </c>
      <c r="E107" s="210" t="s">
        <v>632</v>
      </c>
      <c r="F107" s="207">
        <v>1</v>
      </c>
      <c r="G107" s="211"/>
      <c r="H107" s="212"/>
    </row>
    <row r="108" spans="2:8" ht="24.6" customHeight="1" x14ac:dyDescent="0.3">
      <c r="B108" s="207" t="s">
        <v>1411</v>
      </c>
      <c r="C108" s="208"/>
      <c r="D108" s="209" t="s">
        <v>828</v>
      </c>
      <c r="E108" s="210" t="s">
        <v>632</v>
      </c>
      <c r="F108" s="207">
        <v>1</v>
      </c>
      <c r="G108" s="211"/>
      <c r="H108" s="212"/>
    </row>
    <row r="109" spans="2:8" ht="24.6" customHeight="1" x14ac:dyDescent="0.3">
      <c r="B109" s="207" t="s">
        <v>1412</v>
      </c>
      <c r="C109" s="208"/>
      <c r="D109" s="209" t="s">
        <v>830</v>
      </c>
      <c r="E109" s="210" t="s">
        <v>632</v>
      </c>
      <c r="F109" s="207">
        <v>1</v>
      </c>
      <c r="G109" s="211"/>
      <c r="H109" s="212"/>
    </row>
    <row r="110" spans="2:8" ht="24.6" customHeight="1" x14ac:dyDescent="0.3">
      <c r="B110" s="207" t="s">
        <v>1413</v>
      </c>
      <c r="C110" s="208"/>
      <c r="D110" s="209" t="s">
        <v>832</v>
      </c>
      <c r="E110" s="210" t="s">
        <v>632</v>
      </c>
      <c r="F110" s="207">
        <v>1</v>
      </c>
      <c r="G110" s="211"/>
      <c r="H110" s="212"/>
    </row>
    <row r="111" spans="2:8" ht="24.6" customHeight="1" x14ac:dyDescent="0.3">
      <c r="B111" s="207" t="s">
        <v>1414</v>
      </c>
      <c r="C111" s="208"/>
      <c r="D111" s="209" t="s">
        <v>834</v>
      </c>
      <c r="E111" s="210" t="s">
        <v>632</v>
      </c>
      <c r="F111" s="207">
        <v>1</v>
      </c>
      <c r="G111" s="211"/>
      <c r="H111" s="212"/>
    </row>
    <row r="112" spans="2:8" ht="24.6" customHeight="1" x14ac:dyDescent="0.3">
      <c r="B112" s="207" t="s">
        <v>1415</v>
      </c>
      <c r="C112" s="208"/>
      <c r="D112" s="209" t="s">
        <v>836</v>
      </c>
      <c r="E112" s="210" t="s">
        <v>632</v>
      </c>
      <c r="F112" s="207">
        <v>1</v>
      </c>
      <c r="G112" s="211"/>
      <c r="H112" s="212"/>
    </row>
    <row r="113" spans="2:8" ht="24.6" customHeight="1" x14ac:dyDescent="0.3">
      <c r="B113" s="207" t="s">
        <v>1416</v>
      </c>
      <c r="C113" s="208"/>
      <c r="D113" s="209" t="s">
        <v>838</v>
      </c>
      <c r="E113" s="210" t="s">
        <v>632</v>
      </c>
      <c r="F113" s="207">
        <v>1</v>
      </c>
      <c r="G113" s="211"/>
      <c r="H113" s="212"/>
    </row>
    <row r="114" spans="2:8" ht="24.6" customHeight="1" x14ac:dyDescent="0.3">
      <c r="B114" s="207" t="s">
        <v>1417</v>
      </c>
      <c r="C114" s="208"/>
      <c r="D114" s="209" t="s">
        <v>840</v>
      </c>
      <c r="E114" s="210" t="s">
        <v>632</v>
      </c>
      <c r="F114" s="207">
        <v>1</v>
      </c>
      <c r="G114" s="211"/>
      <c r="H114" s="212"/>
    </row>
    <row r="115" spans="2:8" ht="24.6" customHeight="1" x14ac:dyDescent="0.3">
      <c r="B115" s="207" t="s">
        <v>1418</v>
      </c>
      <c r="C115" s="208"/>
      <c r="D115" s="209" t="s">
        <v>842</v>
      </c>
      <c r="E115" s="210" t="s">
        <v>632</v>
      </c>
      <c r="F115" s="207">
        <v>1</v>
      </c>
      <c r="G115" s="211"/>
      <c r="H115" s="212"/>
    </row>
    <row r="116" spans="2:8" ht="24.6" customHeight="1" x14ac:dyDescent="0.3">
      <c r="B116" s="207" t="s">
        <v>1419</v>
      </c>
      <c r="C116" s="208"/>
      <c r="D116" s="209" t="s">
        <v>844</v>
      </c>
      <c r="E116" s="210" t="s">
        <v>632</v>
      </c>
      <c r="F116" s="207">
        <v>1</v>
      </c>
      <c r="G116" s="211"/>
      <c r="H116" s="212"/>
    </row>
    <row r="117" spans="2:8" ht="24.6" customHeight="1" x14ac:dyDescent="0.3">
      <c r="B117" s="207" t="s">
        <v>1420</v>
      </c>
      <c r="C117" s="208"/>
      <c r="D117" s="209" t="s">
        <v>846</v>
      </c>
      <c r="E117" s="210" t="s">
        <v>632</v>
      </c>
      <c r="F117" s="207">
        <v>1</v>
      </c>
      <c r="G117" s="211"/>
      <c r="H117" s="212"/>
    </row>
    <row r="118" spans="2:8" ht="24.6" customHeight="1" x14ac:dyDescent="0.3">
      <c r="B118" s="207" t="s">
        <v>1421</v>
      </c>
      <c r="C118" s="208"/>
      <c r="D118" s="209" t="s">
        <v>848</v>
      </c>
      <c r="E118" s="210" t="s">
        <v>632</v>
      </c>
      <c r="F118" s="207">
        <v>1</v>
      </c>
      <c r="G118" s="211"/>
      <c r="H118" s="212"/>
    </row>
    <row r="119" spans="2:8" ht="24.6" customHeight="1" x14ac:dyDescent="0.3">
      <c r="B119" s="207" t="s">
        <v>1422</v>
      </c>
      <c r="C119" s="208"/>
      <c r="D119" s="209" t="s">
        <v>850</v>
      </c>
      <c r="E119" s="210" t="s">
        <v>632</v>
      </c>
      <c r="F119" s="207">
        <v>1</v>
      </c>
      <c r="G119" s="211"/>
      <c r="H119" s="212"/>
    </row>
    <row r="120" spans="2:8" ht="24.6" customHeight="1" x14ac:dyDescent="0.3">
      <c r="B120" s="207" t="s">
        <v>1423</v>
      </c>
      <c r="C120" s="208"/>
      <c r="D120" s="209" t="s">
        <v>852</v>
      </c>
      <c r="E120" s="210" t="s">
        <v>632</v>
      </c>
      <c r="F120" s="207">
        <v>1</v>
      </c>
      <c r="G120" s="211"/>
      <c r="H120" s="212"/>
    </row>
    <row r="121" spans="2:8" ht="24.6" customHeight="1" x14ac:dyDescent="0.3">
      <c r="B121" s="207" t="s">
        <v>1424</v>
      </c>
      <c r="C121" s="208"/>
      <c r="D121" s="209" t="s">
        <v>854</v>
      </c>
      <c r="E121" s="210" t="s">
        <v>632</v>
      </c>
      <c r="F121" s="207">
        <v>1</v>
      </c>
      <c r="G121" s="211"/>
      <c r="H121" s="212"/>
    </row>
    <row r="122" spans="2:8" ht="24.6" customHeight="1" x14ac:dyDescent="0.3">
      <c r="B122" s="207" t="s">
        <v>1425</v>
      </c>
      <c r="C122" s="208"/>
      <c r="D122" s="209" t="s">
        <v>856</v>
      </c>
      <c r="E122" s="210" t="s">
        <v>632</v>
      </c>
      <c r="F122" s="207">
        <v>1</v>
      </c>
      <c r="G122" s="211"/>
      <c r="H122" s="212"/>
    </row>
    <row r="123" spans="2:8" ht="24.6" customHeight="1" x14ac:dyDescent="0.3">
      <c r="B123" s="207" t="s">
        <v>1426</v>
      </c>
      <c r="C123" s="208"/>
      <c r="D123" s="209" t="s">
        <v>858</v>
      </c>
      <c r="E123" s="210" t="s">
        <v>632</v>
      </c>
      <c r="F123" s="207">
        <v>1</v>
      </c>
      <c r="G123" s="211"/>
      <c r="H123" s="212"/>
    </row>
    <row r="124" spans="2:8" ht="24.6" customHeight="1" x14ac:dyDescent="0.3">
      <c r="B124" s="207" t="s">
        <v>1427</v>
      </c>
      <c r="C124" s="208"/>
      <c r="D124" s="209" t="s">
        <v>860</v>
      </c>
      <c r="E124" s="210" t="s">
        <v>632</v>
      </c>
      <c r="F124" s="207">
        <v>1</v>
      </c>
      <c r="G124" s="211"/>
      <c r="H124" s="212"/>
    </row>
    <row r="125" spans="2:8" ht="24.6" customHeight="1" x14ac:dyDescent="0.3">
      <c r="B125" s="207" t="s">
        <v>1428</v>
      </c>
      <c r="C125" s="208"/>
      <c r="D125" s="209" t="s">
        <v>862</v>
      </c>
      <c r="E125" s="210" t="s">
        <v>632</v>
      </c>
      <c r="F125" s="207">
        <v>1</v>
      </c>
      <c r="G125" s="211"/>
      <c r="H125" s="212"/>
    </row>
    <row r="126" spans="2:8" ht="24.6" customHeight="1" x14ac:dyDescent="0.3">
      <c r="B126" s="207" t="s">
        <v>1429</v>
      </c>
      <c r="C126" s="208"/>
      <c r="D126" s="209" t="s">
        <v>864</v>
      </c>
      <c r="E126" s="210" t="s">
        <v>632</v>
      </c>
      <c r="F126" s="207">
        <v>1</v>
      </c>
      <c r="G126" s="211"/>
      <c r="H126" s="212"/>
    </row>
    <row r="127" spans="2:8" ht="24.6" customHeight="1" x14ac:dyDescent="0.3">
      <c r="B127" s="207" t="s">
        <v>1430</v>
      </c>
      <c r="C127" s="208"/>
      <c r="D127" s="209" t="s">
        <v>866</v>
      </c>
      <c r="E127" s="210" t="s">
        <v>632</v>
      </c>
      <c r="F127" s="207">
        <v>1</v>
      </c>
      <c r="G127" s="211"/>
      <c r="H127" s="212"/>
    </row>
    <row r="128" spans="2:8" ht="24.6" customHeight="1" x14ac:dyDescent="0.3">
      <c r="B128" s="207" t="s">
        <v>1431</v>
      </c>
      <c r="C128" s="208"/>
      <c r="D128" s="209" t="s">
        <v>868</v>
      </c>
      <c r="E128" s="210" t="s">
        <v>632</v>
      </c>
      <c r="F128" s="207">
        <v>1</v>
      </c>
      <c r="G128" s="211"/>
      <c r="H128" s="212"/>
    </row>
    <row r="129" spans="2:8" ht="24.6" customHeight="1" x14ac:dyDescent="0.3">
      <c r="B129" s="207" t="s">
        <v>1432</v>
      </c>
      <c r="C129" s="208"/>
      <c r="D129" s="209" t="s">
        <v>870</v>
      </c>
      <c r="E129" s="210" t="s">
        <v>632</v>
      </c>
      <c r="F129" s="207">
        <v>1</v>
      </c>
      <c r="G129" s="211"/>
      <c r="H129" s="212"/>
    </row>
    <row r="130" spans="2:8" ht="24.6" customHeight="1" x14ac:dyDescent="0.3">
      <c r="B130" s="207" t="s">
        <v>1433</v>
      </c>
      <c r="C130" s="208"/>
      <c r="D130" s="209" t="s">
        <v>872</v>
      </c>
      <c r="E130" s="210" t="s">
        <v>632</v>
      </c>
      <c r="F130" s="207">
        <v>1</v>
      </c>
      <c r="G130" s="211"/>
      <c r="H130" s="212"/>
    </row>
    <row r="131" spans="2:8" ht="24.6" customHeight="1" x14ac:dyDescent="0.3">
      <c r="B131" s="207" t="s">
        <v>1434</v>
      </c>
      <c r="C131" s="208"/>
      <c r="D131" s="209" t="s">
        <v>874</v>
      </c>
      <c r="E131" s="210" t="s">
        <v>632</v>
      </c>
      <c r="F131" s="207">
        <v>1</v>
      </c>
      <c r="G131" s="211"/>
      <c r="H131" s="212"/>
    </row>
    <row r="132" spans="2:8" ht="24.6" customHeight="1" x14ac:dyDescent="0.3">
      <c r="B132" s="207" t="s">
        <v>1435</v>
      </c>
      <c r="C132" s="208"/>
      <c r="D132" s="209" t="s">
        <v>876</v>
      </c>
      <c r="E132" s="210" t="s">
        <v>632</v>
      </c>
      <c r="F132" s="207">
        <v>1</v>
      </c>
      <c r="G132" s="211"/>
      <c r="H132" s="212"/>
    </row>
    <row r="133" spans="2:8" ht="24.6" customHeight="1" x14ac:dyDescent="0.3">
      <c r="B133" s="207" t="s">
        <v>1436</v>
      </c>
      <c r="C133" s="208"/>
      <c r="D133" s="209" t="s">
        <v>878</v>
      </c>
      <c r="E133" s="210" t="s">
        <v>632</v>
      </c>
      <c r="F133" s="207">
        <v>1</v>
      </c>
      <c r="G133" s="211"/>
      <c r="H133" s="212"/>
    </row>
    <row r="134" spans="2:8" ht="24.6" customHeight="1" x14ac:dyDescent="0.3">
      <c r="B134" s="207" t="s">
        <v>1437</v>
      </c>
      <c r="C134" s="208"/>
      <c r="D134" s="209" t="s">
        <v>880</v>
      </c>
      <c r="E134" s="210" t="s">
        <v>632</v>
      </c>
      <c r="F134" s="207">
        <v>1</v>
      </c>
      <c r="G134" s="211"/>
      <c r="H134" s="212"/>
    </row>
    <row r="135" spans="2:8" ht="24.6" customHeight="1" x14ac:dyDescent="0.3">
      <c r="B135" s="207" t="s">
        <v>1438</v>
      </c>
      <c r="C135" s="208"/>
      <c r="D135" s="209" t="s">
        <v>882</v>
      </c>
      <c r="E135" s="210" t="s">
        <v>632</v>
      </c>
      <c r="F135" s="207">
        <v>1</v>
      </c>
      <c r="G135" s="211"/>
      <c r="H135" s="212"/>
    </row>
    <row r="136" spans="2:8" ht="24.6" customHeight="1" x14ac:dyDescent="0.3">
      <c r="B136" s="207" t="s">
        <v>1439</v>
      </c>
      <c r="C136" s="208"/>
      <c r="D136" s="209" t="s">
        <v>884</v>
      </c>
      <c r="E136" s="210" t="s">
        <v>632</v>
      </c>
      <c r="F136" s="207">
        <v>1</v>
      </c>
      <c r="G136" s="211"/>
      <c r="H136" s="212"/>
    </row>
    <row r="137" spans="2:8" ht="24.6" customHeight="1" x14ac:dyDescent="0.3">
      <c r="B137" s="207" t="s">
        <v>1440</v>
      </c>
      <c r="C137" s="208"/>
      <c r="D137" s="209" t="s">
        <v>886</v>
      </c>
      <c r="E137" s="210" t="s">
        <v>632</v>
      </c>
      <c r="F137" s="207">
        <v>1</v>
      </c>
      <c r="G137" s="211"/>
      <c r="H137" s="212"/>
    </row>
    <row r="138" spans="2:8" ht="24.6" customHeight="1" x14ac:dyDescent="0.3">
      <c r="B138" s="207" t="s">
        <v>1441</v>
      </c>
      <c r="C138" s="208"/>
      <c r="D138" s="209" t="s">
        <v>888</v>
      </c>
      <c r="E138" s="210" t="s">
        <v>632</v>
      </c>
      <c r="F138" s="207">
        <v>1</v>
      </c>
      <c r="G138" s="211"/>
      <c r="H138" s="212"/>
    </row>
    <row r="139" spans="2:8" ht="24.6" customHeight="1" x14ac:dyDescent="0.3">
      <c r="B139" s="207" t="s">
        <v>1442</v>
      </c>
      <c r="C139" s="208"/>
      <c r="D139" s="209" t="s">
        <v>890</v>
      </c>
      <c r="E139" s="210" t="s">
        <v>632</v>
      </c>
      <c r="F139" s="207">
        <v>1</v>
      </c>
      <c r="G139" s="211"/>
      <c r="H139" s="212"/>
    </row>
    <row r="140" spans="2:8" ht="24.6" customHeight="1" x14ac:dyDescent="0.3">
      <c r="B140" s="207" t="s">
        <v>1443</v>
      </c>
      <c r="C140" s="208"/>
      <c r="D140" s="209" t="s">
        <v>892</v>
      </c>
      <c r="E140" s="210" t="s">
        <v>632</v>
      </c>
      <c r="F140" s="207">
        <v>1</v>
      </c>
      <c r="G140" s="211"/>
      <c r="H140" s="212"/>
    </row>
    <row r="141" spans="2:8" ht="24.6" customHeight="1" x14ac:dyDescent="0.3">
      <c r="B141" s="207" t="s">
        <v>1444</v>
      </c>
      <c r="C141" s="208"/>
      <c r="D141" s="209" t="s">
        <v>894</v>
      </c>
      <c r="E141" s="210" t="s">
        <v>632</v>
      </c>
      <c r="F141" s="207">
        <v>1</v>
      </c>
      <c r="G141" s="211"/>
      <c r="H141" s="212"/>
    </row>
    <row r="142" spans="2:8" ht="24.6" customHeight="1" x14ac:dyDescent="0.3">
      <c r="B142" s="207" t="s">
        <v>1445</v>
      </c>
      <c r="C142" s="208"/>
      <c r="D142" s="209" t="s">
        <v>896</v>
      </c>
      <c r="E142" s="210" t="s">
        <v>632</v>
      </c>
      <c r="F142" s="207">
        <v>1</v>
      </c>
      <c r="G142" s="211"/>
      <c r="H142" s="212"/>
    </row>
    <row r="143" spans="2:8" ht="24.6" customHeight="1" x14ac:dyDescent="0.3">
      <c r="B143" s="207" t="s">
        <v>1446</v>
      </c>
      <c r="C143" s="208"/>
      <c r="D143" s="209" t="s">
        <v>898</v>
      </c>
      <c r="E143" s="210" t="s">
        <v>632</v>
      </c>
      <c r="F143" s="207">
        <v>1</v>
      </c>
      <c r="G143" s="211"/>
      <c r="H143" s="212"/>
    </row>
    <row r="144" spans="2:8" ht="24.6" customHeight="1" x14ac:dyDescent="0.3">
      <c r="B144" s="207" t="s">
        <v>1447</v>
      </c>
      <c r="C144" s="208"/>
      <c r="D144" s="209" t="s">
        <v>900</v>
      </c>
      <c r="E144" s="210" t="s">
        <v>632</v>
      </c>
      <c r="F144" s="207">
        <v>1</v>
      </c>
      <c r="G144" s="211"/>
      <c r="H144" s="212"/>
    </row>
    <row r="145" spans="2:8" ht="24.6" customHeight="1" x14ac:dyDescent="0.3">
      <c r="B145" s="207" t="s">
        <v>1448</v>
      </c>
      <c r="C145" s="208"/>
      <c r="D145" s="209" t="s">
        <v>902</v>
      </c>
      <c r="E145" s="210" t="s">
        <v>632</v>
      </c>
      <c r="F145" s="207">
        <v>1</v>
      </c>
      <c r="G145" s="211"/>
      <c r="H145" s="212"/>
    </row>
    <row r="146" spans="2:8" ht="24.6" customHeight="1" x14ac:dyDescent="0.3">
      <c r="B146" s="207" t="s">
        <v>1449</v>
      </c>
      <c r="C146" s="208"/>
      <c r="D146" s="209" t="s">
        <v>904</v>
      </c>
      <c r="E146" s="210" t="s">
        <v>632</v>
      </c>
      <c r="F146" s="207">
        <v>1</v>
      </c>
      <c r="G146" s="211"/>
      <c r="H146" s="212"/>
    </row>
    <row r="147" spans="2:8" ht="24.6" customHeight="1" x14ac:dyDescent="0.3">
      <c r="B147" s="207" t="s">
        <v>1450</v>
      </c>
      <c r="C147" s="208"/>
      <c r="D147" s="209" t="s">
        <v>906</v>
      </c>
      <c r="E147" s="210" t="s">
        <v>632</v>
      </c>
      <c r="F147" s="207">
        <v>1</v>
      </c>
      <c r="G147" s="211"/>
      <c r="H147" s="212"/>
    </row>
    <row r="148" spans="2:8" ht="24.6" customHeight="1" x14ac:dyDescent="0.3">
      <c r="B148" s="207" t="s">
        <v>1451</v>
      </c>
      <c r="C148" s="208"/>
      <c r="D148" s="209" t="s">
        <v>908</v>
      </c>
      <c r="E148" s="210" t="s">
        <v>632</v>
      </c>
      <c r="F148" s="207">
        <v>1</v>
      </c>
      <c r="G148" s="211"/>
      <c r="H148" s="212"/>
    </row>
    <row r="149" spans="2:8" ht="24.6" customHeight="1" x14ac:dyDescent="0.3">
      <c r="B149" s="207" t="s">
        <v>1452</v>
      </c>
      <c r="C149" s="208"/>
      <c r="D149" s="209" t="s">
        <v>910</v>
      </c>
      <c r="E149" s="210" t="s">
        <v>632</v>
      </c>
      <c r="F149" s="207">
        <v>1</v>
      </c>
      <c r="G149" s="211"/>
      <c r="H149" s="212"/>
    </row>
    <row r="150" spans="2:8" ht="24.6" customHeight="1" x14ac:dyDescent="0.3">
      <c r="B150" s="207" t="s">
        <v>1453</v>
      </c>
      <c r="C150" s="208"/>
      <c r="D150" s="209" t="s">
        <v>912</v>
      </c>
      <c r="E150" s="210" t="s">
        <v>632</v>
      </c>
      <c r="F150" s="207">
        <v>1</v>
      </c>
      <c r="G150" s="211"/>
      <c r="H150" s="212"/>
    </row>
    <row r="151" spans="2:8" ht="24.6" customHeight="1" x14ac:dyDescent="0.3">
      <c r="B151" s="207" t="s">
        <v>1454</v>
      </c>
      <c r="C151" s="208"/>
      <c r="D151" s="209" t="s">
        <v>914</v>
      </c>
      <c r="E151" s="210" t="s">
        <v>632</v>
      </c>
      <c r="F151" s="207">
        <v>1</v>
      </c>
      <c r="G151" s="211"/>
      <c r="H151" s="212"/>
    </row>
    <row r="152" spans="2:8" ht="24.6" customHeight="1" x14ac:dyDescent="0.3">
      <c r="B152" s="207" t="s">
        <v>1455</v>
      </c>
      <c r="C152" s="208"/>
      <c r="D152" s="209" t="s">
        <v>916</v>
      </c>
      <c r="E152" s="210" t="s">
        <v>632</v>
      </c>
      <c r="F152" s="207">
        <v>1</v>
      </c>
      <c r="G152" s="211"/>
      <c r="H152" s="212"/>
    </row>
    <row r="153" spans="2:8" ht="24.6" customHeight="1" x14ac:dyDescent="0.3">
      <c r="B153" s="207" t="s">
        <v>1456</v>
      </c>
      <c r="C153" s="208"/>
      <c r="D153" s="209" t="s">
        <v>918</v>
      </c>
      <c r="E153" s="210" t="s">
        <v>632</v>
      </c>
      <c r="F153" s="207">
        <v>1</v>
      </c>
      <c r="G153" s="211"/>
      <c r="H153" s="212"/>
    </row>
    <row r="154" spans="2:8" ht="24.6" customHeight="1" x14ac:dyDescent="0.3">
      <c r="B154" s="207" t="s">
        <v>1457</v>
      </c>
      <c r="C154" s="208"/>
      <c r="D154" s="209" t="s">
        <v>920</v>
      </c>
      <c r="E154" s="210" t="s">
        <v>632</v>
      </c>
      <c r="F154" s="207">
        <v>1</v>
      </c>
      <c r="G154" s="211"/>
      <c r="H154" s="212"/>
    </row>
    <row r="155" spans="2:8" ht="24.6" customHeight="1" x14ac:dyDescent="0.3">
      <c r="B155" s="207" t="s">
        <v>1458</v>
      </c>
      <c r="C155" s="208"/>
      <c r="D155" s="209" t="s">
        <v>922</v>
      </c>
      <c r="E155" s="210" t="s">
        <v>632</v>
      </c>
      <c r="F155" s="207">
        <v>1</v>
      </c>
      <c r="G155" s="211"/>
      <c r="H155" s="212"/>
    </row>
    <row r="156" spans="2:8" ht="24.6" customHeight="1" x14ac:dyDescent="0.3">
      <c r="B156" s="207" t="s">
        <v>1459</v>
      </c>
      <c r="C156" s="208"/>
      <c r="D156" s="209" t="s">
        <v>924</v>
      </c>
      <c r="E156" s="210" t="s">
        <v>632</v>
      </c>
      <c r="F156" s="207">
        <v>1</v>
      </c>
      <c r="G156" s="211"/>
      <c r="H156" s="212"/>
    </row>
    <row r="157" spans="2:8" ht="24.6" customHeight="1" x14ac:dyDescent="0.3">
      <c r="B157" s="207" t="s">
        <v>1460</v>
      </c>
      <c r="C157" s="208"/>
      <c r="D157" s="209" t="s">
        <v>926</v>
      </c>
      <c r="E157" s="210" t="s">
        <v>632</v>
      </c>
      <c r="F157" s="207">
        <v>1</v>
      </c>
      <c r="G157" s="211"/>
      <c r="H157" s="212"/>
    </row>
    <row r="158" spans="2:8" ht="24.6" customHeight="1" x14ac:dyDescent="0.3">
      <c r="B158" s="207" t="s">
        <v>1461</v>
      </c>
      <c r="C158" s="208"/>
      <c r="D158" s="209" t="s">
        <v>928</v>
      </c>
      <c r="E158" s="210" t="s">
        <v>632</v>
      </c>
      <c r="F158" s="207">
        <v>1</v>
      </c>
      <c r="G158" s="211"/>
      <c r="H158" s="212"/>
    </row>
    <row r="159" spans="2:8" ht="24.6" customHeight="1" x14ac:dyDescent="0.3">
      <c r="B159" s="207" t="s">
        <v>1462</v>
      </c>
      <c r="C159" s="208"/>
      <c r="D159" s="209" t="s">
        <v>930</v>
      </c>
      <c r="E159" s="210" t="s">
        <v>632</v>
      </c>
      <c r="F159" s="207">
        <v>1</v>
      </c>
      <c r="G159" s="211"/>
      <c r="H159" s="212"/>
    </row>
    <row r="160" spans="2:8" ht="24.6" customHeight="1" x14ac:dyDescent="0.3">
      <c r="B160" s="207" t="s">
        <v>1463</v>
      </c>
      <c r="C160" s="208"/>
      <c r="D160" s="209" t="s">
        <v>932</v>
      </c>
      <c r="E160" s="210" t="s">
        <v>632</v>
      </c>
      <c r="F160" s="207">
        <v>1</v>
      </c>
      <c r="G160" s="211"/>
      <c r="H160" s="212"/>
    </row>
    <row r="161" spans="2:8" ht="24.6" customHeight="1" x14ac:dyDescent="0.3">
      <c r="B161" s="207" t="s">
        <v>1464</v>
      </c>
      <c r="C161" s="208"/>
      <c r="D161" s="209" t="s">
        <v>934</v>
      </c>
      <c r="E161" s="210" t="s">
        <v>632</v>
      </c>
      <c r="F161" s="207">
        <v>1</v>
      </c>
      <c r="G161" s="211"/>
      <c r="H161" s="212"/>
    </row>
    <row r="162" spans="2:8" ht="24.6" customHeight="1" x14ac:dyDescent="0.3">
      <c r="B162" s="207" t="s">
        <v>1465</v>
      </c>
      <c r="C162" s="208"/>
      <c r="D162" s="209" t="s">
        <v>936</v>
      </c>
      <c r="E162" s="210" t="s">
        <v>632</v>
      </c>
      <c r="F162" s="207">
        <v>1</v>
      </c>
      <c r="G162" s="211"/>
      <c r="H162" s="212"/>
    </row>
    <row r="163" spans="2:8" ht="24.6" customHeight="1" x14ac:dyDescent="0.3">
      <c r="B163" s="207" t="s">
        <v>1466</v>
      </c>
      <c r="C163" s="208"/>
      <c r="D163" s="209" t="s">
        <v>938</v>
      </c>
      <c r="E163" s="210" t="s">
        <v>632</v>
      </c>
      <c r="F163" s="207">
        <v>1</v>
      </c>
      <c r="G163" s="211"/>
      <c r="H163" s="212"/>
    </row>
    <row r="164" spans="2:8" ht="24.6" customHeight="1" x14ac:dyDescent="0.3">
      <c r="B164" s="207" t="s">
        <v>1467</v>
      </c>
      <c r="C164" s="208"/>
      <c r="D164" s="209" t="s">
        <v>940</v>
      </c>
      <c r="E164" s="210" t="s">
        <v>632</v>
      </c>
      <c r="F164" s="207">
        <v>1</v>
      </c>
      <c r="G164" s="211"/>
      <c r="H164" s="212"/>
    </row>
    <row r="165" spans="2:8" ht="24.6" customHeight="1" x14ac:dyDescent="0.3">
      <c r="B165" s="207" t="s">
        <v>1468</v>
      </c>
      <c r="C165" s="208"/>
      <c r="D165" s="209" t="s">
        <v>942</v>
      </c>
      <c r="E165" s="210" t="s">
        <v>632</v>
      </c>
      <c r="F165" s="207">
        <v>1</v>
      </c>
      <c r="G165" s="211"/>
      <c r="H165" s="212"/>
    </row>
    <row r="166" spans="2:8" ht="24.6" customHeight="1" x14ac:dyDescent="0.3">
      <c r="B166" s="207" t="s">
        <v>1469</v>
      </c>
      <c r="C166" s="208"/>
      <c r="D166" s="209" t="s">
        <v>944</v>
      </c>
      <c r="E166" s="210" t="s">
        <v>632</v>
      </c>
      <c r="F166" s="207">
        <v>1</v>
      </c>
      <c r="G166" s="211"/>
      <c r="H166" s="212"/>
    </row>
    <row r="167" spans="2:8" ht="24.6" customHeight="1" x14ac:dyDescent="0.3">
      <c r="B167" s="207" t="s">
        <v>1470</v>
      </c>
      <c r="C167" s="208"/>
      <c r="D167" s="209" t="s">
        <v>946</v>
      </c>
      <c r="E167" s="210" t="s">
        <v>632</v>
      </c>
      <c r="F167" s="207">
        <v>1</v>
      </c>
      <c r="G167" s="211"/>
      <c r="H167" s="212"/>
    </row>
    <row r="168" spans="2:8" ht="24.6" customHeight="1" x14ac:dyDescent="0.3">
      <c r="B168" s="207" t="s">
        <v>1471</v>
      </c>
      <c r="C168" s="208"/>
      <c r="D168" s="209" t="s">
        <v>948</v>
      </c>
      <c r="E168" s="210" t="s">
        <v>632</v>
      </c>
      <c r="F168" s="207">
        <v>1</v>
      </c>
      <c r="G168" s="211"/>
      <c r="H168" s="212"/>
    </row>
    <row r="169" spans="2:8" ht="24.6" customHeight="1" x14ac:dyDescent="0.3">
      <c r="B169" s="207" t="s">
        <v>1472</v>
      </c>
      <c r="C169" s="208"/>
      <c r="D169" s="209" t="s">
        <v>950</v>
      </c>
      <c r="E169" s="210" t="s">
        <v>632</v>
      </c>
      <c r="F169" s="207">
        <v>1</v>
      </c>
      <c r="G169" s="211"/>
      <c r="H169" s="212"/>
    </row>
    <row r="170" spans="2:8" ht="24.6" customHeight="1" x14ac:dyDescent="0.3">
      <c r="B170" s="207" t="s">
        <v>1473</v>
      </c>
      <c r="C170" s="208"/>
      <c r="D170" s="209" t="s">
        <v>952</v>
      </c>
      <c r="E170" s="210" t="s">
        <v>632</v>
      </c>
      <c r="F170" s="207">
        <v>1</v>
      </c>
      <c r="G170" s="211"/>
      <c r="H170" s="212"/>
    </row>
    <row r="171" spans="2:8" ht="24.6" customHeight="1" x14ac:dyDescent="0.3">
      <c r="B171" s="207" t="s">
        <v>1474</v>
      </c>
      <c r="C171" s="208"/>
      <c r="D171" s="209" t="s">
        <v>954</v>
      </c>
      <c r="E171" s="210" t="s">
        <v>632</v>
      </c>
      <c r="F171" s="207">
        <v>1</v>
      </c>
      <c r="G171" s="211"/>
      <c r="H171" s="212"/>
    </row>
    <row r="172" spans="2:8" ht="24.6" customHeight="1" x14ac:dyDescent="0.3">
      <c r="B172" s="207" t="s">
        <v>1475</v>
      </c>
      <c r="C172" s="208"/>
      <c r="D172" s="209" t="s">
        <v>956</v>
      </c>
      <c r="E172" s="210" t="s">
        <v>632</v>
      </c>
      <c r="F172" s="207">
        <v>1</v>
      </c>
      <c r="G172" s="211"/>
      <c r="H172" s="212"/>
    </row>
    <row r="173" spans="2:8" ht="24.6" customHeight="1" x14ac:dyDescent="0.3">
      <c r="B173" s="207" t="s">
        <v>1476</v>
      </c>
      <c r="C173" s="208"/>
      <c r="D173" s="209" t="s">
        <v>958</v>
      </c>
      <c r="E173" s="210" t="s">
        <v>632</v>
      </c>
      <c r="F173" s="207">
        <v>1</v>
      </c>
      <c r="G173" s="211"/>
      <c r="H173" s="212"/>
    </row>
    <row r="174" spans="2:8" ht="24.6" customHeight="1" x14ac:dyDescent="0.3">
      <c r="B174" s="207" t="s">
        <v>1477</v>
      </c>
      <c r="C174" s="208"/>
      <c r="D174" s="209" t="s">
        <v>960</v>
      </c>
      <c r="E174" s="210" t="s">
        <v>632</v>
      </c>
      <c r="F174" s="207">
        <v>1</v>
      </c>
      <c r="G174" s="211"/>
      <c r="H174" s="212"/>
    </row>
    <row r="175" spans="2:8" ht="24.6" customHeight="1" x14ac:dyDescent="0.3">
      <c r="B175" s="207" t="s">
        <v>1478</v>
      </c>
      <c r="C175" s="208"/>
      <c r="D175" s="209" t="s">
        <v>962</v>
      </c>
      <c r="E175" s="210" t="s">
        <v>632</v>
      </c>
      <c r="F175" s="207">
        <v>1</v>
      </c>
      <c r="G175" s="211"/>
      <c r="H175" s="212"/>
    </row>
    <row r="176" spans="2:8" ht="24.6" customHeight="1" x14ac:dyDescent="0.3">
      <c r="B176" s="207" t="s">
        <v>1479</v>
      </c>
      <c r="C176" s="208"/>
      <c r="D176" s="209" t="s">
        <v>964</v>
      </c>
      <c r="E176" s="210" t="s">
        <v>632</v>
      </c>
      <c r="F176" s="207">
        <v>1</v>
      </c>
      <c r="G176" s="211"/>
      <c r="H176" s="212"/>
    </row>
    <row r="177" spans="2:8" ht="24.6" customHeight="1" x14ac:dyDescent="0.3">
      <c r="B177" s="207" t="s">
        <v>1480</v>
      </c>
      <c r="C177" s="208"/>
      <c r="D177" s="209" t="s">
        <v>966</v>
      </c>
      <c r="E177" s="210" t="s">
        <v>632</v>
      </c>
      <c r="F177" s="207">
        <v>1</v>
      </c>
      <c r="G177" s="211"/>
      <c r="H177" s="212"/>
    </row>
    <row r="178" spans="2:8" ht="24.6" customHeight="1" x14ac:dyDescent="0.3">
      <c r="B178" s="207"/>
      <c r="C178" s="208"/>
      <c r="D178" s="209"/>
      <c r="E178" s="210"/>
      <c r="F178" s="207"/>
      <c r="G178" s="211"/>
      <c r="H178" s="212"/>
    </row>
    <row r="179" spans="2:8" ht="24.6" customHeight="1" x14ac:dyDescent="0.3">
      <c r="B179" s="207"/>
      <c r="C179" s="208"/>
      <c r="D179" s="209"/>
      <c r="E179" s="210"/>
      <c r="F179" s="207"/>
      <c r="G179" s="211"/>
      <c r="H179" s="212"/>
    </row>
    <row r="180" spans="2:8" ht="24.6" customHeight="1" thickBot="1" x14ac:dyDescent="0.35">
      <c r="B180" s="207"/>
      <c r="C180" s="208"/>
      <c r="D180" s="214"/>
      <c r="E180" s="210"/>
      <c r="F180" s="207"/>
      <c r="G180" s="211"/>
      <c r="H180" s="212"/>
    </row>
    <row r="181" spans="2:8" ht="24.6" customHeight="1" thickBot="1" x14ac:dyDescent="0.3">
      <c r="B181" s="215" t="s">
        <v>967</v>
      </c>
      <c r="C181" s="215"/>
      <c r="D181" s="215"/>
      <c r="E181" s="215"/>
      <c r="F181" s="215"/>
      <c r="G181" s="216"/>
      <c r="H181" s="217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9" fitToHeight="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0BBB-09AE-4EE8-BAE5-07ECAB1B4577}">
  <sheetPr>
    <tabColor theme="5" tint="0.39997558519241921"/>
    <pageSetUpPr fitToPage="1"/>
  </sheetPr>
  <dimension ref="B1:H183"/>
  <sheetViews>
    <sheetView view="pageBreakPreview" zoomScale="90" zoomScaleNormal="70" zoomScaleSheetLayoutView="90" workbookViewId="0">
      <selection activeCell="D3" sqref="D3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4.6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'SUMMARY (2)'!F4</f>
        <v>OR TAMBO DISTRICT</v>
      </c>
    </row>
    <row r="4" spans="2:8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1481</v>
      </c>
      <c r="D6" s="200" t="s">
        <v>969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22" t="s">
        <v>625</v>
      </c>
      <c r="G8" s="202" t="s">
        <v>626</v>
      </c>
      <c r="H8" s="202" t="s">
        <v>627</v>
      </c>
    </row>
    <row r="9" spans="2:8" s="183" customFormat="1" ht="26.4" x14ac:dyDescent="0.3">
      <c r="B9" s="219">
        <v>5</v>
      </c>
      <c r="C9" s="219" t="s">
        <v>1482</v>
      </c>
      <c r="D9" s="223" t="s">
        <v>1483</v>
      </c>
      <c r="E9" s="205"/>
      <c r="F9" s="205"/>
      <c r="G9" s="206"/>
      <c r="H9" s="206"/>
    </row>
    <row r="10" spans="2:8" s="183" customFormat="1" ht="24.9" customHeight="1" x14ac:dyDescent="0.3">
      <c r="B10" s="207" t="s">
        <v>1484</v>
      </c>
      <c r="C10" s="208"/>
      <c r="D10" s="209" t="s">
        <v>631</v>
      </c>
      <c r="E10" s="210" t="s">
        <v>1485</v>
      </c>
      <c r="F10" s="207">
        <v>16</v>
      </c>
      <c r="G10" s="211"/>
      <c r="H10" s="212"/>
    </row>
    <row r="11" spans="2:8" s="183" customFormat="1" ht="24.9" customHeight="1" x14ac:dyDescent="0.3">
      <c r="B11" s="207" t="s">
        <v>1486</v>
      </c>
      <c r="C11" s="208"/>
      <c r="D11" s="209" t="s">
        <v>634</v>
      </c>
      <c r="E11" s="210" t="s">
        <v>1485</v>
      </c>
      <c r="F11" s="207">
        <v>16</v>
      </c>
      <c r="G11" s="211"/>
      <c r="H11" s="212"/>
    </row>
    <row r="12" spans="2:8" s="183" customFormat="1" ht="24.9" customHeight="1" x14ac:dyDescent="0.3">
      <c r="B12" s="207" t="s">
        <v>1487</v>
      </c>
      <c r="C12" s="208"/>
      <c r="D12" s="213" t="s">
        <v>636</v>
      </c>
      <c r="E12" s="210" t="s">
        <v>1485</v>
      </c>
      <c r="F12" s="207">
        <v>16</v>
      </c>
      <c r="G12" s="211"/>
      <c r="H12" s="212"/>
    </row>
    <row r="13" spans="2:8" s="183" customFormat="1" ht="24.9" customHeight="1" x14ac:dyDescent="0.3">
      <c r="B13" s="207" t="s">
        <v>1488</v>
      </c>
      <c r="C13" s="208"/>
      <c r="D13" s="209" t="s">
        <v>638</v>
      </c>
      <c r="E13" s="210" t="s">
        <v>1485</v>
      </c>
      <c r="F13" s="207">
        <v>16</v>
      </c>
      <c r="G13" s="211"/>
      <c r="H13" s="212"/>
    </row>
    <row r="14" spans="2:8" s="183" customFormat="1" ht="24.9" customHeight="1" x14ac:dyDescent="0.3">
      <c r="B14" s="207" t="s">
        <v>1489</v>
      </c>
      <c r="C14" s="208"/>
      <c r="D14" s="209" t="s">
        <v>640</v>
      </c>
      <c r="E14" s="210" t="s">
        <v>1485</v>
      </c>
      <c r="F14" s="207">
        <v>16</v>
      </c>
      <c r="G14" s="211"/>
      <c r="H14" s="212"/>
    </row>
    <row r="15" spans="2:8" s="183" customFormat="1" ht="24.9" customHeight="1" x14ac:dyDescent="0.3">
      <c r="B15" s="207" t="s">
        <v>1490</v>
      </c>
      <c r="C15" s="208"/>
      <c r="D15" s="209" t="s">
        <v>642</v>
      </c>
      <c r="E15" s="210" t="s">
        <v>1485</v>
      </c>
      <c r="F15" s="207">
        <v>16</v>
      </c>
      <c r="G15" s="211"/>
      <c r="H15" s="212"/>
    </row>
    <row r="16" spans="2:8" s="183" customFormat="1" ht="24.9" customHeight="1" x14ac:dyDescent="0.3">
      <c r="B16" s="207" t="s">
        <v>1491</v>
      </c>
      <c r="C16" s="208"/>
      <c r="D16" s="209" t="s">
        <v>644</v>
      </c>
      <c r="E16" s="210" t="s">
        <v>1485</v>
      </c>
      <c r="F16" s="207">
        <v>16</v>
      </c>
      <c r="G16" s="211"/>
      <c r="H16" s="212"/>
    </row>
    <row r="17" spans="2:8" s="183" customFormat="1" ht="24.9" customHeight="1" x14ac:dyDescent="0.3">
      <c r="B17" s="207" t="s">
        <v>1492</v>
      </c>
      <c r="C17" s="208"/>
      <c r="D17" s="209" t="s">
        <v>646</v>
      </c>
      <c r="E17" s="210" t="s">
        <v>1485</v>
      </c>
      <c r="F17" s="207">
        <v>16</v>
      </c>
      <c r="G17" s="211"/>
      <c r="H17" s="212"/>
    </row>
    <row r="18" spans="2:8" s="183" customFormat="1" ht="24.9" customHeight="1" x14ac:dyDescent="0.3">
      <c r="B18" s="207" t="s">
        <v>1493</v>
      </c>
      <c r="C18" s="208"/>
      <c r="D18" s="209" t="s">
        <v>648</v>
      </c>
      <c r="E18" s="210" t="s">
        <v>1485</v>
      </c>
      <c r="F18" s="207">
        <v>16</v>
      </c>
      <c r="G18" s="211"/>
      <c r="H18" s="212"/>
    </row>
    <row r="19" spans="2:8" s="183" customFormat="1" ht="24.9" customHeight="1" x14ac:dyDescent="0.3">
      <c r="B19" s="207" t="s">
        <v>1494</v>
      </c>
      <c r="C19" s="208"/>
      <c r="D19" s="209" t="s">
        <v>650</v>
      </c>
      <c r="E19" s="210" t="s">
        <v>1485</v>
      </c>
      <c r="F19" s="207">
        <v>16</v>
      </c>
      <c r="G19" s="211"/>
      <c r="H19" s="212"/>
    </row>
    <row r="20" spans="2:8" s="183" customFormat="1" ht="24.9" customHeight="1" x14ac:dyDescent="0.3">
      <c r="B20" s="207" t="s">
        <v>1495</v>
      </c>
      <c r="C20" s="208"/>
      <c r="D20" s="209" t="s">
        <v>652</v>
      </c>
      <c r="E20" s="210" t="s">
        <v>1485</v>
      </c>
      <c r="F20" s="207">
        <v>16</v>
      </c>
      <c r="G20" s="211"/>
      <c r="H20" s="212"/>
    </row>
    <row r="21" spans="2:8" s="183" customFormat="1" ht="24.9" customHeight="1" x14ac:dyDescent="0.3">
      <c r="B21" s="207" t="s">
        <v>1496</v>
      </c>
      <c r="C21" s="208"/>
      <c r="D21" s="209" t="s">
        <v>654</v>
      </c>
      <c r="E21" s="210" t="s">
        <v>1485</v>
      </c>
      <c r="F21" s="207">
        <v>16</v>
      </c>
      <c r="G21" s="211"/>
      <c r="H21" s="212"/>
    </row>
    <row r="22" spans="2:8" s="183" customFormat="1" ht="24.9" customHeight="1" x14ac:dyDescent="0.3">
      <c r="B22" s="207" t="s">
        <v>1497</v>
      </c>
      <c r="C22" s="208"/>
      <c r="D22" s="209" t="s">
        <v>656</v>
      </c>
      <c r="E22" s="210" t="s">
        <v>1485</v>
      </c>
      <c r="F22" s="207">
        <v>16</v>
      </c>
      <c r="G22" s="211"/>
      <c r="H22" s="212"/>
    </row>
    <row r="23" spans="2:8" s="183" customFormat="1" ht="24.9" customHeight="1" x14ac:dyDescent="0.3">
      <c r="B23" s="207" t="s">
        <v>1498</v>
      </c>
      <c r="C23" s="208"/>
      <c r="D23" s="209" t="s">
        <v>658</v>
      </c>
      <c r="E23" s="210" t="s">
        <v>1485</v>
      </c>
      <c r="F23" s="207">
        <v>16</v>
      </c>
      <c r="G23" s="211"/>
      <c r="H23" s="212"/>
    </row>
    <row r="24" spans="2:8" s="183" customFormat="1" ht="24.9" customHeight="1" x14ac:dyDescent="0.3">
      <c r="B24" s="207" t="s">
        <v>1499</v>
      </c>
      <c r="C24" s="208"/>
      <c r="D24" s="209" t="s">
        <v>660</v>
      </c>
      <c r="E24" s="210" t="s">
        <v>1485</v>
      </c>
      <c r="F24" s="207">
        <v>16</v>
      </c>
      <c r="G24" s="211"/>
      <c r="H24" s="212"/>
    </row>
    <row r="25" spans="2:8" s="183" customFormat="1" ht="24.9" customHeight="1" x14ac:dyDescent="0.3">
      <c r="B25" s="207" t="s">
        <v>1500</v>
      </c>
      <c r="C25" s="208"/>
      <c r="D25" s="209" t="s">
        <v>662</v>
      </c>
      <c r="E25" s="210" t="s">
        <v>1485</v>
      </c>
      <c r="F25" s="207">
        <v>16</v>
      </c>
      <c r="G25" s="211"/>
      <c r="H25" s="212"/>
    </row>
    <row r="26" spans="2:8" s="183" customFormat="1" ht="24.9" customHeight="1" x14ac:dyDescent="0.3">
      <c r="B26" s="207" t="s">
        <v>1501</v>
      </c>
      <c r="C26" s="208"/>
      <c r="D26" s="209" t="s">
        <v>664</v>
      </c>
      <c r="E26" s="210" t="s">
        <v>1485</v>
      </c>
      <c r="F26" s="207">
        <v>16</v>
      </c>
      <c r="G26" s="211"/>
      <c r="H26" s="212"/>
    </row>
    <row r="27" spans="2:8" s="183" customFormat="1" ht="24.9" customHeight="1" x14ac:dyDescent="0.3">
      <c r="B27" s="207" t="s">
        <v>1502</v>
      </c>
      <c r="C27" s="208"/>
      <c r="D27" s="209" t="s">
        <v>666</v>
      </c>
      <c r="E27" s="210" t="s">
        <v>1485</v>
      </c>
      <c r="F27" s="207">
        <v>16</v>
      </c>
      <c r="G27" s="211"/>
      <c r="H27" s="212"/>
    </row>
    <row r="28" spans="2:8" ht="24.9" customHeight="1" x14ac:dyDescent="0.3">
      <c r="B28" s="207" t="s">
        <v>1503</v>
      </c>
      <c r="C28" s="208"/>
      <c r="D28" s="209" t="s">
        <v>668</v>
      </c>
      <c r="E28" s="210" t="s">
        <v>1485</v>
      </c>
      <c r="F28" s="207">
        <v>16</v>
      </c>
      <c r="G28" s="211"/>
      <c r="H28" s="212"/>
    </row>
    <row r="29" spans="2:8" ht="24.9" customHeight="1" x14ac:dyDescent="0.3">
      <c r="B29" s="207" t="s">
        <v>1504</v>
      </c>
      <c r="C29" s="208"/>
      <c r="D29" s="209" t="s">
        <v>670</v>
      </c>
      <c r="E29" s="210" t="s">
        <v>1485</v>
      </c>
      <c r="F29" s="207">
        <v>16</v>
      </c>
      <c r="G29" s="211"/>
      <c r="H29" s="212"/>
    </row>
    <row r="30" spans="2:8" ht="24.9" customHeight="1" x14ac:dyDescent="0.3">
      <c r="B30" s="207" t="s">
        <v>1505</v>
      </c>
      <c r="C30" s="208"/>
      <c r="D30" s="209" t="s">
        <v>672</v>
      </c>
      <c r="E30" s="210" t="s">
        <v>1485</v>
      </c>
      <c r="F30" s="207">
        <v>16</v>
      </c>
      <c r="G30" s="211"/>
      <c r="H30" s="212"/>
    </row>
    <row r="31" spans="2:8" ht="24.9" customHeight="1" x14ac:dyDescent="0.3">
      <c r="B31" s="207" t="s">
        <v>1506</v>
      </c>
      <c r="C31" s="208"/>
      <c r="D31" s="209" t="s">
        <v>674</v>
      </c>
      <c r="E31" s="210" t="s">
        <v>1485</v>
      </c>
      <c r="F31" s="207">
        <v>16</v>
      </c>
      <c r="G31" s="211"/>
      <c r="H31" s="212"/>
    </row>
    <row r="32" spans="2:8" ht="24.9" customHeight="1" x14ac:dyDescent="0.3">
      <c r="B32" s="207" t="s">
        <v>1507</v>
      </c>
      <c r="C32" s="208"/>
      <c r="D32" s="209" t="s">
        <v>676</v>
      </c>
      <c r="E32" s="210" t="s">
        <v>1485</v>
      </c>
      <c r="F32" s="207">
        <v>16</v>
      </c>
      <c r="G32" s="211"/>
      <c r="H32" s="212"/>
    </row>
    <row r="33" spans="2:8" ht="24.9" customHeight="1" x14ac:dyDescent="0.3">
      <c r="B33" s="207" t="s">
        <v>1508</v>
      </c>
      <c r="C33" s="208"/>
      <c r="D33" s="209" t="s">
        <v>678</v>
      </c>
      <c r="E33" s="210" t="s">
        <v>1485</v>
      </c>
      <c r="F33" s="207">
        <v>16</v>
      </c>
      <c r="G33" s="211"/>
      <c r="H33" s="212"/>
    </row>
    <row r="34" spans="2:8" ht="24.9" customHeight="1" x14ac:dyDescent="0.3">
      <c r="B34" s="207" t="s">
        <v>1509</v>
      </c>
      <c r="C34" s="208"/>
      <c r="D34" s="209" t="s">
        <v>680</v>
      </c>
      <c r="E34" s="210" t="s">
        <v>1485</v>
      </c>
      <c r="F34" s="207">
        <v>16</v>
      </c>
      <c r="G34" s="211"/>
      <c r="H34" s="212"/>
    </row>
    <row r="35" spans="2:8" ht="24.9" customHeight="1" x14ac:dyDescent="0.3">
      <c r="B35" s="207" t="s">
        <v>1510</v>
      </c>
      <c r="C35" s="208"/>
      <c r="D35" s="209" t="s">
        <v>682</v>
      </c>
      <c r="E35" s="210" t="s">
        <v>1485</v>
      </c>
      <c r="F35" s="207">
        <v>16</v>
      </c>
      <c r="G35" s="211"/>
      <c r="H35" s="212"/>
    </row>
    <row r="36" spans="2:8" ht="24.9" customHeight="1" x14ac:dyDescent="0.3">
      <c r="B36" s="207" t="s">
        <v>1511</v>
      </c>
      <c r="C36" s="208"/>
      <c r="D36" s="209" t="s">
        <v>684</v>
      </c>
      <c r="E36" s="210" t="s">
        <v>1485</v>
      </c>
      <c r="F36" s="207">
        <v>16</v>
      </c>
      <c r="G36" s="211"/>
      <c r="H36" s="212"/>
    </row>
    <row r="37" spans="2:8" ht="24.6" customHeight="1" x14ac:dyDescent="0.3">
      <c r="B37" s="207" t="s">
        <v>1512</v>
      </c>
      <c r="C37" s="208"/>
      <c r="D37" s="209" t="s">
        <v>686</v>
      </c>
      <c r="E37" s="210" t="s">
        <v>1485</v>
      </c>
      <c r="F37" s="207">
        <v>16</v>
      </c>
      <c r="G37" s="211"/>
      <c r="H37" s="212"/>
    </row>
    <row r="38" spans="2:8" ht="24.6" customHeight="1" x14ac:dyDescent="0.3">
      <c r="B38" s="207" t="s">
        <v>1513</v>
      </c>
      <c r="C38" s="208"/>
      <c r="D38" s="209" t="s">
        <v>688</v>
      </c>
      <c r="E38" s="210" t="s">
        <v>1485</v>
      </c>
      <c r="F38" s="207">
        <v>16</v>
      </c>
      <c r="G38" s="211"/>
      <c r="H38" s="212"/>
    </row>
    <row r="39" spans="2:8" ht="24.6" customHeight="1" x14ac:dyDescent="0.3">
      <c r="B39" s="207" t="s">
        <v>1514</v>
      </c>
      <c r="C39" s="208"/>
      <c r="D39" s="209" t="s">
        <v>690</v>
      </c>
      <c r="E39" s="210" t="s">
        <v>1485</v>
      </c>
      <c r="F39" s="207">
        <v>16</v>
      </c>
      <c r="G39" s="211"/>
      <c r="H39" s="212"/>
    </row>
    <row r="40" spans="2:8" ht="24.6" customHeight="1" x14ac:dyDescent="0.3">
      <c r="B40" s="207" t="s">
        <v>1515</v>
      </c>
      <c r="C40" s="208"/>
      <c r="D40" s="209" t="s">
        <v>692</v>
      </c>
      <c r="E40" s="210" t="s">
        <v>1485</v>
      </c>
      <c r="F40" s="207">
        <v>16</v>
      </c>
      <c r="G40" s="211"/>
      <c r="H40" s="212"/>
    </row>
    <row r="41" spans="2:8" ht="24.6" customHeight="1" x14ac:dyDescent="0.3">
      <c r="B41" s="207" t="s">
        <v>1516</v>
      </c>
      <c r="C41" s="208"/>
      <c r="D41" s="209" t="s">
        <v>694</v>
      </c>
      <c r="E41" s="210" t="s">
        <v>1485</v>
      </c>
      <c r="F41" s="207">
        <v>16</v>
      </c>
      <c r="G41" s="211"/>
      <c r="H41" s="212"/>
    </row>
    <row r="42" spans="2:8" ht="24.6" customHeight="1" x14ac:dyDescent="0.3">
      <c r="B42" s="207" t="s">
        <v>1517</v>
      </c>
      <c r="C42" s="208"/>
      <c r="D42" s="209" t="s">
        <v>696</v>
      </c>
      <c r="E42" s="210" t="s">
        <v>1485</v>
      </c>
      <c r="F42" s="207">
        <v>16</v>
      </c>
      <c r="G42" s="211"/>
      <c r="H42" s="212"/>
    </row>
    <row r="43" spans="2:8" ht="24.6" customHeight="1" x14ac:dyDescent="0.3">
      <c r="B43" s="207" t="s">
        <v>1518</v>
      </c>
      <c r="C43" s="208"/>
      <c r="D43" s="209" t="s">
        <v>698</v>
      </c>
      <c r="E43" s="210" t="s">
        <v>1485</v>
      </c>
      <c r="F43" s="207">
        <v>16</v>
      </c>
      <c r="G43" s="211"/>
      <c r="H43" s="212"/>
    </row>
    <row r="44" spans="2:8" ht="24.6" customHeight="1" x14ac:dyDescent="0.3">
      <c r="B44" s="207" t="s">
        <v>1519</v>
      </c>
      <c r="C44" s="208"/>
      <c r="D44" s="209" t="s">
        <v>700</v>
      </c>
      <c r="E44" s="210" t="s">
        <v>1485</v>
      </c>
      <c r="F44" s="207">
        <v>16</v>
      </c>
      <c r="G44" s="211"/>
      <c r="H44" s="212"/>
    </row>
    <row r="45" spans="2:8" ht="24.6" customHeight="1" x14ac:dyDescent="0.3">
      <c r="B45" s="207" t="s">
        <v>1520</v>
      </c>
      <c r="C45" s="208"/>
      <c r="D45" s="209" t="s">
        <v>702</v>
      </c>
      <c r="E45" s="210" t="s">
        <v>1485</v>
      </c>
      <c r="F45" s="207">
        <v>16</v>
      </c>
      <c r="G45" s="211"/>
      <c r="H45" s="212"/>
    </row>
    <row r="46" spans="2:8" ht="24.6" customHeight="1" x14ac:dyDescent="0.3">
      <c r="B46" s="207" t="s">
        <v>1521</v>
      </c>
      <c r="C46" s="208"/>
      <c r="D46" s="209" t="s">
        <v>704</v>
      </c>
      <c r="E46" s="210" t="s">
        <v>1485</v>
      </c>
      <c r="F46" s="207">
        <v>16</v>
      </c>
      <c r="G46" s="211"/>
      <c r="H46" s="212"/>
    </row>
    <row r="47" spans="2:8" ht="24.6" customHeight="1" x14ac:dyDescent="0.3">
      <c r="B47" s="207" t="s">
        <v>1522</v>
      </c>
      <c r="C47" s="208"/>
      <c r="D47" s="209" t="s">
        <v>706</v>
      </c>
      <c r="E47" s="210" t="s">
        <v>1485</v>
      </c>
      <c r="F47" s="207">
        <v>16</v>
      </c>
      <c r="G47" s="211"/>
      <c r="H47" s="212"/>
    </row>
    <row r="48" spans="2:8" ht="24.6" customHeight="1" x14ac:dyDescent="0.3">
      <c r="B48" s="207" t="s">
        <v>1523</v>
      </c>
      <c r="C48" s="208"/>
      <c r="D48" s="209" t="s">
        <v>708</v>
      </c>
      <c r="E48" s="210" t="s">
        <v>1485</v>
      </c>
      <c r="F48" s="207">
        <v>16</v>
      </c>
      <c r="G48" s="211"/>
      <c r="H48" s="212"/>
    </row>
    <row r="49" spans="2:8" ht="24.6" customHeight="1" x14ac:dyDescent="0.3">
      <c r="B49" s="207" t="s">
        <v>1524</v>
      </c>
      <c r="C49" s="208"/>
      <c r="D49" s="209" t="s">
        <v>710</v>
      </c>
      <c r="E49" s="210" t="s">
        <v>1485</v>
      </c>
      <c r="F49" s="207">
        <v>16</v>
      </c>
      <c r="G49" s="211"/>
      <c r="H49" s="212"/>
    </row>
    <row r="50" spans="2:8" ht="24.6" customHeight="1" x14ac:dyDescent="0.3">
      <c r="B50" s="207" t="s">
        <v>1525</v>
      </c>
      <c r="C50" s="208"/>
      <c r="D50" s="209" t="s">
        <v>712</v>
      </c>
      <c r="E50" s="210" t="s">
        <v>1485</v>
      </c>
      <c r="F50" s="207">
        <v>16</v>
      </c>
      <c r="G50" s="211"/>
      <c r="H50" s="212"/>
    </row>
    <row r="51" spans="2:8" ht="24.6" customHeight="1" x14ac:dyDescent="0.3">
      <c r="B51" s="207" t="s">
        <v>1526</v>
      </c>
      <c r="C51" s="208"/>
      <c r="D51" s="209" t="s">
        <v>714</v>
      </c>
      <c r="E51" s="210" t="s">
        <v>1485</v>
      </c>
      <c r="F51" s="207">
        <v>16</v>
      </c>
      <c r="G51" s="211"/>
      <c r="H51" s="212"/>
    </row>
    <row r="52" spans="2:8" ht="24.6" customHeight="1" x14ac:dyDescent="0.3">
      <c r="B52" s="207" t="s">
        <v>1527</v>
      </c>
      <c r="C52" s="208"/>
      <c r="D52" s="209" t="s">
        <v>716</v>
      </c>
      <c r="E52" s="210" t="s">
        <v>1485</v>
      </c>
      <c r="F52" s="207">
        <v>16</v>
      </c>
      <c r="G52" s="211"/>
      <c r="H52" s="212"/>
    </row>
    <row r="53" spans="2:8" ht="24.6" customHeight="1" x14ac:dyDescent="0.3">
      <c r="B53" s="207" t="s">
        <v>1528</v>
      </c>
      <c r="C53" s="208"/>
      <c r="D53" s="209" t="s">
        <v>718</v>
      </c>
      <c r="E53" s="210" t="s">
        <v>1485</v>
      </c>
      <c r="F53" s="207">
        <v>16</v>
      </c>
      <c r="G53" s="211"/>
      <c r="H53" s="212"/>
    </row>
    <row r="54" spans="2:8" ht="24.6" customHeight="1" x14ac:dyDescent="0.3">
      <c r="B54" s="207" t="s">
        <v>1529</v>
      </c>
      <c r="C54" s="208"/>
      <c r="D54" s="209" t="s">
        <v>720</v>
      </c>
      <c r="E54" s="210" t="s">
        <v>1485</v>
      </c>
      <c r="F54" s="207">
        <v>16</v>
      </c>
      <c r="G54" s="211"/>
      <c r="H54" s="212"/>
    </row>
    <row r="55" spans="2:8" ht="24.6" customHeight="1" x14ac:dyDescent="0.3">
      <c r="B55" s="207" t="s">
        <v>1530</v>
      </c>
      <c r="C55" s="208"/>
      <c r="D55" s="209" t="s">
        <v>722</v>
      </c>
      <c r="E55" s="210" t="s">
        <v>1485</v>
      </c>
      <c r="F55" s="207">
        <v>16</v>
      </c>
      <c r="G55" s="211"/>
      <c r="H55" s="212"/>
    </row>
    <row r="56" spans="2:8" ht="24.6" customHeight="1" x14ac:dyDescent="0.3">
      <c r="B56" s="207" t="s">
        <v>1531</v>
      </c>
      <c r="C56" s="208"/>
      <c r="D56" s="209" t="s">
        <v>724</v>
      </c>
      <c r="E56" s="210" t="s">
        <v>1485</v>
      </c>
      <c r="F56" s="207">
        <v>16</v>
      </c>
      <c r="G56" s="211"/>
      <c r="H56" s="212"/>
    </row>
    <row r="57" spans="2:8" ht="24.6" customHeight="1" x14ac:dyDescent="0.3">
      <c r="B57" s="207" t="s">
        <v>1532</v>
      </c>
      <c r="C57" s="208"/>
      <c r="D57" s="209" t="s">
        <v>726</v>
      </c>
      <c r="E57" s="210" t="s">
        <v>1485</v>
      </c>
      <c r="F57" s="207">
        <v>16</v>
      </c>
      <c r="G57" s="211"/>
      <c r="H57" s="212"/>
    </row>
    <row r="58" spans="2:8" ht="24.6" customHeight="1" x14ac:dyDescent="0.3">
      <c r="B58" s="207" t="s">
        <v>1533</v>
      </c>
      <c r="C58" s="208"/>
      <c r="D58" s="209" t="s">
        <v>728</v>
      </c>
      <c r="E58" s="210" t="s">
        <v>1485</v>
      </c>
      <c r="F58" s="207">
        <v>16</v>
      </c>
      <c r="G58" s="211"/>
      <c r="H58" s="212"/>
    </row>
    <row r="59" spans="2:8" ht="24.6" customHeight="1" x14ac:dyDescent="0.3">
      <c r="B59" s="207" t="s">
        <v>1534</v>
      </c>
      <c r="C59" s="208"/>
      <c r="D59" s="209" t="s">
        <v>730</v>
      </c>
      <c r="E59" s="210" t="s">
        <v>1485</v>
      </c>
      <c r="F59" s="207">
        <v>16</v>
      </c>
      <c r="G59" s="211"/>
      <c r="H59" s="212"/>
    </row>
    <row r="60" spans="2:8" ht="24.6" customHeight="1" x14ac:dyDescent="0.3">
      <c r="B60" s="207" t="s">
        <v>1535</v>
      </c>
      <c r="C60" s="208"/>
      <c r="D60" s="209" t="s">
        <v>732</v>
      </c>
      <c r="E60" s="210" t="s">
        <v>1485</v>
      </c>
      <c r="F60" s="207">
        <v>16</v>
      </c>
      <c r="G60" s="211"/>
      <c r="H60" s="212"/>
    </row>
    <row r="61" spans="2:8" ht="24.6" customHeight="1" x14ac:dyDescent="0.3">
      <c r="B61" s="207" t="s">
        <v>1536</v>
      </c>
      <c r="C61" s="208"/>
      <c r="D61" s="209" t="s">
        <v>734</v>
      </c>
      <c r="E61" s="210" t="s">
        <v>1485</v>
      </c>
      <c r="F61" s="207">
        <v>16</v>
      </c>
      <c r="G61" s="211"/>
      <c r="H61" s="212"/>
    </row>
    <row r="62" spans="2:8" ht="24.6" customHeight="1" x14ac:dyDescent="0.3">
      <c r="B62" s="207" t="s">
        <v>1537</v>
      </c>
      <c r="C62" s="208"/>
      <c r="D62" s="209" t="s">
        <v>736</v>
      </c>
      <c r="E62" s="210" t="s">
        <v>1485</v>
      </c>
      <c r="F62" s="207">
        <v>16</v>
      </c>
      <c r="G62" s="211"/>
      <c r="H62" s="212"/>
    </row>
    <row r="63" spans="2:8" ht="24.6" customHeight="1" x14ac:dyDescent="0.3">
      <c r="B63" s="207" t="s">
        <v>1538</v>
      </c>
      <c r="C63" s="208"/>
      <c r="D63" s="209" t="s">
        <v>738</v>
      </c>
      <c r="E63" s="210" t="s">
        <v>1485</v>
      </c>
      <c r="F63" s="207">
        <v>16</v>
      </c>
      <c r="G63" s="211"/>
      <c r="H63" s="212"/>
    </row>
    <row r="64" spans="2:8" ht="24.6" customHeight="1" x14ac:dyDescent="0.3">
      <c r="B64" s="207" t="s">
        <v>1539</v>
      </c>
      <c r="C64" s="208"/>
      <c r="D64" s="209" t="s">
        <v>740</v>
      </c>
      <c r="E64" s="210" t="s">
        <v>1485</v>
      </c>
      <c r="F64" s="207">
        <v>16</v>
      </c>
      <c r="G64" s="211"/>
      <c r="H64" s="212"/>
    </row>
    <row r="65" spans="2:8" ht="24.6" customHeight="1" x14ac:dyDescent="0.3">
      <c r="B65" s="207" t="s">
        <v>1540</v>
      </c>
      <c r="C65" s="208"/>
      <c r="D65" s="209" t="s">
        <v>742</v>
      </c>
      <c r="E65" s="210" t="s">
        <v>1485</v>
      </c>
      <c r="F65" s="207">
        <v>16</v>
      </c>
      <c r="G65" s="211"/>
      <c r="H65" s="212"/>
    </row>
    <row r="66" spans="2:8" ht="24.6" customHeight="1" x14ac:dyDescent="0.3">
      <c r="B66" s="207" t="s">
        <v>1541</v>
      </c>
      <c r="C66" s="208"/>
      <c r="D66" s="209" t="s">
        <v>744</v>
      </c>
      <c r="E66" s="210" t="s">
        <v>1485</v>
      </c>
      <c r="F66" s="207">
        <v>16</v>
      </c>
      <c r="G66" s="211"/>
      <c r="H66" s="212"/>
    </row>
    <row r="67" spans="2:8" ht="24.6" customHeight="1" x14ac:dyDescent="0.3">
      <c r="B67" s="207" t="s">
        <v>1542</v>
      </c>
      <c r="C67" s="208"/>
      <c r="D67" s="209" t="s">
        <v>746</v>
      </c>
      <c r="E67" s="210" t="s">
        <v>1485</v>
      </c>
      <c r="F67" s="207">
        <v>16</v>
      </c>
      <c r="G67" s="211"/>
      <c r="H67" s="212"/>
    </row>
    <row r="68" spans="2:8" ht="24.6" customHeight="1" x14ac:dyDescent="0.3">
      <c r="B68" s="207" t="s">
        <v>1543</v>
      </c>
      <c r="C68" s="208"/>
      <c r="D68" s="209" t="s">
        <v>748</v>
      </c>
      <c r="E68" s="210" t="s">
        <v>1485</v>
      </c>
      <c r="F68" s="207">
        <v>16</v>
      </c>
      <c r="G68" s="211"/>
      <c r="H68" s="212"/>
    </row>
    <row r="69" spans="2:8" ht="24.6" customHeight="1" x14ac:dyDescent="0.3">
      <c r="B69" s="207" t="s">
        <v>1544</v>
      </c>
      <c r="C69" s="208"/>
      <c r="D69" s="209" t="s">
        <v>750</v>
      </c>
      <c r="E69" s="210" t="s">
        <v>1485</v>
      </c>
      <c r="F69" s="207">
        <v>16</v>
      </c>
      <c r="G69" s="211"/>
      <c r="H69" s="212"/>
    </row>
    <row r="70" spans="2:8" ht="24.6" customHeight="1" x14ac:dyDescent="0.3">
      <c r="B70" s="207" t="s">
        <v>1545</v>
      </c>
      <c r="C70" s="208"/>
      <c r="D70" s="209" t="s">
        <v>752</v>
      </c>
      <c r="E70" s="210" t="s">
        <v>1485</v>
      </c>
      <c r="F70" s="207">
        <v>16</v>
      </c>
      <c r="G70" s="211"/>
      <c r="H70" s="212"/>
    </row>
    <row r="71" spans="2:8" ht="24.6" customHeight="1" x14ac:dyDescent="0.3">
      <c r="B71" s="207" t="s">
        <v>1546</v>
      </c>
      <c r="C71" s="208"/>
      <c r="D71" s="209" t="s">
        <v>754</v>
      </c>
      <c r="E71" s="210" t="s">
        <v>1485</v>
      </c>
      <c r="F71" s="207">
        <v>16</v>
      </c>
      <c r="G71" s="211"/>
      <c r="H71" s="212"/>
    </row>
    <row r="72" spans="2:8" ht="24.6" customHeight="1" x14ac:dyDescent="0.3">
      <c r="B72" s="207" t="s">
        <v>1547</v>
      </c>
      <c r="C72" s="208"/>
      <c r="D72" s="209" t="s">
        <v>756</v>
      </c>
      <c r="E72" s="210" t="s">
        <v>1485</v>
      </c>
      <c r="F72" s="207">
        <v>16</v>
      </c>
      <c r="G72" s="211"/>
      <c r="H72" s="212"/>
    </row>
    <row r="73" spans="2:8" ht="24.6" customHeight="1" x14ac:dyDescent="0.3">
      <c r="B73" s="207" t="s">
        <v>1548</v>
      </c>
      <c r="C73" s="208"/>
      <c r="D73" s="209" t="s">
        <v>758</v>
      </c>
      <c r="E73" s="210" t="s">
        <v>1485</v>
      </c>
      <c r="F73" s="207">
        <v>16</v>
      </c>
      <c r="G73" s="211"/>
      <c r="H73" s="212"/>
    </row>
    <row r="74" spans="2:8" ht="24.6" customHeight="1" x14ac:dyDescent="0.3">
      <c r="B74" s="207" t="s">
        <v>1549</v>
      </c>
      <c r="C74" s="208"/>
      <c r="D74" s="209" t="s">
        <v>760</v>
      </c>
      <c r="E74" s="210" t="s">
        <v>1485</v>
      </c>
      <c r="F74" s="207">
        <v>16</v>
      </c>
      <c r="G74" s="211"/>
      <c r="H74" s="212"/>
    </row>
    <row r="75" spans="2:8" ht="24.6" customHeight="1" x14ac:dyDescent="0.3">
      <c r="B75" s="207" t="s">
        <v>1550</v>
      </c>
      <c r="C75" s="208"/>
      <c r="D75" s="209" t="s">
        <v>762</v>
      </c>
      <c r="E75" s="210" t="s">
        <v>1485</v>
      </c>
      <c r="F75" s="207">
        <v>16</v>
      </c>
      <c r="G75" s="211"/>
      <c r="H75" s="212"/>
    </row>
    <row r="76" spans="2:8" ht="24.6" customHeight="1" x14ac:dyDescent="0.3">
      <c r="B76" s="207" t="s">
        <v>1551</v>
      </c>
      <c r="C76" s="208"/>
      <c r="D76" s="209" t="s">
        <v>764</v>
      </c>
      <c r="E76" s="210" t="s">
        <v>1485</v>
      </c>
      <c r="F76" s="207">
        <v>16</v>
      </c>
      <c r="G76" s="211"/>
      <c r="H76" s="212"/>
    </row>
    <row r="77" spans="2:8" ht="24.6" customHeight="1" x14ac:dyDescent="0.3">
      <c r="B77" s="207" t="s">
        <v>1552</v>
      </c>
      <c r="C77" s="208"/>
      <c r="D77" s="209" t="s">
        <v>766</v>
      </c>
      <c r="E77" s="210" t="s">
        <v>1485</v>
      </c>
      <c r="F77" s="207">
        <v>16</v>
      </c>
      <c r="G77" s="211"/>
      <c r="H77" s="212"/>
    </row>
    <row r="78" spans="2:8" ht="24.6" customHeight="1" x14ac:dyDescent="0.3">
      <c r="B78" s="207" t="s">
        <v>1553</v>
      </c>
      <c r="C78" s="208"/>
      <c r="D78" s="209" t="s">
        <v>768</v>
      </c>
      <c r="E78" s="210" t="s">
        <v>1485</v>
      </c>
      <c r="F78" s="207">
        <v>16</v>
      </c>
      <c r="G78" s="211"/>
      <c r="H78" s="212"/>
    </row>
    <row r="79" spans="2:8" ht="24.6" customHeight="1" x14ac:dyDescent="0.3">
      <c r="B79" s="207" t="s">
        <v>1554</v>
      </c>
      <c r="C79" s="208"/>
      <c r="D79" s="209" t="s">
        <v>770</v>
      </c>
      <c r="E79" s="210" t="s">
        <v>1485</v>
      </c>
      <c r="F79" s="207">
        <v>16</v>
      </c>
      <c r="G79" s="211"/>
      <c r="H79" s="212"/>
    </row>
    <row r="80" spans="2:8" ht="24.6" customHeight="1" x14ac:dyDescent="0.3">
      <c r="B80" s="207" t="s">
        <v>1555</v>
      </c>
      <c r="C80" s="208"/>
      <c r="D80" s="209" t="s">
        <v>772</v>
      </c>
      <c r="E80" s="210" t="s">
        <v>1485</v>
      </c>
      <c r="F80" s="207">
        <v>16</v>
      </c>
      <c r="G80" s="211"/>
      <c r="H80" s="212"/>
    </row>
    <row r="81" spans="2:8" ht="24.6" customHeight="1" x14ac:dyDescent="0.3">
      <c r="B81" s="207" t="s">
        <v>1556</v>
      </c>
      <c r="C81" s="208"/>
      <c r="D81" s="209" t="s">
        <v>774</v>
      </c>
      <c r="E81" s="210" t="s">
        <v>1485</v>
      </c>
      <c r="F81" s="207">
        <v>16</v>
      </c>
      <c r="G81" s="211"/>
      <c r="H81" s="212"/>
    </row>
    <row r="82" spans="2:8" ht="24.6" customHeight="1" x14ac:dyDescent="0.3">
      <c r="B82" s="207" t="s">
        <v>1557</v>
      </c>
      <c r="C82" s="208"/>
      <c r="D82" s="209" t="s">
        <v>776</v>
      </c>
      <c r="E82" s="210" t="s">
        <v>1485</v>
      </c>
      <c r="F82" s="207">
        <v>16</v>
      </c>
      <c r="G82" s="211"/>
      <c r="H82" s="212"/>
    </row>
    <row r="83" spans="2:8" ht="24.6" customHeight="1" x14ac:dyDescent="0.3">
      <c r="B83" s="207" t="s">
        <v>1558</v>
      </c>
      <c r="C83" s="208"/>
      <c r="D83" s="209" t="s">
        <v>778</v>
      </c>
      <c r="E83" s="210" t="s">
        <v>1485</v>
      </c>
      <c r="F83" s="207">
        <v>16</v>
      </c>
      <c r="G83" s="211"/>
      <c r="H83" s="212"/>
    </row>
    <row r="84" spans="2:8" ht="24.6" customHeight="1" x14ac:dyDescent="0.3">
      <c r="B84" s="207" t="s">
        <v>1559</v>
      </c>
      <c r="C84" s="208"/>
      <c r="D84" s="209" t="s">
        <v>780</v>
      </c>
      <c r="E84" s="210" t="s">
        <v>1485</v>
      </c>
      <c r="F84" s="207">
        <v>16</v>
      </c>
      <c r="G84" s="211"/>
      <c r="H84" s="212"/>
    </row>
    <row r="85" spans="2:8" ht="24.6" customHeight="1" x14ac:dyDescent="0.3">
      <c r="B85" s="207" t="s">
        <v>1560</v>
      </c>
      <c r="C85" s="208"/>
      <c r="D85" s="209" t="s">
        <v>782</v>
      </c>
      <c r="E85" s="210" t="s">
        <v>1485</v>
      </c>
      <c r="F85" s="207">
        <v>16</v>
      </c>
      <c r="G85" s="211"/>
      <c r="H85" s="212"/>
    </row>
    <row r="86" spans="2:8" ht="24.6" customHeight="1" x14ac:dyDescent="0.3">
      <c r="B86" s="207" t="s">
        <v>1561</v>
      </c>
      <c r="C86" s="208"/>
      <c r="D86" s="209" t="s">
        <v>784</v>
      </c>
      <c r="E86" s="210" t="s">
        <v>1485</v>
      </c>
      <c r="F86" s="207">
        <v>16</v>
      </c>
      <c r="G86" s="211"/>
      <c r="H86" s="212"/>
    </row>
    <row r="87" spans="2:8" ht="24.6" customHeight="1" x14ac:dyDescent="0.3">
      <c r="B87" s="207" t="s">
        <v>1562</v>
      </c>
      <c r="C87" s="208"/>
      <c r="D87" s="209" t="s">
        <v>786</v>
      </c>
      <c r="E87" s="210" t="s">
        <v>1485</v>
      </c>
      <c r="F87" s="207">
        <v>16</v>
      </c>
      <c r="G87" s="211"/>
      <c r="H87" s="212"/>
    </row>
    <row r="88" spans="2:8" ht="24.6" customHeight="1" x14ac:dyDescent="0.3">
      <c r="B88" s="207" t="s">
        <v>1563</v>
      </c>
      <c r="C88" s="208"/>
      <c r="D88" s="209" t="s">
        <v>788</v>
      </c>
      <c r="E88" s="210" t="s">
        <v>1485</v>
      </c>
      <c r="F88" s="207">
        <v>16</v>
      </c>
      <c r="G88" s="211"/>
      <c r="H88" s="212"/>
    </row>
    <row r="89" spans="2:8" ht="24.6" customHeight="1" x14ac:dyDescent="0.3">
      <c r="B89" s="207" t="s">
        <v>1564</v>
      </c>
      <c r="C89" s="208"/>
      <c r="D89" s="209" t="s">
        <v>790</v>
      </c>
      <c r="E89" s="210" t="s">
        <v>1485</v>
      </c>
      <c r="F89" s="207">
        <v>16</v>
      </c>
      <c r="G89" s="211"/>
      <c r="H89" s="212"/>
    </row>
    <row r="90" spans="2:8" ht="24.6" customHeight="1" x14ac:dyDescent="0.3">
      <c r="B90" s="207" t="s">
        <v>1565</v>
      </c>
      <c r="C90" s="208"/>
      <c r="D90" s="209" t="s">
        <v>792</v>
      </c>
      <c r="E90" s="210" t="s">
        <v>1485</v>
      </c>
      <c r="F90" s="207">
        <v>16</v>
      </c>
      <c r="G90" s="211"/>
      <c r="H90" s="212"/>
    </row>
    <row r="91" spans="2:8" ht="24.6" customHeight="1" x14ac:dyDescent="0.3">
      <c r="B91" s="207" t="s">
        <v>1566</v>
      </c>
      <c r="C91" s="208"/>
      <c r="D91" s="209" t="s">
        <v>794</v>
      </c>
      <c r="E91" s="210" t="s">
        <v>1485</v>
      </c>
      <c r="F91" s="207">
        <v>16</v>
      </c>
      <c r="G91" s="211"/>
      <c r="H91" s="212"/>
    </row>
    <row r="92" spans="2:8" ht="24.6" customHeight="1" x14ac:dyDescent="0.3">
      <c r="B92" s="207" t="s">
        <v>1567</v>
      </c>
      <c r="C92" s="208"/>
      <c r="D92" s="209" t="s">
        <v>796</v>
      </c>
      <c r="E92" s="210" t="s">
        <v>1485</v>
      </c>
      <c r="F92" s="207">
        <v>16</v>
      </c>
      <c r="G92" s="211"/>
      <c r="H92" s="212"/>
    </row>
    <row r="93" spans="2:8" ht="24.6" customHeight="1" x14ac:dyDescent="0.3">
      <c r="B93" s="207" t="s">
        <v>1568</v>
      </c>
      <c r="C93" s="208"/>
      <c r="D93" s="209" t="s">
        <v>798</v>
      </c>
      <c r="E93" s="210" t="s">
        <v>1485</v>
      </c>
      <c r="F93" s="207">
        <v>16</v>
      </c>
      <c r="G93" s="211"/>
      <c r="H93" s="212"/>
    </row>
    <row r="94" spans="2:8" ht="24.6" customHeight="1" x14ac:dyDescent="0.3">
      <c r="B94" s="207" t="s">
        <v>1569</v>
      </c>
      <c r="C94" s="208"/>
      <c r="D94" s="209" t="s">
        <v>800</v>
      </c>
      <c r="E94" s="210" t="s">
        <v>1485</v>
      </c>
      <c r="F94" s="207">
        <v>16</v>
      </c>
      <c r="G94" s="211"/>
      <c r="H94" s="212"/>
    </row>
    <row r="95" spans="2:8" ht="24.6" customHeight="1" x14ac:dyDescent="0.3">
      <c r="B95" s="207" t="s">
        <v>1570</v>
      </c>
      <c r="C95" s="208"/>
      <c r="D95" s="209" t="s">
        <v>802</v>
      </c>
      <c r="E95" s="210" t="s">
        <v>1485</v>
      </c>
      <c r="F95" s="207">
        <v>16</v>
      </c>
      <c r="G95" s="211"/>
      <c r="H95" s="212"/>
    </row>
    <row r="96" spans="2:8" ht="24.6" customHeight="1" x14ac:dyDescent="0.3">
      <c r="B96" s="207" t="s">
        <v>1571</v>
      </c>
      <c r="C96" s="208"/>
      <c r="D96" s="209" t="s">
        <v>804</v>
      </c>
      <c r="E96" s="210" t="s">
        <v>1485</v>
      </c>
      <c r="F96" s="207">
        <v>16</v>
      </c>
      <c r="G96" s="211"/>
      <c r="H96" s="212"/>
    </row>
    <row r="97" spans="2:8" ht="24.6" customHeight="1" x14ac:dyDescent="0.3">
      <c r="B97" s="207" t="s">
        <v>1572</v>
      </c>
      <c r="C97" s="208"/>
      <c r="D97" s="209" t="s">
        <v>806</v>
      </c>
      <c r="E97" s="210" t="s">
        <v>1485</v>
      </c>
      <c r="F97" s="207">
        <v>16</v>
      </c>
      <c r="G97" s="211"/>
      <c r="H97" s="212"/>
    </row>
    <row r="98" spans="2:8" ht="24.6" customHeight="1" x14ac:dyDescent="0.3">
      <c r="B98" s="207" t="s">
        <v>1573</v>
      </c>
      <c r="C98" s="208"/>
      <c r="D98" s="209" t="s">
        <v>808</v>
      </c>
      <c r="E98" s="210" t="s">
        <v>1485</v>
      </c>
      <c r="F98" s="207">
        <v>16</v>
      </c>
      <c r="G98" s="211"/>
      <c r="H98" s="212"/>
    </row>
    <row r="99" spans="2:8" ht="24.6" customHeight="1" x14ac:dyDescent="0.3">
      <c r="B99" s="207" t="s">
        <v>1574</v>
      </c>
      <c r="C99" s="208"/>
      <c r="D99" s="209" t="s">
        <v>810</v>
      </c>
      <c r="E99" s="210" t="s">
        <v>1485</v>
      </c>
      <c r="F99" s="207">
        <v>16</v>
      </c>
      <c r="G99" s="211"/>
      <c r="H99" s="212"/>
    </row>
    <row r="100" spans="2:8" ht="24.6" customHeight="1" x14ac:dyDescent="0.3">
      <c r="B100" s="207" t="s">
        <v>1575</v>
      </c>
      <c r="C100" s="208"/>
      <c r="D100" s="209" t="s">
        <v>812</v>
      </c>
      <c r="E100" s="210" t="s">
        <v>1485</v>
      </c>
      <c r="F100" s="207">
        <v>16</v>
      </c>
      <c r="G100" s="211"/>
      <c r="H100" s="212"/>
    </row>
    <row r="101" spans="2:8" ht="24.6" customHeight="1" x14ac:dyDescent="0.3">
      <c r="B101" s="207" t="s">
        <v>1576</v>
      </c>
      <c r="C101" s="208"/>
      <c r="D101" s="209" t="s">
        <v>814</v>
      </c>
      <c r="E101" s="210" t="s">
        <v>1485</v>
      </c>
      <c r="F101" s="207">
        <v>16</v>
      </c>
      <c r="G101" s="211"/>
      <c r="H101" s="212"/>
    </row>
    <row r="102" spans="2:8" ht="24.6" customHeight="1" x14ac:dyDescent="0.3">
      <c r="B102" s="207" t="s">
        <v>1577</v>
      </c>
      <c r="C102" s="208"/>
      <c r="D102" s="209" t="s">
        <v>816</v>
      </c>
      <c r="E102" s="210" t="s">
        <v>1485</v>
      </c>
      <c r="F102" s="207">
        <v>16</v>
      </c>
      <c r="G102" s="211"/>
      <c r="H102" s="212"/>
    </row>
    <row r="103" spans="2:8" ht="24.6" customHeight="1" x14ac:dyDescent="0.3">
      <c r="B103" s="207" t="s">
        <v>1578</v>
      </c>
      <c r="C103" s="208"/>
      <c r="D103" s="209" t="s">
        <v>818</v>
      </c>
      <c r="E103" s="210" t="s">
        <v>1485</v>
      </c>
      <c r="F103" s="207">
        <v>16</v>
      </c>
      <c r="G103" s="211"/>
      <c r="H103" s="212"/>
    </row>
    <row r="104" spans="2:8" ht="24.6" customHeight="1" x14ac:dyDescent="0.3">
      <c r="B104" s="207" t="s">
        <v>1579</v>
      </c>
      <c r="C104" s="208"/>
      <c r="D104" s="209" t="s">
        <v>820</v>
      </c>
      <c r="E104" s="210" t="s">
        <v>1485</v>
      </c>
      <c r="F104" s="207">
        <v>16</v>
      </c>
      <c r="G104" s="211"/>
      <c r="H104" s="212"/>
    </row>
    <row r="105" spans="2:8" ht="24.6" customHeight="1" x14ac:dyDescent="0.3">
      <c r="B105" s="207" t="s">
        <v>1580</v>
      </c>
      <c r="C105" s="208"/>
      <c r="D105" s="209" t="s">
        <v>822</v>
      </c>
      <c r="E105" s="210" t="s">
        <v>1485</v>
      </c>
      <c r="F105" s="207">
        <v>16</v>
      </c>
      <c r="G105" s="211"/>
      <c r="H105" s="212"/>
    </row>
    <row r="106" spans="2:8" ht="24.6" customHeight="1" x14ac:dyDescent="0.3">
      <c r="B106" s="207" t="s">
        <v>1581</v>
      </c>
      <c r="C106" s="208"/>
      <c r="D106" s="209" t="s">
        <v>824</v>
      </c>
      <c r="E106" s="210" t="s">
        <v>1485</v>
      </c>
      <c r="F106" s="207">
        <v>16</v>
      </c>
      <c r="G106" s="211"/>
      <c r="H106" s="212"/>
    </row>
    <row r="107" spans="2:8" ht="24.6" customHeight="1" x14ac:dyDescent="0.3">
      <c r="B107" s="207" t="s">
        <v>1582</v>
      </c>
      <c r="C107" s="208"/>
      <c r="D107" s="209" t="s">
        <v>826</v>
      </c>
      <c r="E107" s="210" t="s">
        <v>1485</v>
      </c>
      <c r="F107" s="207">
        <v>16</v>
      </c>
      <c r="G107" s="211"/>
      <c r="H107" s="212"/>
    </row>
    <row r="108" spans="2:8" ht="24.6" customHeight="1" x14ac:dyDescent="0.3">
      <c r="B108" s="207" t="s">
        <v>1583</v>
      </c>
      <c r="C108" s="208"/>
      <c r="D108" s="209" t="s">
        <v>828</v>
      </c>
      <c r="E108" s="210" t="s">
        <v>1485</v>
      </c>
      <c r="F108" s="207">
        <v>16</v>
      </c>
      <c r="G108" s="211"/>
      <c r="H108" s="212"/>
    </row>
    <row r="109" spans="2:8" ht="24.6" customHeight="1" x14ac:dyDescent="0.3">
      <c r="B109" s="207" t="s">
        <v>1584</v>
      </c>
      <c r="C109" s="208"/>
      <c r="D109" s="209" t="s">
        <v>830</v>
      </c>
      <c r="E109" s="210" t="s">
        <v>1485</v>
      </c>
      <c r="F109" s="207">
        <v>16</v>
      </c>
      <c r="G109" s="211"/>
      <c r="H109" s="212"/>
    </row>
    <row r="110" spans="2:8" ht="24.6" customHeight="1" x14ac:dyDescent="0.3">
      <c r="B110" s="207" t="s">
        <v>1585</v>
      </c>
      <c r="C110" s="208"/>
      <c r="D110" s="209" t="s">
        <v>832</v>
      </c>
      <c r="E110" s="210" t="s">
        <v>1485</v>
      </c>
      <c r="F110" s="207">
        <v>16</v>
      </c>
      <c r="G110" s="211"/>
      <c r="H110" s="212"/>
    </row>
    <row r="111" spans="2:8" ht="24.6" customHeight="1" x14ac:dyDescent="0.3">
      <c r="B111" s="207" t="s">
        <v>1586</v>
      </c>
      <c r="C111" s="208"/>
      <c r="D111" s="209" t="s">
        <v>834</v>
      </c>
      <c r="E111" s="210" t="s">
        <v>1485</v>
      </c>
      <c r="F111" s="207">
        <v>16</v>
      </c>
      <c r="G111" s="211"/>
      <c r="H111" s="212"/>
    </row>
    <row r="112" spans="2:8" ht="24.6" customHeight="1" x14ac:dyDescent="0.3">
      <c r="B112" s="207" t="s">
        <v>1587</v>
      </c>
      <c r="C112" s="208"/>
      <c r="D112" s="209" t="s">
        <v>836</v>
      </c>
      <c r="E112" s="210" t="s">
        <v>1485</v>
      </c>
      <c r="F112" s="207">
        <v>16</v>
      </c>
      <c r="G112" s="211"/>
      <c r="H112" s="212"/>
    </row>
    <row r="113" spans="2:8" ht="24.6" customHeight="1" x14ac:dyDescent="0.3">
      <c r="B113" s="207" t="s">
        <v>1588</v>
      </c>
      <c r="C113" s="208"/>
      <c r="D113" s="209" t="s">
        <v>838</v>
      </c>
      <c r="E113" s="210" t="s">
        <v>1485</v>
      </c>
      <c r="F113" s="207">
        <v>16</v>
      </c>
      <c r="G113" s="211"/>
      <c r="H113" s="212"/>
    </row>
    <row r="114" spans="2:8" ht="24.6" customHeight="1" x14ac:dyDescent="0.3">
      <c r="B114" s="207" t="s">
        <v>1589</v>
      </c>
      <c r="C114" s="208"/>
      <c r="D114" s="209" t="s">
        <v>840</v>
      </c>
      <c r="E114" s="210" t="s">
        <v>1485</v>
      </c>
      <c r="F114" s="207">
        <v>16</v>
      </c>
      <c r="G114" s="211"/>
      <c r="H114" s="212"/>
    </row>
    <row r="115" spans="2:8" ht="24.6" customHeight="1" x14ac:dyDescent="0.3">
      <c r="B115" s="207" t="s">
        <v>1590</v>
      </c>
      <c r="C115" s="208"/>
      <c r="D115" s="209" t="s">
        <v>842</v>
      </c>
      <c r="E115" s="210" t="s">
        <v>1485</v>
      </c>
      <c r="F115" s="207">
        <v>16</v>
      </c>
      <c r="G115" s="211"/>
      <c r="H115" s="212"/>
    </row>
    <row r="116" spans="2:8" ht="24.6" customHeight="1" x14ac:dyDescent="0.3">
      <c r="B116" s="207" t="s">
        <v>1591</v>
      </c>
      <c r="C116" s="208"/>
      <c r="D116" s="209" t="s">
        <v>844</v>
      </c>
      <c r="E116" s="210" t="s">
        <v>1485</v>
      </c>
      <c r="F116" s="207">
        <v>16</v>
      </c>
      <c r="G116" s="211"/>
      <c r="H116" s="212"/>
    </row>
    <row r="117" spans="2:8" ht="24.6" customHeight="1" x14ac:dyDescent="0.3">
      <c r="B117" s="207" t="s">
        <v>1592</v>
      </c>
      <c r="C117" s="208"/>
      <c r="D117" s="209" t="s">
        <v>846</v>
      </c>
      <c r="E117" s="210" t="s">
        <v>1485</v>
      </c>
      <c r="F117" s="207">
        <v>16</v>
      </c>
      <c r="G117" s="211"/>
      <c r="H117" s="212"/>
    </row>
    <row r="118" spans="2:8" ht="24.6" customHeight="1" x14ac:dyDescent="0.3">
      <c r="B118" s="207" t="s">
        <v>1593</v>
      </c>
      <c r="C118" s="208"/>
      <c r="D118" s="209" t="s">
        <v>848</v>
      </c>
      <c r="E118" s="210" t="s">
        <v>1485</v>
      </c>
      <c r="F118" s="207">
        <v>16</v>
      </c>
      <c r="G118" s="211"/>
      <c r="H118" s="212"/>
    </row>
    <row r="119" spans="2:8" ht="24.6" customHeight="1" x14ac:dyDescent="0.3">
      <c r="B119" s="207" t="s">
        <v>1594</v>
      </c>
      <c r="C119" s="208"/>
      <c r="D119" s="209" t="s">
        <v>850</v>
      </c>
      <c r="E119" s="210" t="s">
        <v>1485</v>
      </c>
      <c r="F119" s="207">
        <v>16</v>
      </c>
      <c r="G119" s="211"/>
      <c r="H119" s="212"/>
    </row>
    <row r="120" spans="2:8" ht="24.6" customHeight="1" x14ac:dyDescent="0.3">
      <c r="B120" s="207" t="s">
        <v>1595</v>
      </c>
      <c r="C120" s="208"/>
      <c r="D120" s="209" t="s">
        <v>852</v>
      </c>
      <c r="E120" s="210" t="s">
        <v>1485</v>
      </c>
      <c r="F120" s="207">
        <v>16</v>
      </c>
      <c r="G120" s="211"/>
      <c r="H120" s="212"/>
    </row>
    <row r="121" spans="2:8" ht="24.6" customHeight="1" x14ac:dyDescent="0.3">
      <c r="B121" s="207" t="s">
        <v>1596</v>
      </c>
      <c r="C121" s="208"/>
      <c r="D121" s="209" t="s">
        <v>854</v>
      </c>
      <c r="E121" s="210" t="s">
        <v>1485</v>
      </c>
      <c r="F121" s="207">
        <v>16</v>
      </c>
      <c r="G121" s="211"/>
      <c r="H121" s="212"/>
    </row>
    <row r="122" spans="2:8" ht="24.6" customHeight="1" x14ac:dyDescent="0.3">
      <c r="B122" s="207" t="s">
        <v>1597</v>
      </c>
      <c r="C122" s="208"/>
      <c r="D122" s="209" t="s">
        <v>856</v>
      </c>
      <c r="E122" s="210" t="s">
        <v>1485</v>
      </c>
      <c r="F122" s="207">
        <v>16</v>
      </c>
      <c r="G122" s="211"/>
      <c r="H122" s="212"/>
    </row>
    <row r="123" spans="2:8" ht="24.6" customHeight="1" x14ac:dyDescent="0.3">
      <c r="B123" s="207" t="s">
        <v>1598</v>
      </c>
      <c r="C123" s="208"/>
      <c r="D123" s="209" t="s">
        <v>858</v>
      </c>
      <c r="E123" s="210" t="s">
        <v>1485</v>
      </c>
      <c r="F123" s="207">
        <v>16</v>
      </c>
      <c r="G123" s="211"/>
      <c r="H123" s="212"/>
    </row>
    <row r="124" spans="2:8" ht="24.6" customHeight="1" x14ac:dyDescent="0.3">
      <c r="B124" s="207" t="s">
        <v>1599</v>
      </c>
      <c r="C124" s="208"/>
      <c r="D124" s="209" t="s">
        <v>860</v>
      </c>
      <c r="E124" s="210" t="s">
        <v>1485</v>
      </c>
      <c r="F124" s="207">
        <v>16</v>
      </c>
      <c r="G124" s="211"/>
      <c r="H124" s="212"/>
    </row>
    <row r="125" spans="2:8" ht="24.6" customHeight="1" x14ac:dyDescent="0.3">
      <c r="B125" s="207" t="s">
        <v>1600</v>
      </c>
      <c r="C125" s="208"/>
      <c r="D125" s="209" t="s">
        <v>862</v>
      </c>
      <c r="E125" s="210" t="s">
        <v>1485</v>
      </c>
      <c r="F125" s="207">
        <v>16</v>
      </c>
      <c r="G125" s="211"/>
      <c r="H125" s="212"/>
    </row>
    <row r="126" spans="2:8" ht="24.6" customHeight="1" x14ac:dyDescent="0.3">
      <c r="B126" s="207" t="s">
        <v>1601</v>
      </c>
      <c r="C126" s="208"/>
      <c r="D126" s="209" t="s">
        <v>864</v>
      </c>
      <c r="E126" s="210" t="s">
        <v>1485</v>
      </c>
      <c r="F126" s="207">
        <v>16</v>
      </c>
      <c r="G126" s="211"/>
      <c r="H126" s="212"/>
    </row>
    <row r="127" spans="2:8" ht="24.6" customHeight="1" x14ac:dyDescent="0.3">
      <c r="B127" s="207" t="s">
        <v>1602</v>
      </c>
      <c r="C127" s="208"/>
      <c r="D127" s="209" t="s">
        <v>866</v>
      </c>
      <c r="E127" s="210" t="s">
        <v>1485</v>
      </c>
      <c r="F127" s="207">
        <v>16</v>
      </c>
      <c r="G127" s="211"/>
      <c r="H127" s="212"/>
    </row>
    <row r="128" spans="2:8" ht="24.6" customHeight="1" x14ac:dyDescent="0.3">
      <c r="B128" s="207" t="s">
        <v>1603</v>
      </c>
      <c r="C128" s="208"/>
      <c r="D128" s="209" t="s">
        <v>868</v>
      </c>
      <c r="E128" s="210" t="s">
        <v>1485</v>
      </c>
      <c r="F128" s="207">
        <v>16</v>
      </c>
      <c r="G128" s="211"/>
      <c r="H128" s="212"/>
    </row>
    <row r="129" spans="2:8" ht="24.6" customHeight="1" x14ac:dyDescent="0.3">
      <c r="B129" s="207" t="s">
        <v>1604</v>
      </c>
      <c r="C129" s="208"/>
      <c r="D129" s="209" t="s">
        <v>870</v>
      </c>
      <c r="E129" s="210" t="s">
        <v>1485</v>
      </c>
      <c r="F129" s="207">
        <v>16</v>
      </c>
      <c r="G129" s="211"/>
      <c r="H129" s="212"/>
    </row>
    <row r="130" spans="2:8" ht="24.6" customHeight="1" x14ac:dyDescent="0.3">
      <c r="B130" s="207" t="s">
        <v>1605</v>
      </c>
      <c r="C130" s="208"/>
      <c r="D130" s="209" t="s">
        <v>872</v>
      </c>
      <c r="E130" s="210" t="s">
        <v>1485</v>
      </c>
      <c r="F130" s="207">
        <v>16</v>
      </c>
      <c r="G130" s="211"/>
      <c r="H130" s="212"/>
    </row>
    <row r="131" spans="2:8" ht="24.6" customHeight="1" x14ac:dyDescent="0.3">
      <c r="B131" s="207" t="s">
        <v>1606</v>
      </c>
      <c r="C131" s="208"/>
      <c r="D131" s="209" t="s">
        <v>874</v>
      </c>
      <c r="E131" s="210" t="s">
        <v>1485</v>
      </c>
      <c r="F131" s="207">
        <v>16</v>
      </c>
      <c r="G131" s="211"/>
      <c r="H131" s="212"/>
    </row>
    <row r="132" spans="2:8" ht="24.6" customHeight="1" x14ac:dyDescent="0.3">
      <c r="B132" s="207" t="s">
        <v>1607</v>
      </c>
      <c r="C132" s="208"/>
      <c r="D132" s="209" t="s">
        <v>876</v>
      </c>
      <c r="E132" s="210" t="s">
        <v>1485</v>
      </c>
      <c r="F132" s="207">
        <v>16</v>
      </c>
      <c r="G132" s="211"/>
      <c r="H132" s="212"/>
    </row>
    <row r="133" spans="2:8" ht="24.6" customHeight="1" x14ac:dyDescent="0.3">
      <c r="B133" s="207" t="s">
        <v>1608</v>
      </c>
      <c r="C133" s="208"/>
      <c r="D133" s="209" t="s">
        <v>878</v>
      </c>
      <c r="E133" s="210" t="s">
        <v>1485</v>
      </c>
      <c r="F133" s="207">
        <v>16</v>
      </c>
      <c r="G133" s="211"/>
      <c r="H133" s="212"/>
    </row>
    <row r="134" spans="2:8" ht="24.6" customHeight="1" x14ac:dyDescent="0.3">
      <c r="B134" s="207" t="s">
        <v>1609</v>
      </c>
      <c r="C134" s="208"/>
      <c r="D134" s="209" t="s">
        <v>880</v>
      </c>
      <c r="E134" s="210" t="s">
        <v>1485</v>
      </c>
      <c r="F134" s="207">
        <v>16</v>
      </c>
      <c r="G134" s="211"/>
      <c r="H134" s="212"/>
    </row>
    <row r="135" spans="2:8" ht="24.6" customHeight="1" x14ac:dyDescent="0.3">
      <c r="B135" s="207" t="s">
        <v>1610</v>
      </c>
      <c r="C135" s="208"/>
      <c r="D135" s="209" t="s">
        <v>882</v>
      </c>
      <c r="E135" s="210" t="s">
        <v>1485</v>
      </c>
      <c r="F135" s="207">
        <v>16</v>
      </c>
      <c r="G135" s="211"/>
      <c r="H135" s="212"/>
    </row>
    <row r="136" spans="2:8" ht="24.6" customHeight="1" x14ac:dyDescent="0.3">
      <c r="B136" s="207" t="s">
        <v>1611</v>
      </c>
      <c r="C136" s="208"/>
      <c r="D136" s="209" t="s">
        <v>884</v>
      </c>
      <c r="E136" s="210" t="s">
        <v>1485</v>
      </c>
      <c r="F136" s="207">
        <v>16</v>
      </c>
      <c r="G136" s="211"/>
      <c r="H136" s="212"/>
    </row>
    <row r="137" spans="2:8" ht="24.6" customHeight="1" x14ac:dyDescent="0.3">
      <c r="B137" s="207" t="s">
        <v>1612</v>
      </c>
      <c r="C137" s="208"/>
      <c r="D137" s="209" t="s">
        <v>886</v>
      </c>
      <c r="E137" s="210" t="s">
        <v>1485</v>
      </c>
      <c r="F137" s="207">
        <v>16</v>
      </c>
      <c r="G137" s="211"/>
      <c r="H137" s="212"/>
    </row>
    <row r="138" spans="2:8" ht="24.6" customHeight="1" x14ac:dyDescent="0.3">
      <c r="B138" s="207" t="s">
        <v>1613</v>
      </c>
      <c r="C138" s="208"/>
      <c r="D138" s="209" t="s">
        <v>888</v>
      </c>
      <c r="E138" s="210" t="s">
        <v>1485</v>
      </c>
      <c r="F138" s="207">
        <v>16</v>
      </c>
      <c r="G138" s="211"/>
      <c r="H138" s="212"/>
    </row>
    <row r="139" spans="2:8" ht="24.6" customHeight="1" x14ac:dyDescent="0.3">
      <c r="B139" s="207" t="s">
        <v>1614</v>
      </c>
      <c r="C139" s="208"/>
      <c r="D139" s="209" t="s">
        <v>890</v>
      </c>
      <c r="E139" s="210" t="s">
        <v>1485</v>
      </c>
      <c r="F139" s="207">
        <v>16</v>
      </c>
      <c r="G139" s="211"/>
      <c r="H139" s="212"/>
    </row>
    <row r="140" spans="2:8" ht="24.6" customHeight="1" x14ac:dyDescent="0.3">
      <c r="B140" s="207" t="s">
        <v>1615</v>
      </c>
      <c r="C140" s="208"/>
      <c r="D140" s="209" t="s">
        <v>892</v>
      </c>
      <c r="E140" s="210" t="s">
        <v>1485</v>
      </c>
      <c r="F140" s="207">
        <v>16</v>
      </c>
      <c r="G140" s="211"/>
      <c r="H140" s="212"/>
    </row>
    <row r="141" spans="2:8" ht="24.6" customHeight="1" x14ac:dyDescent="0.3">
      <c r="B141" s="207" t="s">
        <v>1616</v>
      </c>
      <c r="C141" s="208"/>
      <c r="D141" s="209" t="s">
        <v>894</v>
      </c>
      <c r="E141" s="210" t="s">
        <v>1485</v>
      </c>
      <c r="F141" s="207">
        <v>16</v>
      </c>
      <c r="G141" s="211"/>
      <c r="H141" s="212"/>
    </row>
    <row r="142" spans="2:8" ht="24.6" customHeight="1" x14ac:dyDescent="0.3">
      <c r="B142" s="207" t="s">
        <v>1617</v>
      </c>
      <c r="C142" s="208"/>
      <c r="D142" s="209" t="s">
        <v>896</v>
      </c>
      <c r="E142" s="210" t="s">
        <v>1485</v>
      </c>
      <c r="F142" s="207">
        <v>16</v>
      </c>
      <c r="G142" s="211"/>
      <c r="H142" s="212"/>
    </row>
    <row r="143" spans="2:8" ht="24.6" customHeight="1" x14ac:dyDescent="0.3">
      <c r="B143" s="207" t="s">
        <v>1618</v>
      </c>
      <c r="C143" s="208"/>
      <c r="D143" s="209" t="s">
        <v>898</v>
      </c>
      <c r="E143" s="210" t="s">
        <v>1485</v>
      </c>
      <c r="F143" s="207">
        <v>16</v>
      </c>
      <c r="G143" s="211"/>
      <c r="H143" s="212"/>
    </row>
    <row r="144" spans="2:8" ht="24.6" customHeight="1" x14ac:dyDescent="0.3">
      <c r="B144" s="207" t="s">
        <v>1619</v>
      </c>
      <c r="C144" s="208"/>
      <c r="D144" s="209" t="s">
        <v>900</v>
      </c>
      <c r="E144" s="210" t="s">
        <v>1485</v>
      </c>
      <c r="F144" s="207">
        <v>16</v>
      </c>
      <c r="G144" s="211"/>
      <c r="H144" s="212"/>
    </row>
    <row r="145" spans="2:8" ht="24.6" customHeight="1" x14ac:dyDescent="0.3">
      <c r="B145" s="207" t="s">
        <v>1620</v>
      </c>
      <c r="C145" s="208"/>
      <c r="D145" s="209" t="s">
        <v>902</v>
      </c>
      <c r="E145" s="210" t="s">
        <v>1485</v>
      </c>
      <c r="F145" s="207">
        <v>16</v>
      </c>
      <c r="G145" s="211"/>
      <c r="H145" s="212"/>
    </row>
    <row r="146" spans="2:8" ht="24.6" customHeight="1" x14ac:dyDescent="0.3">
      <c r="B146" s="207" t="s">
        <v>1621</v>
      </c>
      <c r="C146" s="208"/>
      <c r="D146" s="209" t="s">
        <v>904</v>
      </c>
      <c r="E146" s="210" t="s">
        <v>1485</v>
      </c>
      <c r="F146" s="207">
        <v>16</v>
      </c>
      <c r="G146" s="211"/>
      <c r="H146" s="212"/>
    </row>
    <row r="147" spans="2:8" ht="24.6" customHeight="1" x14ac:dyDescent="0.3">
      <c r="B147" s="207" t="s">
        <v>1622</v>
      </c>
      <c r="C147" s="208"/>
      <c r="D147" s="209" t="s">
        <v>906</v>
      </c>
      <c r="E147" s="210" t="s">
        <v>1485</v>
      </c>
      <c r="F147" s="207">
        <v>16</v>
      </c>
      <c r="G147" s="211"/>
      <c r="H147" s="212"/>
    </row>
    <row r="148" spans="2:8" ht="24.6" customHeight="1" x14ac:dyDescent="0.3">
      <c r="B148" s="207" t="s">
        <v>1623</v>
      </c>
      <c r="C148" s="208"/>
      <c r="D148" s="209" t="s">
        <v>908</v>
      </c>
      <c r="E148" s="210" t="s">
        <v>1485</v>
      </c>
      <c r="F148" s="207">
        <v>16</v>
      </c>
      <c r="G148" s="211"/>
      <c r="H148" s="212"/>
    </row>
    <row r="149" spans="2:8" ht="24.6" customHeight="1" x14ac:dyDescent="0.3">
      <c r="B149" s="207" t="s">
        <v>1624</v>
      </c>
      <c r="C149" s="208"/>
      <c r="D149" s="209" t="s">
        <v>910</v>
      </c>
      <c r="E149" s="210" t="s">
        <v>1485</v>
      </c>
      <c r="F149" s="207">
        <v>16</v>
      </c>
      <c r="G149" s="211"/>
      <c r="H149" s="212"/>
    </row>
    <row r="150" spans="2:8" ht="24.6" customHeight="1" x14ac:dyDescent="0.3">
      <c r="B150" s="207" t="s">
        <v>1625</v>
      </c>
      <c r="C150" s="208"/>
      <c r="D150" s="209" t="s">
        <v>912</v>
      </c>
      <c r="E150" s="210" t="s">
        <v>1485</v>
      </c>
      <c r="F150" s="207">
        <v>16</v>
      </c>
      <c r="G150" s="211"/>
      <c r="H150" s="212"/>
    </row>
    <row r="151" spans="2:8" ht="24.6" customHeight="1" x14ac:dyDescent="0.3">
      <c r="B151" s="207" t="s">
        <v>1626</v>
      </c>
      <c r="C151" s="208"/>
      <c r="D151" s="209" t="s">
        <v>914</v>
      </c>
      <c r="E151" s="210" t="s">
        <v>1485</v>
      </c>
      <c r="F151" s="207">
        <v>16</v>
      </c>
      <c r="G151" s="211"/>
      <c r="H151" s="212"/>
    </row>
    <row r="152" spans="2:8" ht="24.6" customHeight="1" x14ac:dyDescent="0.3">
      <c r="B152" s="207" t="s">
        <v>1627</v>
      </c>
      <c r="C152" s="208"/>
      <c r="D152" s="209" t="s">
        <v>916</v>
      </c>
      <c r="E152" s="210" t="s">
        <v>1485</v>
      </c>
      <c r="F152" s="207">
        <v>16</v>
      </c>
      <c r="G152" s="211"/>
      <c r="H152" s="212"/>
    </row>
    <row r="153" spans="2:8" ht="24.6" customHeight="1" x14ac:dyDescent="0.3">
      <c r="B153" s="207" t="s">
        <v>1628</v>
      </c>
      <c r="C153" s="208"/>
      <c r="D153" s="209" t="s">
        <v>918</v>
      </c>
      <c r="E153" s="210" t="s">
        <v>1485</v>
      </c>
      <c r="F153" s="207">
        <v>16</v>
      </c>
      <c r="G153" s="211"/>
      <c r="H153" s="212"/>
    </row>
    <row r="154" spans="2:8" ht="24.6" customHeight="1" x14ac:dyDescent="0.3">
      <c r="B154" s="207" t="s">
        <v>1629</v>
      </c>
      <c r="C154" s="208"/>
      <c r="D154" s="209" t="s">
        <v>920</v>
      </c>
      <c r="E154" s="210" t="s">
        <v>1485</v>
      </c>
      <c r="F154" s="207">
        <v>16</v>
      </c>
      <c r="G154" s="211"/>
      <c r="H154" s="212"/>
    </row>
    <row r="155" spans="2:8" ht="24.6" customHeight="1" x14ac:dyDescent="0.3">
      <c r="B155" s="207" t="s">
        <v>1630</v>
      </c>
      <c r="C155" s="208"/>
      <c r="D155" s="209" t="s">
        <v>922</v>
      </c>
      <c r="E155" s="210" t="s">
        <v>1485</v>
      </c>
      <c r="F155" s="207">
        <v>16</v>
      </c>
      <c r="G155" s="211"/>
      <c r="H155" s="212"/>
    </row>
    <row r="156" spans="2:8" ht="24.6" customHeight="1" x14ac:dyDescent="0.3">
      <c r="B156" s="207" t="s">
        <v>1631</v>
      </c>
      <c r="C156" s="208"/>
      <c r="D156" s="209" t="s">
        <v>924</v>
      </c>
      <c r="E156" s="210" t="s">
        <v>1485</v>
      </c>
      <c r="F156" s="207">
        <v>16</v>
      </c>
      <c r="G156" s="211"/>
      <c r="H156" s="212"/>
    </row>
    <row r="157" spans="2:8" ht="24.6" customHeight="1" x14ac:dyDescent="0.3">
      <c r="B157" s="207" t="s">
        <v>1632</v>
      </c>
      <c r="C157" s="208"/>
      <c r="D157" s="209" t="s">
        <v>926</v>
      </c>
      <c r="E157" s="210" t="s">
        <v>1485</v>
      </c>
      <c r="F157" s="207">
        <v>16</v>
      </c>
      <c r="G157" s="211"/>
      <c r="H157" s="212"/>
    </row>
    <row r="158" spans="2:8" ht="24.6" customHeight="1" x14ac:dyDescent="0.3">
      <c r="B158" s="207" t="s">
        <v>1633</v>
      </c>
      <c r="C158" s="208"/>
      <c r="D158" s="209" t="s">
        <v>928</v>
      </c>
      <c r="E158" s="210" t="s">
        <v>1485</v>
      </c>
      <c r="F158" s="207">
        <v>16</v>
      </c>
      <c r="G158" s="211"/>
      <c r="H158" s="212"/>
    </row>
    <row r="159" spans="2:8" ht="24.6" customHeight="1" x14ac:dyDescent="0.3">
      <c r="B159" s="207" t="s">
        <v>1634</v>
      </c>
      <c r="C159" s="208"/>
      <c r="D159" s="209" t="s">
        <v>930</v>
      </c>
      <c r="E159" s="210" t="s">
        <v>1485</v>
      </c>
      <c r="F159" s="207">
        <v>16</v>
      </c>
      <c r="G159" s="211"/>
      <c r="H159" s="212"/>
    </row>
    <row r="160" spans="2:8" ht="24.6" customHeight="1" x14ac:dyDescent="0.3">
      <c r="B160" s="207" t="s">
        <v>1635</v>
      </c>
      <c r="C160" s="208"/>
      <c r="D160" s="209" t="s">
        <v>932</v>
      </c>
      <c r="E160" s="210" t="s">
        <v>1485</v>
      </c>
      <c r="F160" s="207">
        <v>16</v>
      </c>
      <c r="G160" s="211"/>
      <c r="H160" s="212"/>
    </row>
    <row r="161" spans="2:8" ht="24.6" customHeight="1" x14ac:dyDescent="0.3">
      <c r="B161" s="207" t="s">
        <v>1636</v>
      </c>
      <c r="C161" s="208"/>
      <c r="D161" s="209" t="s">
        <v>934</v>
      </c>
      <c r="E161" s="210" t="s">
        <v>1485</v>
      </c>
      <c r="F161" s="207">
        <v>16</v>
      </c>
      <c r="G161" s="211"/>
      <c r="H161" s="212"/>
    </row>
    <row r="162" spans="2:8" ht="24.6" customHeight="1" x14ac:dyDescent="0.3">
      <c r="B162" s="207" t="s">
        <v>1637</v>
      </c>
      <c r="C162" s="208"/>
      <c r="D162" s="209" t="s">
        <v>936</v>
      </c>
      <c r="E162" s="210" t="s">
        <v>1485</v>
      </c>
      <c r="F162" s="207">
        <v>16</v>
      </c>
      <c r="G162" s="211"/>
      <c r="H162" s="212"/>
    </row>
    <row r="163" spans="2:8" ht="24.6" customHeight="1" x14ac:dyDescent="0.3">
      <c r="B163" s="207" t="s">
        <v>1638</v>
      </c>
      <c r="C163" s="208"/>
      <c r="D163" s="209" t="s">
        <v>938</v>
      </c>
      <c r="E163" s="210" t="s">
        <v>1485</v>
      </c>
      <c r="F163" s="207">
        <v>16</v>
      </c>
      <c r="G163" s="211"/>
      <c r="H163" s="212"/>
    </row>
    <row r="164" spans="2:8" ht="24.6" customHeight="1" x14ac:dyDescent="0.3">
      <c r="B164" s="207" t="s">
        <v>1639</v>
      </c>
      <c r="C164" s="208"/>
      <c r="D164" s="209" t="s">
        <v>940</v>
      </c>
      <c r="E164" s="210" t="s">
        <v>1485</v>
      </c>
      <c r="F164" s="207">
        <v>16</v>
      </c>
      <c r="G164" s="211"/>
      <c r="H164" s="212"/>
    </row>
    <row r="165" spans="2:8" ht="24.6" customHeight="1" x14ac:dyDescent="0.3">
      <c r="B165" s="207" t="s">
        <v>1640</v>
      </c>
      <c r="C165" s="208"/>
      <c r="D165" s="209" t="s">
        <v>942</v>
      </c>
      <c r="E165" s="210" t="s">
        <v>1485</v>
      </c>
      <c r="F165" s="207">
        <v>16</v>
      </c>
      <c r="G165" s="211"/>
      <c r="H165" s="212"/>
    </row>
    <row r="166" spans="2:8" ht="24.6" customHeight="1" x14ac:dyDescent="0.3">
      <c r="B166" s="207" t="s">
        <v>1641</v>
      </c>
      <c r="C166" s="208"/>
      <c r="D166" s="209" t="s">
        <v>944</v>
      </c>
      <c r="E166" s="210" t="s">
        <v>1485</v>
      </c>
      <c r="F166" s="207">
        <v>16</v>
      </c>
      <c r="G166" s="211"/>
      <c r="H166" s="212"/>
    </row>
    <row r="167" spans="2:8" ht="24.6" customHeight="1" x14ac:dyDescent="0.3">
      <c r="B167" s="207" t="s">
        <v>1642</v>
      </c>
      <c r="C167" s="208"/>
      <c r="D167" s="209" t="s">
        <v>946</v>
      </c>
      <c r="E167" s="210" t="s">
        <v>1485</v>
      </c>
      <c r="F167" s="207">
        <v>16</v>
      </c>
      <c r="G167" s="211"/>
      <c r="H167" s="212"/>
    </row>
    <row r="168" spans="2:8" ht="24.6" customHeight="1" x14ac:dyDescent="0.3">
      <c r="B168" s="207" t="s">
        <v>1643</v>
      </c>
      <c r="C168" s="208"/>
      <c r="D168" s="209" t="s">
        <v>948</v>
      </c>
      <c r="E168" s="210" t="s">
        <v>1485</v>
      </c>
      <c r="F168" s="207">
        <v>16</v>
      </c>
      <c r="G168" s="211"/>
      <c r="H168" s="212"/>
    </row>
    <row r="169" spans="2:8" ht="24.6" customHeight="1" x14ac:dyDescent="0.3">
      <c r="B169" s="207" t="s">
        <v>1644</v>
      </c>
      <c r="C169" s="208"/>
      <c r="D169" s="209" t="s">
        <v>950</v>
      </c>
      <c r="E169" s="210" t="s">
        <v>1485</v>
      </c>
      <c r="F169" s="207">
        <v>16</v>
      </c>
      <c r="G169" s="211"/>
      <c r="H169" s="212"/>
    </row>
    <row r="170" spans="2:8" ht="24.6" customHeight="1" x14ac:dyDescent="0.3">
      <c r="B170" s="207" t="s">
        <v>1645</v>
      </c>
      <c r="C170" s="208"/>
      <c r="D170" s="209" t="s">
        <v>952</v>
      </c>
      <c r="E170" s="210" t="s">
        <v>1485</v>
      </c>
      <c r="F170" s="207">
        <v>16</v>
      </c>
      <c r="G170" s="211"/>
      <c r="H170" s="212"/>
    </row>
    <row r="171" spans="2:8" ht="24.6" customHeight="1" x14ac:dyDescent="0.3">
      <c r="B171" s="207" t="s">
        <v>1646</v>
      </c>
      <c r="C171" s="208"/>
      <c r="D171" s="209" t="s">
        <v>954</v>
      </c>
      <c r="E171" s="210" t="s">
        <v>1485</v>
      </c>
      <c r="F171" s="207">
        <v>16</v>
      </c>
      <c r="G171" s="211"/>
      <c r="H171" s="212"/>
    </row>
    <row r="172" spans="2:8" ht="24.6" customHeight="1" x14ac:dyDescent="0.3">
      <c r="B172" s="207" t="s">
        <v>1647</v>
      </c>
      <c r="C172" s="208"/>
      <c r="D172" s="209" t="s">
        <v>956</v>
      </c>
      <c r="E172" s="210" t="s">
        <v>1485</v>
      </c>
      <c r="F172" s="207">
        <v>16</v>
      </c>
      <c r="G172" s="211"/>
      <c r="H172" s="212"/>
    </row>
    <row r="173" spans="2:8" ht="24.6" customHeight="1" x14ac:dyDescent="0.3">
      <c r="B173" s="207" t="s">
        <v>1648</v>
      </c>
      <c r="C173" s="208"/>
      <c r="D173" s="209" t="s">
        <v>958</v>
      </c>
      <c r="E173" s="210" t="s">
        <v>1485</v>
      </c>
      <c r="F173" s="207">
        <v>16</v>
      </c>
      <c r="G173" s="211"/>
      <c r="H173" s="212"/>
    </row>
    <row r="174" spans="2:8" ht="24.6" customHeight="1" x14ac:dyDescent="0.3">
      <c r="B174" s="207" t="s">
        <v>1649</v>
      </c>
      <c r="C174" s="208"/>
      <c r="D174" s="209" t="s">
        <v>960</v>
      </c>
      <c r="E174" s="210" t="s">
        <v>1485</v>
      </c>
      <c r="F174" s="207">
        <v>16</v>
      </c>
      <c r="G174" s="211"/>
      <c r="H174" s="212"/>
    </row>
    <row r="175" spans="2:8" ht="24.6" customHeight="1" x14ac:dyDescent="0.3">
      <c r="B175" s="207" t="s">
        <v>1650</v>
      </c>
      <c r="C175" s="208"/>
      <c r="D175" s="209" t="s">
        <v>962</v>
      </c>
      <c r="E175" s="210" t="s">
        <v>1485</v>
      </c>
      <c r="F175" s="207">
        <v>16</v>
      </c>
      <c r="G175" s="211"/>
      <c r="H175" s="212"/>
    </row>
    <row r="176" spans="2:8" ht="24.6" customHeight="1" x14ac:dyDescent="0.3">
      <c r="B176" s="207" t="s">
        <v>1651</v>
      </c>
      <c r="C176" s="208"/>
      <c r="D176" s="209" t="s">
        <v>964</v>
      </c>
      <c r="E176" s="210" t="s">
        <v>1485</v>
      </c>
      <c r="F176" s="207">
        <v>16</v>
      </c>
      <c r="G176" s="211"/>
      <c r="H176" s="212"/>
    </row>
    <row r="177" spans="2:8" ht="24.6" customHeight="1" x14ac:dyDescent="0.3">
      <c r="B177" s="207" t="s">
        <v>1652</v>
      </c>
      <c r="C177" s="208"/>
      <c r="D177" s="209" t="s">
        <v>966</v>
      </c>
      <c r="E177" s="210" t="s">
        <v>1485</v>
      </c>
      <c r="F177" s="207">
        <v>16</v>
      </c>
      <c r="G177" s="211"/>
      <c r="H177" s="212"/>
    </row>
    <row r="178" spans="2:8" ht="24.6" customHeight="1" x14ac:dyDescent="0.3">
      <c r="B178" s="207"/>
      <c r="C178" s="208"/>
      <c r="D178" s="209"/>
      <c r="E178" s="210"/>
      <c r="F178" s="207"/>
      <c r="G178" s="211"/>
      <c r="H178" s="212"/>
    </row>
    <row r="179" spans="2:8" ht="24.6" customHeight="1" x14ac:dyDescent="0.3">
      <c r="B179" s="207"/>
      <c r="C179" s="208"/>
      <c r="D179" s="209"/>
      <c r="E179" s="210"/>
      <c r="F179" s="207"/>
      <c r="G179" s="211"/>
      <c r="H179" s="212"/>
    </row>
    <row r="180" spans="2:8" ht="24.6" customHeight="1" x14ac:dyDescent="0.3">
      <c r="B180" s="207"/>
      <c r="C180" s="208"/>
      <c r="D180" s="209"/>
      <c r="E180" s="210"/>
      <c r="F180" s="207"/>
      <c r="G180" s="211"/>
      <c r="H180" s="212"/>
    </row>
    <row r="181" spans="2:8" ht="24.6" customHeight="1" x14ac:dyDescent="0.3">
      <c r="B181" s="207"/>
      <c r="C181" s="208"/>
      <c r="D181" s="209"/>
      <c r="E181" s="210"/>
      <c r="F181" s="207"/>
      <c r="G181" s="211"/>
      <c r="H181" s="212"/>
    </row>
    <row r="182" spans="2:8" ht="24.6" customHeight="1" thickBot="1" x14ac:dyDescent="0.35">
      <c r="B182" s="207"/>
      <c r="C182" s="208"/>
      <c r="D182" s="214"/>
      <c r="E182" s="210"/>
      <c r="F182" s="207"/>
      <c r="G182" s="211"/>
      <c r="H182" s="212"/>
    </row>
    <row r="183" spans="2:8" ht="24.6" customHeight="1" thickBot="1" x14ac:dyDescent="0.3">
      <c r="B183" s="215" t="s">
        <v>967</v>
      </c>
      <c r="C183" s="215"/>
      <c r="D183" s="215"/>
      <c r="E183" s="215"/>
      <c r="F183" s="215"/>
      <c r="G183" s="216"/>
      <c r="H183" s="217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10" fitToHeight="0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F8059-611B-4B87-83B0-A901C10075E7}">
  <sheetPr>
    <tabColor theme="5" tint="0.39997558519241921"/>
    <pageSetUpPr fitToPage="1"/>
  </sheetPr>
  <dimension ref="B1:H181"/>
  <sheetViews>
    <sheetView view="pageBreakPreview" zoomScale="90" zoomScaleNormal="70" zoomScaleSheetLayoutView="90" workbookViewId="0">
      <selection activeCell="C26" sqref="C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3.10937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4.6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'SUMMARY (2)'!F4</f>
        <v>OR TAMBO DISTRICT</v>
      </c>
    </row>
    <row r="4" spans="2:8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1653</v>
      </c>
      <c r="D6" s="200" t="s">
        <v>621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40.200000000000003" x14ac:dyDescent="0.3">
      <c r="B9" s="219">
        <v>6</v>
      </c>
      <c r="C9" s="219" t="s">
        <v>1654</v>
      </c>
      <c r="D9" s="224" t="s">
        <v>1655</v>
      </c>
      <c r="E9" s="205"/>
      <c r="F9" s="205"/>
      <c r="G9" s="206"/>
      <c r="H9" s="206"/>
    </row>
    <row r="10" spans="2:8" s="183" customFormat="1" ht="24.9" customHeight="1" x14ac:dyDescent="0.3">
      <c r="B10" s="207" t="s">
        <v>1656</v>
      </c>
      <c r="C10" s="208"/>
      <c r="D10" s="209" t="s">
        <v>631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1657</v>
      </c>
      <c r="C11" s="208"/>
      <c r="D11" s="209" t="s">
        <v>634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1658</v>
      </c>
      <c r="C12" s="208"/>
      <c r="D12" s="213" t="s">
        <v>636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1659</v>
      </c>
      <c r="C13" s="208"/>
      <c r="D13" s="209" t="s">
        <v>638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1660</v>
      </c>
      <c r="C14" s="208"/>
      <c r="D14" s="209" t="s">
        <v>640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1661</v>
      </c>
      <c r="C15" s="208"/>
      <c r="D15" s="209" t="s">
        <v>642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1662</v>
      </c>
      <c r="C16" s="208"/>
      <c r="D16" s="209" t="s">
        <v>644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1663</v>
      </c>
      <c r="C17" s="208"/>
      <c r="D17" s="209" t="s">
        <v>646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1664</v>
      </c>
      <c r="C18" s="208"/>
      <c r="D18" s="209" t="s">
        <v>648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1665</v>
      </c>
      <c r="C19" s="208"/>
      <c r="D19" s="209" t="s">
        <v>650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1666</v>
      </c>
      <c r="C20" s="208"/>
      <c r="D20" s="209" t="s">
        <v>652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1667</v>
      </c>
      <c r="C21" s="208"/>
      <c r="D21" s="209" t="s">
        <v>654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1668</v>
      </c>
      <c r="C22" s="208"/>
      <c r="D22" s="209" t="s">
        <v>656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1669</v>
      </c>
      <c r="C23" s="208"/>
      <c r="D23" s="209" t="s">
        <v>658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1670</v>
      </c>
      <c r="C24" s="208"/>
      <c r="D24" s="209" t="s">
        <v>660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1671</v>
      </c>
      <c r="C25" s="208"/>
      <c r="D25" s="209" t="s">
        <v>662</v>
      </c>
      <c r="E25" s="210" t="s">
        <v>632</v>
      </c>
      <c r="F25" s="207">
        <v>1</v>
      </c>
      <c r="G25" s="211"/>
      <c r="H25" s="212"/>
    </row>
    <row r="26" spans="2:8" s="183" customFormat="1" ht="24.9" customHeight="1" x14ac:dyDescent="0.3">
      <c r="B26" s="207" t="s">
        <v>1672</v>
      </c>
      <c r="C26" s="208"/>
      <c r="D26" s="209" t="s">
        <v>664</v>
      </c>
      <c r="E26" s="210" t="s">
        <v>632</v>
      </c>
      <c r="F26" s="207">
        <v>1</v>
      </c>
      <c r="G26" s="211"/>
      <c r="H26" s="212"/>
    </row>
    <row r="27" spans="2:8" s="183" customFormat="1" ht="24.9" customHeight="1" x14ac:dyDescent="0.3">
      <c r="B27" s="207" t="s">
        <v>1673</v>
      </c>
      <c r="C27" s="208"/>
      <c r="D27" s="209" t="s">
        <v>666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1674</v>
      </c>
      <c r="C28" s="208"/>
      <c r="D28" s="209" t="s">
        <v>668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1675</v>
      </c>
      <c r="C29" s="208"/>
      <c r="D29" s="209" t="s">
        <v>670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1676</v>
      </c>
      <c r="C30" s="208"/>
      <c r="D30" s="209" t="s">
        <v>672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1677</v>
      </c>
      <c r="C31" s="208"/>
      <c r="D31" s="209" t="s">
        <v>674</v>
      </c>
      <c r="E31" s="210" t="s">
        <v>632</v>
      </c>
      <c r="F31" s="207">
        <v>1</v>
      </c>
      <c r="G31" s="211"/>
      <c r="H31" s="212"/>
    </row>
    <row r="32" spans="2:8" ht="24.9" customHeight="1" x14ac:dyDescent="0.3">
      <c r="B32" s="207" t="s">
        <v>1678</v>
      </c>
      <c r="C32" s="208"/>
      <c r="D32" s="209" t="s">
        <v>676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1679</v>
      </c>
      <c r="C33" s="208"/>
      <c r="D33" s="209" t="s">
        <v>678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1680</v>
      </c>
      <c r="C34" s="208"/>
      <c r="D34" s="209" t="s">
        <v>680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1681</v>
      </c>
      <c r="C35" s="208"/>
      <c r="D35" s="209" t="s">
        <v>682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1682</v>
      </c>
      <c r="C36" s="208"/>
      <c r="D36" s="209" t="s">
        <v>684</v>
      </c>
      <c r="E36" s="210" t="s">
        <v>632</v>
      </c>
      <c r="F36" s="207">
        <v>1</v>
      </c>
      <c r="G36" s="211"/>
      <c r="H36" s="212"/>
    </row>
    <row r="37" spans="2:8" ht="24.6" customHeight="1" x14ac:dyDescent="0.3">
      <c r="B37" s="207" t="s">
        <v>1683</v>
      </c>
      <c r="C37" s="208"/>
      <c r="D37" s="209" t="s">
        <v>686</v>
      </c>
      <c r="E37" s="210" t="s">
        <v>632</v>
      </c>
      <c r="F37" s="207">
        <v>1</v>
      </c>
      <c r="G37" s="211"/>
      <c r="H37" s="212"/>
    </row>
    <row r="38" spans="2:8" ht="24.6" customHeight="1" x14ac:dyDescent="0.3">
      <c r="B38" s="207" t="s">
        <v>1684</v>
      </c>
      <c r="C38" s="208"/>
      <c r="D38" s="209" t="s">
        <v>688</v>
      </c>
      <c r="E38" s="210" t="s">
        <v>632</v>
      </c>
      <c r="F38" s="207">
        <v>1</v>
      </c>
      <c r="G38" s="211"/>
      <c r="H38" s="212"/>
    </row>
    <row r="39" spans="2:8" ht="24.6" customHeight="1" x14ac:dyDescent="0.3">
      <c r="B39" s="207" t="s">
        <v>1685</v>
      </c>
      <c r="C39" s="208"/>
      <c r="D39" s="209" t="s">
        <v>690</v>
      </c>
      <c r="E39" s="210" t="s">
        <v>632</v>
      </c>
      <c r="F39" s="207">
        <v>1</v>
      </c>
      <c r="G39" s="211"/>
      <c r="H39" s="212"/>
    </row>
    <row r="40" spans="2:8" ht="24.6" customHeight="1" x14ac:dyDescent="0.3">
      <c r="B40" s="207" t="s">
        <v>1686</v>
      </c>
      <c r="C40" s="208"/>
      <c r="D40" s="209" t="s">
        <v>692</v>
      </c>
      <c r="E40" s="210" t="s">
        <v>632</v>
      </c>
      <c r="F40" s="207">
        <v>1</v>
      </c>
      <c r="G40" s="211"/>
      <c r="H40" s="212"/>
    </row>
    <row r="41" spans="2:8" ht="24.6" customHeight="1" x14ac:dyDescent="0.3">
      <c r="B41" s="207" t="s">
        <v>1687</v>
      </c>
      <c r="C41" s="208"/>
      <c r="D41" s="209" t="s">
        <v>694</v>
      </c>
      <c r="E41" s="210" t="s">
        <v>632</v>
      </c>
      <c r="F41" s="207">
        <v>1</v>
      </c>
      <c r="G41" s="211"/>
      <c r="H41" s="212"/>
    </row>
    <row r="42" spans="2:8" ht="24.6" customHeight="1" x14ac:dyDescent="0.3">
      <c r="B42" s="207" t="s">
        <v>1688</v>
      </c>
      <c r="C42" s="208"/>
      <c r="D42" s="209" t="s">
        <v>696</v>
      </c>
      <c r="E42" s="210" t="s">
        <v>632</v>
      </c>
      <c r="F42" s="207">
        <v>1</v>
      </c>
      <c r="G42" s="211"/>
      <c r="H42" s="212"/>
    </row>
    <row r="43" spans="2:8" ht="24.6" customHeight="1" x14ac:dyDescent="0.3">
      <c r="B43" s="207" t="s">
        <v>1689</v>
      </c>
      <c r="C43" s="208"/>
      <c r="D43" s="209" t="s">
        <v>698</v>
      </c>
      <c r="E43" s="210" t="s">
        <v>632</v>
      </c>
      <c r="F43" s="207">
        <v>1</v>
      </c>
      <c r="G43" s="211"/>
      <c r="H43" s="212"/>
    </row>
    <row r="44" spans="2:8" ht="24.6" customHeight="1" x14ac:dyDescent="0.3">
      <c r="B44" s="207" t="s">
        <v>1690</v>
      </c>
      <c r="C44" s="208"/>
      <c r="D44" s="209" t="s">
        <v>700</v>
      </c>
      <c r="E44" s="210" t="s">
        <v>632</v>
      </c>
      <c r="F44" s="207">
        <v>1</v>
      </c>
      <c r="G44" s="211"/>
      <c r="H44" s="212"/>
    </row>
    <row r="45" spans="2:8" ht="24.6" customHeight="1" x14ac:dyDescent="0.3">
      <c r="B45" s="207" t="s">
        <v>1691</v>
      </c>
      <c r="C45" s="208"/>
      <c r="D45" s="209" t="s">
        <v>702</v>
      </c>
      <c r="E45" s="210" t="s">
        <v>632</v>
      </c>
      <c r="F45" s="207">
        <v>1</v>
      </c>
      <c r="G45" s="211"/>
      <c r="H45" s="212"/>
    </row>
    <row r="46" spans="2:8" ht="24.6" customHeight="1" x14ac:dyDescent="0.3">
      <c r="B46" s="207" t="s">
        <v>1692</v>
      </c>
      <c r="C46" s="208"/>
      <c r="D46" s="209" t="s">
        <v>704</v>
      </c>
      <c r="E46" s="210" t="s">
        <v>632</v>
      </c>
      <c r="F46" s="207">
        <v>1</v>
      </c>
      <c r="G46" s="211"/>
      <c r="H46" s="212"/>
    </row>
    <row r="47" spans="2:8" ht="24.6" customHeight="1" x14ac:dyDescent="0.3">
      <c r="B47" s="207" t="s">
        <v>1693</v>
      </c>
      <c r="C47" s="208"/>
      <c r="D47" s="209" t="s">
        <v>706</v>
      </c>
      <c r="E47" s="210" t="s">
        <v>632</v>
      </c>
      <c r="F47" s="207">
        <v>1</v>
      </c>
      <c r="G47" s="211"/>
      <c r="H47" s="212"/>
    </row>
    <row r="48" spans="2:8" ht="24.6" customHeight="1" x14ac:dyDescent="0.3">
      <c r="B48" s="207" t="s">
        <v>1694</v>
      </c>
      <c r="C48" s="208"/>
      <c r="D48" s="209" t="s">
        <v>708</v>
      </c>
      <c r="E48" s="210" t="s">
        <v>632</v>
      </c>
      <c r="F48" s="207">
        <v>1</v>
      </c>
      <c r="G48" s="211"/>
      <c r="H48" s="212"/>
    </row>
    <row r="49" spans="2:8" ht="24.6" customHeight="1" x14ac:dyDescent="0.3">
      <c r="B49" s="207" t="s">
        <v>1695</v>
      </c>
      <c r="C49" s="208"/>
      <c r="D49" s="209" t="s">
        <v>710</v>
      </c>
      <c r="E49" s="210" t="s">
        <v>632</v>
      </c>
      <c r="F49" s="207">
        <v>1</v>
      </c>
      <c r="G49" s="211"/>
      <c r="H49" s="212"/>
    </row>
    <row r="50" spans="2:8" ht="24.6" customHeight="1" x14ac:dyDescent="0.3">
      <c r="B50" s="207" t="s">
        <v>1696</v>
      </c>
      <c r="C50" s="208"/>
      <c r="D50" s="209" t="s">
        <v>712</v>
      </c>
      <c r="E50" s="210" t="s">
        <v>632</v>
      </c>
      <c r="F50" s="207">
        <v>1</v>
      </c>
      <c r="G50" s="211"/>
      <c r="H50" s="212"/>
    </row>
    <row r="51" spans="2:8" ht="24.6" customHeight="1" x14ac:dyDescent="0.3">
      <c r="B51" s="207" t="s">
        <v>1697</v>
      </c>
      <c r="C51" s="208"/>
      <c r="D51" s="209" t="s">
        <v>714</v>
      </c>
      <c r="E51" s="210" t="s">
        <v>632</v>
      </c>
      <c r="F51" s="207">
        <v>1</v>
      </c>
      <c r="G51" s="211"/>
      <c r="H51" s="212"/>
    </row>
    <row r="52" spans="2:8" ht="24.6" customHeight="1" x14ac:dyDescent="0.3">
      <c r="B52" s="207" t="s">
        <v>1698</v>
      </c>
      <c r="C52" s="208"/>
      <c r="D52" s="209" t="s">
        <v>716</v>
      </c>
      <c r="E52" s="210" t="s">
        <v>632</v>
      </c>
      <c r="F52" s="207">
        <v>1</v>
      </c>
      <c r="G52" s="211"/>
      <c r="H52" s="212"/>
    </row>
    <row r="53" spans="2:8" ht="24.6" customHeight="1" x14ac:dyDescent="0.3">
      <c r="B53" s="207" t="s">
        <v>1699</v>
      </c>
      <c r="C53" s="208"/>
      <c r="D53" s="209" t="s">
        <v>718</v>
      </c>
      <c r="E53" s="210" t="s">
        <v>632</v>
      </c>
      <c r="F53" s="207">
        <v>1</v>
      </c>
      <c r="G53" s="211"/>
      <c r="H53" s="212"/>
    </row>
    <row r="54" spans="2:8" ht="24.6" customHeight="1" x14ac:dyDescent="0.3">
      <c r="B54" s="207" t="s">
        <v>1700</v>
      </c>
      <c r="C54" s="208"/>
      <c r="D54" s="209" t="s">
        <v>720</v>
      </c>
      <c r="E54" s="210" t="s">
        <v>632</v>
      </c>
      <c r="F54" s="207">
        <v>1</v>
      </c>
      <c r="G54" s="211"/>
      <c r="H54" s="212"/>
    </row>
    <row r="55" spans="2:8" ht="24.6" customHeight="1" x14ac:dyDescent="0.3">
      <c r="B55" s="207" t="s">
        <v>1701</v>
      </c>
      <c r="C55" s="208"/>
      <c r="D55" s="209" t="s">
        <v>722</v>
      </c>
      <c r="E55" s="210" t="s">
        <v>632</v>
      </c>
      <c r="F55" s="207">
        <v>1</v>
      </c>
      <c r="G55" s="211"/>
      <c r="H55" s="212"/>
    </row>
    <row r="56" spans="2:8" ht="24.6" customHeight="1" x14ac:dyDescent="0.3">
      <c r="B56" s="207" t="s">
        <v>1702</v>
      </c>
      <c r="C56" s="208"/>
      <c r="D56" s="209" t="s">
        <v>724</v>
      </c>
      <c r="E56" s="210" t="s">
        <v>632</v>
      </c>
      <c r="F56" s="207">
        <v>1</v>
      </c>
      <c r="G56" s="211"/>
      <c r="H56" s="212"/>
    </row>
    <row r="57" spans="2:8" ht="24.6" customHeight="1" x14ac:dyDescent="0.3">
      <c r="B57" s="207" t="s">
        <v>1703</v>
      </c>
      <c r="C57" s="208"/>
      <c r="D57" s="209" t="s">
        <v>726</v>
      </c>
      <c r="E57" s="210" t="s">
        <v>632</v>
      </c>
      <c r="F57" s="207">
        <v>1</v>
      </c>
      <c r="G57" s="211"/>
      <c r="H57" s="212"/>
    </row>
    <row r="58" spans="2:8" ht="24.6" customHeight="1" x14ac:dyDescent="0.3">
      <c r="B58" s="207" t="s">
        <v>1704</v>
      </c>
      <c r="C58" s="208"/>
      <c r="D58" s="209" t="s">
        <v>728</v>
      </c>
      <c r="E58" s="210" t="s">
        <v>632</v>
      </c>
      <c r="F58" s="207">
        <v>1</v>
      </c>
      <c r="G58" s="211"/>
      <c r="H58" s="212"/>
    </row>
    <row r="59" spans="2:8" ht="24.6" customHeight="1" x14ac:dyDescent="0.3">
      <c r="B59" s="207" t="s">
        <v>1705</v>
      </c>
      <c r="C59" s="208"/>
      <c r="D59" s="209" t="s">
        <v>730</v>
      </c>
      <c r="E59" s="210" t="s">
        <v>632</v>
      </c>
      <c r="F59" s="207">
        <v>1</v>
      </c>
      <c r="G59" s="211"/>
      <c r="H59" s="212"/>
    </row>
    <row r="60" spans="2:8" ht="24.6" customHeight="1" x14ac:dyDescent="0.3">
      <c r="B60" s="207" t="s">
        <v>1706</v>
      </c>
      <c r="C60" s="208"/>
      <c r="D60" s="209" t="s">
        <v>732</v>
      </c>
      <c r="E60" s="210" t="s">
        <v>632</v>
      </c>
      <c r="F60" s="207">
        <v>1</v>
      </c>
      <c r="G60" s="211"/>
      <c r="H60" s="212"/>
    </row>
    <row r="61" spans="2:8" ht="24.6" customHeight="1" x14ac:dyDescent="0.3">
      <c r="B61" s="207" t="s">
        <v>1707</v>
      </c>
      <c r="C61" s="208"/>
      <c r="D61" s="209" t="s">
        <v>734</v>
      </c>
      <c r="E61" s="210" t="s">
        <v>632</v>
      </c>
      <c r="F61" s="207">
        <v>1</v>
      </c>
      <c r="G61" s="211"/>
      <c r="H61" s="212"/>
    </row>
    <row r="62" spans="2:8" ht="24.6" customHeight="1" x14ac:dyDescent="0.3">
      <c r="B62" s="207" t="s">
        <v>1708</v>
      </c>
      <c r="C62" s="208"/>
      <c r="D62" s="209" t="s">
        <v>736</v>
      </c>
      <c r="E62" s="210" t="s">
        <v>632</v>
      </c>
      <c r="F62" s="207">
        <v>1</v>
      </c>
      <c r="G62" s="211"/>
      <c r="H62" s="212"/>
    </row>
    <row r="63" spans="2:8" ht="24.6" customHeight="1" x14ac:dyDescent="0.3">
      <c r="B63" s="207" t="s">
        <v>1709</v>
      </c>
      <c r="C63" s="208"/>
      <c r="D63" s="209" t="s">
        <v>738</v>
      </c>
      <c r="E63" s="210" t="s">
        <v>632</v>
      </c>
      <c r="F63" s="207">
        <v>1</v>
      </c>
      <c r="G63" s="211"/>
      <c r="H63" s="212"/>
    </row>
    <row r="64" spans="2:8" ht="24.6" customHeight="1" x14ac:dyDescent="0.3">
      <c r="B64" s="207" t="s">
        <v>1710</v>
      </c>
      <c r="C64" s="208"/>
      <c r="D64" s="209" t="s">
        <v>740</v>
      </c>
      <c r="E64" s="210" t="s">
        <v>632</v>
      </c>
      <c r="F64" s="207">
        <v>1</v>
      </c>
      <c r="G64" s="211"/>
      <c r="H64" s="212"/>
    </row>
    <row r="65" spans="2:8" ht="24.6" customHeight="1" x14ac:dyDescent="0.3">
      <c r="B65" s="207" t="s">
        <v>1711</v>
      </c>
      <c r="C65" s="208"/>
      <c r="D65" s="209" t="s">
        <v>742</v>
      </c>
      <c r="E65" s="210" t="s">
        <v>632</v>
      </c>
      <c r="F65" s="207">
        <v>1</v>
      </c>
      <c r="G65" s="211"/>
      <c r="H65" s="212"/>
    </row>
    <row r="66" spans="2:8" ht="24.6" customHeight="1" x14ac:dyDescent="0.3">
      <c r="B66" s="207" t="s">
        <v>1712</v>
      </c>
      <c r="C66" s="208"/>
      <c r="D66" s="209" t="s">
        <v>744</v>
      </c>
      <c r="E66" s="210" t="s">
        <v>632</v>
      </c>
      <c r="F66" s="207">
        <v>1</v>
      </c>
      <c r="G66" s="211"/>
      <c r="H66" s="212"/>
    </row>
    <row r="67" spans="2:8" ht="24.6" customHeight="1" x14ac:dyDescent="0.3">
      <c r="B67" s="207" t="s">
        <v>1713</v>
      </c>
      <c r="C67" s="208"/>
      <c r="D67" s="209" t="s">
        <v>746</v>
      </c>
      <c r="E67" s="210" t="s">
        <v>632</v>
      </c>
      <c r="F67" s="207">
        <v>1</v>
      </c>
      <c r="G67" s="211"/>
      <c r="H67" s="212"/>
    </row>
    <row r="68" spans="2:8" ht="24.6" customHeight="1" x14ac:dyDescent="0.3">
      <c r="B68" s="207" t="s">
        <v>1714</v>
      </c>
      <c r="C68" s="208"/>
      <c r="D68" s="209" t="s">
        <v>748</v>
      </c>
      <c r="E68" s="210" t="s">
        <v>632</v>
      </c>
      <c r="F68" s="207">
        <v>1</v>
      </c>
      <c r="G68" s="211"/>
      <c r="H68" s="212"/>
    </row>
    <row r="69" spans="2:8" ht="24.6" customHeight="1" x14ac:dyDescent="0.3">
      <c r="B69" s="207" t="s">
        <v>1715</v>
      </c>
      <c r="C69" s="208"/>
      <c r="D69" s="209" t="s">
        <v>750</v>
      </c>
      <c r="E69" s="210" t="s">
        <v>632</v>
      </c>
      <c r="F69" s="207">
        <v>1</v>
      </c>
      <c r="G69" s="211"/>
      <c r="H69" s="212"/>
    </row>
    <row r="70" spans="2:8" ht="24.6" customHeight="1" x14ac:dyDescent="0.3">
      <c r="B70" s="207" t="s">
        <v>1716</v>
      </c>
      <c r="C70" s="208"/>
      <c r="D70" s="209" t="s">
        <v>752</v>
      </c>
      <c r="E70" s="210" t="s">
        <v>632</v>
      </c>
      <c r="F70" s="207">
        <v>1</v>
      </c>
      <c r="G70" s="211"/>
      <c r="H70" s="212"/>
    </row>
    <row r="71" spans="2:8" ht="24.6" customHeight="1" x14ac:dyDescent="0.3">
      <c r="B71" s="207" t="s">
        <v>1717</v>
      </c>
      <c r="C71" s="208"/>
      <c r="D71" s="209" t="s">
        <v>754</v>
      </c>
      <c r="E71" s="210" t="s">
        <v>632</v>
      </c>
      <c r="F71" s="207">
        <v>1</v>
      </c>
      <c r="G71" s="211"/>
      <c r="H71" s="212"/>
    </row>
    <row r="72" spans="2:8" ht="24.6" customHeight="1" x14ac:dyDescent="0.3">
      <c r="B72" s="207" t="s">
        <v>1718</v>
      </c>
      <c r="C72" s="208"/>
      <c r="D72" s="209" t="s">
        <v>756</v>
      </c>
      <c r="E72" s="210" t="s">
        <v>632</v>
      </c>
      <c r="F72" s="207">
        <v>1</v>
      </c>
      <c r="G72" s="211"/>
      <c r="H72" s="212"/>
    </row>
    <row r="73" spans="2:8" ht="24.6" customHeight="1" x14ac:dyDescent="0.3">
      <c r="B73" s="207" t="s">
        <v>1719</v>
      </c>
      <c r="C73" s="208"/>
      <c r="D73" s="209" t="s">
        <v>758</v>
      </c>
      <c r="E73" s="210" t="s">
        <v>632</v>
      </c>
      <c r="F73" s="207">
        <v>1</v>
      </c>
      <c r="G73" s="211"/>
      <c r="H73" s="212"/>
    </row>
    <row r="74" spans="2:8" ht="24.6" customHeight="1" x14ac:dyDescent="0.3">
      <c r="B74" s="207" t="s">
        <v>1720</v>
      </c>
      <c r="C74" s="208"/>
      <c r="D74" s="209" t="s">
        <v>760</v>
      </c>
      <c r="E74" s="210" t="s">
        <v>632</v>
      </c>
      <c r="F74" s="207">
        <v>1</v>
      </c>
      <c r="G74" s="211"/>
      <c r="H74" s="212"/>
    </row>
    <row r="75" spans="2:8" ht="24.6" customHeight="1" x14ac:dyDescent="0.3">
      <c r="B75" s="207" t="s">
        <v>1721</v>
      </c>
      <c r="C75" s="208"/>
      <c r="D75" s="209" t="s">
        <v>762</v>
      </c>
      <c r="E75" s="210" t="s">
        <v>632</v>
      </c>
      <c r="F75" s="207">
        <v>1</v>
      </c>
      <c r="G75" s="211"/>
      <c r="H75" s="212"/>
    </row>
    <row r="76" spans="2:8" ht="24.6" customHeight="1" x14ac:dyDescent="0.3">
      <c r="B76" s="207" t="s">
        <v>1722</v>
      </c>
      <c r="C76" s="208"/>
      <c r="D76" s="209" t="s">
        <v>764</v>
      </c>
      <c r="E76" s="210" t="s">
        <v>632</v>
      </c>
      <c r="F76" s="207">
        <v>1</v>
      </c>
      <c r="G76" s="211"/>
      <c r="H76" s="212"/>
    </row>
    <row r="77" spans="2:8" ht="24.6" customHeight="1" x14ac:dyDescent="0.3">
      <c r="B77" s="207" t="s">
        <v>1723</v>
      </c>
      <c r="C77" s="208"/>
      <c r="D77" s="209" t="s">
        <v>766</v>
      </c>
      <c r="E77" s="210" t="s">
        <v>632</v>
      </c>
      <c r="F77" s="207">
        <v>1</v>
      </c>
      <c r="G77" s="211"/>
      <c r="H77" s="212"/>
    </row>
    <row r="78" spans="2:8" ht="24.6" customHeight="1" x14ac:dyDescent="0.3">
      <c r="B78" s="207" t="s">
        <v>1724</v>
      </c>
      <c r="C78" s="208"/>
      <c r="D78" s="209" t="s">
        <v>768</v>
      </c>
      <c r="E78" s="210" t="s">
        <v>632</v>
      </c>
      <c r="F78" s="207">
        <v>1</v>
      </c>
      <c r="G78" s="211"/>
      <c r="H78" s="212"/>
    </row>
    <row r="79" spans="2:8" ht="24.6" customHeight="1" x14ac:dyDescent="0.3">
      <c r="B79" s="207" t="s">
        <v>1725</v>
      </c>
      <c r="C79" s="208"/>
      <c r="D79" s="209" t="s">
        <v>770</v>
      </c>
      <c r="E79" s="210" t="s">
        <v>632</v>
      </c>
      <c r="F79" s="207">
        <v>1</v>
      </c>
      <c r="G79" s="211"/>
      <c r="H79" s="212"/>
    </row>
    <row r="80" spans="2:8" ht="24.6" customHeight="1" x14ac:dyDescent="0.3">
      <c r="B80" s="207" t="s">
        <v>1726</v>
      </c>
      <c r="C80" s="208"/>
      <c r="D80" s="209" t="s">
        <v>772</v>
      </c>
      <c r="E80" s="210" t="s">
        <v>632</v>
      </c>
      <c r="F80" s="207">
        <v>1</v>
      </c>
      <c r="G80" s="211"/>
      <c r="H80" s="212"/>
    </row>
    <row r="81" spans="2:8" ht="24.6" customHeight="1" x14ac:dyDescent="0.3">
      <c r="B81" s="207" t="s">
        <v>1727</v>
      </c>
      <c r="C81" s="208"/>
      <c r="D81" s="209" t="s">
        <v>774</v>
      </c>
      <c r="E81" s="210" t="s">
        <v>632</v>
      </c>
      <c r="F81" s="207">
        <v>1</v>
      </c>
      <c r="G81" s="211"/>
      <c r="H81" s="212"/>
    </row>
    <row r="82" spans="2:8" ht="24.6" customHeight="1" x14ac:dyDescent="0.3">
      <c r="B82" s="207" t="s">
        <v>1728</v>
      </c>
      <c r="C82" s="208"/>
      <c r="D82" s="209" t="s">
        <v>776</v>
      </c>
      <c r="E82" s="210" t="s">
        <v>632</v>
      </c>
      <c r="F82" s="207">
        <v>1</v>
      </c>
      <c r="G82" s="211"/>
      <c r="H82" s="212"/>
    </row>
    <row r="83" spans="2:8" ht="24.6" customHeight="1" x14ac:dyDescent="0.3">
      <c r="B83" s="207" t="s">
        <v>1729</v>
      </c>
      <c r="C83" s="208"/>
      <c r="D83" s="209" t="s">
        <v>778</v>
      </c>
      <c r="E83" s="210" t="s">
        <v>632</v>
      </c>
      <c r="F83" s="207">
        <v>1</v>
      </c>
      <c r="G83" s="211"/>
      <c r="H83" s="212"/>
    </row>
    <row r="84" spans="2:8" ht="24.6" customHeight="1" x14ac:dyDescent="0.3">
      <c r="B84" s="207" t="s">
        <v>1730</v>
      </c>
      <c r="C84" s="208"/>
      <c r="D84" s="209" t="s">
        <v>780</v>
      </c>
      <c r="E84" s="210" t="s">
        <v>632</v>
      </c>
      <c r="F84" s="207">
        <v>1</v>
      </c>
      <c r="G84" s="211"/>
      <c r="H84" s="212"/>
    </row>
    <row r="85" spans="2:8" ht="24.6" customHeight="1" x14ac:dyDescent="0.3">
      <c r="B85" s="207" t="s">
        <v>1731</v>
      </c>
      <c r="C85" s="208"/>
      <c r="D85" s="209" t="s">
        <v>782</v>
      </c>
      <c r="E85" s="210" t="s">
        <v>632</v>
      </c>
      <c r="F85" s="207">
        <v>1</v>
      </c>
      <c r="G85" s="211"/>
      <c r="H85" s="212"/>
    </row>
    <row r="86" spans="2:8" ht="24.6" customHeight="1" x14ac:dyDescent="0.3">
      <c r="B86" s="207" t="s">
        <v>1732</v>
      </c>
      <c r="C86" s="208"/>
      <c r="D86" s="209" t="s">
        <v>784</v>
      </c>
      <c r="E86" s="210" t="s">
        <v>632</v>
      </c>
      <c r="F86" s="207">
        <v>1</v>
      </c>
      <c r="G86" s="211"/>
      <c r="H86" s="212"/>
    </row>
    <row r="87" spans="2:8" ht="24.6" customHeight="1" x14ac:dyDescent="0.3">
      <c r="B87" s="207" t="s">
        <v>1733</v>
      </c>
      <c r="C87" s="208"/>
      <c r="D87" s="209" t="s">
        <v>786</v>
      </c>
      <c r="E87" s="210" t="s">
        <v>632</v>
      </c>
      <c r="F87" s="207">
        <v>1</v>
      </c>
      <c r="G87" s="211"/>
      <c r="H87" s="212"/>
    </row>
    <row r="88" spans="2:8" ht="24.6" customHeight="1" x14ac:dyDescent="0.3">
      <c r="B88" s="207" t="s">
        <v>1734</v>
      </c>
      <c r="C88" s="208"/>
      <c r="D88" s="209" t="s">
        <v>788</v>
      </c>
      <c r="E88" s="210" t="s">
        <v>632</v>
      </c>
      <c r="F88" s="207">
        <v>1</v>
      </c>
      <c r="G88" s="211"/>
      <c r="H88" s="212"/>
    </row>
    <row r="89" spans="2:8" ht="24.6" customHeight="1" x14ac:dyDescent="0.3">
      <c r="B89" s="207" t="s">
        <v>1735</v>
      </c>
      <c r="C89" s="208"/>
      <c r="D89" s="209" t="s">
        <v>790</v>
      </c>
      <c r="E89" s="210" t="s">
        <v>632</v>
      </c>
      <c r="F89" s="207">
        <v>1</v>
      </c>
      <c r="G89" s="211"/>
      <c r="H89" s="212"/>
    </row>
    <row r="90" spans="2:8" ht="24.6" customHeight="1" x14ac:dyDescent="0.3">
      <c r="B90" s="207" t="s">
        <v>1736</v>
      </c>
      <c r="C90" s="208"/>
      <c r="D90" s="209" t="s">
        <v>792</v>
      </c>
      <c r="E90" s="210" t="s">
        <v>632</v>
      </c>
      <c r="F90" s="207">
        <v>1</v>
      </c>
      <c r="G90" s="211"/>
      <c r="H90" s="212"/>
    </row>
    <row r="91" spans="2:8" ht="24.6" customHeight="1" x14ac:dyDescent="0.3">
      <c r="B91" s="207" t="s">
        <v>1737</v>
      </c>
      <c r="C91" s="208"/>
      <c r="D91" s="209" t="s">
        <v>794</v>
      </c>
      <c r="E91" s="210" t="s">
        <v>632</v>
      </c>
      <c r="F91" s="207">
        <v>1</v>
      </c>
      <c r="G91" s="211"/>
      <c r="H91" s="212"/>
    </row>
    <row r="92" spans="2:8" ht="24.6" customHeight="1" x14ac:dyDescent="0.3">
      <c r="B92" s="207" t="s">
        <v>1738</v>
      </c>
      <c r="C92" s="208"/>
      <c r="D92" s="209" t="s">
        <v>796</v>
      </c>
      <c r="E92" s="210" t="s">
        <v>632</v>
      </c>
      <c r="F92" s="207">
        <v>1</v>
      </c>
      <c r="G92" s="211"/>
      <c r="H92" s="212"/>
    </row>
    <row r="93" spans="2:8" ht="24.6" customHeight="1" x14ac:dyDescent="0.3">
      <c r="B93" s="207" t="s">
        <v>1739</v>
      </c>
      <c r="C93" s="208"/>
      <c r="D93" s="209" t="s">
        <v>798</v>
      </c>
      <c r="E93" s="210" t="s">
        <v>632</v>
      </c>
      <c r="F93" s="207">
        <v>1</v>
      </c>
      <c r="G93" s="211"/>
      <c r="H93" s="212"/>
    </row>
    <row r="94" spans="2:8" ht="24.6" customHeight="1" x14ac:dyDescent="0.3">
      <c r="B94" s="207" t="s">
        <v>1740</v>
      </c>
      <c r="C94" s="208"/>
      <c r="D94" s="209" t="s">
        <v>800</v>
      </c>
      <c r="E94" s="210" t="s">
        <v>632</v>
      </c>
      <c r="F94" s="207">
        <v>1</v>
      </c>
      <c r="G94" s="211"/>
      <c r="H94" s="212"/>
    </row>
    <row r="95" spans="2:8" ht="24.6" customHeight="1" x14ac:dyDescent="0.3">
      <c r="B95" s="207" t="s">
        <v>1741</v>
      </c>
      <c r="C95" s="208"/>
      <c r="D95" s="209" t="s">
        <v>802</v>
      </c>
      <c r="E95" s="210" t="s">
        <v>632</v>
      </c>
      <c r="F95" s="207">
        <v>1</v>
      </c>
      <c r="G95" s="211"/>
      <c r="H95" s="212"/>
    </row>
    <row r="96" spans="2:8" ht="24.6" customHeight="1" x14ac:dyDescent="0.3">
      <c r="B96" s="207" t="s">
        <v>1742</v>
      </c>
      <c r="C96" s="208"/>
      <c r="D96" s="209" t="s">
        <v>804</v>
      </c>
      <c r="E96" s="210" t="s">
        <v>632</v>
      </c>
      <c r="F96" s="207">
        <v>1</v>
      </c>
      <c r="G96" s="211"/>
      <c r="H96" s="212"/>
    </row>
    <row r="97" spans="2:8" ht="24.6" customHeight="1" x14ac:dyDescent="0.3">
      <c r="B97" s="207" t="s">
        <v>1743</v>
      </c>
      <c r="C97" s="208"/>
      <c r="D97" s="209" t="s">
        <v>806</v>
      </c>
      <c r="E97" s="210" t="s">
        <v>632</v>
      </c>
      <c r="F97" s="207">
        <v>1</v>
      </c>
      <c r="G97" s="211"/>
      <c r="H97" s="212"/>
    </row>
    <row r="98" spans="2:8" ht="24.6" customHeight="1" x14ac:dyDescent="0.3">
      <c r="B98" s="207" t="s">
        <v>1744</v>
      </c>
      <c r="C98" s="208"/>
      <c r="D98" s="209" t="s">
        <v>808</v>
      </c>
      <c r="E98" s="210" t="s">
        <v>632</v>
      </c>
      <c r="F98" s="207">
        <v>1</v>
      </c>
      <c r="G98" s="211"/>
      <c r="H98" s="212"/>
    </row>
    <row r="99" spans="2:8" ht="24.6" customHeight="1" x14ac:dyDescent="0.3">
      <c r="B99" s="207" t="s">
        <v>1745</v>
      </c>
      <c r="C99" s="208"/>
      <c r="D99" s="209" t="s">
        <v>810</v>
      </c>
      <c r="E99" s="210" t="s">
        <v>632</v>
      </c>
      <c r="F99" s="207">
        <v>1</v>
      </c>
      <c r="G99" s="211"/>
      <c r="H99" s="212"/>
    </row>
    <row r="100" spans="2:8" ht="24.6" customHeight="1" x14ac:dyDescent="0.3">
      <c r="B100" s="207" t="s">
        <v>1746</v>
      </c>
      <c r="C100" s="208"/>
      <c r="D100" s="209" t="s">
        <v>812</v>
      </c>
      <c r="E100" s="210" t="s">
        <v>632</v>
      </c>
      <c r="F100" s="207">
        <v>1</v>
      </c>
      <c r="G100" s="211"/>
      <c r="H100" s="212"/>
    </row>
    <row r="101" spans="2:8" ht="24.6" customHeight="1" x14ac:dyDescent="0.3">
      <c r="B101" s="207" t="s">
        <v>1747</v>
      </c>
      <c r="C101" s="208"/>
      <c r="D101" s="209" t="s">
        <v>814</v>
      </c>
      <c r="E101" s="210" t="s">
        <v>632</v>
      </c>
      <c r="F101" s="207">
        <v>1</v>
      </c>
      <c r="G101" s="211"/>
      <c r="H101" s="212"/>
    </row>
    <row r="102" spans="2:8" ht="24.6" customHeight="1" x14ac:dyDescent="0.3">
      <c r="B102" s="207" t="s">
        <v>1748</v>
      </c>
      <c r="C102" s="208"/>
      <c r="D102" s="209" t="s">
        <v>816</v>
      </c>
      <c r="E102" s="210" t="s">
        <v>632</v>
      </c>
      <c r="F102" s="207">
        <v>1</v>
      </c>
      <c r="G102" s="211"/>
      <c r="H102" s="212"/>
    </row>
    <row r="103" spans="2:8" ht="24.6" customHeight="1" x14ac:dyDescent="0.3">
      <c r="B103" s="207" t="s">
        <v>1749</v>
      </c>
      <c r="C103" s="208"/>
      <c r="D103" s="209" t="s">
        <v>818</v>
      </c>
      <c r="E103" s="210" t="s">
        <v>632</v>
      </c>
      <c r="F103" s="207">
        <v>1</v>
      </c>
      <c r="G103" s="211"/>
      <c r="H103" s="212"/>
    </row>
    <row r="104" spans="2:8" ht="24.6" customHeight="1" x14ac:dyDescent="0.3">
      <c r="B104" s="207" t="s">
        <v>1750</v>
      </c>
      <c r="C104" s="208"/>
      <c r="D104" s="209" t="s">
        <v>820</v>
      </c>
      <c r="E104" s="210" t="s">
        <v>632</v>
      </c>
      <c r="F104" s="207">
        <v>1</v>
      </c>
      <c r="G104" s="211"/>
      <c r="H104" s="212"/>
    </row>
    <row r="105" spans="2:8" ht="24.6" customHeight="1" x14ac:dyDescent="0.3">
      <c r="B105" s="207" t="s">
        <v>1751</v>
      </c>
      <c r="C105" s="208"/>
      <c r="D105" s="209" t="s">
        <v>822</v>
      </c>
      <c r="E105" s="210" t="s">
        <v>632</v>
      </c>
      <c r="F105" s="207">
        <v>1</v>
      </c>
      <c r="G105" s="211"/>
      <c r="H105" s="212"/>
    </row>
    <row r="106" spans="2:8" ht="24.6" customHeight="1" x14ac:dyDescent="0.3">
      <c r="B106" s="207" t="s">
        <v>1752</v>
      </c>
      <c r="C106" s="208"/>
      <c r="D106" s="209" t="s">
        <v>824</v>
      </c>
      <c r="E106" s="210" t="s">
        <v>632</v>
      </c>
      <c r="F106" s="207">
        <v>1</v>
      </c>
      <c r="G106" s="211"/>
      <c r="H106" s="212"/>
    </row>
    <row r="107" spans="2:8" ht="24.6" customHeight="1" x14ac:dyDescent="0.3">
      <c r="B107" s="207" t="s">
        <v>1753</v>
      </c>
      <c r="C107" s="208"/>
      <c r="D107" s="209" t="s">
        <v>826</v>
      </c>
      <c r="E107" s="210" t="s">
        <v>632</v>
      </c>
      <c r="F107" s="207">
        <v>1</v>
      </c>
      <c r="G107" s="211"/>
      <c r="H107" s="212"/>
    </row>
    <row r="108" spans="2:8" ht="24.6" customHeight="1" x14ac:dyDescent="0.3">
      <c r="B108" s="207" t="s">
        <v>1754</v>
      </c>
      <c r="C108" s="208"/>
      <c r="D108" s="209" t="s">
        <v>828</v>
      </c>
      <c r="E108" s="210" t="s">
        <v>632</v>
      </c>
      <c r="F108" s="207">
        <v>1</v>
      </c>
      <c r="G108" s="211"/>
      <c r="H108" s="212"/>
    </row>
    <row r="109" spans="2:8" ht="24.6" customHeight="1" x14ac:dyDescent="0.3">
      <c r="B109" s="207" t="s">
        <v>1755</v>
      </c>
      <c r="C109" s="208"/>
      <c r="D109" s="209" t="s">
        <v>830</v>
      </c>
      <c r="E109" s="210" t="s">
        <v>632</v>
      </c>
      <c r="F109" s="207">
        <v>1</v>
      </c>
      <c r="G109" s="211"/>
      <c r="H109" s="212"/>
    </row>
    <row r="110" spans="2:8" ht="24.6" customHeight="1" x14ac:dyDescent="0.3">
      <c r="B110" s="207" t="s">
        <v>1756</v>
      </c>
      <c r="C110" s="208"/>
      <c r="D110" s="209" t="s">
        <v>832</v>
      </c>
      <c r="E110" s="210" t="s">
        <v>632</v>
      </c>
      <c r="F110" s="207">
        <v>1</v>
      </c>
      <c r="G110" s="211"/>
      <c r="H110" s="212"/>
    </row>
    <row r="111" spans="2:8" ht="24.6" customHeight="1" x14ac:dyDescent="0.3">
      <c r="B111" s="207" t="s">
        <v>1757</v>
      </c>
      <c r="C111" s="208"/>
      <c r="D111" s="209" t="s">
        <v>834</v>
      </c>
      <c r="E111" s="210" t="s">
        <v>632</v>
      </c>
      <c r="F111" s="207">
        <v>1</v>
      </c>
      <c r="G111" s="211"/>
      <c r="H111" s="212"/>
    </row>
    <row r="112" spans="2:8" ht="24.6" customHeight="1" x14ac:dyDescent="0.3">
      <c r="B112" s="207" t="s">
        <v>1758</v>
      </c>
      <c r="C112" s="208"/>
      <c r="D112" s="209" t="s">
        <v>836</v>
      </c>
      <c r="E112" s="210" t="s">
        <v>632</v>
      </c>
      <c r="F112" s="207">
        <v>1</v>
      </c>
      <c r="G112" s="211"/>
      <c r="H112" s="212"/>
    </row>
    <row r="113" spans="2:8" ht="24.6" customHeight="1" x14ac:dyDescent="0.3">
      <c r="B113" s="207" t="s">
        <v>1759</v>
      </c>
      <c r="C113" s="208"/>
      <c r="D113" s="209" t="s">
        <v>838</v>
      </c>
      <c r="E113" s="210" t="s">
        <v>632</v>
      </c>
      <c r="F113" s="207">
        <v>1</v>
      </c>
      <c r="G113" s="211"/>
      <c r="H113" s="212"/>
    </row>
    <row r="114" spans="2:8" ht="24.6" customHeight="1" x14ac:dyDescent="0.3">
      <c r="B114" s="207" t="s">
        <v>1760</v>
      </c>
      <c r="C114" s="208"/>
      <c r="D114" s="209" t="s">
        <v>840</v>
      </c>
      <c r="E114" s="210" t="s">
        <v>632</v>
      </c>
      <c r="F114" s="207">
        <v>1</v>
      </c>
      <c r="G114" s="211"/>
      <c r="H114" s="212"/>
    </row>
    <row r="115" spans="2:8" ht="24.6" customHeight="1" x14ac:dyDescent="0.3">
      <c r="B115" s="207" t="s">
        <v>1761</v>
      </c>
      <c r="C115" s="208"/>
      <c r="D115" s="209" t="s">
        <v>842</v>
      </c>
      <c r="E115" s="210" t="s">
        <v>632</v>
      </c>
      <c r="F115" s="207">
        <v>1</v>
      </c>
      <c r="G115" s="211"/>
      <c r="H115" s="212"/>
    </row>
    <row r="116" spans="2:8" ht="24.6" customHeight="1" x14ac:dyDescent="0.3">
      <c r="B116" s="207" t="s">
        <v>1762</v>
      </c>
      <c r="C116" s="208"/>
      <c r="D116" s="209" t="s">
        <v>844</v>
      </c>
      <c r="E116" s="210" t="s">
        <v>632</v>
      </c>
      <c r="F116" s="207">
        <v>1</v>
      </c>
      <c r="G116" s="211"/>
      <c r="H116" s="212"/>
    </row>
    <row r="117" spans="2:8" ht="24.6" customHeight="1" x14ac:dyDescent="0.3">
      <c r="B117" s="207" t="s">
        <v>1763</v>
      </c>
      <c r="C117" s="208"/>
      <c r="D117" s="209" t="s">
        <v>846</v>
      </c>
      <c r="E117" s="210" t="s">
        <v>632</v>
      </c>
      <c r="F117" s="207">
        <v>1</v>
      </c>
      <c r="G117" s="211"/>
      <c r="H117" s="212"/>
    </row>
    <row r="118" spans="2:8" ht="24.6" customHeight="1" x14ac:dyDescent="0.3">
      <c r="B118" s="207" t="s">
        <v>1764</v>
      </c>
      <c r="C118" s="208"/>
      <c r="D118" s="209" t="s">
        <v>848</v>
      </c>
      <c r="E118" s="210" t="s">
        <v>632</v>
      </c>
      <c r="F118" s="207">
        <v>1</v>
      </c>
      <c r="G118" s="211"/>
      <c r="H118" s="212"/>
    </row>
    <row r="119" spans="2:8" ht="24.6" customHeight="1" x14ac:dyDescent="0.3">
      <c r="B119" s="207" t="s">
        <v>1765</v>
      </c>
      <c r="C119" s="208"/>
      <c r="D119" s="209" t="s">
        <v>850</v>
      </c>
      <c r="E119" s="210" t="s">
        <v>632</v>
      </c>
      <c r="F119" s="207">
        <v>1</v>
      </c>
      <c r="G119" s="211"/>
      <c r="H119" s="212"/>
    </row>
    <row r="120" spans="2:8" ht="24.6" customHeight="1" x14ac:dyDescent="0.3">
      <c r="B120" s="207" t="s">
        <v>1766</v>
      </c>
      <c r="C120" s="208"/>
      <c r="D120" s="209" t="s">
        <v>852</v>
      </c>
      <c r="E120" s="210" t="s">
        <v>632</v>
      </c>
      <c r="F120" s="207">
        <v>1</v>
      </c>
      <c r="G120" s="211"/>
      <c r="H120" s="212"/>
    </row>
    <row r="121" spans="2:8" ht="24.6" customHeight="1" x14ac:dyDescent="0.3">
      <c r="B121" s="207" t="s">
        <v>1767</v>
      </c>
      <c r="C121" s="208"/>
      <c r="D121" s="209" t="s">
        <v>854</v>
      </c>
      <c r="E121" s="210" t="s">
        <v>632</v>
      </c>
      <c r="F121" s="207">
        <v>1</v>
      </c>
      <c r="G121" s="211"/>
      <c r="H121" s="212"/>
    </row>
    <row r="122" spans="2:8" ht="24.6" customHeight="1" x14ac:dyDescent="0.3">
      <c r="B122" s="207" t="s">
        <v>1768</v>
      </c>
      <c r="C122" s="208"/>
      <c r="D122" s="209" t="s">
        <v>856</v>
      </c>
      <c r="E122" s="210" t="s">
        <v>632</v>
      </c>
      <c r="F122" s="207">
        <v>1</v>
      </c>
      <c r="G122" s="211"/>
      <c r="H122" s="212"/>
    </row>
    <row r="123" spans="2:8" ht="24.6" customHeight="1" x14ac:dyDescent="0.3">
      <c r="B123" s="207" t="s">
        <v>1769</v>
      </c>
      <c r="C123" s="208"/>
      <c r="D123" s="209" t="s">
        <v>858</v>
      </c>
      <c r="E123" s="210" t="s">
        <v>632</v>
      </c>
      <c r="F123" s="207">
        <v>1</v>
      </c>
      <c r="G123" s="211"/>
      <c r="H123" s="212"/>
    </row>
    <row r="124" spans="2:8" ht="24.6" customHeight="1" x14ac:dyDescent="0.3">
      <c r="B124" s="207" t="s">
        <v>1770</v>
      </c>
      <c r="C124" s="208"/>
      <c r="D124" s="209" t="s">
        <v>860</v>
      </c>
      <c r="E124" s="210" t="s">
        <v>632</v>
      </c>
      <c r="F124" s="207">
        <v>1</v>
      </c>
      <c r="G124" s="211"/>
      <c r="H124" s="212"/>
    </row>
    <row r="125" spans="2:8" ht="24.6" customHeight="1" x14ac:dyDescent="0.3">
      <c r="B125" s="207" t="s">
        <v>1771</v>
      </c>
      <c r="C125" s="208"/>
      <c r="D125" s="209" t="s">
        <v>862</v>
      </c>
      <c r="E125" s="210" t="s">
        <v>632</v>
      </c>
      <c r="F125" s="207">
        <v>1</v>
      </c>
      <c r="G125" s="211"/>
      <c r="H125" s="212"/>
    </row>
    <row r="126" spans="2:8" ht="24.6" customHeight="1" x14ac:dyDescent="0.3">
      <c r="B126" s="207" t="s">
        <v>1772</v>
      </c>
      <c r="C126" s="208"/>
      <c r="D126" s="209" t="s">
        <v>864</v>
      </c>
      <c r="E126" s="210" t="s">
        <v>632</v>
      </c>
      <c r="F126" s="207">
        <v>1</v>
      </c>
      <c r="G126" s="211"/>
      <c r="H126" s="212"/>
    </row>
    <row r="127" spans="2:8" ht="24.6" customHeight="1" x14ac:dyDescent="0.3">
      <c r="B127" s="207" t="s">
        <v>1773</v>
      </c>
      <c r="C127" s="208"/>
      <c r="D127" s="209" t="s">
        <v>866</v>
      </c>
      <c r="E127" s="210" t="s">
        <v>632</v>
      </c>
      <c r="F127" s="207">
        <v>1</v>
      </c>
      <c r="G127" s="211"/>
      <c r="H127" s="212"/>
    </row>
    <row r="128" spans="2:8" ht="24.6" customHeight="1" x14ac:dyDescent="0.3">
      <c r="B128" s="207" t="s">
        <v>1774</v>
      </c>
      <c r="C128" s="208"/>
      <c r="D128" s="209" t="s">
        <v>868</v>
      </c>
      <c r="E128" s="210" t="s">
        <v>632</v>
      </c>
      <c r="F128" s="207">
        <v>1</v>
      </c>
      <c r="G128" s="211"/>
      <c r="H128" s="212"/>
    </row>
    <row r="129" spans="2:8" ht="24.6" customHeight="1" x14ac:dyDescent="0.3">
      <c r="B129" s="207" t="s">
        <v>1775</v>
      </c>
      <c r="C129" s="208"/>
      <c r="D129" s="209" t="s">
        <v>870</v>
      </c>
      <c r="E129" s="210" t="s">
        <v>632</v>
      </c>
      <c r="F129" s="207">
        <v>1</v>
      </c>
      <c r="G129" s="211"/>
      <c r="H129" s="212"/>
    </row>
    <row r="130" spans="2:8" ht="24.6" customHeight="1" x14ac:dyDescent="0.3">
      <c r="B130" s="207" t="s">
        <v>1776</v>
      </c>
      <c r="C130" s="208"/>
      <c r="D130" s="209" t="s">
        <v>872</v>
      </c>
      <c r="E130" s="210" t="s">
        <v>632</v>
      </c>
      <c r="F130" s="207">
        <v>1</v>
      </c>
      <c r="G130" s="211"/>
      <c r="H130" s="212"/>
    </row>
    <row r="131" spans="2:8" ht="24.6" customHeight="1" x14ac:dyDescent="0.3">
      <c r="B131" s="207" t="s">
        <v>1777</v>
      </c>
      <c r="C131" s="208"/>
      <c r="D131" s="209" t="s">
        <v>874</v>
      </c>
      <c r="E131" s="210" t="s">
        <v>632</v>
      </c>
      <c r="F131" s="207">
        <v>1</v>
      </c>
      <c r="G131" s="211"/>
      <c r="H131" s="212"/>
    </row>
    <row r="132" spans="2:8" ht="24.6" customHeight="1" x14ac:dyDescent="0.3">
      <c r="B132" s="207" t="s">
        <v>1778</v>
      </c>
      <c r="C132" s="208"/>
      <c r="D132" s="209" t="s">
        <v>876</v>
      </c>
      <c r="E132" s="210" t="s">
        <v>632</v>
      </c>
      <c r="F132" s="207">
        <v>1</v>
      </c>
      <c r="G132" s="211"/>
      <c r="H132" s="212"/>
    </row>
    <row r="133" spans="2:8" ht="24.6" customHeight="1" x14ac:dyDescent="0.3">
      <c r="B133" s="207" t="s">
        <v>1779</v>
      </c>
      <c r="C133" s="208"/>
      <c r="D133" s="209" t="s">
        <v>878</v>
      </c>
      <c r="E133" s="210" t="s">
        <v>632</v>
      </c>
      <c r="F133" s="207">
        <v>1</v>
      </c>
      <c r="G133" s="211"/>
      <c r="H133" s="212"/>
    </row>
    <row r="134" spans="2:8" ht="24.6" customHeight="1" x14ac:dyDescent="0.3">
      <c r="B134" s="207" t="s">
        <v>1780</v>
      </c>
      <c r="C134" s="208"/>
      <c r="D134" s="209" t="s">
        <v>880</v>
      </c>
      <c r="E134" s="210" t="s">
        <v>632</v>
      </c>
      <c r="F134" s="207">
        <v>1</v>
      </c>
      <c r="G134" s="211"/>
      <c r="H134" s="212"/>
    </row>
    <row r="135" spans="2:8" ht="24.6" customHeight="1" x14ac:dyDescent="0.3">
      <c r="B135" s="207" t="s">
        <v>1781</v>
      </c>
      <c r="C135" s="208"/>
      <c r="D135" s="209" t="s">
        <v>882</v>
      </c>
      <c r="E135" s="210" t="s">
        <v>632</v>
      </c>
      <c r="F135" s="207">
        <v>1</v>
      </c>
      <c r="G135" s="211"/>
      <c r="H135" s="212"/>
    </row>
    <row r="136" spans="2:8" ht="24.6" customHeight="1" x14ac:dyDescent="0.3">
      <c r="B136" s="207" t="s">
        <v>1782</v>
      </c>
      <c r="C136" s="208"/>
      <c r="D136" s="209" t="s">
        <v>884</v>
      </c>
      <c r="E136" s="210" t="s">
        <v>632</v>
      </c>
      <c r="F136" s="207">
        <v>1</v>
      </c>
      <c r="G136" s="211"/>
      <c r="H136" s="212"/>
    </row>
    <row r="137" spans="2:8" ht="24.6" customHeight="1" x14ac:dyDescent="0.3">
      <c r="B137" s="207" t="s">
        <v>1783</v>
      </c>
      <c r="C137" s="208"/>
      <c r="D137" s="209" t="s">
        <v>886</v>
      </c>
      <c r="E137" s="210" t="s">
        <v>632</v>
      </c>
      <c r="F137" s="207">
        <v>1</v>
      </c>
      <c r="G137" s="211"/>
      <c r="H137" s="212"/>
    </row>
    <row r="138" spans="2:8" ht="24.6" customHeight="1" x14ac:dyDescent="0.3">
      <c r="B138" s="207" t="s">
        <v>1784</v>
      </c>
      <c r="C138" s="208"/>
      <c r="D138" s="209" t="s">
        <v>888</v>
      </c>
      <c r="E138" s="210" t="s">
        <v>632</v>
      </c>
      <c r="F138" s="207">
        <v>1</v>
      </c>
      <c r="G138" s="211"/>
      <c r="H138" s="212"/>
    </row>
    <row r="139" spans="2:8" ht="24.6" customHeight="1" x14ac:dyDescent="0.3">
      <c r="B139" s="207" t="s">
        <v>1785</v>
      </c>
      <c r="C139" s="208"/>
      <c r="D139" s="209" t="s">
        <v>890</v>
      </c>
      <c r="E139" s="210" t="s">
        <v>632</v>
      </c>
      <c r="F139" s="207">
        <v>1</v>
      </c>
      <c r="G139" s="211"/>
      <c r="H139" s="212"/>
    </row>
    <row r="140" spans="2:8" ht="24.6" customHeight="1" x14ac:dyDescent="0.3">
      <c r="B140" s="207" t="s">
        <v>1786</v>
      </c>
      <c r="C140" s="208"/>
      <c r="D140" s="209" t="s">
        <v>892</v>
      </c>
      <c r="E140" s="210" t="s">
        <v>632</v>
      </c>
      <c r="F140" s="207">
        <v>1</v>
      </c>
      <c r="G140" s="211"/>
      <c r="H140" s="212"/>
    </row>
    <row r="141" spans="2:8" ht="24.6" customHeight="1" x14ac:dyDescent="0.3">
      <c r="B141" s="207" t="s">
        <v>1787</v>
      </c>
      <c r="C141" s="208"/>
      <c r="D141" s="209" t="s">
        <v>894</v>
      </c>
      <c r="E141" s="210" t="s">
        <v>632</v>
      </c>
      <c r="F141" s="207">
        <v>1</v>
      </c>
      <c r="G141" s="211"/>
      <c r="H141" s="212"/>
    </row>
    <row r="142" spans="2:8" ht="24.6" customHeight="1" x14ac:dyDescent="0.3">
      <c r="B142" s="207" t="s">
        <v>1788</v>
      </c>
      <c r="C142" s="208"/>
      <c r="D142" s="209" t="s">
        <v>896</v>
      </c>
      <c r="E142" s="210" t="s">
        <v>632</v>
      </c>
      <c r="F142" s="207">
        <v>1</v>
      </c>
      <c r="G142" s="211"/>
      <c r="H142" s="212"/>
    </row>
    <row r="143" spans="2:8" ht="24.6" customHeight="1" x14ac:dyDescent="0.3">
      <c r="B143" s="207" t="s">
        <v>1789</v>
      </c>
      <c r="C143" s="208"/>
      <c r="D143" s="209" t="s">
        <v>898</v>
      </c>
      <c r="E143" s="210" t="s">
        <v>632</v>
      </c>
      <c r="F143" s="207">
        <v>1</v>
      </c>
      <c r="G143" s="211"/>
      <c r="H143" s="212"/>
    </row>
    <row r="144" spans="2:8" ht="24.6" customHeight="1" x14ac:dyDescent="0.3">
      <c r="B144" s="207" t="s">
        <v>1790</v>
      </c>
      <c r="C144" s="208"/>
      <c r="D144" s="209" t="s">
        <v>900</v>
      </c>
      <c r="E144" s="210" t="s">
        <v>632</v>
      </c>
      <c r="F144" s="207">
        <v>1</v>
      </c>
      <c r="G144" s="211"/>
      <c r="H144" s="212"/>
    </row>
    <row r="145" spans="2:8" ht="24.6" customHeight="1" x14ac:dyDescent="0.3">
      <c r="B145" s="207" t="s">
        <v>1791</v>
      </c>
      <c r="C145" s="208"/>
      <c r="D145" s="209" t="s">
        <v>902</v>
      </c>
      <c r="E145" s="210" t="s">
        <v>632</v>
      </c>
      <c r="F145" s="207">
        <v>1</v>
      </c>
      <c r="G145" s="211"/>
      <c r="H145" s="212"/>
    </row>
    <row r="146" spans="2:8" ht="24.6" customHeight="1" x14ac:dyDescent="0.3">
      <c r="B146" s="207" t="s">
        <v>1792</v>
      </c>
      <c r="C146" s="208"/>
      <c r="D146" s="209" t="s">
        <v>904</v>
      </c>
      <c r="E146" s="210" t="s">
        <v>632</v>
      </c>
      <c r="F146" s="207">
        <v>1</v>
      </c>
      <c r="G146" s="211"/>
      <c r="H146" s="212"/>
    </row>
    <row r="147" spans="2:8" ht="24.6" customHeight="1" x14ac:dyDescent="0.3">
      <c r="B147" s="207" t="s">
        <v>1793</v>
      </c>
      <c r="C147" s="208"/>
      <c r="D147" s="209" t="s">
        <v>906</v>
      </c>
      <c r="E147" s="210" t="s">
        <v>632</v>
      </c>
      <c r="F147" s="207">
        <v>1</v>
      </c>
      <c r="G147" s="211"/>
      <c r="H147" s="212"/>
    </row>
    <row r="148" spans="2:8" ht="24.6" customHeight="1" x14ac:dyDescent="0.3">
      <c r="B148" s="207" t="s">
        <v>1794</v>
      </c>
      <c r="C148" s="208"/>
      <c r="D148" s="209" t="s">
        <v>908</v>
      </c>
      <c r="E148" s="210" t="s">
        <v>632</v>
      </c>
      <c r="F148" s="207">
        <v>1</v>
      </c>
      <c r="G148" s="211"/>
      <c r="H148" s="212"/>
    </row>
    <row r="149" spans="2:8" ht="24.6" customHeight="1" x14ac:dyDescent="0.3">
      <c r="B149" s="207" t="s">
        <v>1795</v>
      </c>
      <c r="C149" s="208"/>
      <c r="D149" s="209" t="s">
        <v>910</v>
      </c>
      <c r="E149" s="210" t="s">
        <v>632</v>
      </c>
      <c r="F149" s="207">
        <v>1</v>
      </c>
      <c r="G149" s="211"/>
      <c r="H149" s="212"/>
    </row>
    <row r="150" spans="2:8" ht="24.6" customHeight="1" x14ac:dyDescent="0.3">
      <c r="B150" s="207" t="s">
        <v>1796</v>
      </c>
      <c r="C150" s="208"/>
      <c r="D150" s="209" t="s">
        <v>912</v>
      </c>
      <c r="E150" s="210" t="s">
        <v>632</v>
      </c>
      <c r="F150" s="207">
        <v>1</v>
      </c>
      <c r="G150" s="211"/>
      <c r="H150" s="212"/>
    </row>
    <row r="151" spans="2:8" ht="24.6" customHeight="1" x14ac:dyDescent="0.3">
      <c r="B151" s="207" t="s">
        <v>1797</v>
      </c>
      <c r="C151" s="208"/>
      <c r="D151" s="209" t="s">
        <v>914</v>
      </c>
      <c r="E151" s="210" t="s">
        <v>632</v>
      </c>
      <c r="F151" s="207">
        <v>1</v>
      </c>
      <c r="G151" s="211"/>
      <c r="H151" s="212"/>
    </row>
    <row r="152" spans="2:8" ht="24.6" customHeight="1" x14ac:dyDescent="0.3">
      <c r="B152" s="207" t="s">
        <v>1798</v>
      </c>
      <c r="C152" s="208"/>
      <c r="D152" s="209" t="s">
        <v>916</v>
      </c>
      <c r="E152" s="210" t="s">
        <v>632</v>
      </c>
      <c r="F152" s="207">
        <v>1</v>
      </c>
      <c r="G152" s="211"/>
      <c r="H152" s="212"/>
    </row>
    <row r="153" spans="2:8" ht="24.6" customHeight="1" x14ac:dyDescent="0.3">
      <c r="B153" s="207" t="s">
        <v>1799</v>
      </c>
      <c r="C153" s="208"/>
      <c r="D153" s="209" t="s">
        <v>918</v>
      </c>
      <c r="E153" s="210" t="s">
        <v>632</v>
      </c>
      <c r="F153" s="207">
        <v>1</v>
      </c>
      <c r="G153" s="211"/>
      <c r="H153" s="212"/>
    </row>
    <row r="154" spans="2:8" ht="24.6" customHeight="1" x14ac:dyDescent="0.3">
      <c r="B154" s="207" t="s">
        <v>1800</v>
      </c>
      <c r="C154" s="208"/>
      <c r="D154" s="209" t="s">
        <v>920</v>
      </c>
      <c r="E154" s="210" t="s">
        <v>632</v>
      </c>
      <c r="F154" s="207">
        <v>1</v>
      </c>
      <c r="G154" s="211"/>
      <c r="H154" s="212"/>
    </row>
    <row r="155" spans="2:8" ht="24.6" customHeight="1" x14ac:dyDescent="0.3">
      <c r="B155" s="207" t="s">
        <v>1801</v>
      </c>
      <c r="C155" s="208"/>
      <c r="D155" s="209" t="s">
        <v>922</v>
      </c>
      <c r="E155" s="210" t="s">
        <v>632</v>
      </c>
      <c r="F155" s="207">
        <v>1</v>
      </c>
      <c r="G155" s="211"/>
      <c r="H155" s="212"/>
    </row>
    <row r="156" spans="2:8" ht="24.6" customHeight="1" x14ac:dyDescent="0.3">
      <c r="B156" s="207" t="s">
        <v>1802</v>
      </c>
      <c r="C156" s="208"/>
      <c r="D156" s="209" t="s">
        <v>924</v>
      </c>
      <c r="E156" s="210" t="s">
        <v>632</v>
      </c>
      <c r="F156" s="207">
        <v>1</v>
      </c>
      <c r="G156" s="211"/>
      <c r="H156" s="212"/>
    </row>
    <row r="157" spans="2:8" ht="24.6" customHeight="1" x14ac:dyDescent="0.3">
      <c r="B157" s="207" t="s">
        <v>1803</v>
      </c>
      <c r="C157" s="208"/>
      <c r="D157" s="209" t="s">
        <v>926</v>
      </c>
      <c r="E157" s="210" t="s">
        <v>632</v>
      </c>
      <c r="F157" s="207">
        <v>1</v>
      </c>
      <c r="G157" s="211"/>
      <c r="H157" s="212"/>
    </row>
    <row r="158" spans="2:8" ht="24.6" customHeight="1" x14ac:dyDescent="0.3">
      <c r="B158" s="207" t="s">
        <v>1804</v>
      </c>
      <c r="C158" s="208"/>
      <c r="D158" s="209" t="s">
        <v>928</v>
      </c>
      <c r="E158" s="210" t="s">
        <v>632</v>
      </c>
      <c r="F158" s="207">
        <v>1</v>
      </c>
      <c r="G158" s="211"/>
      <c r="H158" s="212"/>
    </row>
    <row r="159" spans="2:8" ht="24.6" customHeight="1" x14ac:dyDescent="0.3">
      <c r="B159" s="207" t="s">
        <v>1805</v>
      </c>
      <c r="C159" s="208"/>
      <c r="D159" s="209" t="s">
        <v>930</v>
      </c>
      <c r="E159" s="210" t="s">
        <v>632</v>
      </c>
      <c r="F159" s="207">
        <v>1</v>
      </c>
      <c r="G159" s="211"/>
      <c r="H159" s="212"/>
    </row>
    <row r="160" spans="2:8" ht="24.6" customHeight="1" x14ac:dyDescent="0.3">
      <c r="B160" s="207" t="s">
        <v>1806</v>
      </c>
      <c r="C160" s="208"/>
      <c r="D160" s="209" t="s">
        <v>932</v>
      </c>
      <c r="E160" s="210" t="s">
        <v>632</v>
      </c>
      <c r="F160" s="207">
        <v>1</v>
      </c>
      <c r="G160" s="211"/>
      <c r="H160" s="212"/>
    </row>
    <row r="161" spans="2:8" ht="24.6" customHeight="1" x14ac:dyDescent="0.3">
      <c r="B161" s="207" t="s">
        <v>1807</v>
      </c>
      <c r="C161" s="208"/>
      <c r="D161" s="209" t="s">
        <v>934</v>
      </c>
      <c r="E161" s="210" t="s">
        <v>632</v>
      </c>
      <c r="F161" s="207">
        <v>1</v>
      </c>
      <c r="G161" s="211"/>
      <c r="H161" s="212"/>
    </row>
    <row r="162" spans="2:8" ht="24.6" customHeight="1" x14ac:dyDescent="0.3">
      <c r="B162" s="207" t="s">
        <v>1808</v>
      </c>
      <c r="C162" s="208"/>
      <c r="D162" s="209" t="s">
        <v>936</v>
      </c>
      <c r="E162" s="210" t="s">
        <v>632</v>
      </c>
      <c r="F162" s="207">
        <v>1</v>
      </c>
      <c r="G162" s="211"/>
      <c r="H162" s="212"/>
    </row>
    <row r="163" spans="2:8" ht="24.6" customHeight="1" x14ac:dyDescent="0.3">
      <c r="B163" s="207" t="s">
        <v>1809</v>
      </c>
      <c r="C163" s="208"/>
      <c r="D163" s="209" t="s">
        <v>938</v>
      </c>
      <c r="E163" s="210" t="s">
        <v>632</v>
      </c>
      <c r="F163" s="207">
        <v>1</v>
      </c>
      <c r="G163" s="211"/>
      <c r="H163" s="212"/>
    </row>
    <row r="164" spans="2:8" ht="24.6" customHeight="1" x14ac:dyDescent="0.3">
      <c r="B164" s="207" t="s">
        <v>1810</v>
      </c>
      <c r="C164" s="208"/>
      <c r="D164" s="209" t="s">
        <v>940</v>
      </c>
      <c r="E164" s="210" t="s">
        <v>632</v>
      </c>
      <c r="F164" s="207">
        <v>1</v>
      </c>
      <c r="G164" s="211"/>
      <c r="H164" s="212"/>
    </row>
    <row r="165" spans="2:8" ht="24.6" customHeight="1" x14ac:dyDescent="0.3">
      <c r="B165" s="207" t="s">
        <v>1811</v>
      </c>
      <c r="C165" s="208"/>
      <c r="D165" s="209" t="s">
        <v>942</v>
      </c>
      <c r="E165" s="210" t="s">
        <v>632</v>
      </c>
      <c r="F165" s="207">
        <v>1</v>
      </c>
      <c r="G165" s="211"/>
      <c r="H165" s="212"/>
    </row>
    <row r="166" spans="2:8" ht="24.6" customHeight="1" x14ac:dyDescent="0.3">
      <c r="B166" s="207" t="s">
        <v>1812</v>
      </c>
      <c r="C166" s="208"/>
      <c r="D166" s="209" t="s">
        <v>944</v>
      </c>
      <c r="E166" s="210" t="s">
        <v>632</v>
      </c>
      <c r="F166" s="207">
        <v>1</v>
      </c>
      <c r="G166" s="211"/>
      <c r="H166" s="212"/>
    </row>
    <row r="167" spans="2:8" ht="24.6" customHeight="1" x14ac:dyDescent="0.3">
      <c r="B167" s="207" t="s">
        <v>1813</v>
      </c>
      <c r="C167" s="208"/>
      <c r="D167" s="209" t="s">
        <v>946</v>
      </c>
      <c r="E167" s="210" t="s">
        <v>632</v>
      </c>
      <c r="F167" s="207">
        <v>1</v>
      </c>
      <c r="G167" s="211"/>
      <c r="H167" s="212"/>
    </row>
    <row r="168" spans="2:8" ht="24.6" customHeight="1" x14ac:dyDescent="0.3">
      <c r="B168" s="207" t="s">
        <v>1814</v>
      </c>
      <c r="C168" s="208"/>
      <c r="D168" s="209" t="s">
        <v>948</v>
      </c>
      <c r="E168" s="210" t="s">
        <v>632</v>
      </c>
      <c r="F168" s="207">
        <v>1</v>
      </c>
      <c r="G168" s="211"/>
      <c r="H168" s="212"/>
    </row>
    <row r="169" spans="2:8" ht="24.6" customHeight="1" x14ac:dyDescent="0.3">
      <c r="B169" s="207" t="s">
        <v>1815</v>
      </c>
      <c r="C169" s="208"/>
      <c r="D169" s="209" t="s">
        <v>950</v>
      </c>
      <c r="E169" s="210" t="s">
        <v>632</v>
      </c>
      <c r="F169" s="207">
        <v>1</v>
      </c>
      <c r="G169" s="211"/>
      <c r="H169" s="212"/>
    </row>
    <row r="170" spans="2:8" ht="24.6" customHeight="1" x14ac:dyDescent="0.3">
      <c r="B170" s="207" t="s">
        <v>1816</v>
      </c>
      <c r="C170" s="208"/>
      <c r="D170" s="209" t="s">
        <v>952</v>
      </c>
      <c r="E170" s="210" t="s">
        <v>632</v>
      </c>
      <c r="F170" s="207">
        <v>1</v>
      </c>
      <c r="G170" s="211"/>
      <c r="H170" s="212"/>
    </row>
    <row r="171" spans="2:8" ht="24.6" customHeight="1" x14ac:dyDescent="0.3">
      <c r="B171" s="207" t="s">
        <v>1817</v>
      </c>
      <c r="C171" s="208"/>
      <c r="D171" s="209" t="s">
        <v>954</v>
      </c>
      <c r="E171" s="210" t="s">
        <v>632</v>
      </c>
      <c r="F171" s="207">
        <v>1</v>
      </c>
      <c r="G171" s="211"/>
      <c r="H171" s="212"/>
    </row>
    <row r="172" spans="2:8" ht="24.6" customHeight="1" x14ac:dyDescent="0.3">
      <c r="B172" s="207" t="s">
        <v>1818</v>
      </c>
      <c r="C172" s="208"/>
      <c r="D172" s="209" t="s">
        <v>956</v>
      </c>
      <c r="E172" s="210" t="s">
        <v>632</v>
      </c>
      <c r="F172" s="207">
        <v>1</v>
      </c>
      <c r="G172" s="211"/>
      <c r="H172" s="212"/>
    </row>
    <row r="173" spans="2:8" ht="24.6" customHeight="1" x14ac:dyDescent="0.3">
      <c r="B173" s="207" t="s">
        <v>1819</v>
      </c>
      <c r="C173" s="208"/>
      <c r="D173" s="209" t="s">
        <v>958</v>
      </c>
      <c r="E173" s="210" t="s">
        <v>632</v>
      </c>
      <c r="F173" s="207">
        <v>1</v>
      </c>
      <c r="G173" s="211"/>
      <c r="H173" s="212"/>
    </row>
    <row r="174" spans="2:8" ht="24.6" customHeight="1" x14ac:dyDescent="0.3">
      <c r="B174" s="207" t="s">
        <v>1820</v>
      </c>
      <c r="C174" s="208"/>
      <c r="D174" s="209" t="s">
        <v>960</v>
      </c>
      <c r="E174" s="210" t="s">
        <v>632</v>
      </c>
      <c r="F174" s="207">
        <v>1</v>
      </c>
      <c r="G174" s="211"/>
      <c r="H174" s="212"/>
    </row>
    <row r="175" spans="2:8" ht="24.6" customHeight="1" x14ac:dyDescent="0.3">
      <c r="B175" s="207" t="s">
        <v>1821</v>
      </c>
      <c r="C175" s="208"/>
      <c r="D175" s="209" t="s">
        <v>962</v>
      </c>
      <c r="E175" s="210" t="s">
        <v>632</v>
      </c>
      <c r="F175" s="207">
        <v>1</v>
      </c>
      <c r="G175" s="211"/>
      <c r="H175" s="212"/>
    </row>
    <row r="176" spans="2:8" ht="24.6" customHeight="1" x14ac:dyDescent="0.3">
      <c r="B176" s="207" t="s">
        <v>1822</v>
      </c>
      <c r="C176" s="208"/>
      <c r="D176" s="209" t="s">
        <v>964</v>
      </c>
      <c r="E176" s="210" t="s">
        <v>632</v>
      </c>
      <c r="F176" s="207">
        <v>1</v>
      </c>
      <c r="G176" s="211"/>
      <c r="H176" s="212"/>
    </row>
    <row r="177" spans="2:8" ht="24.6" customHeight="1" x14ac:dyDescent="0.3">
      <c r="B177" s="207" t="s">
        <v>1823</v>
      </c>
      <c r="C177" s="208"/>
      <c r="D177" s="209" t="s">
        <v>966</v>
      </c>
      <c r="E177" s="210" t="s">
        <v>632</v>
      </c>
      <c r="F177" s="207">
        <v>1</v>
      </c>
      <c r="G177" s="211"/>
      <c r="H177" s="212"/>
    </row>
    <row r="178" spans="2:8" ht="24.6" customHeight="1" x14ac:dyDescent="0.3">
      <c r="B178" s="207"/>
      <c r="C178" s="208"/>
      <c r="D178" s="209"/>
      <c r="E178" s="210"/>
      <c r="F178" s="207"/>
      <c r="G178" s="211"/>
      <c r="H178" s="212"/>
    </row>
    <row r="179" spans="2:8" ht="24.6" customHeight="1" x14ac:dyDescent="0.3">
      <c r="B179" s="207"/>
      <c r="C179" s="208"/>
      <c r="D179" s="209"/>
      <c r="E179" s="210"/>
      <c r="F179" s="207"/>
      <c r="G179" s="211"/>
      <c r="H179" s="212"/>
    </row>
    <row r="180" spans="2:8" ht="24.6" customHeight="1" thickBot="1" x14ac:dyDescent="0.35">
      <c r="B180" s="207"/>
      <c r="C180" s="208"/>
      <c r="D180" s="214"/>
      <c r="E180" s="210"/>
      <c r="F180" s="207"/>
      <c r="G180" s="211"/>
      <c r="H180" s="212"/>
    </row>
    <row r="181" spans="2:8" ht="24.6" customHeight="1" thickBot="1" x14ac:dyDescent="0.3">
      <c r="B181" s="215" t="s">
        <v>967</v>
      </c>
      <c r="C181" s="215"/>
      <c r="D181" s="215"/>
      <c r="E181" s="215"/>
      <c r="F181" s="215"/>
      <c r="G181" s="216"/>
      <c r="H181" s="217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11" fitToHeight="0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273C5-4704-41A7-ABCA-4762283A9A91}">
  <sheetPr>
    <tabColor theme="4" tint="0.39997558519241921"/>
    <pageSetUpPr fitToPage="1"/>
  </sheetPr>
  <dimension ref="B1:V181"/>
  <sheetViews>
    <sheetView view="pageBreakPreview" zoomScaleNormal="70" zoomScaleSheetLayoutView="100" workbookViewId="0">
      <selection activeCell="E25" sqref="E25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" style="5" customWidth="1"/>
    <col min="4" max="4" width="52.6640625" style="5" customWidth="1"/>
    <col min="5" max="5" width="8.88671875" style="5" customWidth="1"/>
    <col min="6" max="6" width="7.6640625" style="5" customWidth="1"/>
    <col min="7" max="7" width="14.33203125" style="5" customWidth="1"/>
    <col min="8" max="8" width="19" style="5" customWidth="1"/>
    <col min="9" max="22" width="9.109375" style="225"/>
    <col min="23" max="16384" width="9.109375" style="5"/>
  </cols>
  <sheetData>
    <row r="1" spans="2:22" ht="17.399999999999999" x14ac:dyDescent="0.3">
      <c r="B1" s="1"/>
      <c r="C1" s="1"/>
      <c r="D1" s="197"/>
      <c r="E1" s="198"/>
      <c r="F1" s="198"/>
      <c r="G1" s="193"/>
    </row>
    <row r="2" spans="2:22" ht="24.6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2:22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'SCHED 1B-1_OR'!G3</f>
        <v>OR TAMBO DISTRICT</v>
      </c>
    </row>
    <row r="4" spans="2:22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22" x14ac:dyDescent="0.25">
      <c r="B5" s="1"/>
      <c r="C5" s="1"/>
      <c r="D5" s="1"/>
      <c r="E5" s="1"/>
      <c r="F5" s="1"/>
      <c r="G5" s="193"/>
    </row>
    <row r="6" spans="2:22" s="200" customFormat="1" ht="15" customHeight="1" x14ac:dyDescent="0.25">
      <c r="B6" s="200" t="s">
        <v>1824</v>
      </c>
      <c r="D6" s="200" t="s">
        <v>1825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</row>
    <row r="7" spans="2:22" ht="6" customHeight="1" thickBot="1" x14ac:dyDescent="0.3">
      <c r="B7" s="201"/>
      <c r="C7" s="201"/>
      <c r="D7" s="201"/>
      <c r="E7" s="201"/>
      <c r="F7" s="201"/>
      <c r="G7" s="193"/>
    </row>
    <row r="8" spans="2:22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</row>
    <row r="9" spans="2:22" s="183" customFormat="1" ht="53.25" customHeight="1" x14ac:dyDescent="0.3">
      <c r="B9" s="203">
        <v>1</v>
      </c>
      <c r="C9" s="219" t="s">
        <v>628</v>
      </c>
      <c r="D9" s="228" t="s">
        <v>1826</v>
      </c>
      <c r="E9" s="219"/>
      <c r="F9" s="219"/>
      <c r="G9" s="229"/>
      <c r="H9" s="229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</row>
    <row r="10" spans="2:22" s="183" customFormat="1" ht="24.9" customHeight="1" x14ac:dyDescent="0.3">
      <c r="B10" s="207" t="s">
        <v>630</v>
      </c>
      <c r="C10" s="208"/>
      <c r="D10" s="209" t="s">
        <v>631</v>
      </c>
      <c r="E10" s="210" t="s">
        <v>632</v>
      </c>
      <c r="F10" s="207">
        <v>1</v>
      </c>
      <c r="G10" s="211"/>
      <c r="H10" s="212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</row>
    <row r="11" spans="2:22" s="183" customFormat="1" ht="24.9" customHeight="1" x14ac:dyDescent="0.3">
      <c r="B11" s="207" t="s">
        <v>633</v>
      </c>
      <c r="C11" s="208"/>
      <c r="D11" s="209" t="s">
        <v>634</v>
      </c>
      <c r="E11" s="210" t="s">
        <v>632</v>
      </c>
      <c r="F11" s="207">
        <v>1</v>
      </c>
      <c r="G11" s="211"/>
      <c r="H11" s="212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</row>
    <row r="12" spans="2:22" s="183" customFormat="1" ht="24.9" customHeight="1" x14ac:dyDescent="0.3">
      <c r="B12" s="207" t="s">
        <v>635</v>
      </c>
      <c r="C12" s="208"/>
      <c r="D12" s="213" t="s">
        <v>636</v>
      </c>
      <c r="E12" s="210" t="s">
        <v>632</v>
      </c>
      <c r="F12" s="207">
        <v>1</v>
      </c>
      <c r="G12" s="211"/>
      <c r="H12" s="212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</row>
    <row r="13" spans="2:22" s="183" customFormat="1" ht="24.9" customHeight="1" x14ac:dyDescent="0.3">
      <c r="B13" s="207" t="s">
        <v>637</v>
      </c>
      <c r="C13" s="208"/>
      <c r="D13" s="209" t="s">
        <v>638</v>
      </c>
      <c r="E13" s="210" t="s">
        <v>632</v>
      </c>
      <c r="F13" s="207">
        <v>1</v>
      </c>
      <c r="G13" s="211"/>
      <c r="H13" s="212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</row>
    <row r="14" spans="2:22" s="183" customFormat="1" ht="24.9" customHeight="1" x14ac:dyDescent="0.3">
      <c r="B14" s="207" t="s">
        <v>639</v>
      </c>
      <c r="C14" s="208"/>
      <c r="D14" s="209" t="s">
        <v>640</v>
      </c>
      <c r="E14" s="210" t="s">
        <v>632</v>
      </c>
      <c r="F14" s="207">
        <v>1</v>
      </c>
      <c r="G14" s="211"/>
      <c r="H14" s="212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</row>
    <row r="15" spans="2:22" s="183" customFormat="1" ht="24.9" customHeight="1" x14ac:dyDescent="0.3">
      <c r="B15" s="207" t="s">
        <v>641</v>
      </c>
      <c r="C15" s="208"/>
      <c r="D15" s="209" t="s">
        <v>642</v>
      </c>
      <c r="E15" s="210" t="s">
        <v>632</v>
      </c>
      <c r="F15" s="207">
        <v>1</v>
      </c>
      <c r="G15" s="211"/>
      <c r="H15" s="212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</row>
    <row r="16" spans="2:22" s="183" customFormat="1" ht="24.9" customHeight="1" x14ac:dyDescent="0.3">
      <c r="B16" s="207" t="s">
        <v>643</v>
      </c>
      <c r="C16" s="208"/>
      <c r="D16" s="209" t="s">
        <v>644</v>
      </c>
      <c r="E16" s="210" t="s">
        <v>632</v>
      </c>
      <c r="F16" s="207">
        <v>1</v>
      </c>
      <c r="G16" s="211"/>
      <c r="H16" s="212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</row>
    <row r="17" spans="2:22" s="183" customFormat="1" ht="24.9" customHeight="1" x14ac:dyDescent="0.3">
      <c r="B17" s="207" t="s">
        <v>645</v>
      </c>
      <c r="C17" s="208"/>
      <c r="D17" s="209" t="s">
        <v>646</v>
      </c>
      <c r="E17" s="210" t="s">
        <v>632</v>
      </c>
      <c r="F17" s="207">
        <v>1</v>
      </c>
      <c r="G17" s="211"/>
      <c r="H17" s="212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</row>
    <row r="18" spans="2:22" s="183" customFormat="1" ht="24.9" customHeight="1" x14ac:dyDescent="0.3">
      <c r="B18" s="207" t="s">
        <v>647</v>
      </c>
      <c r="C18" s="208"/>
      <c r="D18" s="209" t="s">
        <v>648</v>
      </c>
      <c r="E18" s="210" t="s">
        <v>632</v>
      </c>
      <c r="F18" s="207">
        <v>1</v>
      </c>
      <c r="G18" s="211"/>
      <c r="H18" s="212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</row>
    <row r="19" spans="2:22" s="183" customFormat="1" ht="24.9" customHeight="1" x14ac:dyDescent="0.3">
      <c r="B19" s="207" t="s">
        <v>649</v>
      </c>
      <c r="C19" s="208"/>
      <c r="D19" s="209" t="s">
        <v>650</v>
      </c>
      <c r="E19" s="210" t="s">
        <v>632</v>
      </c>
      <c r="F19" s="207">
        <v>1</v>
      </c>
      <c r="G19" s="211"/>
      <c r="H19" s="212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</row>
    <row r="20" spans="2:22" s="183" customFormat="1" ht="24.9" customHeight="1" x14ac:dyDescent="0.3">
      <c r="B20" s="207" t="s">
        <v>651</v>
      </c>
      <c r="C20" s="208"/>
      <c r="D20" s="209" t="s">
        <v>652</v>
      </c>
      <c r="E20" s="210" t="s">
        <v>632</v>
      </c>
      <c r="F20" s="207">
        <v>1</v>
      </c>
      <c r="G20" s="211"/>
      <c r="H20" s="212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</row>
    <row r="21" spans="2:22" s="183" customFormat="1" ht="24.9" customHeight="1" x14ac:dyDescent="0.3">
      <c r="B21" s="207" t="s">
        <v>653</v>
      </c>
      <c r="C21" s="208"/>
      <c r="D21" s="209" t="s">
        <v>654</v>
      </c>
      <c r="E21" s="210" t="s">
        <v>632</v>
      </c>
      <c r="F21" s="207">
        <v>1</v>
      </c>
      <c r="G21" s="211"/>
      <c r="H21" s="212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</row>
    <row r="22" spans="2:22" s="183" customFormat="1" ht="24.9" customHeight="1" x14ac:dyDescent="0.3">
      <c r="B22" s="207" t="s">
        <v>655</v>
      </c>
      <c r="C22" s="208"/>
      <c r="D22" s="209" t="s">
        <v>656</v>
      </c>
      <c r="E22" s="210" t="s">
        <v>632</v>
      </c>
      <c r="F22" s="207">
        <v>1</v>
      </c>
      <c r="G22" s="211"/>
      <c r="H22" s="212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7"/>
      <c r="U22" s="227"/>
      <c r="V22" s="227"/>
    </row>
    <row r="23" spans="2:22" s="183" customFormat="1" ht="24.9" customHeight="1" x14ac:dyDescent="0.3">
      <c r="B23" s="207" t="s">
        <v>657</v>
      </c>
      <c r="C23" s="208"/>
      <c r="D23" s="209" t="s">
        <v>658</v>
      </c>
      <c r="E23" s="210" t="s">
        <v>632</v>
      </c>
      <c r="F23" s="207">
        <v>1</v>
      </c>
      <c r="G23" s="211"/>
      <c r="H23" s="212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27"/>
    </row>
    <row r="24" spans="2:22" s="183" customFormat="1" ht="24.9" customHeight="1" x14ac:dyDescent="0.3">
      <c r="B24" s="207" t="s">
        <v>659</v>
      </c>
      <c r="C24" s="208"/>
      <c r="D24" s="209" t="s">
        <v>660</v>
      </c>
      <c r="E24" s="210" t="s">
        <v>632</v>
      </c>
      <c r="F24" s="207">
        <v>1</v>
      </c>
      <c r="G24" s="211"/>
      <c r="H24" s="212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  <c r="T24" s="227"/>
      <c r="U24" s="227"/>
      <c r="V24" s="227"/>
    </row>
    <row r="25" spans="2:22" s="183" customFormat="1" ht="24.9" customHeight="1" x14ac:dyDescent="0.3">
      <c r="B25" s="207" t="s">
        <v>661</v>
      </c>
      <c r="C25" s="208"/>
      <c r="D25" s="209" t="s">
        <v>662</v>
      </c>
      <c r="E25" s="210" t="s">
        <v>632</v>
      </c>
      <c r="F25" s="207">
        <v>1</v>
      </c>
      <c r="G25" s="211"/>
      <c r="H25" s="212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</row>
    <row r="26" spans="2:22" s="183" customFormat="1" ht="24.9" customHeight="1" x14ac:dyDescent="0.3">
      <c r="B26" s="207" t="s">
        <v>663</v>
      </c>
      <c r="C26" s="208"/>
      <c r="D26" s="209" t="s">
        <v>664</v>
      </c>
      <c r="E26" s="210" t="s">
        <v>632</v>
      </c>
      <c r="F26" s="207">
        <v>1</v>
      </c>
      <c r="G26" s="211"/>
      <c r="H26" s="212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</row>
    <row r="27" spans="2:22" s="183" customFormat="1" ht="24.9" customHeight="1" x14ac:dyDescent="0.3">
      <c r="B27" s="207" t="s">
        <v>665</v>
      </c>
      <c r="C27" s="208"/>
      <c r="D27" s="209" t="s">
        <v>666</v>
      </c>
      <c r="E27" s="210" t="s">
        <v>632</v>
      </c>
      <c r="F27" s="207">
        <v>1</v>
      </c>
      <c r="G27" s="211"/>
      <c r="H27" s="212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</row>
    <row r="28" spans="2:22" s="183" customFormat="1" ht="24.9" customHeight="1" x14ac:dyDescent="0.3">
      <c r="B28" s="207" t="s">
        <v>667</v>
      </c>
      <c r="C28" s="208"/>
      <c r="D28" s="209" t="s">
        <v>668</v>
      </c>
      <c r="E28" s="210" t="s">
        <v>632</v>
      </c>
      <c r="F28" s="207">
        <v>1</v>
      </c>
      <c r="G28" s="211"/>
      <c r="H28" s="212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</row>
    <row r="29" spans="2:22" s="183" customFormat="1" ht="24.9" customHeight="1" x14ac:dyDescent="0.3">
      <c r="B29" s="207" t="s">
        <v>669</v>
      </c>
      <c r="C29" s="208"/>
      <c r="D29" s="209" t="s">
        <v>670</v>
      </c>
      <c r="E29" s="210" t="s">
        <v>632</v>
      </c>
      <c r="F29" s="207">
        <v>1</v>
      </c>
      <c r="G29" s="211"/>
      <c r="H29" s="212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</row>
    <row r="30" spans="2:22" s="183" customFormat="1" ht="24.9" customHeight="1" x14ac:dyDescent="0.3">
      <c r="B30" s="207" t="s">
        <v>671</v>
      </c>
      <c r="C30" s="208"/>
      <c r="D30" s="209" t="s">
        <v>672</v>
      </c>
      <c r="E30" s="210" t="s">
        <v>632</v>
      </c>
      <c r="F30" s="207">
        <v>1</v>
      </c>
      <c r="G30" s="211"/>
      <c r="H30" s="212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</row>
    <row r="31" spans="2:22" s="183" customFormat="1" ht="24.9" customHeight="1" x14ac:dyDescent="0.3">
      <c r="B31" s="207" t="s">
        <v>673</v>
      </c>
      <c r="C31" s="208"/>
      <c r="D31" s="209" t="s">
        <v>674</v>
      </c>
      <c r="E31" s="210" t="s">
        <v>632</v>
      </c>
      <c r="F31" s="207">
        <v>1</v>
      </c>
      <c r="G31" s="211"/>
      <c r="H31" s="212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</row>
    <row r="32" spans="2:22" s="183" customFormat="1" ht="24.9" customHeight="1" x14ac:dyDescent="0.3">
      <c r="B32" s="207" t="s">
        <v>675</v>
      </c>
      <c r="C32" s="208"/>
      <c r="D32" s="209" t="s">
        <v>676</v>
      </c>
      <c r="E32" s="210" t="s">
        <v>632</v>
      </c>
      <c r="F32" s="207">
        <v>1</v>
      </c>
      <c r="G32" s="211"/>
      <c r="H32" s="212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</row>
    <row r="33" spans="2:22" s="183" customFormat="1" ht="24.9" customHeight="1" x14ac:dyDescent="0.3">
      <c r="B33" s="207" t="s">
        <v>677</v>
      </c>
      <c r="C33" s="208"/>
      <c r="D33" s="209" t="s">
        <v>678</v>
      </c>
      <c r="E33" s="210" t="s">
        <v>632</v>
      </c>
      <c r="F33" s="207">
        <v>1</v>
      </c>
      <c r="G33" s="211"/>
      <c r="H33" s="212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27"/>
      <c r="U33" s="227"/>
      <c r="V33" s="227"/>
    </row>
    <row r="34" spans="2:22" s="183" customFormat="1" ht="24.9" customHeight="1" x14ac:dyDescent="0.3">
      <c r="B34" s="207" t="s">
        <v>679</v>
      </c>
      <c r="C34" s="208"/>
      <c r="D34" s="209" t="s">
        <v>680</v>
      </c>
      <c r="E34" s="210" t="s">
        <v>632</v>
      </c>
      <c r="F34" s="207">
        <v>1</v>
      </c>
      <c r="G34" s="211"/>
      <c r="H34" s="212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</row>
    <row r="35" spans="2:22" s="183" customFormat="1" ht="24.9" customHeight="1" x14ac:dyDescent="0.3">
      <c r="B35" s="207" t="s">
        <v>681</v>
      </c>
      <c r="C35" s="208"/>
      <c r="D35" s="209" t="s">
        <v>682</v>
      </c>
      <c r="E35" s="210" t="s">
        <v>632</v>
      </c>
      <c r="F35" s="207">
        <v>1</v>
      </c>
      <c r="G35" s="211"/>
      <c r="H35" s="212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</row>
    <row r="36" spans="2:22" s="183" customFormat="1" ht="24.9" customHeight="1" x14ac:dyDescent="0.3">
      <c r="B36" s="207" t="s">
        <v>683</v>
      </c>
      <c r="C36" s="208"/>
      <c r="D36" s="209" t="s">
        <v>684</v>
      </c>
      <c r="E36" s="210" t="s">
        <v>632</v>
      </c>
      <c r="F36" s="207">
        <v>1</v>
      </c>
      <c r="G36" s="211"/>
      <c r="H36" s="212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</row>
    <row r="37" spans="2:22" s="183" customFormat="1" ht="24.9" customHeight="1" x14ac:dyDescent="0.3">
      <c r="B37" s="207" t="s">
        <v>685</v>
      </c>
      <c r="C37" s="208"/>
      <c r="D37" s="209" t="s">
        <v>686</v>
      </c>
      <c r="E37" s="210" t="s">
        <v>632</v>
      </c>
      <c r="F37" s="207">
        <v>1</v>
      </c>
      <c r="G37" s="211"/>
      <c r="H37" s="212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</row>
    <row r="38" spans="2:22" s="183" customFormat="1" ht="24.6" customHeight="1" x14ac:dyDescent="0.3">
      <c r="B38" s="207" t="s">
        <v>687</v>
      </c>
      <c r="C38" s="208"/>
      <c r="D38" s="209" t="s">
        <v>688</v>
      </c>
      <c r="E38" s="210" t="s">
        <v>632</v>
      </c>
      <c r="F38" s="207">
        <v>1</v>
      </c>
      <c r="G38" s="211"/>
      <c r="H38" s="212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  <c r="T38" s="227"/>
      <c r="U38" s="227"/>
      <c r="V38" s="227"/>
    </row>
    <row r="39" spans="2:22" s="183" customFormat="1" ht="24.6" customHeight="1" x14ac:dyDescent="0.3">
      <c r="B39" s="207" t="s">
        <v>689</v>
      </c>
      <c r="C39" s="208"/>
      <c r="D39" s="209" t="s">
        <v>690</v>
      </c>
      <c r="E39" s="210" t="s">
        <v>632</v>
      </c>
      <c r="F39" s="207">
        <v>1</v>
      </c>
      <c r="G39" s="211"/>
      <c r="H39" s="212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  <c r="T39" s="227"/>
      <c r="U39" s="227"/>
      <c r="V39" s="227"/>
    </row>
    <row r="40" spans="2:22" s="183" customFormat="1" ht="24.6" customHeight="1" x14ac:dyDescent="0.3">
      <c r="B40" s="207" t="s">
        <v>691</v>
      </c>
      <c r="C40" s="208"/>
      <c r="D40" s="209" t="s">
        <v>692</v>
      </c>
      <c r="E40" s="210" t="s">
        <v>632</v>
      </c>
      <c r="F40" s="207">
        <v>1</v>
      </c>
      <c r="G40" s="211"/>
      <c r="H40" s="212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227"/>
      <c r="V40" s="227"/>
    </row>
    <row r="41" spans="2:22" s="183" customFormat="1" ht="24.6" customHeight="1" x14ac:dyDescent="0.3">
      <c r="B41" s="207" t="s">
        <v>693</v>
      </c>
      <c r="C41" s="208"/>
      <c r="D41" s="209" t="s">
        <v>694</v>
      </c>
      <c r="E41" s="210" t="s">
        <v>632</v>
      </c>
      <c r="F41" s="207">
        <v>1</v>
      </c>
      <c r="G41" s="211"/>
      <c r="H41" s="212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</row>
    <row r="42" spans="2:22" s="183" customFormat="1" ht="24.6" customHeight="1" x14ac:dyDescent="0.3">
      <c r="B42" s="207" t="s">
        <v>695</v>
      </c>
      <c r="C42" s="208"/>
      <c r="D42" s="209" t="s">
        <v>696</v>
      </c>
      <c r="E42" s="210" t="s">
        <v>632</v>
      </c>
      <c r="F42" s="207">
        <v>1</v>
      </c>
      <c r="G42" s="211"/>
      <c r="H42" s="212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</row>
    <row r="43" spans="2:22" s="183" customFormat="1" ht="24.6" customHeight="1" x14ac:dyDescent="0.3">
      <c r="B43" s="207" t="s">
        <v>697</v>
      </c>
      <c r="C43" s="208"/>
      <c r="D43" s="209" t="s">
        <v>698</v>
      </c>
      <c r="E43" s="210" t="s">
        <v>632</v>
      </c>
      <c r="F43" s="207">
        <v>1</v>
      </c>
      <c r="G43" s="211"/>
      <c r="H43" s="212"/>
      <c r="I43" s="227"/>
      <c r="J43" s="227"/>
      <c r="K43" s="227"/>
      <c r="L43" s="227"/>
      <c r="M43" s="227"/>
      <c r="N43" s="227"/>
      <c r="O43" s="227"/>
      <c r="P43" s="227"/>
      <c r="Q43" s="227"/>
      <c r="R43" s="227"/>
      <c r="S43" s="227"/>
      <c r="T43" s="227"/>
      <c r="U43" s="227"/>
      <c r="V43" s="227"/>
    </row>
    <row r="44" spans="2:22" s="183" customFormat="1" ht="24.6" customHeight="1" x14ac:dyDescent="0.3">
      <c r="B44" s="207" t="s">
        <v>699</v>
      </c>
      <c r="C44" s="208"/>
      <c r="D44" s="209" t="s">
        <v>700</v>
      </c>
      <c r="E44" s="210" t="s">
        <v>632</v>
      </c>
      <c r="F44" s="207">
        <v>1</v>
      </c>
      <c r="G44" s="211"/>
      <c r="H44" s="212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</row>
    <row r="45" spans="2:22" s="183" customFormat="1" ht="24.6" customHeight="1" x14ac:dyDescent="0.3">
      <c r="B45" s="207" t="s">
        <v>701</v>
      </c>
      <c r="C45" s="208"/>
      <c r="D45" s="209" t="s">
        <v>702</v>
      </c>
      <c r="E45" s="210" t="s">
        <v>632</v>
      </c>
      <c r="F45" s="207">
        <v>1</v>
      </c>
      <c r="G45" s="211"/>
      <c r="H45" s="212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  <c r="T45" s="227"/>
      <c r="U45" s="227"/>
      <c r="V45" s="227"/>
    </row>
    <row r="46" spans="2:22" s="183" customFormat="1" ht="24.6" customHeight="1" x14ac:dyDescent="0.3">
      <c r="B46" s="207" t="s">
        <v>703</v>
      </c>
      <c r="C46" s="208"/>
      <c r="D46" s="209" t="s">
        <v>704</v>
      </c>
      <c r="E46" s="210" t="s">
        <v>632</v>
      </c>
      <c r="F46" s="207">
        <v>1</v>
      </c>
      <c r="G46" s="211"/>
      <c r="H46" s="212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</row>
    <row r="47" spans="2:22" s="183" customFormat="1" ht="24.6" customHeight="1" x14ac:dyDescent="0.3">
      <c r="B47" s="207" t="s">
        <v>705</v>
      </c>
      <c r="C47" s="208"/>
      <c r="D47" s="209" t="s">
        <v>706</v>
      </c>
      <c r="E47" s="210" t="s">
        <v>632</v>
      </c>
      <c r="F47" s="207">
        <v>1</v>
      </c>
      <c r="G47" s="211"/>
      <c r="H47" s="212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7"/>
      <c r="U47" s="227"/>
      <c r="V47" s="227"/>
    </row>
    <row r="48" spans="2:22" ht="24.6" customHeight="1" x14ac:dyDescent="0.3">
      <c r="B48" s="207" t="s">
        <v>707</v>
      </c>
      <c r="C48" s="208"/>
      <c r="D48" s="209" t="s">
        <v>708</v>
      </c>
      <c r="E48" s="210" t="s">
        <v>632</v>
      </c>
      <c r="F48" s="207">
        <v>1</v>
      </c>
      <c r="G48" s="211"/>
      <c r="H48" s="212"/>
    </row>
    <row r="49" spans="2:8" ht="24.6" customHeight="1" x14ac:dyDescent="0.3">
      <c r="B49" s="207" t="s">
        <v>709</v>
      </c>
      <c r="C49" s="208"/>
      <c r="D49" s="209" t="s">
        <v>710</v>
      </c>
      <c r="E49" s="210" t="s">
        <v>632</v>
      </c>
      <c r="F49" s="207">
        <v>1</v>
      </c>
      <c r="G49" s="211"/>
      <c r="H49" s="212"/>
    </row>
    <row r="50" spans="2:8" ht="24.6" customHeight="1" x14ac:dyDescent="0.3">
      <c r="B50" s="207" t="s">
        <v>711</v>
      </c>
      <c r="C50" s="208"/>
      <c r="D50" s="209" t="s">
        <v>712</v>
      </c>
      <c r="E50" s="210" t="s">
        <v>632</v>
      </c>
      <c r="F50" s="207">
        <v>1</v>
      </c>
      <c r="G50" s="211"/>
      <c r="H50" s="212"/>
    </row>
    <row r="51" spans="2:8" ht="24.6" customHeight="1" x14ac:dyDescent="0.3">
      <c r="B51" s="207" t="s">
        <v>713</v>
      </c>
      <c r="C51" s="208"/>
      <c r="D51" s="209" t="s">
        <v>714</v>
      </c>
      <c r="E51" s="210" t="s">
        <v>632</v>
      </c>
      <c r="F51" s="207">
        <v>1</v>
      </c>
      <c r="G51" s="211"/>
      <c r="H51" s="212"/>
    </row>
    <row r="52" spans="2:8" ht="24.6" customHeight="1" x14ac:dyDescent="0.3">
      <c r="B52" s="207" t="s">
        <v>715</v>
      </c>
      <c r="C52" s="208"/>
      <c r="D52" s="209" t="s">
        <v>716</v>
      </c>
      <c r="E52" s="210" t="s">
        <v>632</v>
      </c>
      <c r="F52" s="207">
        <v>1</v>
      </c>
      <c r="G52" s="211"/>
      <c r="H52" s="212"/>
    </row>
    <row r="53" spans="2:8" ht="24.6" customHeight="1" x14ac:dyDescent="0.3">
      <c r="B53" s="207" t="s">
        <v>717</v>
      </c>
      <c r="C53" s="208"/>
      <c r="D53" s="209" t="s">
        <v>718</v>
      </c>
      <c r="E53" s="210" t="s">
        <v>632</v>
      </c>
      <c r="F53" s="207">
        <v>1</v>
      </c>
      <c r="G53" s="211"/>
      <c r="H53" s="212"/>
    </row>
    <row r="54" spans="2:8" ht="24.6" customHeight="1" x14ac:dyDescent="0.3">
      <c r="B54" s="207" t="s">
        <v>719</v>
      </c>
      <c r="C54" s="208"/>
      <c r="D54" s="209" t="s">
        <v>720</v>
      </c>
      <c r="E54" s="210" t="s">
        <v>632</v>
      </c>
      <c r="F54" s="207">
        <v>1</v>
      </c>
      <c r="G54" s="211"/>
      <c r="H54" s="212"/>
    </row>
    <row r="55" spans="2:8" ht="24.6" customHeight="1" x14ac:dyDescent="0.3">
      <c r="B55" s="207" t="s">
        <v>721</v>
      </c>
      <c r="C55" s="208"/>
      <c r="D55" s="209" t="s">
        <v>722</v>
      </c>
      <c r="E55" s="210" t="s">
        <v>632</v>
      </c>
      <c r="F55" s="207">
        <v>1</v>
      </c>
      <c r="G55" s="211"/>
      <c r="H55" s="212"/>
    </row>
    <row r="56" spans="2:8" ht="24.6" customHeight="1" x14ac:dyDescent="0.3">
      <c r="B56" s="207" t="s">
        <v>723</v>
      </c>
      <c r="C56" s="208"/>
      <c r="D56" s="209" t="s">
        <v>724</v>
      </c>
      <c r="E56" s="210" t="s">
        <v>632</v>
      </c>
      <c r="F56" s="207">
        <v>1</v>
      </c>
      <c r="G56" s="211"/>
      <c r="H56" s="212"/>
    </row>
    <row r="57" spans="2:8" ht="24.6" customHeight="1" x14ac:dyDescent="0.3">
      <c r="B57" s="207" t="s">
        <v>725</v>
      </c>
      <c r="C57" s="208"/>
      <c r="D57" s="209" t="s">
        <v>726</v>
      </c>
      <c r="E57" s="210" t="s">
        <v>632</v>
      </c>
      <c r="F57" s="207">
        <v>1</v>
      </c>
      <c r="G57" s="211"/>
      <c r="H57" s="212"/>
    </row>
    <row r="58" spans="2:8" ht="24.6" customHeight="1" x14ac:dyDescent="0.3">
      <c r="B58" s="207" t="s">
        <v>727</v>
      </c>
      <c r="C58" s="208"/>
      <c r="D58" s="209" t="s">
        <v>728</v>
      </c>
      <c r="E58" s="210" t="s">
        <v>632</v>
      </c>
      <c r="F58" s="207">
        <v>1</v>
      </c>
      <c r="G58" s="211"/>
      <c r="H58" s="212"/>
    </row>
    <row r="59" spans="2:8" s="225" customFormat="1" ht="24.6" customHeight="1" x14ac:dyDescent="0.3">
      <c r="B59" s="207" t="s">
        <v>729</v>
      </c>
      <c r="C59" s="208"/>
      <c r="D59" s="209" t="s">
        <v>730</v>
      </c>
      <c r="E59" s="210" t="s">
        <v>632</v>
      </c>
      <c r="F59" s="207">
        <v>1</v>
      </c>
      <c r="G59" s="211"/>
      <c r="H59" s="212"/>
    </row>
    <row r="60" spans="2:8" s="225" customFormat="1" ht="24.6" customHeight="1" x14ac:dyDescent="0.3">
      <c r="B60" s="207" t="s">
        <v>731</v>
      </c>
      <c r="C60" s="208"/>
      <c r="D60" s="209" t="s">
        <v>732</v>
      </c>
      <c r="E60" s="210" t="s">
        <v>632</v>
      </c>
      <c r="F60" s="207">
        <v>1</v>
      </c>
      <c r="G60" s="211"/>
      <c r="H60" s="212"/>
    </row>
    <row r="61" spans="2:8" s="225" customFormat="1" ht="24.6" customHeight="1" x14ac:dyDescent="0.3">
      <c r="B61" s="207" t="s">
        <v>733</v>
      </c>
      <c r="C61" s="208"/>
      <c r="D61" s="209" t="s">
        <v>734</v>
      </c>
      <c r="E61" s="210" t="s">
        <v>632</v>
      </c>
      <c r="F61" s="207">
        <v>1</v>
      </c>
      <c r="G61" s="211"/>
      <c r="H61" s="212"/>
    </row>
    <row r="62" spans="2:8" s="225" customFormat="1" ht="24.6" customHeight="1" x14ac:dyDescent="0.3">
      <c r="B62" s="207" t="s">
        <v>735</v>
      </c>
      <c r="C62" s="208"/>
      <c r="D62" s="209" t="s">
        <v>736</v>
      </c>
      <c r="E62" s="210" t="s">
        <v>632</v>
      </c>
      <c r="F62" s="207">
        <v>1</v>
      </c>
      <c r="G62" s="211"/>
      <c r="H62" s="212"/>
    </row>
    <row r="63" spans="2:8" s="225" customFormat="1" ht="24.6" customHeight="1" x14ac:dyDescent="0.3">
      <c r="B63" s="207" t="s">
        <v>737</v>
      </c>
      <c r="C63" s="208"/>
      <c r="D63" s="209" t="s">
        <v>738</v>
      </c>
      <c r="E63" s="210" t="s">
        <v>632</v>
      </c>
      <c r="F63" s="207">
        <v>1</v>
      </c>
      <c r="G63" s="211"/>
      <c r="H63" s="212"/>
    </row>
    <row r="64" spans="2:8" s="225" customFormat="1" ht="24.6" customHeight="1" x14ac:dyDescent="0.3">
      <c r="B64" s="207" t="s">
        <v>739</v>
      </c>
      <c r="C64" s="208"/>
      <c r="D64" s="209" t="s">
        <v>740</v>
      </c>
      <c r="E64" s="210" t="s">
        <v>632</v>
      </c>
      <c r="F64" s="207">
        <v>1</v>
      </c>
      <c r="G64" s="211"/>
      <c r="H64" s="212"/>
    </row>
    <row r="65" spans="2:8" s="225" customFormat="1" ht="24.6" customHeight="1" x14ac:dyDescent="0.3">
      <c r="B65" s="207" t="s">
        <v>741</v>
      </c>
      <c r="C65" s="208"/>
      <c r="D65" s="209" t="s">
        <v>742</v>
      </c>
      <c r="E65" s="210" t="s">
        <v>632</v>
      </c>
      <c r="F65" s="207">
        <v>1</v>
      </c>
      <c r="G65" s="211"/>
      <c r="H65" s="212"/>
    </row>
    <row r="66" spans="2:8" s="225" customFormat="1" ht="24.6" customHeight="1" x14ac:dyDescent="0.3">
      <c r="B66" s="207" t="s">
        <v>743</v>
      </c>
      <c r="C66" s="208"/>
      <c r="D66" s="209" t="s">
        <v>744</v>
      </c>
      <c r="E66" s="210" t="s">
        <v>632</v>
      </c>
      <c r="F66" s="207">
        <v>1</v>
      </c>
      <c r="G66" s="211"/>
      <c r="H66" s="212"/>
    </row>
    <row r="67" spans="2:8" s="225" customFormat="1" ht="24.6" customHeight="1" x14ac:dyDescent="0.3">
      <c r="B67" s="207" t="s">
        <v>745</v>
      </c>
      <c r="C67" s="208"/>
      <c r="D67" s="209" t="s">
        <v>746</v>
      </c>
      <c r="E67" s="210" t="s">
        <v>632</v>
      </c>
      <c r="F67" s="207">
        <v>1</v>
      </c>
      <c r="G67" s="211"/>
      <c r="H67" s="212"/>
    </row>
    <row r="68" spans="2:8" s="225" customFormat="1" ht="24.6" customHeight="1" x14ac:dyDescent="0.3">
      <c r="B68" s="207" t="s">
        <v>747</v>
      </c>
      <c r="C68" s="208"/>
      <c r="D68" s="209" t="s">
        <v>748</v>
      </c>
      <c r="E68" s="210" t="s">
        <v>632</v>
      </c>
      <c r="F68" s="207">
        <v>1</v>
      </c>
      <c r="G68" s="211"/>
      <c r="H68" s="212"/>
    </row>
    <row r="69" spans="2:8" ht="24.6" customHeight="1" x14ac:dyDescent="0.3">
      <c r="B69" s="207" t="s">
        <v>749</v>
      </c>
      <c r="C69" s="208"/>
      <c r="D69" s="209" t="s">
        <v>750</v>
      </c>
      <c r="E69" s="210" t="s">
        <v>632</v>
      </c>
      <c r="F69" s="207">
        <v>1</v>
      </c>
      <c r="G69" s="211"/>
      <c r="H69" s="212"/>
    </row>
    <row r="70" spans="2:8" ht="24.6" customHeight="1" x14ac:dyDescent="0.3">
      <c r="B70" s="207" t="s">
        <v>751</v>
      </c>
      <c r="C70" s="208"/>
      <c r="D70" s="209" t="s">
        <v>752</v>
      </c>
      <c r="E70" s="210" t="s">
        <v>632</v>
      </c>
      <c r="F70" s="207">
        <v>1</v>
      </c>
      <c r="G70" s="211"/>
      <c r="H70" s="212"/>
    </row>
    <row r="71" spans="2:8" ht="24.6" customHeight="1" x14ac:dyDescent="0.3">
      <c r="B71" s="207" t="s">
        <v>753</v>
      </c>
      <c r="C71" s="208"/>
      <c r="D71" s="209" t="s">
        <v>754</v>
      </c>
      <c r="E71" s="210" t="s">
        <v>632</v>
      </c>
      <c r="F71" s="207">
        <v>1</v>
      </c>
      <c r="G71" s="211"/>
      <c r="H71" s="212"/>
    </row>
    <row r="72" spans="2:8" ht="24.6" customHeight="1" x14ac:dyDescent="0.3">
      <c r="B72" s="207" t="s">
        <v>755</v>
      </c>
      <c r="C72" s="208"/>
      <c r="D72" s="209" t="s">
        <v>756</v>
      </c>
      <c r="E72" s="210" t="s">
        <v>632</v>
      </c>
      <c r="F72" s="207">
        <v>1</v>
      </c>
      <c r="G72" s="211"/>
      <c r="H72" s="212"/>
    </row>
    <row r="73" spans="2:8" ht="24.6" customHeight="1" x14ac:dyDescent="0.3">
      <c r="B73" s="207" t="s">
        <v>757</v>
      </c>
      <c r="C73" s="208"/>
      <c r="D73" s="209" t="s">
        <v>758</v>
      </c>
      <c r="E73" s="210" t="s">
        <v>632</v>
      </c>
      <c r="F73" s="207">
        <v>1</v>
      </c>
      <c r="G73" s="211"/>
      <c r="H73" s="212"/>
    </row>
    <row r="74" spans="2:8" ht="24.6" customHeight="1" x14ac:dyDescent="0.3">
      <c r="B74" s="207" t="s">
        <v>759</v>
      </c>
      <c r="C74" s="208"/>
      <c r="D74" s="209" t="s">
        <v>760</v>
      </c>
      <c r="E74" s="210" t="s">
        <v>632</v>
      </c>
      <c r="F74" s="207">
        <v>1</v>
      </c>
      <c r="G74" s="211"/>
      <c r="H74" s="212"/>
    </row>
    <row r="75" spans="2:8" ht="24.6" customHeight="1" x14ac:dyDescent="0.3">
      <c r="B75" s="207" t="s">
        <v>761</v>
      </c>
      <c r="C75" s="208"/>
      <c r="D75" s="209" t="s">
        <v>762</v>
      </c>
      <c r="E75" s="210" t="s">
        <v>632</v>
      </c>
      <c r="F75" s="207">
        <v>1</v>
      </c>
      <c r="G75" s="211"/>
      <c r="H75" s="212"/>
    </row>
    <row r="76" spans="2:8" ht="24.6" customHeight="1" x14ac:dyDescent="0.3">
      <c r="B76" s="207" t="s">
        <v>763</v>
      </c>
      <c r="C76" s="208"/>
      <c r="D76" s="209" t="s">
        <v>764</v>
      </c>
      <c r="E76" s="210" t="s">
        <v>632</v>
      </c>
      <c r="F76" s="207">
        <v>1</v>
      </c>
      <c r="G76" s="211"/>
      <c r="H76" s="212"/>
    </row>
    <row r="77" spans="2:8" ht="24.6" customHeight="1" x14ac:dyDescent="0.3">
      <c r="B77" s="207" t="s">
        <v>765</v>
      </c>
      <c r="C77" s="208"/>
      <c r="D77" s="209" t="s">
        <v>766</v>
      </c>
      <c r="E77" s="210" t="s">
        <v>632</v>
      </c>
      <c r="F77" s="207">
        <v>1</v>
      </c>
      <c r="G77" s="211"/>
      <c r="H77" s="212"/>
    </row>
    <row r="78" spans="2:8" ht="24.6" customHeight="1" x14ac:dyDescent="0.3">
      <c r="B78" s="207" t="s">
        <v>767</v>
      </c>
      <c r="C78" s="208"/>
      <c r="D78" s="209" t="s">
        <v>768</v>
      </c>
      <c r="E78" s="210" t="s">
        <v>632</v>
      </c>
      <c r="F78" s="207">
        <v>1</v>
      </c>
      <c r="G78" s="211"/>
      <c r="H78" s="212"/>
    </row>
    <row r="79" spans="2:8" ht="24.6" customHeight="1" x14ac:dyDescent="0.3">
      <c r="B79" s="207" t="s">
        <v>769</v>
      </c>
      <c r="C79" s="208"/>
      <c r="D79" s="209" t="s">
        <v>770</v>
      </c>
      <c r="E79" s="210" t="s">
        <v>632</v>
      </c>
      <c r="F79" s="207">
        <v>1</v>
      </c>
      <c r="G79" s="211"/>
      <c r="H79" s="212"/>
    </row>
    <row r="80" spans="2:8" ht="24.6" customHeight="1" x14ac:dyDescent="0.3">
      <c r="B80" s="207" t="s">
        <v>771</v>
      </c>
      <c r="C80" s="208"/>
      <c r="D80" s="209" t="s">
        <v>772</v>
      </c>
      <c r="E80" s="210" t="s">
        <v>632</v>
      </c>
      <c r="F80" s="207">
        <v>1</v>
      </c>
      <c r="G80" s="211"/>
      <c r="H80" s="212"/>
    </row>
    <row r="81" spans="2:8" ht="24.6" customHeight="1" x14ac:dyDescent="0.3">
      <c r="B81" s="207" t="s">
        <v>773</v>
      </c>
      <c r="C81" s="208"/>
      <c r="D81" s="209" t="s">
        <v>774</v>
      </c>
      <c r="E81" s="210" t="s">
        <v>632</v>
      </c>
      <c r="F81" s="207">
        <v>1</v>
      </c>
      <c r="G81" s="211"/>
      <c r="H81" s="212"/>
    </row>
    <row r="82" spans="2:8" ht="24.6" customHeight="1" x14ac:dyDescent="0.3">
      <c r="B82" s="207" t="s">
        <v>775</v>
      </c>
      <c r="C82" s="208"/>
      <c r="D82" s="209" t="s">
        <v>776</v>
      </c>
      <c r="E82" s="210" t="s">
        <v>632</v>
      </c>
      <c r="F82" s="207">
        <v>1</v>
      </c>
      <c r="G82" s="211"/>
      <c r="H82" s="212"/>
    </row>
    <row r="83" spans="2:8" ht="24.6" customHeight="1" x14ac:dyDescent="0.3">
      <c r="B83" s="207" t="s">
        <v>777</v>
      </c>
      <c r="C83" s="208"/>
      <c r="D83" s="209" t="s">
        <v>778</v>
      </c>
      <c r="E83" s="210" t="s">
        <v>632</v>
      </c>
      <c r="F83" s="207">
        <v>1</v>
      </c>
      <c r="G83" s="211"/>
      <c r="H83" s="212"/>
    </row>
    <row r="84" spans="2:8" ht="24.6" customHeight="1" x14ac:dyDescent="0.3">
      <c r="B84" s="207" t="s">
        <v>779</v>
      </c>
      <c r="C84" s="208"/>
      <c r="D84" s="209" t="s">
        <v>780</v>
      </c>
      <c r="E84" s="210" t="s">
        <v>632</v>
      </c>
      <c r="F84" s="207">
        <v>1</v>
      </c>
      <c r="G84" s="211"/>
      <c r="H84" s="212"/>
    </row>
    <row r="85" spans="2:8" ht="24.6" customHeight="1" x14ac:dyDescent="0.3">
      <c r="B85" s="207" t="s">
        <v>781</v>
      </c>
      <c r="C85" s="208"/>
      <c r="D85" s="209" t="s">
        <v>782</v>
      </c>
      <c r="E85" s="210" t="s">
        <v>632</v>
      </c>
      <c r="F85" s="207">
        <v>1</v>
      </c>
      <c r="G85" s="211"/>
      <c r="H85" s="212"/>
    </row>
    <row r="86" spans="2:8" ht="24.6" customHeight="1" x14ac:dyDescent="0.3">
      <c r="B86" s="207" t="s">
        <v>783</v>
      </c>
      <c r="C86" s="208"/>
      <c r="D86" s="209" t="s">
        <v>784</v>
      </c>
      <c r="E86" s="210" t="s">
        <v>632</v>
      </c>
      <c r="F86" s="207">
        <v>1</v>
      </c>
      <c r="G86" s="211"/>
      <c r="H86" s="212"/>
    </row>
    <row r="87" spans="2:8" ht="24.6" customHeight="1" x14ac:dyDescent="0.3">
      <c r="B87" s="207" t="s">
        <v>785</v>
      </c>
      <c r="C87" s="208"/>
      <c r="D87" s="209" t="s">
        <v>786</v>
      </c>
      <c r="E87" s="210" t="s">
        <v>632</v>
      </c>
      <c r="F87" s="207">
        <v>1</v>
      </c>
      <c r="G87" s="211"/>
      <c r="H87" s="212"/>
    </row>
    <row r="88" spans="2:8" ht="24.6" customHeight="1" x14ac:dyDescent="0.3">
      <c r="B88" s="207" t="s">
        <v>787</v>
      </c>
      <c r="C88" s="208"/>
      <c r="D88" s="209" t="s">
        <v>788</v>
      </c>
      <c r="E88" s="210" t="s">
        <v>632</v>
      </c>
      <c r="F88" s="207">
        <v>1</v>
      </c>
      <c r="G88" s="211"/>
      <c r="H88" s="212"/>
    </row>
    <row r="89" spans="2:8" ht="24.6" customHeight="1" x14ac:dyDescent="0.3">
      <c r="B89" s="207" t="s">
        <v>789</v>
      </c>
      <c r="C89" s="208"/>
      <c r="D89" s="209" t="s">
        <v>790</v>
      </c>
      <c r="E89" s="210" t="s">
        <v>632</v>
      </c>
      <c r="F89" s="207">
        <v>1</v>
      </c>
      <c r="G89" s="211"/>
      <c r="H89" s="212"/>
    </row>
    <row r="90" spans="2:8" ht="24.6" customHeight="1" x14ac:dyDescent="0.3">
      <c r="B90" s="207" t="s">
        <v>791</v>
      </c>
      <c r="C90" s="208"/>
      <c r="D90" s="209" t="s">
        <v>792</v>
      </c>
      <c r="E90" s="210" t="s">
        <v>632</v>
      </c>
      <c r="F90" s="207">
        <v>1</v>
      </c>
      <c r="G90" s="211"/>
      <c r="H90" s="212"/>
    </row>
    <row r="91" spans="2:8" ht="24.6" customHeight="1" x14ac:dyDescent="0.3">
      <c r="B91" s="207" t="s">
        <v>793</v>
      </c>
      <c r="C91" s="208"/>
      <c r="D91" s="209" t="s">
        <v>794</v>
      </c>
      <c r="E91" s="210" t="s">
        <v>632</v>
      </c>
      <c r="F91" s="207">
        <v>1</v>
      </c>
      <c r="G91" s="211"/>
      <c r="H91" s="212"/>
    </row>
    <row r="92" spans="2:8" ht="24.6" customHeight="1" x14ac:dyDescent="0.3">
      <c r="B92" s="207" t="s">
        <v>795</v>
      </c>
      <c r="C92" s="208"/>
      <c r="D92" s="209" t="s">
        <v>796</v>
      </c>
      <c r="E92" s="210" t="s">
        <v>632</v>
      </c>
      <c r="F92" s="207">
        <v>1</v>
      </c>
      <c r="G92" s="211"/>
      <c r="H92" s="212"/>
    </row>
    <row r="93" spans="2:8" ht="24.6" customHeight="1" x14ac:dyDescent="0.3">
      <c r="B93" s="207" t="s">
        <v>797</v>
      </c>
      <c r="C93" s="208"/>
      <c r="D93" s="209" t="s">
        <v>798</v>
      </c>
      <c r="E93" s="210" t="s">
        <v>632</v>
      </c>
      <c r="F93" s="207">
        <v>1</v>
      </c>
      <c r="G93" s="211"/>
      <c r="H93" s="212"/>
    </row>
    <row r="94" spans="2:8" ht="24.6" customHeight="1" x14ac:dyDescent="0.3">
      <c r="B94" s="207" t="s">
        <v>799</v>
      </c>
      <c r="C94" s="208"/>
      <c r="D94" s="209" t="s">
        <v>800</v>
      </c>
      <c r="E94" s="210" t="s">
        <v>632</v>
      </c>
      <c r="F94" s="207">
        <v>1</v>
      </c>
      <c r="G94" s="211"/>
      <c r="H94" s="212"/>
    </row>
    <row r="95" spans="2:8" ht="24.6" customHeight="1" x14ac:dyDescent="0.3">
      <c r="B95" s="207" t="s">
        <v>801</v>
      </c>
      <c r="C95" s="208"/>
      <c r="D95" s="209" t="s">
        <v>802</v>
      </c>
      <c r="E95" s="210" t="s">
        <v>632</v>
      </c>
      <c r="F95" s="207">
        <v>1</v>
      </c>
      <c r="G95" s="211"/>
      <c r="H95" s="212"/>
    </row>
    <row r="96" spans="2:8" ht="24.6" customHeight="1" x14ac:dyDescent="0.3">
      <c r="B96" s="207" t="s">
        <v>803</v>
      </c>
      <c r="C96" s="208"/>
      <c r="D96" s="209" t="s">
        <v>804</v>
      </c>
      <c r="E96" s="210" t="s">
        <v>632</v>
      </c>
      <c r="F96" s="207">
        <v>1</v>
      </c>
      <c r="G96" s="211"/>
      <c r="H96" s="212"/>
    </row>
    <row r="97" spans="2:8" ht="24.6" customHeight="1" x14ac:dyDescent="0.3">
      <c r="B97" s="207" t="s">
        <v>805</v>
      </c>
      <c r="C97" s="208"/>
      <c r="D97" s="209" t="s">
        <v>806</v>
      </c>
      <c r="E97" s="210" t="s">
        <v>632</v>
      </c>
      <c r="F97" s="207">
        <v>1</v>
      </c>
      <c r="G97" s="211"/>
      <c r="H97" s="212"/>
    </row>
    <row r="98" spans="2:8" ht="24.6" customHeight="1" x14ac:dyDescent="0.3">
      <c r="B98" s="207" t="s">
        <v>807</v>
      </c>
      <c r="C98" s="208"/>
      <c r="D98" s="209" t="s">
        <v>808</v>
      </c>
      <c r="E98" s="210" t="s">
        <v>632</v>
      </c>
      <c r="F98" s="207">
        <v>1</v>
      </c>
      <c r="G98" s="211"/>
      <c r="H98" s="212"/>
    </row>
    <row r="99" spans="2:8" ht="24.6" customHeight="1" x14ac:dyDescent="0.3">
      <c r="B99" s="207" t="s">
        <v>809</v>
      </c>
      <c r="C99" s="208"/>
      <c r="D99" s="209" t="s">
        <v>810</v>
      </c>
      <c r="E99" s="210" t="s">
        <v>632</v>
      </c>
      <c r="F99" s="207">
        <v>1</v>
      </c>
      <c r="G99" s="211"/>
      <c r="H99" s="212"/>
    </row>
    <row r="100" spans="2:8" ht="24.6" customHeight="1" x14ac:dyDescent="0.3">
      <c r="B100" s="207" t="s">
        <v>811</v>
      </c>
      <c r="C100" s="208"/>
      <c r="D100" s="209" t="s">
        <v>812</v>
      </c>
      <c r="E100" s="210" t="s">
        <v>632</v>
      </c>
      <c r="F100" s="207">
        <v>1</v>
      </c>
      <c r="G100" s="211"/>
      <c r="H100" s="212"/>
    </row>
    <row r="101" spans="2:8" ht="24.6" customHeight="1" x14ac:dyDescent="0.3">
      <c r="B101" s="207" t="s">
        <v>813</v>
      </c>
      <c r="C101" s="208"/>
      <c r="D101" s="209" t="s">
        <v>814</v>
      </c>
      <c r="E101" s="210" t="s">
        <v>632</v>
      </c>
      <c r="F101" s="207">
        <v>1</v>
      </c>
      <c r="G101" s="211"/>
      <c r="H101" s="212"/>
    </row>
    <row r="102" spans="2:8" ht="24.6" customHeight="1" x14ac:dyDescent="0.3">
      <c r="B102" s="207" t="s">
        <v>815</v>
      </c>
      <c r="C102" s="208"/>
      <c r="D102" s="209" t="s">
        <v>816</v>
      </c>
      <c r="E102" s="210" t="s">
        <v>632</v>
      </c>
      <c r="F102" s="207">
        <v>1</v>
      </c>
      <c r="G102" s="211"/>
      <c r="H102" s="212"/>
    </row>
    <row r="103" spans="2:8" ht="24.6" customHeight="1" x14ac:dyDescent="0.3">
      <c r="B103" s="207" t="s">
        <v>817</v>
      </c>
      <c r="C103" s="208"/>
      <c r="D103" s="209" t="s">
        <v>818</v>
      </c>
      <c r="E103" s="210" t="s">
        <v>632</v>
      </c>
      <c r="F103" s="207">
        <v>1</v>
      </c>
      <c r="G103" s="211"/>
      <c r="H103" s="212"/>
    </row>
    <row r="104" spans="2:8" ht="24.6" customHeight="1" x14ac:dyDescent="0.3">
      <c r="B104" s="207" t="s">
        <v>819</v>
      </c>
      <c r="C104" s="208"/>
      <c r="D104" s="209" t="s">
        <v>820</v>
      </c>
      <c r="E104" s="210" t="s">
        <v>632</v>
      </c>
      <c r="F104" s="207">
        <v>1</v>
      </c>
      <c r="G104" s="211"/>
      <c r="H104" s="212"/>
    </row>
    <row r="105" spans="2:8" ht="24.6" customHeight="1" x14ac:dyDescent="0.3">
      <c r="B105" s="207" t="s">
        <v>821</v>
      </c>
      <c r="C105" s="208"/>
      <c r="D105" s="209" t="s">
        <v>822</v>
      </c>
      <c r="E105" s="210" t="s">
        <v>632</v>
      </c>
      <c r="F105" s="207">
        <v>1</v>
      </c>
      <c r="G105" s="211"/>
      <c r="H105" s="212"/>
    </row>
    <row r="106" spans="2:8" ht="24.6" customHeight="1" x14ac:dyDescent="0.3">
      <c r="B106" s="207" t="s">
        <v>823</v>
      </c>
      <c r="C106" s="208"/>
      <c r="D106" s="209" t="s">
        <v>824</v>
      </c>
      <c r="E106" s="210" t="s">
        <v>632</v>
      </c>
      <c r="F106" s="207">
        <v>1</v>
      </c>
      <c r="G106" s="211"/>
      <c r="H106" s="212"/>
    </row>
    <row r="107" spans="2:8" ht="24.6" customHeight="1" x14ac:dyDescent="0.3">
      <c r="B107" s="207" t="s">
        <v>825</v>
      </c>
      <c r="C107" s="208"/>
      <c r="D107" s="209" t="s">
        <v>826</v>
      </c>
      <c r="E107" s="210" t="s">
        <v>632</v>
      </c>
      <c r="F107" s="207">
        <v>1</v>
      </c>
      <c r="G107" s="211"/>
      <c r="H107" s="212"/>
    </row>
    <row r="108" spans="2:8" ht="24.6" customHeight="1" x14ac:dyDescent="0.3">
      <c r="B108" s="207" t="s">
        <v>827</v>
      </c>
      <c r="C108" s="208"/>
      <c r="D108" s="209" t="s">
        <v>828</v>
      </c>
      <c r="E108" s="210" t="s">
        <v>632</v>
      </c>
      <c r="F108" s="207">
        <v>1</v>
      </c>
      <c r="G108" s="211"/>
      <c r="H108" s="212"/>
    </row>
    <row r="109" spans="2:8" ht="24.6" customHeight="1" x14ac:dyDescent="0.3">
      <c r="B109" s="207" t="s">
        <v>829</v>
      </c>
      <c r="C109" s="208"/>
      <c r="D109" s="209" t="s">
        <v>830</v>
      </c>
      <c r="E109" s="210" t="s">
        <v>632</v>
      </c>
      <c r="F109" s="207">
        <v>1</v>
      </c>
      <c r="G109" s="211"/>
      <c r="H109" s="212"/>
    </row>
    <row r="110" spans="2:8" ht="24.6" customHeight="1" x14ac:dyDescent="0.3">
      <c r="B110" s="207" t="s">
        <v>831</v>
      </c>
      <c r="C110" s="208"/>
      <c r="D110" s="209" t="s">
        <v>832</v>
      </c>
      <c r="E110" s="210" t="s">
        <v>632</v>
      </c>
      <c r="F110" s="207">
        <v>1</v>
      </c>
      <c r="G110" s="211"/>
      <c r="H110" s="212"/>
    </row>
    <row r="111" spans="2:8" ht="24.6" customHeight="1" x14ac:dyDescent="0.3">
      <c r="B111" s="207" t="s">
        <v>833</v>
      </c>
      <c r="C111" s="208"/>
      <c r="D111" s="209" t="s">
        <v>834</v>
      </c>
      <c r="E111" s="210" t="s">
        <v>632</v>
      </c>
      <c r="F111" s="207">
        <v>1</v>
      </c>
      <c r="G111" s="211"/>
      <c r="H111" s="212"/>
    </row>
    <row r="112" spans="2:8" ht="24.6" customHeight="1" x14ac:dyDescent="0.3">
      <c r="B112" s="207" t="s">
        <v>835</v>
      </c>
      <c r="C112" s="208"/>
      <c r="D112" s="209" t="s">
        <v>836</v>
      </c>
      <c r="E112" s="210" t="s">
        <v>632</v>
      </c>
      <c r="F112" s="207">
        <v>1</v>
      </c>
      <c r="G112" s="211"/>
      <c r="H112" s="212"/>
    </row>
    <row r="113" spans="2:8" ht="24.6" customHeight="1" x14ac:dyDescent="0.3">
      <c r="B113" s="207" t="s">
        <v>837</v>
      </c>
      <c r="C113" s="208"/>
      <c r="D113" s="209" t="s">
        <v>838</v>
      </c>
      <c r="E113" s="210" t="s">
        <v>632</v>
      </c>
      <c r="F113" s="207">
        <v>1</v>
      </c>
      <c r="G113" s="211"/>
      <c r="H113" s="212"/>
    </row>
    <row r="114" spans="2:8" ht="24.6" customHeight="1" x14ac:dyDescent="0.3">
      <c r="B114" s="207" t="s">
        <v>839</v>
      </c>
      <c r="C114" s="208"/>
      <c r="D114" s="209" t="s">
        <v>840</v>
      </c>
      <c r="E114" s="210" t="s">
        <v>632</v>
      </c>
      <c r="F114" s="207">
        <v>1</v>
      </c>
      <c r="G114" s="211"/>
      <c r="H114" s="212"/>
    </row>
    <row r="115" spans="2:8" ht="24.6" customHeight="1" x14ac:dyDescent="0.3">
      <c r="B115" s="207" t="s">
        <v>841</v>
      </c>
      <c r="C115" s="208"/>
      <c r="D115" s="209" t="s">
        <v>842</v>
      </c>
      <c r="E115" s="210" t="s">
        <v>632</v>
      </c>
      <c r="F115" s="207">
        <v>1</v>
      </c>
      <c r="G115" s="211"/>
      <c r="H115" s="212"/>
    </row>
    <row r="116" spans="2:8" ht="24.6" customHeight="1" x14ac:dyDescent="0.3">
      <c r="B116" s="207" t="s">
        <v>843</v>
      </c>
      <c r="C116" s="208"/>
      <c r="D116" s="209" t="s">
        <v>844</v>
      </c>
      <c r="E116" s="210" t="s">
        <v>632</v>
      </c>
      <c r="F116" s="207">
        <v>1</v>
      </c>
      <c r="G116" s="211"/>
      <c r="H116" s="212"/>
    </row>
    <row r="117" spans="2:8" ht="24.6" customHeight="1" x14ac:dyDescent="0.3">
      <c r="B117" s="207" t="s">
        <v>845</v>
      </c>
      <c r="C117" s="208"/>
      <c r="D117" s="209" t="s">
        <v>846</v>
      </c>
      <c r="E117" s="210" t="s">
        <v>632</v>
      </c>
      <c r="F117" s="207">
        <v>1</v>
      </c>
      <c r="G117" s="211"/>
      <c r="H117" s="212"/>
    </row>
    <row r="118" spans="2:8" ht="24.6" customHeight="1" x14ac:dyDescent="0.3">
      <c r="B118" s="207" t="s">
        <v>847</v>
      </c>
      <c r="C118" s="208"/>
      <c r="D118" s="209" t="s">
        <v>848</v>
      </c>
      <c r="E118" s="210" t="s">
        <v>632</v>
      </c>
      <c r="F118" s="207">
        <v>1</v>
      </c>
      <c r="G118" s="211"/>
      <c r="H118" s="212"/>
    </row>
    <row r="119" spans="2:8" ht="24.6" customHeight="1" x14ac:dyDescent="0.3">
      <c r="B119" s="207" t="s">
        <v>849</v>
      </c>
      <c r="C119" s="208"/>
      <c r="D119" s="209" t="s">
        <v>850</v>
      </c>
      <c r="E119" s="210" t="s">
        <v>632</v>
      </c>
      <c r="F119" s="207">
        <v>1</v>
      </c>
      <c r="G119" s="211"/>
      <c r="H119" s="212"/>
    </row>
    <row r="120" spans="2:8" ht="24.6" customHeight="1" x14ac:dyDescent="0.3">
      <c r="B120" s="207" t="s">
        <v>851</v>
      </c>
      <c r="C120" s="208"/>
      <c r="D120" s="209" t="s">
        <v>852</v>
      </c>
      <c r="E120" s="210" t="s">
        <v>632</v>
      </c>
      <c r="F120" s="207">
        <v>1</v>
      </c>
      <c r="G120" s="211"/>
      <c r="H120" s="212"/>
    </row>
    <row r="121" spans="2:8" ht="24.6" customHeight="1" x14ac:dyDescent="0.3">
      <c r="B121" s="207" t="s">
        <v>853</v>
      </c>
      <c r="C121" s="208"/>
      <c r="D121" s="209" t="s">
        <v>854</v>
      </c>
      <c r="E121" s="210" t="s">
        <v>632</v>
      </c>
      <c r="F121" s="207">
        <v>1</v>
      </c>
      <c r="G121" s="211"/>
      <c r="H121" s="212"/>
    </row>
    <row r="122" spans="2:8" ht="24.6" customHeight="1" x14ac:dyDescent="0.3">
      <c r="B122" s="207" t="s">
        <v>855</v>
      </c>
      <c r="C122" s="208"/>
      <c r="D122" s="209" t="s">
        <v>856</v>
      </c>
      <c r="E122" s="210" t="s">
        <v>632</v>
      </c>
      <c r="F122" s="207">
        <v>1</v>
      </c>
      <c r="G122" s="211"/>
      <c r="H122" s="212"/>
    </row>
    <row r="123" spans="2:8" ht="24.6" customHeight="1" x14ac:dyDescent="0.3">
      <c r="B123" s="207" t="s">
        <v>857</v>
      </c>
      <c r="C123" s="208"/>
      <c r="D123" s="209" t="s">
        <v>858</v>
      </c>
      <c r="E123" s="210" t="s">
        <v>632</v>
      </c>
      <c r="F123" s="207">
        <v>1</v>
      </c>
      <c r="G123" s="211"/>
      <c r="H123" s="212"/>
    </row>
    <row r="124" spans="2:8" ht="24.6" customHeight="1" x14ac:dyDescent="0.3">
      <c r="B124" s="207" t="s">
        <v>859</v>
      </c>
      <c r="C124" s="208"/>
      <c r="D124" s="209" t="s">
        <v>860</v>
      </c>
      <c r="E124" s="210" t="s">
        <v>632</v>
      </c>
      <c r="F124" s="207">
        <v>1</v>
      </c>
      <c r="G124" s="211"/>
      <c r="H124" s="212"/>
    </row>
    <row r="125" spans="2:8" ht="24.6" customHeight="1" x14ac:dyDescent="0.3">
      <c r="B125" s="207" t="s">
        <v>861</v>
      </c>
      <c r="C125" s="208"/>
      <c r="D125" s="209" t="s">
        <v>862</v>
      </c>
      <c r="E125" s="210" t="s">
        <v>632</v>
      </c>
      <c r="F125" s="207">
        <v>1</v>
      </c>
      <c r="G125" s="211"/>
      <c r="H125" s="212"/>
    </row>
    <row r="126" spans="2:8" ht="24.6" customHeight="1" x14ac:dyDescent="0.3">
      <c r="B126" s="207" t="s">
        <v>863</v>
      </c>
      <c r="C126" s="208"/>
      <c r="D126" s="209" t="s">
        <v>864</v>
      </c>
      <c r="E126" s="210" t="s">
        <v>632</v>
      </c>
      <c r="F126" s="207">
        <v>1</v>
      </c>
      <c r="G126" s="211"/>
      <c r="H126" s="212"/>
    </row>
    <row r="127" spans="2:8" ht="24.6" customHeight="1" x14ac:dyDescent="0.3">
      <c r="B127" s="207" t="s">
        <v>865</v>
      </c>
      <c r="C127" s="208"/>
      <c r="D127" s="209" t="s">
        <v>866</v>
      </c>
      <c r="E127" s="210" t="s">
        <v>632</v>
      </c>
      <c r="F127" s="207">
        <v>1</v>
      </c>
      <c r="G127" s="211"/>
      <c r="H127" s="212"/>
    </row>
    <row r="128" spans="2:8" ht="24.6" customHeight="1" x14ac:dyDescent="0.3">
      <c r="B128" s="207" t="s">
        <v>867</v>
      </c>
      <c r="C128" s="208"/>
      <c r="D128" s="209" t="s">
        <v>868</v>
      </c>
      <c r="E128" s="210" t="s">
        <v>632</v>
      </c>
      <c r="F128" s="207">
        <v>1</v>
      </c>
      <c r="G128" s="211"/>
      <c r="H128" s="212"/>
    </row>
    <row r="129" spans="2:8" ht="24.6" customHeight="1" x14ac:dyDescent="0.3">
      <c r="B129" s="207" t="s">
        <v>869</v>
      </c>
      <c r="C129" s="208"/>
      <c r="D129" s="209" t="s">
        <v>870</v>
      </c>
      <c r="E129" s="210" t="s">
        <v>632</v>
      </c>
      <c r="F129" s="207">
        <v>1</v>
      </c>
      <c r="G129" s="211"/>
      <c r="H129" s="212"/>
    </row>
    <row r="130" spans="2:8" ht="24.6" customHeight="1" x14ac:dyDescent="0.3">
      <c r="B130" s="207" t="s">
        <v>871</v>
      </c>
      <c r="C130" s="208"/>
      <c r="D130" s="209" t="s">
        <v>872</v>
      </c>
      <c r="E130" s="210" t="s">
        <v>632</v>
      </c>
      <c r="F130" s="207">
        <v>1</v>
      </c>
      <c r="G130" s="211"/>
      <c r="H130" s="212"/>
    </row>
    <row r="131" spans="2:8" ht="24.6" customHeight="1" x14ac:dyDescent="0.3">
      <c r="B131" s="207" t="s">
        <v>873</v>
      </c>
      <c r="C131" s="208"/>
      <c r="D131" s="209" t="s">
        <v>874</v>
      </c>
      <c r="E131" s="210" t="s">
        <v>632</v>
      </c>
      <c r="F131" s="207">
        <v>1</v>
      </c>
      <c r="G131" s="211"/>
      <c r="H131" s="212"/>
    </row>
    <row r="132" spans="2:8" ht="24.6" customHeight="1" x14ac:dyDescent="0.3">
      <c r="B132" s="207" t="s">
        <v>875</v>
      </c>
      <c r="C132" s="208"/>
      <c r="D132" s="209" t="s">
        <v>876</v>
      </c>
      <c r="E132" s="210" t="s">
        <v>632</v>
      </c>
      <c r="F132" s="207">
        <v>1</v>
      </c>
      <c r="G132" s="211"/>
      <c r="H132" s="212"/>
    </row>
    <row r="133" spans="2:8" ht="24.6" customHeight="1" x14ac:dyDescent="0.3">
      <c r="B133" s="207" t="s">
        <v>877</v>
      </c>
      <c r="C133" s="208"/>
      <c r="D133" s="209" t="s">
        <v>878</v>
      </c>
      <c r="E133" s="210" t="s">
        <v>632</v>
      </c>
      <c r="F133" s="207">
        <v>1</v>
      </c>
      <c r="G133" s="211"/>
      <c r="H133" s="212"/>
    </row>
    <row r="134" spans="2:8" ht="24.6" customHeight="1" x14ac:dyDescent="0.3">
      <c r="B134" s="207" t="s">
        <v>879</v>
      </c>
      <c r="C134" s="208"/>
      <c r="D134" s="209" t="s">
        <v>880</v>
      </c>
      <c r="E134" s="210" t="s">
        <v>632</v>
      </c>
      <c r="F134" s="207">
        <v>1</v>
      </c>
      <c r="G134" s="211"/>
      <c r="H134" s="212"/>
    </row>
    <row r="135" spans="2:8" ht="24.6" customHeight="1" x14ac:dyDescent="0.3">
      <c r="B135" s="207" t="s">
        <v>881</v>
      </c>
      <c r="C135" s="208"/>
      <c r="D135" s="209" t="s">
        <v>882</v>
      </c>
      <c r="E135" s="210" t="s">
        <v>632</v>
      </c>
      <c r="F135" s="207">
        <v>1</v>
      </c>
      <c r="G135" s="211"/>
      <c r="H135" s="212"/>
    </row>
    <row r="136" spans="2:8" ht="24.6" customHeight="1" x14ac:dyDescent="0.3">
      <c r="B136" s="207" t="s">
        <v>883</v>
      </c>
      <c r="C136" s="208"/>
      <c r="D136" s="209" t="s">
        <v>884</v>
      </c>
      <c r="E136" s="210" t="s">
        <v>632</v>
      </c>
      <c r="F136" s="207">
        <v>1</v>
      </c>
      <c r="G136" s="211"/>
      <c r="H136" s="212"/>
    </row>
    <row r="137" spans="2:8" ht="24.6" customHeight="1" x14ac:dyDescent="0.3">
      <c r="B137" s="207" t="s">
        <v>885</v>
      </c>
      <c r="C137" s="208"/>
      <c r="D137" s="209" t="s">
        <v>886</v>
      </c>
      <c r="E137" s="210" t="s">
        <v>632</v>
      </c>
      <c r="F137" s="207">
        <v>1</v>
      </c>
      <c r="G137" s="211"/>
      <c r="H137" s="212"/>
    </row>
    <row r="138" spans="2:8" ht="24.6" customHeight="1" x14ac:dyDescent="0.3">
      <c r="B138" s="207" t="s">
        <v>887</v>
      </c>
      <c r="C138" s="208"/>
      <c r="D138" s="209" t="s">
        <v>888</v>
      </c>
      <c r="E138" s="210" t="s">
        <v>632</v>
      </c>
      <c r="F138" s="207">
        <v>1</v>
      </c>
      <c r="G138" s="211"/>
      <c r="H138" s="212"/>
    </row>
    <row r="139" spans="2:8" ht="24.6" customHeight="1" x14ac:dyDescent="0.3">
      <c r="B139" s="207" t="s">
        <v>889</v>
      </c>
      <c r="C139" s="208"/>
      <c r="D139" s="209" t="s">
        <v>890</v>
      </c>
      <c r="E139" s="210" t="s">
        <v>632</v>
      </c>
      <c r="F139" s="207">
        <v>1</v>
      </c>
      <c r="G139" s="211"/>
      <c r="H139" s="212"/>
    </row>
    <row r="140" spans="2:8" ht="24.6" customHeight="1" x14ac:dyDescent="0.3">
      <c r="B140" s="207" t="s">
        <v>891</v>
      </c>
      <c r="C140" s="208"/>
      <c r="D140" s="209" t="s">
        <v>892</v>
      </c>
      <c r="E140" s="210" t="s">
        <v>632</v>
      </c>
      <c r="F140" s="207">
        <v>1</v>
      </c>
      <c r="G140" s="211"/>
      <c r="H140" s="212"/>
    </row>
    <row r="141" spans="2:8" ht="24.6" customHeight="1" x14ac:dyDescent="0.3">
      <c r="B141" s="207" t="s">
        <v>893</v>
      </c>
      <c r="C141" s="208"/>
      <c r="D141" s="209" t="s">
        <v>894</v>
      </c>
      <c r="E141" s="210" t="s">
        <v>632</v>
      </c>
      <c r="F141" s="207">
        <v>1</v>
      </c>
      <c r="G141" s="211"/>
      <c r="H141" s="212"/>
    </row>
    <row r="142" spans="2:8" ht="24.6" customHeight="1" x14ac:dyDescent="0.3">
      <c r="B142" s="207" t="s">
        <v>895</v>
      </c>
      <c r="C142" s="208"/>
      <c r="D142" s="209" t="s">
        <v>896</v>
      </c>
      <c r="E142" s="210" t="s">
        <v>632</v>
      </c>
      <c r="F142" s="207">
        <v>1</v>
      </c>
      <c r="G142" s="211"/>
      <c r="H142" s="212"/>
    </row>
    <row r="143" spans="2:8" ht="24.6" customHeight="1" x14ac:dyDescent="0.3">
      <c r="B143" s="207" t="s">
        <v>897</v>
      </c>
      <c r="C143" s="208"/>
      <c r="D143" s="209" t="s">
        <v>898</v>
      </c>
      <c r="E143" s="210" t="s">
        <v>632</v>
      </c>
      <c r="F143" s="207">
        <v>1</v>
      </c>
      <c r="G143" s="211"/>
      <c r="H143" s="212"/>
    </row>
    <row r="144" spans="2:8" ht="24.6" customHeight="1" x14ac:dyDescent="0.3">
      <c r="B144" s="207" t="s">
        <v>899</v>
      </c>
      <c r="C144" s="208"/>
      <c r="D144" s="209" t="s">
        <v>900</v>
      </c>
      <c r="E144" s="210" t="s">
        <v>632</v>
      </c>
      <c r="F144" s="207">
        <v>1</v>
      </c>
      <c r="G144" s="211"/>
      <c r="H144" s="212"/>
    </row>
    <row r="145" spans="2:8" ht="24.6" customHeight="1" x14ac:dyDescent="0.3">
      <c r="B145" s="207" t="s">
        <v>901</v>
      </c>
      <c r="C145" s="208"/>
      <c r="D145" s="209" t="s">
        <v>902</v>
      </c>
      <c r="E145" s="210" t="s">
        <v>632</v>
      </c>
      <c r="F145" s="207">
        <v>1</v>
      </c>
      <c r="G145" s="211"/>
      <c r="H145" s="212"/>
    </row>
    <row r="146" spans="2:8" ht="24.6" customHeight="1" x14ac:dyDescent="0.3">
      <c r="B146" s="207" t="s">
        <v>903</v>
      </c>
      <c r="C146" s="208"/>
      <c r="D146" s="209" t="s">
        <v>904</v>
      </c>
      <c r="E146" s="210" t="s">
        <v>632</v>
      </c>
      <c r="F146" s="207">
        <v>1</v>
      </c>
      <c r="G146" s="211"/>
      <c r="H146" s="212"/>
    </row>
    <row r="147" spans="2:8" ht="24.6" customHeight="1" x14ac:dyDescent="0.3">
      <c r="B147" s="207" t="s">
        <v>905</v>
      </c>
      <c r="C147" s="208"/>
      <c r="D147" s="209" t="s">
        <v>906</v>
      </c>
      <c r="E147" s="210" t="s">
        <v>632</v>
      </c>
      <c r="F147" s="207">
        <v>1</v>
      </c>
      <c r="G147" s="211"/>
      <c r="H147" s="212"/>
    </row>
    <row r="148" spans="2:8" ht="24.6" customHeight="1" x14ac:dyDescent="0.3">
      <c r="B148" s="207" t="s">
        <v>907</v>
      </c>
      <c r="C148" s="208"/>
      <c r="D148" s="209" t="s">
        <v>908</v>
      </c>
      <c r="E148" s="210" t="s">
        <v>632</v>
      </c>
      <c r="F148" s="207">
        <v>1</v>
      </c>
      <c r="G148" s="211"/>
      <c r="H148" s="212"/>
    </row>
    <row r="149" spans="2:8" ht="24.6" customHeight="1" x14ac:dyDescent="0.3">
      <c r="B149" s="207" t="s">
        <v>909</v>
      </c>
      <c r="C149" s="208"/>
      <c r="D149" s="209" t="s">
        <v>910</v>
      </c>
      <c r="E149" s="210" t="s">
        <v>632</v>
      </c>
      <c r="F149" s="207">
        <v>1</v>
      </c>
      <c r="G149" s="211"/>
      <c r="H149" s="212"/>
    </row>
    <row r="150" spans="2:8" ht="24.6" customHeight="1" x14ac:dyDescent="0.3">
      <c r="B150" s="207" t="s">
        <v>911</v>
      </c>
      <c r="C150" s="208"/>
      <c r="D150" s="209" t="s">
        <v>912</v>
      </c>
      <c r="E150" s="210" t="s">
        <v>632</v>
      </c>
      <c r="F150" s="207">
        <v>1</v>
      </c>
      <c r="G150" s="211"/>
      <c r="H150" s="212"/>
    </row>
    <row r="151" spans="2:8" ht="24.6" customHeight="1" x14ac:dyDescent="0.3">
      <c r="B151" s="207" t="s">
        <v>913</v>
      </c>
      <c r="C151" s="208"/>
      <c r="D151" s="209" t="s">
        <v>914</v>
      </c>
      <c r="E151" s="210" t="s">
        <v>632</v>
      </c>
      <c r="F151" s="207">
        <v>1</v>
      </c>
      <c r="G151" s="211"/>
      <c r="H151" s="212"/>
    </row>
    <row r="152" spans="2:8" ht="24.6" customHeight="1" x14ac:dyDescent="0.3">
      <c r="B152" s="207" t="s">
        <v>915</v>
      </c>
      <c r="C152" s="208"/>
      <c r="D152" s="209" t="s">
        <v>916</v>
      </c>
      <c r="E152" s="210" t="s">
        <v>632</v>
      </c>
      <c r="F152" s="207">
        <v>1</v>
      </c>
      <c r="G152" s="211"/>
      <c r="H152" s="212"/>
    </row>
    <row r="153" spans="2:8" ht="24.6" customHeight="1" x14ac:dyDescent="0.3">
      <c r="B153" s="207" t="s">
        <v>917</v>
      </c>
      <c r="C153" s="208"/>
      <c r="D153" s="209" t="s">
        <v>918</v>
      </c>
      <c r="E153" s="210" t="s">
        <v>632</v>
      </c>
      <c r="F153" s="207">
        <v>1</v>
      </c>
      <c r="G153" s="211"/>
      <c r="H153" s="212"/>
    </row>
    <row r="154" spans="2:8" ht="24.6" customHeight="1" x14ac:dyDescent="0.3">
      <c r="B154" s="207" t="s">
        <v>919</v>
      </c>
      <c r="C154" s="208"/>
      <c r="D154" s="209" t="s">
        <v>920</v>
      </c>
      <c r="E154" s="210" t="s">
        <v>632</v>
      </c>
      <c r="F154" s="207">
        <v>1</v>
      </c>
      <c r="G154" s="211"/>
      <c r="H154" s="212"/>
    </row>
    <row r="155" spans="2:8" ht="24.6" customHeight="1" x14ac:dyDescent="0.3">
      <c r="B155" s="207" t="s">
        <v>921</v>
      </c>
      <c r="C155" s="208"/>
      <c r="D155" s="209" t="s">
        <v>922</v>
      </c>
      <c r="E155" s="210" t="s">
        <v>632</v>
      </c>
      <c r="F155" s="207">
        <v>1</v>
      </c>
      <c r="G155" s="211"/>
      <c r="H155" s="212"/>
    </row>
    <row r="156" spans="2:8" ht="24.6" customHeight="1" x14ac:dyDescent="0.3">
      <c r="B156" s="207" t="s">
        <v>923</v>
      </c>
      <c r="C156" s="208"/>
      <c r="D156" s="209" t="s">
        <v>924</v>
      </c>
      <c r="E156" s="210" t="s">
        <v>632</v>
      </c>
      <c r="F156" s="207">
        <v>1</v>
      </c>
      <c r="G156" s="211"/>
      <c r="H156" s="212"/>
    </row>
    <row r="157" spans="2:8" ht="24.6" customHeight="1" x14ac:dyDescent="0.3">
      <c r="B157" s="207" t="s">
        <v>925</v>
      </c>
      <c r="C157" s="208"/>
      <c r="D157" s="209" t="s">
        <v>926</v>
      </c>
      <c r="E157" s="210" t="s">
        <v>632</v>
      </c>
      <c r="F157" s="207">
        <v>1</v>
      </c>
      <c r="G157" s="211"/>
      <c r="H157" s="212"/>
    </row>
    <row r="158" spans="2:8" ht="24.6" customHeight="1" x14ac:dyDescent="0.3">
      <c r="B158" s="207" t="s">
        <v>927</v>
      </c>
      <c r="C158" s="208"/>
      <c r="D158" s="209" t="s">
        <v>928</v>
      </c>
      <c r="E158" s="210" t="s">
        <v>632</v>
      </c>
      <c r="F158" s="207">
        <v>1</v>
      </c>
      <c r="G158" s="211"/>
      <c r="H158" s="212"/>
    </row>
    <row r="159" spans="2:8" ht="24.6" customHeight="1" x14ac:dyDescent="0.3">
      <c r="B159" s="207" t="s">
        <v>929</v>
      </c>
      <c r="C159" s="208"/>
      <c r="D159" s="209" t="s">
        <v>930</v>
      </c>
      <c r="E159" s="210" t="s">
        <v>632</v>
      </c>
      <c r="F159" s="207">
        <v>1</v>
      </c>
      <c r="G159" s="211"/>
      <c r="H159" s="212"/>
    </row>
    <row r="160" spans="2:8" ht="24.6" customHeight="1" x14ac:dyDescent="0.3">
      <c r="B160" s="207" t="s">
        <v>931</v>
      </c>
      <c r="C160" s="208"/>
      <c r="D160" s="209" t="s">
        <v>932</v>
      </c>
      <c r="E160" s="210" t="s">
        <v>632</v>
      </c>
      <c r="F160" s="207">
        <v>1</v>
      </c>
      <c r="G160" s="211"/>
      <c r="H160" s="212"/>
    </row>
    <row r="161" spans="2:8" ht="24.6" customHeight="1" x14ac:dyDescent="0.3">
      <c r="B161" s="207" t="s">
        <v>933</v>
      </c>
      <c r="C161" s="208"/>
      <c r="D161" s="209" t="s">
        <v>934</v>
      </c>
      <c r="E161" s="210" t="s">
        <v>632</v>
      </c>
      <c r="F161" s="207">
        <v>1</v>
      </c>
      <c r="G161" s="211"/>
      <c r="H161" s="212"/>
    </row>
    <row r="162" spans="2:8" ht="24.6" customHeight="1" x14ac:dyDescent="0.3">
      <c r="B162" s="207" t="s">
        <v>935</v>
      </c>
      <c r="C162" s="208"/>
      <c r="D162" s="209" t="s">
        <v>936</v>
      </c>
      <c r="E162" s="210" t="s">
        <v>632</v>
      </c>
      <c r="F162" s="207">
        <v>1</v>
      </c>
      <c r="G162" s="211"/>
      <c r="H162" s="212"/>
    </row>
    <row r="163" spans="2:8" ht="24.6" customHeight="1" x14ac:dyDescent="0.3">
      <c r="B163" s="207" t="s">
        <v>937</v>
      </c>
      <c r="C163" s="208"/>
      <c r="D163" s="209" t="s">
        <v>938</v>
      </c>
      <c r="E163" s="210" t="s">
        <v>632</v>
      </c>
      <c r="F163" s="207">
        <v>1</v>
      </c>
      <c r="G163" s="211"/>
      <c r="H163" s="212"/>
    </row>
    <row r="164" spans="2:8" ht="24.6" customHeight="1" x14ac:dyDescent="0.3">
      <c r="B164" s="207" t="s">
        <v>939</v>
      </c>
      <c r="C164" s="208"/>
      <c r="D164" s="209" t="s">
        <v>940</v>
      </c>
      <c r="E164" s="210" t="s">
        <v>632</v>
      </c>
      <c r="F164" s="207">
        <v>1</v>
      </c>
      <c r="G164" s="211"/>
      <c r="H164" s="212"/>
    </row>
    <row r="165" spans="2:8" ht="24.6" customHeight="1" x14ac:dyDescent="0.3">
      <c r="B165" s="207" t="s">
        <v>941</v>
      </c>
      <c r="C165" s="208"/>
      <c r="D165" s="209" t="s">
        <v>942</v>
      </c>
      <c r="E165" s="210" t="s">
        <v>632</v>
      </c>
      <c r="F165" s="207">
        <v>1</v>
      </c>
      <c r="G165" s="211"/>
      <c r="H165" s="212"/>
    </row>
    <row r="166" spans="2:8" ht="24.6" customHeight="1" x14ac:dyDescent="0.3">
      <c r="B166" s="207" t="s">
        <v>943</v>
      </c>
      <c r="C166" s="208"/>
      <c r="D166" s="209" t="s">
        <v>944</v>
      </c>
      <c r="E166" s="210" t="s">
        <v>632</v>
      </c>
      <c r="F166" s="207">
        <v>1</v>
      </c>
      <c r="G166" s="211"/>
      <c r="H166" s="212"/>
    </row>
    <row r="167" spans="2:8" ht="24.6" customHeight="1" x14ac:dyDescent="0.3">
      <c r="B167" s="207" t="s">
        <v>945</v>
      </c>
      <c r="C167" s="208"/>
      <c r="D167" s="209" t="s">
        <v>946</v>
      </c>
      <c r="E167" s="210" t="s">
        <v>632</v>
      </c>
      <c r="F167" s="207">
        <v>1</v>
      </c>
      <c r="G167" s="211"/>
      <c r="H167" s="212"/>
    </row>
    <row r="168" spans="2:8" ht="24.6" customHeight="1" x14ac:dyDescent="0.3">
      <c r="B168" s="207" t="s">
        <v>947</v>
      </c>
      <c r="C168" s="208"/>
      <c r="D168" s="209" t="s">
        <v>948</v>
      </c>
      <c r="E168" s="210" t="s">
        <v>632</v>
      </c>
      <c r="F168" s="207">
        <v>1</v>
      </c>
      <c r="G168" s="211"/>
      <c r="H168" s="212"/>
    </row>
    <row r="169" spans="2:8" ht="24.6" customHeight="1" x14ac:dyDescent="0.3">
      <c r="B169" s="207" t="s">
        <v>949</v>
      </c>
      <c r="C169" s="208"/>
      <c r="D169" s="209" t="s">
        <v>950</v>
      </c>
      <c r="E169" s="210" t="s">
        <v>632</v>
      </c>
      <c r="F169" s="207">
        <v>1</v>
      </c>
      <c r="G169" s="211"/>
      <c r="H169" s="212"/>
    </row>
    <row r="170" spans="2:8" ht="24.6" customHeight="1" x14ac:dyDescent="0.3">
      <c r="B170" s="207" t="s">
        <v>951</v>
      </c>
      <c r="C170" s="208"/>
      <c r="D170" s="209" t="s">
        <v>952</v>
      </c>
      <c r="E170" s="210" t="s">
        <v>632</v>
      </c>
      <c r="F170" s="207">
        <v>1</v>
      </c>
      <c r="G170" s="211"/>
      <c r="H170" s="212"/>
    </row>
    <row r="171" spans="2:8" ht="24.6" customHeight="1" x14ac:dyDescent="0.3">
      <c r="B171" s="207" t="s">
        <v>953</v>
      </c>
      <c r="C171" s="208"/>
      <c r="D171" s="209" t="s">
        <v>954</v>
      </c>
      <c r="E171" s="210" t="s">
        <v>632</v>
      </c>
      <c r="F171" s="207">
        <v>1</v>
      </c>
      <c r="G171" s="211"/>
      <c r="H171" s="212"/>
    </row>
    <row r="172" spans="2:8" ht="24.6" customHeight="1" x14ac:dyDescent="0.3">
      <c r="B172" s="207" t="s">
        <v>955</v>
      </c>
      <c r="C172" s="208"/>
      <c r="D172" s="209" t="s">
        <v>956</v>
      </c>
      <c r="E172" s="210" t="s">
        <v>632</v>
      </c>
      <c r="F172" s="207">
        <v>1</v>
      </c>
      <c r="G172" s="211"/>
      <c r="H172" s="212"/>
    </row>
    <row r="173" spans="2:8" ht="24.6" customHeight="1" x14ac:dyDescent="0.3">
      <c r="B173" s="207" t="s">
        <v>957</v>
      </c>
      <c r="C173" s="208"/>
      <c r="D173" s="209" t="s">
        <v>958</v>
      </c>
      <c r="E173" s="210" t="s">
        <v>632</v>
      </c>
      <c r="F173" s="207">
        <v>1</v>
      </c>
      <c r="G173" s="211"/>
      <c r="H173" s="212"/>
    </row>
    <row r="174" spans="2:8" ht="24.6" customHeight="1" x14ac:dyDescent="0.3">
      <c r="B174" s="207" t="s">
        <v>959</v>
      </c>
      <c r="C174" s="208"/>
      <c r="D174" s="209" t="s">
        <v>960</v>
      </c>
      <c r="E174" s="210" t="s">
        <v>632</v>
      </c>
      <c r="F174" s="207">
        <v>1</v>
      </c>
      <c r="G174" s="211"/>
      <c r="H174" s="212"/>
    </row>
    <row r="175" spans="2:8" ht="24.6" customHeight="1" x14ac:dyDescent="0.3">
      <c r="B175" s="207" t="s">
        <v>961</v>
      </c>
      <c r="C175" s="208"/>
      <c r="D175" s="209" t="s">
        <v>962</v>
      </c>
      <c r="E175" s="210" t="s">
        <v>632</v>
      </c>
      <c r="F175" s="207">
        <v>1</v>
      </c>
      <c r="G175" s="211"/>
      <c r="H175" s="212"/>
    </row>
    <row r="176" spans="2:8" ht="24.6" customHeight="1" x14ac:dyDescent="0.3">
      <c r="B176" s="207" t="s">
        <v>963</v>
      </c>
      <c r="C176" s="208"/>
      <c r="D176" s="209" t="s">
        <v>964</v>
      </c>
      <c r="E176" s="210" t="s">
        <v>632</v>
      </c>
      <c r="F176" s="207">
        <v>1</v>
      </c>
      <c r="G176" s="211"/>
      <c r="H176" s="212"/>
    </row>
    <row r="177" spans="2:8" ht="24.6" customHeight="1" x14ac:dyDescent="0.3">
      <c r="B177" s="207" t="s">
        <v>965</v>
      </c>
      <c r="C177" s="208"/>
      <c r="D177" s="209" t="s">
        <v>966</v>
      </c>
      <c r="E177" s="210" t="s">
        <v>632</v>
      </c>
      <c r="F177" s="207">
        <v>1</v>
      </c>
      <c r="G177" s="211"/>
      <c r="H177" s="212"/>
    </row>
    <row r="178" spans="2:8" ht="24.6" customHeight="1" x14ac:dyDescent="0.3">
      <c r="B178" s="207"/>
      <c r="C178" s="208"/>
      <c r="D178" s="209"/>
      <c r="E178" s="210"/>
      <c r="F178" s="207"/>
      <c r="G178" s="211"/>
      <c r="H178" s="212"/>
    </row>
    <row r="179" spans="2:8" ht="24.6" customHeight="1" x14ac:dyDescent="0.3">
      <c r="B179" s="207"/>
      <c r="C179" s="208"/>
      <c r="D179" s="209"/>
      <c r="E179" s="210"/>
      <c r="F179" s="207"/>
      <c r="G179" s="211"/>
      <c r="H179" s="212"/>
    </row>
    <row r="180" spans="2:8" ht="24.6" customHeight="1" thickBot="1" x14ac:dyDescent="0.35">
      <c r="B180" s="207"/>
      <c r="C180" s="208"/>
      <c r="D180" s="214"/>
      <c r="E180" s="210"/>
      <c r="F180" s="207"/>
      <c r="G180" s="211"/>
      <c r="H180" s="212"/>
    </row>
    <row r="181" spans="2:8" ht="24.6" customHeight="1" thickBot="1" x14ac:dyDescent="0.3">
      <c r="B181" s="215" t="s">
        <v>967</v>
      </c>
      <c r="C181" s="215"/>
      <c r="D181" s="215"/>
      <c r="E181" s="215"/>
      <c r="F181" s="215"/>
      <c r="G181" s="216"/>
      <c r="H181" s="217"/>
    </row>
  </sheetData>
  <mergeCells count="2">
    <mergeCell ref="B2:H2"/>
    <mergeCell ref="E3:F3"/>
  </mergeCells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6" fitToHeight="0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E80E-BCC6-4E57-B116-C6830240248C}">
  <sheetPr>
    <tabColor theme="4" tint="0.39997558519241921"/>
    <pageSetUpPr fitToPage="1"/>
  </sheetPr>
  <dimension ref="B1:V182"/>
  <sheetViews>
    <sheetView view="pageBreakPreview" zoomScale="90" zoomScaleNormal="70" zoomScaleSheetLayoutView="90" workbookViewId="0">
      <selection activeCell="E25" sqref="E25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" style="5" customWidth="1"/>
    <col min="4" max="4" width="52.6640625" style="5" customWidth="1"/>
    <col min="5" max="5" width="8.88671875" style="5" customWidth="1"/>
    <col min="6" max="6" width="7.6640625" style="5" customWidth="1"/>
    <col min="7" max="7" width="14.33203125" style="5" customWidth="1"/>
    <col min="8" max="8" width="19" style="5" customWidth="1"/>
    <col min="9" max="22" width="9.109375" style="225"/>
    <col min="23" max="16384" width="9.109375" style="5"/>
  </cols>
  <sheetData>
    <row r="1" spans="2:22" ht="17.399999999999999" x14ac:dyDescent="0.3">
      <c r="B1" s="1"/>
      <c r="C1" s="1"/>
      <c r="D1" s="197"/>
      <c r="E1" s="198"/>
      <c r="F1" s="198"/>
      <c r="G1" s="193"/>
    </row>
    <row r="2" spans="2:22" ht="24.6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2:22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'SCHED 1B-1_OR'!G3</f>
        <v>OR TAMBO DISTRICT</v>
      </c>
    </row>
    <row r="4" spans="2:22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22" x14ac:dyDescent="0.25">
      <c r="B5" s="1"/>
      <c r="C5" s="1"/>
      <c r="D5" s="1"/>
      <c r="E5" s="1"/>
      <c r="F5" s="1"/>
      <c r="G5" s="193"/>
    </row>
    <row r="6" spans="2:22" s="200" customFormat="1" ht="15" customHeight="1" x14ac:dyDescent="0.25">
      <c r="B6" s="200" t="s">
        <v>1827</v>
      </c>
      <c r="D6" s="200" t="s">
        <v>1828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</row>
    <row r="7" spans="2:22" ht="6" customHeight="1" thickBot="1" x14ac:dyDescent="0.3">
      <c r="B7" s="201"/>
      <c r="C7" s="201"/>
      <c r="D7" s="201"/>
      <c r="E7" s="201"/>
      <c r="F7" s="201"/>
      <c r="G7" s="193"/>
    </row>
    <row r="8" spans="2:22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</row>
    <row r="9" spans="2:22" s="183" customFormat="1" ht="66" x14ac:dyDescent="0.3">
      <c r="B9" s="219">
        <v>2</v>
      </c>
      <c r="C9" s="219" t="s">
        <v>1829</v>
      </c>
      <c r="D9" s="228" t="s">
        <v>1830</v>
      </c>
      <c r="E9" s="219"/>
      <c r="F9" s="219"/>
      <c r="G9" s="229"/>
      <c r="H9" s="229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</row>
    <row r="10" spans="2:22" s="183" customFormat="1" ht="24.9" customHeight="1" x14ac:dyDescent="0.3">
      <c r="B10" s="207" t="s">
        <v>972</v>
      </c>
      <c r="C10" s="208"/>
      <c r="D10" s="209" t="s">
        <v>631</v>
      </c>
      <c r="E10" s="210" t="s">
        <v>632</v>
      </c>
      <c r="F10" s="207">
        <v>1</v>
      </c>
      <c r="G10" s="211"/>
      <c r="H10" s="212"/>
    </row>
    <row r="11" spans="2:22" s="183" customFormat="1" ht="24.9" customHeight="1" x14ac:dyDescent="0.3">
      <c r="B11" s="207" t="s">
        <v>973</v>
      </c>
      <c r="C11" s="208"/>
      <c r="D11" s="209" t="s">
        <v>634</v>
      </c>
      <c r="E11" s="210" t="s">
        <v>632</v>
      </c>
      <c r="F11" s="207">
        <v>1</v>
      </c>
      <c r="G11" s="211"/>
      <c r="H11" s="212"/>
    </row>
    <row r="12" spans="2:22" s="183" customFormat="1" ht="24.9" customHeight="1" x14ac:dyDescent="0.3">
      <c r="B12" s="207" t="s">
        <v>974</v>
      </c>
      <c r="C12" s="208"/>
      <c r="D12" s="213" t="s">
        <v>636</v>
      </c>
      <c r="E12" s="210" t="s">
        <v>632</v>
      </c>
      <c r="F12" s="207">
        <v>1</v>
      </c>
      <c r="G12" s="211"/>
      <c r="H12" s="212"/>
    </row>
    <row r="13" spans="2:22" s="183" customFormat="1" ht="24.9" customHeight="1" x14ac:dyDescent="0.3">
      <c r="B13" s="207" t="s">
        <v>975</v>
      </c>
      <c r="C13" s="208"/>
      <c r="D13" s="209" t="s">
        <v>638</v>
      </c>
      <c r="E13" s="210" t="s">
        <v>632</v>
      </c>
      <c r="F13" s="207">
        <v>1</v>
      </c>
      <c r="G13" s="211"/>
      <c r="H13" s="212"/>
    </row>
    <row r="14" spans="2:22" s="183" customFormat="1" ht="24.9" customHeight="1" x14ac:dyDescent="0.3">
      <c r="B14" s="207" t="s">
        <v>976</v>
      </c>
      <c r="C14" s="208"/>
      <c r="D14" s="209" t="s">
        <v>640</v>
      </c>
      <c r="E14" s="210" t="s">
        <v>632</v>
      </c>
      <c r="F14" s="207">
        <v>1</v>
      </c>
      <c r="G14" s="211"/>
      <c r="H14" s="212"/>
    </row>
    <row r="15" spans="2:22" s="183" customFormat="1" ht="24.9" customHeight="1" x14ac:dyDescent="0.3">
      <c r="B15" s="207" t="s">
        <v>977</v>
      </c>
      <c r="C15" s="208"/>
      <c r="D15" s="209" t="s">
        <v>642</v>
      </c>
      <c r="E15" s="210" t="s">
        <v>632</v>
      </c>
      <c r="F15" s="207">
        <v>1</v>
      </c>
      <c r="G15" s="211"/>
      <c r="H15" s="212"/>
    </row>
    <row r="16" spans="2:22" s="183" customFormat="1" ht="24.9" customHeight="1" x14ac:dyDescent="0.3">
      <c r="B16" s="207" t="s">
        <v>978</v>
      </c>
      <c r="C16" s="208"/>
      <c r="D16" s="209" t="s">
        <v>644</v>
      </c>
      <c r="E16" s="210" t="s">
        <v>632</v>
      </c>
      <c r="F16" s="207">
        <v>1</v>
      </c>
      <c r="G16" s="211"/>
      <c r="H16" s="212"/>
    </row>
    <row r="17" spans="2:22" s="183" customFormat="1" ht="24.9" customHeight="1" x14ac:dyDescent="0.3">
      <c r="B17" s="207" t="s">
        <v>979</v>
      </c>
      <c r="C17" s="208"/>
      <c r="D17" s="209" t="s">
        <v>646</v>
      </c>
      <c r="E17" s="210" t="s">
        <v>632</v>
      </c>
      <c r="F17" s="207">
        <v>1</v>
      </c>
      <c r="G17" s="211"/>
      <c r="H17" s="212"/>
    </row>
    <row r="18" spans="2:22" s="183" customFormat="1" ht="24.9" customHeight="1" x14ac:dyDescent="0.3">
      <c r="B18" s="207" t="s">
        <v>980</v>
      </c>
      <c r="C18" s="208"/>
      <c r="D18" s="209" t="s">
        <v>648</v>
      </c>
      <c r="E18" s="210" t="s">
        <v>632</v>
      </c>
      <c r="F18" s="207">
        <v>1</v>
      </c>
      <c r="G18" s="211"/>
      <c r="H18" s="212"/>
    </row>
    <row r="19" spans="2:22" s="183" customFormat="1" ht="24.9" customHeight="1" x14ac:dyDescent="0.3">
      <c r="B19" s="207" t="s">
        <v>981</v>
      </c>
      <c r="C19" s="208"/>
      <c r="D19" s="209" t="s">
        <v>650</v>
      </c>
      <c r="E19" s="210" t="s">
        <v>632</v>
      </c>
      <c r="F19" s="207">
        <v>1</v>
      </c>
      <c r="G19" s="211"/>
      <c r="H19" s="212"/>
    </row>
    <row r="20" spans="2:22" s="183" customFormat="1" ht="24.9" customHeight="1" x14ac:dyDescent="0.3">
      <c r="B20" s="207" t="s">
        <v>982</v>
      </c>
      <c r="C20" s="208"/>
      <c r="D20" s="209" t="s">
        <v>652</v>
      </c>
      <c r="E20" s="210" t="s">
        <v>632</v>
      </c>
      <c r="F20" s="207">
        <v>1</v>
      </c>
      <c r="G20" s="211"/>
      <c r="H20" s="212"/>
    </row>
    <row r="21" spans="2:22" s="183" customFormat="1" ht="24.9" customHeight="1" x14ac:dyDescent="0.3">
      <c r="B21" s="207" t="s">
        <v>983</v>
      </c>
      <c r="C21" s="208"/>
      <c r="D21" s="209" t="s">
        <v>654</v>
      </c>
      <c r="E21" s="210" t="s">
        <v>632</v>
      </c>
      <c r="F21" s="207">
        <v>1</v>
      </c>
      <c r="G21" s="211"/>
      <c r="H21" s="212"/>
    </row>
    <row r="22" spans="2:22" s="183" customFormat="1" ht="24.9" customHeight="1" x14ac:dyDescent="0.3">
      <c r="B22" s="207" t="s">
        <v>984</v>
      </c>
      <c r="C22" s="208"/>
      <c r="D22" s="209" t="s">
        <v>656</v>
      </c>
      <c r="E22" s="210" t="s">
        <v>632</v>
      </c>
      <c r="F22" s="207">
        <v>1</v>
      </c>
      <c r="G22" s="211"/>
      <c r="H22" s="212"/>
    </row>
    <row r="23" spans="2:22" s="183" customFormat="1" ht="24.9" customHeight="1" x14ac:dyDescent="0.3">
      <c r="B23" s="207" t="s">
        <v>985</v>
      </c>
      <c r="C23" s="208"/>
      <c r="D23" s="209" t="s">
        <v>658</v>
      </c>
      <c r="E23" s="210" t="s">
        <v>632</v>
      </c>
      <c r="F23" s="207">
        <v>1</v>
      </c>
      <c r="G23" s="211"/>
      <c r="H23" s="212"/>
    </row>
    <row r="24" spans="2:22" s="183" customFormat="1" ht="24.9" customHeight="1" x14ac:dyDescent="0.3">
      <c r="B24" s="207" t="s">
        <v>986</v>
      </c>
      <c r="C24" s="208"/>
      <c r="D24" s="209" t="s">
        <v>660</v>
      </c>
      <c r="E24" s="210" t="s">
        <v>632</v>
      </c>
      <c r="F24" s="207">
        <v>1</v>
      </c>
      <c r="G24" s="211"/>
      <c r="H24" s="212"/>
    </row>
    <row r="25" spans="2:22" s="183" customFormat="1" ht="24.9" customHeight="1" x14ac:dyDescent="0.3">
      <c r="B25" s="207" t="s">
        <v>987</v>
      </c>
      <c r="C25" s="208"/>
      <c r="D25" s="209" t="s">
        <v>662</v>
      </c>
      <c r="E25" s="210" t="s">
        <v>632</v>
      </c>
      <c r="F25" s="207">
        <v>1</v>
      </c>
      <c r="G25" s="211"/>
      <c r="H25" s="212"/>
    </row>
    <row r="26" spans="2:22" s="183" customFormat="1" ht="24.9" customHeight="1" x14ac:dyDescent="0.3">
      <c r="B26" s="207" t="s">
        <v>988</v>
      </c>
      <c r="C26" s="208"/>
      <c r="D26" s="209" t="s">
        <v>664</v>
      </c>
      <c r="E26" s="210" t="s">
        <v>632</v>
      </c>
      <c r="F26" s="207">
        <v>1</v>
      </c>
      <c r="G26" s="211"/>
      <c r="H26" s="212"/>
    </row>
    <row r="27" spans="2:22" ht="24.9" customHeight="1" x14ac:dyDescent="0.3">
      <c r="B27" s="207" t="s">
        <v>989</v>
      </c>
      <c r="C27" s="208"/>
      <c r="D27" s="209" t="s">
        <v>666</v>
      </c>
      <c r="E27" s="210" t="s">
        <v>632</v>
      </c>
      <c r="F27" s="207">
        <v>1</v>
      </c>
      <c r="G27" s="211"/>
      <c r="H27" s="212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2:22" ht="24.9" customHeight="1" x14ac:dyDescent="0.3">
      <c r="B28" s="207" t="s">
        <v>990</v>
      </c>
      <c r="C28" s="208"/>
      <c r="D28" s="209" t="s">
        <v>668</v>
      </c>
      <c r="E28" s="210" t="s">
        <v>632</v>
      </c>
      <c r="F28" s="207">
        <v>1</v>
      </c>
      <c r="G28" s="211"/>
      <c r="H28" s="2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2:22" ht="24.9" customHeight="1" x14ac:dyDescent="0.3">
      <c r="B29" s="207" t="s">
        <v>991</v>
      </c>
      <c r="C29" s="208"/>
      <c r="D29" s="209" t="s">
        <v>670</v>
      </c>
      <c r="E29" s="210" t="s">
        <v>632</v>
      </c>
      <c r="F29" s="207">
        <v>1</v>
      </c>
      <c r="G29" s="211"/>
      <c r="H29" s="212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 ht="24.9" customHeight="1" x14ac:dyDescent="0.3">
      <c r="B30" s="207" t="s">
        <v>992</v>
      </c>
      <c r="C30" s="208"/>
      <c r="D30" s="209" t="s">
        <v>672</v>
      </c>
      <c r="E30" s="210" t="s">
        <v>632</v>
      </c>
      <c r="F30" s="207">
        <v>1</v>
      </c>
      <c r="G30" s="211"/>
      <c r="H30" s="212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2:22" ht="24.9" customHeight="1" x14ac:dyDescent="0.3">
      <c r="B31" s="207" t="s">
        <v>993</v>
      </c>
      <c r="C31" s="208"/>
      <c r="D31" s="209" t="s">
        <v>674</v>
      </c>
      <c r="E31" s="210" t="s">
        <v>632</v>
      </c>
      <c r="F31" s="207">
        <v>1</v>
      </c>
      <c r="G31" s="211"/>
      <c r="H31" s="21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 ht="24.6" customHeight="1" x14ac:dyDescent="0.3">
      <c r="B32" s="207" t="s">
        <v>994</v>
      </c>
      <c r="C32" s="208"/>
      <c r="D32" s="209" t="s">
        <v>676</v>
      </c>
      <c r="E32" s="210" t="s">
        <v>632</v>
      </c>
      <c r="F32" s="207">
        <v>1</v>
      </c>
      <c r="G32" s="211"/>
      <c r="H32" s="212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ht="24.9" customHeight="1" x14ac:dyDescent="0.3">
      <c r="B33" s="207" t="s">
        <v>995</v>
      </c>
      <c r="C33" s="208"/>
      <c r="D33" s="209" t="s">
        <v>678</v>
      </c>
      <c r="E33" s="210" t="s">
        <v>632</v>
      </c>
      <c r="F33" s="207">
        <v>1</v>
      </c>
      <c r="G33" s="211"/>
      <c r="H33" s="212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ht="24.9" customHeight="1" x14ac:dyDescent="0.3">
      <c r="B34" s="207" t="s">
        <v>996</v>
      </c>
      <c r="C34" s="208"/>
      <c r="D34" s="209" t="s">
        <v>680</v>
      </c>
      <c r="E34" s="210" t="s">
        <v>632</v>
      </c>
      <c r="F34" s="207">
        <v>1</v>
      </c>
      <c r="G34" s="211"/>
      <c r="H34" s="212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ht="24.9" customHeight="1" x14ac:dyDescent="0.3">
      <c r="B35" s="207" t="s">
        <v>997</v>
      </c>
      <c r="C35" s="208"/>
      <c r="D35" s="209" t="s">
        <v>682</v>
      </c>
      <c r="E35" s="210" t="s">
        <v>632</v>
      </c>
      <c r="F35" s="207">
        <v>1</v>
      </c>
      <c r="G35" s="211"/>
      <c r="H35" s="212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ht="24.9" customHeight="1" x14ac:dyDescent="0.3">
      <c r="B36" s="207" t="s">
        <v>998</v>
      </c>
      <c r="C36" s="208"/>
      <c r="D36" s="209" t="s">
        <v>684</v>
      </c>
      <c r="E36" s="210" t="s">
        <v>632</v>
      </c>
      <c r="F36" s="207">
        <v>1</v>
      </c>
      <c r="G36" s="211"/>
      <c r="H36" s="212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ht="24.9" customHeight="1" x14ac:dyDescent="0.3">
      <c r="B37" s="207" t="s">
        <v>999</v>
      </c>
      <c r="C37" s="208"/>
      <c r="D37" s="209" t="s">
        <v>686</v>
      </c>
      <c r="E37" s="210" t="s">
        <v>632</v>
      </c>
      <c r="F37" s="207">
        <v>1</v>
      </c>
      <c r="G37" s="211"/>
      <c r="H37" s="212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24.15" customHeight="1" x14ac:dyDescent="0.3">
      <c r="B38" s="207" t="s">
        <v>1000</v>
      </c>
      <c r="C38" s="208"/>
      <c r="D38" s="209" t="s">
        <v>688</v>
      </c>
      <c r="E38" s="210" t="s">
        <v>632</v>
      </c>
      <c r="F38" s="207">
        <v>1</v>
      </c>
      <c r="G38" s="211"/>
      <c r="H38" s="212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 ht="24.15" customHeight="1" x14ac:dyDescent="0.3">
      <c r="B39" s="207" t="s">
        <v>1001</v>
      </c>
      <c r="C39" s="208"/>
      <c r="D39" s="209" t="s">
        <v>690</v>
      </c>
      <c r="E39" s="210" t="s">
        <v>632</v>
      </c>
      <c r="F39" s="207">
        <v>1</v>
      </c>
      <c r="G39" s="211"/>
      <c r="H39" s="212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 ht="24.15" customHeight="1" x14ac:dyDescent="0.3">
      <c r="B40" s="207" t="s">
        <v>1002</v>
      </c>
      <c r="C40" s="208"/>
      <c r="D40" s="209" t="s">
        <v>692</v>
      </c>
      <c r="E40" s="210" t="s">
        <v>632</v>
      </c>
      <c r="F40" s="207">
        <v>1</v>
      </c>
      <c r="G40" s="211"/>
      <c r="H40" s="21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 ht="24.15" customHeight="1" x14ac:dyDescent="0.3">
      <c r="B41" s="207" t="s">
        <v>1003</v>
      </c>
      <c r="C41" s="208"/>
      <c r="D41" s="209" t="s">
        <v>694</v>
      </c>
      <c r="E41" s="210" t="s">
        <v>632</v>
      </c>
      <c r="F41" s="207">
        <v>1</v>
      </c>
      <c r="G41" s="211"/>
      <c r="H41" s="212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 ht="24.15" customHeight="1" x14ac:dyDescent="0.3">
      <c r="B42" s="207" t="s">
        <v>1004</v>
      </c>
      <c r="C42" s="208"/>
      <c r="D42" s="209" t="s">
        <v>696</v>
      </c>
      <c r="E42" s="210" t="s">
        <v>632</v>
      </c>
      <c r="F42" s="207">
        <v>1</v>
      </c>
      <c r="G42" s="211"/>
      <c r="H42" s="212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 ht="24.15" customHeight="1" x14ac:dyDescent="0.3">
      <c r="B43" s="207" t="s">
        <v>1005</v>
      </c>
      <c r="C43" s="208"/>
      <c r="D43" s="209" t="s">
        <v>698</v>
      </c>
      <c r="E43" s="210" t="s">
        <v>632</v>
      </c>
      <c r="F43" s="207">
        <v>1</v>
      </c>
      <c r="G43" s="211"/>
      <c r="H43" s="212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 ht="24.15" customHeight="1" x14ac:dyDescent="0.3">
      <c r="B44" s="207" t="s">
        <v>1006</v>
      </c>
      <c r="C44" s="208"/>
      <c r="D44" s="209" t="s">
        <v>700</v>
      </c>
      <c r="E44" s="210" t="s">
        <v>632</v>
      </c>
      <c r="F44" s="207">
        <v>1</v>
      </c>
      <c r="G44" s="211"/>
      <c r="H44" s="212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 ht="24.15" customHeight="1" x14ac:dyDescent="0.3">
      <c r="B45" s="207" t="s">
        <v>1007</v>
      </c>
      <c r="C45" s="208"/>
      <c r="D45" s="209" t="s">
        <v>702</v>
      </c>
      <c r="E45" s="210" t="s">
        <v>632</v>
      </c>
      <c r="F45" s="207">
        <v>1</v>
      </c>
      <c r="G45" s="211"/>
      <c r="H45" s="212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 ht="24.15" customHeight="1" x14ac:dyDescent="0.3">
      <c r="B46" s="207" t="s">
        <v>1008</v>
      </c>
      <c r="C46" s="208"/>
      <c r="D46" s="209" t="s">
        <v>704</v>
      </c>
      <c r="E46" s="210" t="s">
        <v>632</v>
      </c>
      <c r="F46" s="207">
        <v>1</v>
      </c>
      <c r="G46" s="211"/>
      <c r="H46" s="212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 ht="24.15" customHeight="1" x14ac:dyDescent="0.3">
      <c r="B47" s="207" t="s">
        <v>1009</v>
      </c>
      <c r="C47" s="208"/>
      <c r="D47" s="209" t="s">
        <v>706</v>
      </c>
      <c r="E47" s="210" t="s">
        <v>632</v>
      </c>
      <c r="F47" s="207">
        <v>1</v>
      </c>
      <c r="G47" s="211"/>
      <c r="H47" s="212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 ht="24.15" customHeight="1" x14ac:dyDescent="0.3">
      <c r="B48" s="207" t="s">
        <v>1010</v>
      </c>
      <c r="C48" s="208"/>
      <c r="D48" s="209" t="s">
        <v>708</v>
      </c>
      <c r="E48" s="210" t="s">
        <v>632</v>
      </c>
      <c r="F48" s="207">
        <v>1</v>
      </c>
      <c r="G48" s="211"/>
      <c r="H48" s="212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ht="24.15" customHeight="1" x14ac:dyDescent="0.3">
      <c r="B49" s="207" t="s">
        <v>1011</v>
      </c>
      <c r="C49" s="208"/>
      <c r="D49" s="209" t="s">
        <v>710</v>
      </c>
      <c r="E49" s="210" t="s">
        <v>632</v>
      </c>
      <c r="F49" s="207">
        <v>1</v>
      </c>
      <c r="G49" s="211"/>
      <c r="H49" s="212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ht="24.15" customHeight="1" x14ac:dyDescent="0.3">
      <c r="B50" s="207" t="s">
        <v>1012</v>
      </c>
      <c r="C50" s="208"/>
      <c r="D50" s="209" t="s">
        <v>712</v>
      </c>
      <c r="E50" s="210" t="s">
        <v>632</v>
      </c>
      <c r="F50" s="207">
        <v>1</v>
      </c>
      <c r="G50" s="211"/>
      <c r="H50" s="212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ht="24.15" customHeight="1" x14ac:dyDescent="0.3">
      <c r="B51" s="207" t="s">
        <v>1013</v>
      </c>
      <c r="C51" s="208"/>
      <c r="D51" s="209" t="s">
        <v>714</v>
      </c>
      <c r="E51" s="210" t="s">
        <v>632</v>
      </c>
      <c r="F51" s="207">
        <v>1</v>
      </c>
      <c r="G51" s="211"/>
      <c r="H51" s="212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ht="24.15" customHeight="1" x14ac:dyDescent="0.3">
      <c r="B52" s="207" t="s">
        <v>1014</v>
      </c>
      <c r="C52" s="208"/>
      <c r="D52" s="209" t="s">
        <v>716</v>
      </c>
      <c r="E52" s="210" t="s">
        <v>632</v>
      </c>
      <c r="F52" s="207">
        <v>1</v>
      </c>
      <c r="G52" s="211"/>
      <c r="H52" s="212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ht="24.15" customHeight="1" x14ac:dyDescent="0.3">
      <c r="B53" s="207" t="s">
        <v>1015</v>
      </c>
      <c r="C53" s="208"/>
      <c r="D53" s="209" t="s">
        <v>718</v>
      </c>
      <c r="E53" s="210" t="s">
        <v>632</v>
      </c>
      <c r="F53" s="207">
        <v>1</v>
      </c>
      <c r="G53" s="211"/>
      <c r="H53" s="212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ht="24.15" customHeight="1" x14ac:dyDescent="0.3">
      <c r="B54" s="207" t="s">
        <v>1016</v>
      </c>
      <c r="C54" s="208"/>
      <c r="D54" s="209" t="s">
        <v>720</v>
      </c>
      <c r="E54" s="210" t="s">
        <v>632</v>
      </c>
      <c r="F54" s="207">
        <v>1</v>
      </c>
      <c r="G54" s="211"/>
      <c r="H54" s="212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ht="24.15" customHeight="1" x14ac:dyDescent="0.3">
      <c r="B55" s="207" t="s">
        <v>1017</v>
      </c>
      <c r="C55" s="208"/>
      <c r="D55" s="209" t="s">
        <v>722</v>
      </c>
      <c r="E55" s="210" t="s">
        <v>632</v>
      </c>
      <c r="F55" s="207">
        <v>1</v>
      </c>
      <c r="G55" s="211"/>
      <c r="H55" s="212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ht="24.15" customHeight="1" x14ac:dyDescent="0.3">
      <c r="B56" s="207" t="s">
        <v>1018</v>
      </c>
      <c r="C56" s="208"/>
      <c r="D56" s="209" t="s">
        <v>724</v>
      </c>
      <c r="E56" s="210" t="s">
        <v>632</v>
      </c>
      <c r="F56" s="207">
        <v>1</v>
      </c>
      <c r="G56" s="211"/>
      <c r="H56" s="212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ht="24.15" customHeight="1" x14ac:dyDescent="0.3">
      <c r="B57" s="207" t="s">
        <v>1019</v>
      </c>
      <c r="C57" s="208"/>
      <c r="D57" s="209" t="s">
        <v>726</v>
      </c>
      <c r="E57" s="210" t="s">
        <v>632</v>
      </c>
      <c r="F57" s="207">
        <v>1</v>
      </c>
      <c r="G57" s="211"/>
      <c r="H57" s="212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ht="24.15" customHeight="1" x14ac:dyDescent="0.3">
      <c r="B58" s="207" t="s">
        <v>1020</v>
      </c>
      <c r="C58" s="208"/>
      <c r="D58" s="209" t="s">
        <v>728</v>
      </c>
      <c r="E58" s="210" t="s">
        <v>632</v>
      </c>
      <c r="F58" s="207">
        <v>1</v>
      </c>
      <c r="G58" s="211"/>
      <c r="H58" s="212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ht="24.15" customHeight="1" x14ac:dyDescent="0.3">
      <c r="B59" s="207" t="s">
        <v>1021</v>
      </c>
      <c r="C59" s="208"/>
      <c r="D59" s="209" t="s">
        <v>730</v>
      </c>
      <c r="E59" s="210" t="s">
        <v>632</v>
      </c>
      <c r="F59" s="207">
        <v>1</v>
      </c>
      <c r="G59" s="211"/>
      <c r="H59" s="212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ht="24.15" customHeight="1" x14ac:dyDescent="0.3">
      <c r="B60" s="207" t="s">
        <v>1022</v>
      </c>
      <c r="C60" s="208"/>
      <c r="D60" s="209" t="s">
        <v>732</v>
      </c>
      <c r="E60" s="210" t="s">
        <v>632</v>
      </c>
      <c r="F60" s="207">
        <v>1</v>
      </c>
      <c r="G60" s="211"/>
      <c r="H60" s="212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ht="24.15" customHeight="1" x14ac:dyDescent="0.3">
      <c r="B61" s="207" t="s">
        <v>1023</v>
      </c>
      <c r="C61" s="208"/>
      <c r="D61" s="209" t="s">
        <v>734</v>
      </c>
      <c r="E61" s="210" t="s">
        <v>632</v>
      </c>
      <c r="F61" s="207">
        <v>1</v>
      </c>
      <c r="G61" s="211"/>
      <c r="H61" s="212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ht="24.15" customHeight="1" x14ac:dyDescent="0.3">
      <c r="B62" s="207" t="s">
        <v>1024</v>
      </c>
      <c r="C62" s="208"/>
      <c r="D62" s="209" t="s">
        <v>736</v>
      </c>
      <c r="E62" s="210" t="s">
        <v>632</v>
      </c>
      <c r="F62" s="207">
        <v>1</v>
      </c>
      <c r="G62" s="211"/>
      <c r="H62" s="212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ht="24.15" customHeight="1" x14ac:dyDescent="0.3">
      <c r="B63" s="207" t="s">
        <v>1025</v>
      </c>
      <c r="C63" s="208"/>
      <c r="D63" s="209" t="s">
        <v>738</v>
      </c>
      <c r="E63" s="210" t="s">
        <v>632</v>
      </c>
      <c r="F63" s="207">
        <v>1</v>
      </c>
      <c r="G63" s="211"/>
      <c r="H63" s="212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ht="24.15" customHeight="1" x14ac:dyDescent="0.3">
      <c r="B64" s="207" t="s">
        <v>1026</v>
      </c>
      <c r="C64" s="208"/>
      <c r="D64" s="209" t="s">
        <v>740</v>
      </c>
      <c r="E64" s="210" t="s">
        <v>632</v>
      </c>
      <c r="F64" s="207">
        <v>1</v>
      </c>
      <c r="G64" s="211"/>
      <c r="H64" s="212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ht="24.15" customHeight="1" x14ac:dyDescent="0.3">
      <c r="B65" s="207" t="s">
        <v>1027</v>
      </c>
      <c r="C65" s="208"/>
      <c r="D65" s="209" t="s">
        <v>742</v>
      </c>
      <c r="E65" s="210" t="s">
        <v>632</v>
      </c>
      <c r="F65" s="207">
        <v>1</v>
      </c>
      <c r="G65" s="211"/>
      <c r="H65" s="212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ht="24.15" customHeight="1" x14ac:dyDescent="0.3">
      <c r="B66" s="207" t="s">
        <v>1028</v>
      </c>
      <c r="C66" s="208"/>
      <c r="D66" s="209" t="s">
        <v>744</v>
      </c>
      <c r="E66" s="210" t="s">
        <v>632</v>
      </c>
      <c r="F66" s="207">
        <v>1</v>
      </c>
      <c r="G66" s="211"/>
      <c r="H66" s="212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ht="24.15" customHeight="1" x14ac:dyDescent="0.3">
      <c r="B67" s="207" t="s">
        <v>1029</v>
      </c>
      <c r="C67" s="208"/>
      <c r="D67" s="209" t="s">
        <v>746</v>
      </c>
      <c r="E67" s="210" t="s">
        <v>632</v>
      </c>
      <c r="F67" s="207">
        <v>1</v>
      </c>
      <c r="G67" s="211"/>
      <c r="H67" s="212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ht="24.15" customHeight="1" x14ac:dyDescent="0.3">
      <c r="B68" s="207" t="s">
        <v>1030</v>
      </c>
      <c r="C68" s="208"/>
      <c r="D68" s="209" t="s">
        <v>748</v>
      </c>
      <c r="E68" s="210" t="s">
        <v>632</v>
      </c>
      <c r="F68" s="207">
        <v>1</v>
      </c>
      <c r="G68" s="211"/>
      <c r="H68" s="21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ht="24.15" customHeight="1" x14ac:dyDescent="0.3">
      <c r="B69" s="207" t="s">
        <v>1031</v>
      </c>
      <c r="C69" s="208"/>
      <c r="D69" s="209" t="s">
        <v>750</v>
      </c>
      <c r="E69" s="210" t="s">
        <v>632</v>
      </c>
      <c r="F69" s="207">
        <v>1</v>
      </c>
      <c r="G69" s="211"/>
      <c r="H69" s="212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ht="24.15" customHeight="1" x14ac:dyDescent="0.3">
      <c r="B70" s="207" t="s">
        <v>1032</v>
      </c>
      <c r="C70" s="208"/>
      <c r="D70" s="209" t="s">
        <v>752</v>
      </c>
      <c r="E70" s="210" t="s">
        <v>632</v>
      </c>
      <c r="F70" s="207">
        <v>1</v>
      </c>
      <c r="G70" s="211"/>
      <c r="H70" s="212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ht="24.15" customHeight="1" x14ac:dyDescent="0.3">
      <c r="B71" s="207" t="s">
        <v>1033</v>
      </c>
      <c r="C71" s="208"/>
      <c r="D71" s="209" t="s">
        <v>754</v>
      </c>
      <c r="E71" s="210" t="s">
        <v>632</v>
      </c>
      <c r="F71" s="207">
        <v>1</v>
      </c>
      <c r="G71" s="211"/>
      <c r="H71" s="212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ht="24.15" customHeight="1" x14ac:dyDescent="0.3">
      <c r="B72" s="207" t="s">
        <v>1034</v>
      </c>
      <c r="C72" s="208"/>
      <c r="D72" s="209" t="s">
        <v>756</v>
      </c>
      <c r="E72" s="210" t="s">
        <v>632</v>
      </c>
      <c r="F72" s="207">
        <v>1</v>
      </c>
      <c r="G72" s="211"/>
      <c r="H72" s="212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ht="24.15" customHeight="1" x14ac:dyDescent="0.3">
      <c r="B73" s="207" t="s">
        <v>1035</v>
      </c>
      <c r="C73" s="208"/>
      <c r="D73" s="209" t="s">
        <v>758</v>
      </c>
      <c r="E73" s="210" t="s">
        <v>632</v>
      </c>
      <c r="F73" s="207">
        <v>1</v>
      </c>
      <c r="G73" s="211"/>
      <c r="H73" s="212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ht="24.15" customHeight="1" x14ac:dyDescent="0.3">
      <c r="B74" s="207" t="s">
        <v>1036</v>
      </c>
      <c r="C74" s="208"/>
      <c r="D74" s="209" t="s">
        <v>760</v>
      </c>
      <c r="E74" s="210" t="s">
        <v>632</v>
      </c>
      <c r="F74" s="207">
        <v>1</v>
      </c>
      <c r="G74" s="211"/>
      <c r="H74" s="212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ht="24.15" customHeight="1" x14ac:dyDescent="0.3">
      <c r="B75" s="207" t="s">
        <v>1037</v>
      </c>
      <c r="C75" s="208"/>
      <c r="D75" s="209" t="s">
        <v>762</v>
      </c>
      <c r="E75" s="210" t="s">
        <v>632</v>
      </c>
      <c r="F75" s="207">
        <v>1</v>
      </c>
      <c r="G75" s="211"/>
      <c r="H75" s="212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ht="24.15" customHeight="1" x14ac:dyDescent="0.3">
      <c r="B76" s="207" t="s">
        <v>1038</v>
      </c>
      <c r="C76" s="208"/>
      <c r="D76" s="209" t="s">
        <v>764</v>
      </c>
      <c r="E76" s="210" t="s">
        <v>632</v>
      </c>
      <c r="F76" s="207">
        <v>1</v>
      </c>
      <c r="G76" s="211"/>
      <c r="H76" s="212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ht="24.15" customHeight="1" x14ac:dyDescent="0.3">
      <c r="B77" s="207" t="s">
        <v>1039</v>
      </c>
      <c r="C77" s="208"/>
      <c r="D77" s="209" t="s">
        <v>766</v>
      </c>
      <c r="E77" s="210" t="s">
        <v>632</v>
      </c>
      <c r="F77" s="207">
        <v>1</v>
      </c>
      <c r="G77" s="211"/>
      <c r="H77" s="212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ht="24.15" customHeight="1" x14ac:dyDescent="0.3">
      <c r="B78" s="207" t="s">
        <v>1040</v>
      </c>
      <c r="C78" s="208"/>
      <c r="D78" s="209" t="s">
        <v>768</v>
      </c>
      <c r="E78" s="210" t="s">
        <v>632</v>
      </c>
      <c r="F78" s="207">
        <v>1</v>
      </c>
      <c r="G78" s="211"/>
      <c r="H78" s="212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ht="24.15" customHeight="1" x14ac:dyDescent="0.3">
      <c r="B79" s="207" t="s">
        <v>1041</v>
      </c>
      <c r="C79" s="208"/>
      <c r="D79" s="209" t="s">
        <v>770</v>
      </c>
      <c r="E79" s="210" t="s">
        <v>632</v>
      </c>
      <c r="F79" s="207">
        <v>1</v>
      </c>
      <c r="G79" s="211"/>
      <c r="H79" s="212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ht="24.15" customHeight="1" x14ac:dyDescent="0.3">
      <c r="B80" s="207" t="s">
        <v>1042</v>
      </c>
      <c r="C80" s="208"/>
      <c r="D80" s="209" t="s">
        <v>772</v>
      </c>
      <c r="E80" s="210" t="s">
        <v>632</v>
      </c>
      <c r="F80" s="207">
        <v>1</v>
      </c>
      <c r="G80" s="211"/>
      <c r="H80" s="212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2:22" ht="24.15" customHeight="1" x14ac:dyDescent="0.3">
      <c r="B81" s="207" t="s">
        <v>1043</v>
      </c>
      <c r="C81" s="208"/>
      <c r="D81" s="209" t="s">
        <v>774</v>
      </c>
      <c r="E81" s="210" t="s">
        <v>632</v>
      </c>
      <c r="F81" s="207">
        <v>1</v>
      </c>
      <c r="G81" s="211"/>
      <c r="H81" s="212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2:22" ht="24.15" customHeight="1" x14ac:dyDescent="0.3">
      <c r="B82" s="207" t="s">
        <v>1044</v>
      </c>
      <c r="C82" s="208"/>
      <c r="D82" s="209" t="s">
        <v>776</v>
      </c>
      <c r="E82" s="210" t="s">
        <v>632</v>
      </c>
      <c r="F82" s="207">
        <v>1</v>
      </c>
      <c r="G82" s="211"/>
      <c r="H82" s="212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2:22" ht="24.15" customHeight="1" x14ac:dyDescent="0.3">
      <c r="B83" s="207" t="s">
        <v>1045</v>
      </c>
      <c r="C83" s="208"/>
      <c r="D83" s="209" t="s">
        <v>778</v>
      </c>
      <c r="E83" s="210" t="s">
        <v>632</v>
      </c>
      <c r="F83" s="207">
        <v>1</v>
      </c>
      <c r="G83" s="211"/>
      <c r="H83" s="212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2:22" ht="24.15" customHeight="1" x14ac:dyDescent="0.3">
      <c r="B84" s="207" t="s">
        <v>1046</v>
      </c>
      <c r="C84" s="208"/>
      <c r="D84" s="209" t="s">
        <v>780</v>
      </c>
      <c r="E84" s="210" t="s">
        <v>632</v>
      </c>
      <c r="F84" s="207">
        <v>1</v>
      </c>
      <c r="G84" s="211"/>
      <c r="H84" s="212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2:22" ht="24.15" customHeight="1" x14ac:dyDescent="0.3">
      <c r="B85" s="207" t="s">
        <v>1047</v>
      </c>
      <c r="C85" s="208"/>
      <c r="D85" s="209" t="s">
        <v>782</v>
      </c>
      <c r="E85" s="210" t="s">
        <v>632</v>
      </c>
      <c r="F85" s="207">
        <v>1</v>
      </c>
      <c r="G85" s="211"/>
      <c r="H85" s="212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2:22" ht="24.15" customHeight="1" x14ac:dyDescent="0.3">
      <c r="B86" s="207" t="s">
        <v>1048</v>
      </c>
      <c r="C86" s="208"/>
      <c r="D86" s="209" t="s">
        <v>784</v>
      </c>
      <c r="E86" s="210" t="s">
        <v>632</v>
      </c>
      <c r="F86" s="207">
        <v>1</v>
      </c>
      <c r="G86" s="211"/>
      <c r="H86" s="212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2:22" ht="24.15" customHeight="1" x14ac:dyDescent="0.3">
      <c r="B87" s="207" t="s">
        <v>1049</v>
      </c>
      <c r="C87" s="208"/>
      <c r="D87" s="209" t="s">
        <v>786</v>
      </c>
      <c r="E87" s="210" t="s">
        <v>632</v>
      </c>
      <c r="F87" s="207">
        <v>1</v>
      </c>
      <c r="G87" s="211"/>
      <c r="H87" s="212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2:22" ht="24.15" customHeight="1" x14ac:dyDescent="0.3">
      <c r="B88" s="207" t="s">
        <v>1050</v>
      </c>
      <c r="C88" s="208"/>
      <c r="D88" s="209" t="s">
        <v>788</v>
      </c>
      <c r="E88" s="210" t="s">
        <v>632</v>
      </c>
      <c r="F88" s="207">
        <v>1</v>
      </c>
      <c r="G88" s="211"/>
      <c r="H88" s="212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2:22" ht="24.15" customHeight="1" x14ac:dyDescent="0.3">
      <c r="B89" s="207" t="s">
        <v>1051</v>
      </c>
      <c r="C89" s="208"/>
      <c r="D89" s="209" t="s">
        <v>790</v>
      </c>
      <c r="E89" s="210" t="s">
        <v>632</v>
      </c>
      <c r="F89" s="207">
        <v>1</v>
      </c>
      <c r="G89" s="211"/>
      <c r="H89" s="212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2:22" ht="24.15" customHeight="1" x14ac:dyDescent="0.3">
      <c r="B90" s="207" t="s">
        <v>1052</v>
      </c>
      <c r="C90" s="208"/>
      <c r="D90" s="209" t="s">
        <v>792</v>
      </c>
      <c r="E90" s="210" t="s">
        <v>632</v>
      </c>
      <c r="F90" s="207">
        <v>1</v>
      </c>
      <c r="G90" s="211"/>
      <c r="H90" s="212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2:22" ht="24.15" customHeight="1" x14ac:dyDescent="0.3">
      <c r="B91" s="207" t="s">
        <v>1053</v>
      </c>
      <c r="C91" s="208"/>
      <c r="D91" s="209" t="s">
        <v>794</v>
      </c>
      <c r="E91" s="210" t="s">
        <v>632</v>
      </c>
      <c r="F91" s="207">
        <v>1</v>
      </c>
      <c r="G91" s="211"/>
      <c r="H91" s="212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2:22" ht="24.15" customHeight="1" x14ac:dyDescent="0.3">
      <c r="B92" s="207" t="s">
        <v>1054</v>
      </c>
      <c r="C92" s="208"/>
      <c r="D92" s="209" t="s">
        <v>796</v>
      </c>
      <c r="E92" s="210" t="s">
        <v>632</v>
      </c>
      <c r="F92" s="207">
        <v>1</v>
      </c>
      <c r="G92" s="211"/>
      <c r="H92" s="212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2:22" ht="24.15" customHeight="1" x14ac:dyDescent="0.3">
      <c r="B93" s="207" t="s">
        <v>1055</v>
      </c>
      <c r="C93" s="208"/>
      <c r="D93" s="209" t="s">
        <v>798</v>
      </c>
      <c r="E93" s="210" t="s">
        <v>632</v>
      </c>
      <c r="F93" s="207">
        <v>1</v>
      </c>
      <c r="G93" s="211"/>
      <c r="H93" s="212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2:22" ht="24.15" customHeight="1" x14ac:dyDescent="0.3">
      <c r="B94" s="207" t="s">
        <v>1056</v>
      </c>
      <c r="C94" s="208"/>
      <c r="D94" s="209" t="s">
        <v>800</v>
      </c>
      <c r="E94" s="210" t="s">
        <v>632</v>
      </c>
      <c r="F94" s="207">
        <v>1</v>
      </c>
      <c r="G94" s="211"/>
      <c r="H94" s="212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2:22" ht="24.15" customHeight="1" x14ac:dyDescent="0.3">
      <c r="B95" s="207" t="s">
        <v>1057</v>
      </c>
      <c r="C95" s="208"/>
      <c r="D95" s="209" t="s">
        <v>802</v>
      </c>
      <c r="E95" s="210" t="s">
        <v>632</v>
      </c>
      <c r="F95" s="207">
        <v>1</v>
      </c>
      <c r="G95" s="211"/>
      <c r="H95" s="212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2:22" ht="24.15" customHeight="1" x14ac:dyDescent="0.3">
      <c r="B96" s="207" t="s">
        <v>1058</v>
      </c>
      <c r="C96" s="208"/>
      <c r="D96" s="209" t="s">
        <v>804</v>
      </c>
      <c r="E96" s="210" t="s">
        <v>632</v>
      </c>
      <c r="F96" s="207">
        <v>1</v>
      </c>
      <c r="G96" s="211"/>
      <c r="H96" s="212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2:22" ht="24.15" customHeight="1" x14ac:dyDescent="0.3">
      <c r="B97" s="207" t="s">
        <v>1059</v>
      </c>
      <c r="C97" s="208"/>
      <c r="D97" s="209" t="s">
        <v>806</v>
      </c>
      <c r="E97" s="210" t="s">
        <v>632</v>
      </c>
      <c r="F97" s="207">
        <v>1</v>
      </c>
      <c r="G97" s="211"/>
      <c r="H97" s="212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2:22" ht="24.15" customHeight="1" x14ac:dyDescent="0.3">
      <c r="B98" s="207" t="s">
        <v>1060</v>
      </c>
      <c r="C98" s="208"/>
      <c r="D98" s="209" t="s">
        <v>808</v>
      </c>
      <c r="E98" s="210" t="s">
        <v>632</v>
      </c>
      <c r="F98" s="207">
        <v>1</v>
      </c>
      <c r="G98" s="211"/>
      <c r="H98" s="212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2:22" ht="24.15" customHeight="1" x14ac:dyDescent="0.3">
      <c r="B99" s="207" t="s">
        <v>1061</v>
      </c>
      <c r="C99" s="208"/>
      <c r="D99" s="209" t="s">
        <v>810</v>
      </c>
      <c r="E99" s="210" t="s">
        <v>632</v>
      </c>
      <c r="F99" s="207">
        <v>1</v>
      </c>
      <c r="G99" s="211"/>
      <c r="H99" s="212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2:22" ht="24.15" customHeight="1" x14ac:dyDescent="0.3">
      <c r="B100" s="207" t="s">
        <v>1062</v>
      </c>
      <c r="C100" s="208"/>
      <c r="D100" s="209" t="s">
        <v>812</v>
      </c>
      <c r="E100" s="210" t="s">
        <v>632</v>
      </c>
      <c r="F100" s="207">
        <v>1</v>
      </c>
      <c r="G100" s="211"/>
      <c r="H100" s="212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2:22" ht="24.15" customHeight="1" x14ac:dyDescent="0.3">
      <c r="B101" s="207" t="s">
        <v>1063</v>
      </c>
      <c r="C101" s="208"/>
      <c r="D101" s="209" t="s">
        <v>814</v>
      </c>
      <c r="E101" s="210" t="s">
        <v>632</v>
      </c>
      <c r="F101" s="207">
        <v>1</v>
      </c>
      <c r="G101" s="211"/>
      <c r="H101" s="212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2:22" ht="24.15" customHeight="1" x14ac:dyDescent="0.3">
      <c r="B102" s="207" t="s">
        <v>1064</v>
      </c>
      <c r="C102" s="208"/>
      <c r="D102" s="209" t="s">
        <v>816</v>
      </c>
      <c r="E102" s="210" t="s">
        <v>632</v>
      </c>
      <c r="F102" s="207">
        <v>1</v>
      </c>
      <c r="G102" s="211"/>
      <c r="H102" s="212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2:22" ht="24.15" customHeight="1" x14ac:dyDescent="0.3">
      <c r="B103" s="207" t="s">
        <v>1065</v>
      </c>
      <c r="C103" s="208"/>
      <c r="D103" s="209" t="s">
        <v>818</v>
      </c>
      <c r="E103" s="210" t="s">
        <v>632</v>
      </c>
      <c r="F103" s="207">
        <v>1</v>
      </c>
      <c r="G103" s="211"/>
      <c r="H103" s="212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2:22" ht="24.15" customHeight="1" x14ac:dyDescent="0.3">
      <c r="B104" s="207" t="s">
        <v>1066</v>
      </c>
      <c r="C104" s="208"/>
      <c r="D104" s="209" t="s">
        <v>820</v>
      </c>
      <c r="E104" s="210" t="s">
        <v>632</v>
      </c>
      <c r="F104" s="207">
        <v>1</v>
      </c>
      <c r="G104" s="211"/>
      <c r="H104" s="212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2:22" ht="24.15" customHeight="1" x14ac:dyDescent="0.3">
      <c r="B105" s="207" t="s">
        <v>1067</v>
      </c>
      <c r="C105" s="208"/>
      <c r="D105" s="209" t="s">
        <v>822</v>
      </c>
      <c r="E105" s="210" t="s">
        <v>632</v>
      </c>
      <c r="F105" s="207">
        <v>1</v>
      </c>
      <c r="G105" s="211"/>
      <c r="H105" s="212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2:22" ht="24.15" customHeight="1" x14ac:dyDescent="0.3">
      <c r="B106" s="207" t="s">
        <v>1068</v>
      </c>
      <c r="C106" s="208"/>
      <c r="D106" s="209" t="s">
        <v>824</v>
      </c>
      <c r="E106" s="210" t="s">
        <v>632</v>
      </c>
      <c r="F106" s="207">
        <v>1</v>
      </c>
      <c r="G106" s="211"/>
      <c r="H106" s="212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2:22" ht="24.15" customHeight="1" x14ac:dyDescent="0.3">
      <c r="B107" s="207" t="s">
        <v>1069</v>
      </c>
      <c r="C107" s="208"/>
      <c r="D107" s="209" t="s">
        <v>826</v>
      </c>
      <c r="E107" s="210" t="s">
        <v>632</v>
      </c>
      <c r="F107" s="207">
        <v>1</v>
      </c>
      <c r="G107" s="211"/>
      <c r="H107" s="212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2:22" ht="24.15" customHeight="1" x14ac:dyDescent="0.3">
      <c r="B108" s="207" t="s">
        <v>1070</v>
      </c>
      <c r="C108" s="208"/>
      <c r="D108" s="209" t="s">
        <v>828</v>
      </c>
      <c r="E108" s="210" t="s">
        <v>632</v>
      </c>
      <c r="F108" s="207">
        <v>1</v>
      </c>
      <c r="G108" s="211"/>
      <c r="H108" s="212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2:22" ht="24.15" customHeight="1" x14ac:dyDescent="0.3">
      <c r="B109" s="207" t="s">
        <v>1071</v>
      </c>
      <c r="C109" s="208"/>
      <c r="D109" s="209" t="s">
        <v>830</v>
      </c>
      <c r="E109" s="210" t="s">
        <v>632</v>
      </c>
      <c r="F109" s="207">
        <v>1</v>
      </c>
      <c r="G109" s="211"/>
      <c r="H109" s="212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2:22" ht="24.15" customHeight="1" x14ac:dyDescent="0.3">
      <c r="B110" s="207" t="s">
        <v>1072</v>
      </c>
      <c r="C110" s="208"/>
      <c r="D110" s="209" t="s">
        <v>832</v>
      </c>
      <c r="E110" s="210" t="s">
        <v>632</v>
      </c>
      <c r="F110" s="207">
        <v>1</v>
      </c>
      <c r="G110" s="211"/>
      <c r="H110" s="212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2:22" ht="24.15" customHeight="1" x14ac:dyDescent="0.3">
      <c r="B111" s="207" t="s">
        <v>1073</v>
      </c>
      <c r="C111" s="208"/>
      <c r="D111" s="209" t="s">
        <v>834</v>
      </c>
      <c r="E111" s="210" t="s">
        <v>632</v>
      </c>
      <c r="F111" s="207">
        <v>1</v>
      </c>
      <c r="G111" s="211"/>
      <c r="H111" s="212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2:22" ht="24.15" customHeight="1" x14ac:dyDescent="0.3">
      <c r="B112" s="207" t="s">
        <v>1074</v>
      </c>
      <c r="C112" s="208"/>
      <c r="D112" s="209" t="s">
        <v>836</v>
      </c>
      <c r="E112" s="210" t="s">
        <v>632</v>
      </c>
      <c r="F112" s="207">
        <v>1</v>
      </c>
      <c r="G112" s="211"/>
      <c r="H112" s="212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2:22" ht="24.15" customHeight="1" x14ac:dyDescent="0.3">
      <c r="B113" s="207" t="s">
        <v>1075</v>
      </c>
      <c r="C113" s="208"/>
      <c r="D113" s="209" t="s">
        <v>838</v>
      </c>
      <c r="E113" s="210" t="s">
        <v>632</v>
      </c>
      <c r="F113" s="207">
        <v>1</v>
      </c>
      <c r="G113" s="211"/>
      <c r="H113" s="212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2:22" ht="24.15" customHeight="1" x14ac:dyDescent="0.3">
      <c r="B114" s="207" t="s">
        <v>1076</v>
      </c>
      <c r="C114" s="208"/>
      <c r="D114" s="209" t="s">
        <v>840</v>
      </c>
      <c r="E114" s="210" t="s">
        <v>632</v>
      </c>
      <c r="F114" s="207">
        <v>1</v>
      </c>
      <c r="G114" s="211"/>
      <c r="H114" s="212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2:22" ht="24.15" customHeight="1" x14ac:dyDescent="0.3">
      <c r="B115" s="207" t="s">
        <v>1077</v>
      </c>
      <c r="C115" s="208"/>
      <c r="D115" s="209" t="s">
        <v>842</v>
      </c>
      <c r="E115" s="210" t="s">
        <v>632</v>
      </c>
      <c r="F115" s="207">
        <v>1</v>
      </c>
      <c r="G115" s="211"/>
      <c r="H115" s="212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2:22" ht="24.15" customHeight="1" x14ac:dyDescent="0.3">
      <c r="B116" s="207" t="s">
        <v>1078</v>
      </c>
      <c r="C116" s="208"/>
      <c r="D116" s="209" t="s">
        <v>844</v>
      </c>
      <c r="E116" s="210" t="s">
        <v>632</v>
      </c>
      <c r="F116" s="207">
        <v>1</v>
      </c>
      <c r="G116" s="211"/>
      <c r="H116" s="212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2:22" ht="24.15" customHeight="1" x14ac:dyDescent="0.3">
      <c r="B117" s="207" t="s">
        <v>1079</v>
      </c>
      <c r="C117" s="208"/>
      <c r="D117" s="209" t="s">
        <v>846</v>
      </c>
      <c r="E117" s="210" t="s">
        <v>632</v>
      </c>
      <c r="F117" s="207">
        <v>1</v>
      </c>
      <c r="G117" s="211"/>
      <c r="H117" s="212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2:22" ht="24.15" customHeight="1" x14ac:dyDescent="0.3">
      <c r="B118" s="207" t="s">
        <v>1080</v>
      </c>
      <c r="C118" s="208"/>
      <c r="D118" s="209" t="s">
        <v>848</v>
      </c>
      <c r="E118" s="210" t="s">
        <v>632</v>
      </c>
      <c r="F118" s="207">
        <v>1</v>
      </c>
      <c r="G118" s="211"/>
      <c r="H118" s="212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2:22" ht="24.15" customHeight="1" x14ac:dyDescent="0.3">
      <c r="B119" s="207" t="s">
        <v>1081</v>
      </c>
      <c r="C119" s="208"/>
      <c r="D119" s="209" t="s">
        <v>850</v>
      </c>
      <c r="E119" s="210" t="s">
        <v>632</v>
      </c>
      <c r="F119" s="207">
        <v>1</v>
      </c>
      <c r="G119" s="211"/>
      <c r="H119" s="212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2:22" ht="24.15" customHeight="1" x14ac:dyDescent="0.3">
      <c r="B120" s="207" t="s">
        <v>1082</v>
      </c>
      <c r="C120" s="208"/>
      <c r="D120" s="209" t="s">
        <v>852</v>
      </c>
      <c r="E120" s="210" t="s">
        <v>632</v>
      </c>
      <c r="F120" s="207">
        <v>1</v>
      </c>
      <c r="G120" s="211"/>
      <c r="H120" s="212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2:22" ht="24.15" customHeight="1" x14ac:dyDescent="0.3">
      <c r="B121" s="207" t="s">
        <v>1083</v>
      </c>
      <c r="C121" s="208"/>
      <c r="D121" s="209" t="s">
        <v>854</v>
      </c>
      <c r="E121" s="210" t="s">
        <v>632</v>
      </c>
      <c r="F121" s="207">
        <v>1</v>
      </c>
      <c r="G121" s="211"/>
      <c r="H121" s="212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2:22" ht="24.15" customHeight="1" x14ac:dyDescent="0.3">
      <c r="B122" s="207" t="s">
        <v>1084</v>
      </c>
      <c r="C122" s="208"/>
      <c r="D122" s="209" t="s">
        <v>856</v>
      </c>
      <c r="E122" s="210" t="s">
        <v>632</v>
      </c>
      <c r="F122" s="207">
        <v>1</v>
      </c>
      <c r="G122" s="211"/>
      <c r="H122" s="212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2:22" ht="24.15" customHeight="1" x14ac:dyDescent="0.3">
      <c r="B123" s="207" t="s">
        <v>1085</v>
      </c>
      <c r="C123" s="208"/>
      <c r="D123" s="209" t="s">
        <v>858</v>
      </c>
      <c r="E123" s="210" t="s">
        <v>632</v>
      </c>
      <c r="F123" s="207">
        <v>1</v>
      </c>
      <c r="G123" s="211"/>
      <c r="H123" s="212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2:22" ht="24.15" customHeight="1" x14ac:dyDescent="0.3">
      <c r="B124" s="207" t="s">
        <v>1086</v>
      </c>
      <c r="C124" s="208"/>
      <c r="D124" s="209" t="s">
        <v>860</v>
      </c>
      <c r="E124" s="210" t="s">
        <v>632</v>
      </c>
      <c r="F124" s="207">
        <v>1</v>
      </c>
      <c r="G124" s="211"/>
      <c r="H124" s="212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2:22" ht="24.15" customHeight="1" x14ac:dyDescent="0.3">
      <c r="B125" s="207" t="s">
        <v>1087</v>
      </c>
      <c r="C125" s="208"/>
      <c r="D125" s="209" t="s">
        <v>862</v>
      </c>
      <c r="E125" s="210" t="s">
        <v>632</v>
      </c>
      <c r="F125" s="207">
        <v>1</v>
      </c>
      <c r="G125" s="211"/>
      <c r="H125" s="212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2:22" ht="24.15" customHeight="1" x14ac:dyDescent="0.3">
      <c r="B126" s="207" t="s">
        <v>1088</v>
      </c>
      <c r="C126" s="208"/>
      <c r="D126" s="209" t="s">
        <v>864</v>
      </c>
      <c r="E126" s="210" t="s">
        <v>632</v>
      </c>
      <c r="F126" s="207">
        <v>1</v>
      </c>
      <c r="G126" s="211"/>
      <c r="H126" s="212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2:22" ht="24.15" customHeight="1" x14ac:dyDescent="0.3">
      <c r="B127" s="207" t="s">
        <v>1089</v>
      </c>
      <c r="C127" s="208"/>
      <c r="D127" s="209" t="s">
        <v>866</v>
      </c>
      <c r="E127" s="210" t="s">
        <v>632</v>
      </c>
      <c r="F127" s="207">
        <v>1</v>
      </c>
      <c r="G127" s="211"/>
      <c r="H127" s="212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2:22" ht="24.15" customHeight="1" x14ac:dyDescent="0.3">
      <c r="B128" s="207" t="s">
        <v>1090</v>
      </c>
      <c r="C128" s="208"/>
      <c r="D128" s="209" t="s">
        <v>868</v>
      </c>
      <c r="E128" s="210" t="s">
        <v>632</v>
      </c>
      <c r="F128" s="207">
        <v>1</v>
      </c>
      <c r="G128" s="211"/>
      <c r="H128" s="212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2:22" ht="24.15" customHeight="1" x14ac:dyDescent="0.3">
      <c r="B129" s="207" t="s">
        <v>1091</v>
      </c>
      <c r="C129" s="208"/>
      <c r="D129" s="209" t="s">
        <v>870</v>
      </c>
      <c r="E129" s="210" t="s">
        <v>632</v>
      </c>
      <c r="F129" s="207">
        <v>1</v>
      </c>
      <c r="G129" s="211"/>
      <c r="H129" s="212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2:22" ht="24.15" customHeight="1" x14ac:dyDescent="0.3">
      <c r="B130" s="207" t="s">
        <v>1092</v>
      </c>
      <c r="C130" s="208"/>
      <c r="D130" s="209" t="s">
        <v>872</v>
      </c>
      <c r="E130" s="210" t="s">
        <v>632</v>
      </c>
      <c r="F130" s="207">
        <v>1</v>
      </c>
      <c r="G130" s="211"/>
      <c r="H130" s="212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2:22" ht="24.15" customHeight="1" x14ac:dyDescent="0.3">
      <c r="B131" s="207" t="s">
        <v>1093</v>
      </c>
      <c r="C131" s="208"/>
      <c r="D131" s="209" t="s">
        <v>874</v>
      </c>
      <c r="E131" s="210" t="s">
        <v>632</v>
      </c>
      <c r="F131" s="207">
        <v>1</v>
      </c>
      <c r="G131" s="211"/>
      <c r="H131" s="212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2:22" ht="24.15" customHeight="1" x14ac:dyDescent="0.3">
      <c r="B132" s="207" t="s">
        <v>1094</v>
      </c>
      <c r="C132" s="208"/>
      <c r="D132" s="209" t="s">
        <v>876</v>
      </c>
      <c r="E132" s="210" t="s">
        <v>632</v>
      </c>
      <c r="F132" s="207">
        <v>1</v>
      </c>
      <c r="G132" s="211"/>
      <c r="H132" s="212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2:22" ht="24.15" customHeight="1" x14ac:dyDescent="0.3">
      <c r="B133" s="207" t="s">
        <v>1095</v>
      </c>
      <c r="C133" s="208"/>
      <c r="D133" s="209" t="s">
        <v>878</v>
      </c>
      <c r="E133" s="210" t="s">
        <v>632</v>
      </c>
      <c r="F133" s="207">
        <v>1</v>
      </c>
      <c r="G133" s="211"/>
      <c r="H133" s="212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2:22" ht="24.15" customHeight="1" x14ac:dyDescent="0.3">
      <c r="B134" s="207" t="s">
        <v>1096</v>
      </c>
      <c r="C134" s="208"/>
      <c r="D134" s="209" t="s">
        <v>880</v>
      </c>
      <c r="E134" s="210" t="s">
        <v>632</v>
      </c>
      <c r="F134" s="207">
        <v>1</v>
      </c>
      <c r="G134" s="211"/>
      <c r="H134" s="212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2:22" ht="24.15" customHeight="1" x14ac:dyDescent="0.3">
      <c r="B135" s="207" t="s">
        <v>1097</v>
      </c>
      <c r="C135" s="208"/>
      <c r="D135" s="209" t="s">
        <v>882</v>
      </c>
      <c r="E135" s="210" t="s">
        <v>632</v>
      </c>
      <c r="F135" s="207">
        <v>1</v>
      </c>
      <c r="G135" s="211"/>
      <c r="H135" s="212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2:22" ht="24.15" customHeight="1" x14ac:dyDescent="0.3">
      <c r="B136" s="207" t="s">
        <v>1098</v>
      </c>
      <c r="C136" s="208"/>
      <c r="D136" s="209" t="s">
        <v>884</v>
      </c>
      <c r="E136" s="210" t="s">
        <v>632</v>
      </c>
      <c r="F136" s="207">
        <v>1</v>
      </c>
      <c r="G136" s="211"/>
      <c r="H136" s="212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2:22" ht="24.15" customHeight="1" x14ac:dyDescent="0.3">
      <c r="B137" s="207" t="s">
        <v>1099</v>
      </c>
      <c r="C137" s="208"/>
      <c r="D137" s="209" t="s">
        <v>886</v>
      </c>
      <c r="E137" s="210" t="s">
        <v>632</v>
      </c>
      <c r="F137" s="207">
        <v>1</v>
      </c>
      <c r="G137" s="211"/>
      <c r="H137" s="212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2:22" ht="24.15" customHeight="1" x14ac:dyDescent="0.3">
      <c r="B138" s="207" t="s">
        <v>1100</v>
      </c>
      <c r="C138" s="208"/>
      <c r="D138" s="209" t="s">
        <v>888</v>
      </c>
      <c r="E138" s="210" t="s">
        <v>632</v>
      </c>
      <c r="F138" s="207">
        <v>1</v>
      </c>
      <c r="G138" s="211"/>
      <c r="H138" s="212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2:22" ht="24.15" customHeight="1" x14ac:dyDescent="0.3">
      <c r="B139" s="207" t="s">
        <v>1101</v>
      </c>
      <c r="C139" s="208"/>
      <c r="D139" s="209" t="s">
        <v>890</v>
      </c>
      <c r="E139" s="210" t="s">
        <v>632</v>
      </c>
      <c r="F139" s="207">
        <v>1</v>
      </c>
      <c r="G139" s="211"/>
      <c r="H139" s="212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2:22" ht="24.15" customHeight="1" x14ac:dyDescent="0.3">
      <c r="B140" s="207" t="s">
        <v>1102</v>
      </c>
      <c r="C140" s="208"/>
      <c r="D140" s="209" t="s">
        <v>892</v>
      </c>
      <c r="E140" s="210" t="s">
        <v>632</v>
      </c>
      <c r="F140" s="207">
        <v>1</v>
      </c>
      <c r="G140" s="211"/>
      <c r="H140" s="212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2:22" ht="24.15" customHeight="1" x14ac:dyDescent="0.3">
      <c r="B141" s="207" t="s">
        <v>1103</v>
      </c>
      <c r="C141" s="208"/>
      <c r="D141" s="209" t="s">
        <v>894</v>
      </c>
      <c r="E141" s="210" t="s">
        <v>632</v>
      </c>
      <c r="F141" s="207">
        <v>1</v>
      </c>
      <c r="G141" s="211"/>
      <c r="H141" s="212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2:22" ht="24.15" customHeight="1" x14ac:dyDescent="0.3">
      <c r="B142" s="207" t="s">
        <v>1104</v>
      </c>
      <c r="C142" s="208"/>
      <c r="D142" s="209" t="s">
        <v>896</v>
      </c>
      <c r="E142" s="210" t="s">
        <v>632</v>
      </c>
      <c r="F142" s="207">
        <v>1</v>
      </c>
      <c r="G142" s="211"/>
      <c r="H142" s="212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2:22" ht="24.15" customHeight="1" x14ac:dyDescent="0.3">
      <c r="B143" s="207" t="s">
        <v>1105</v>
      </c>
      <c r="C143" s="208"/>
      <c r="D143" s="209" t="s">
        <v>898</v>
      </c>
      <c r="E143" s="210" t="s">
        <v>632</v>
      </c>
      <c r="F143" s="207">
        <v>1</v>
      </c>
      <c r="G143" s="211"/>
      <c r="H143" s="212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2:22" ht="24.15" customHeight="1" x14ac:dyDescent="0.3">
      <c r="B144" s="207" t="s">
        <v>1106</v>
      </c>
      <c r="C144" s="208"/>
      <c r="D144" s="209" t="s">
        <v>900</v>
      </c>
      <c r="E144" s="210" t="s">
        <v>632</v>
      </c>
      <c r="F144" s="207">
        <v>1</v>
      </c>
      <c r="G144" s="211"/>
      <c r="H144" s="212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2:22" ht="24.15" customHeight="1" x14ac:dyDescent="0.3">
      <c r="B145" s="207" t="s">
        <v>1107</v>
      </c>
      <c r="C145" s="208"/>
      <c r="D145" s="209" t="s">
        <v>902</v>
      </c>
      <c r="E145" s="210" t="s">
        <v>632</v>
      </c>
      <c r="F145" s="207">
        <v>1</v>
      </c>
      <c r="G145" s="211"/>
      <c r="H145" s="212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2:22" ht="24.15" customHeight="1" x14ac:dyDescent="0.3">
      <c r="B146" s="207" t="s">
        <v>1108</v>
      </c>
      <c r="C146" s="208"/>
      <c r="D146" s="209" t="s">
        <v>904</v>
      </c>
      <c r="E146" s="210" t="s">
        <v>632</v>
      </c>
      <c r="F146" s="207">
        <v>1</v>
      </c>
      <c r="G146" s="211"/>
      <c r="H146" s="212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2:22" ht="24.15" customHeight="1" x14ac:dyDescent="0.3">
      <c r="B147" s="207" t="s">
        <v>1109</v>
      </c>
      <c r="C147" s="208"/>
      <c r="D147" s="209" t="s">
        <v>906</v>
      </c>
      <c r="E147" s="210" t="s">
        <v>632</v>
      </c>
      <c r="F147" s="207">
        <v>1</v>
      </c>
      <c r="G147" s="211"/>
      <c r="H147" s="212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2:22" ht="24.15" customHeight="1" x14ac:dyDescent="0.3">
      <c r="B148" s="207" t="s">
        <v>1110</v>
      </c>
      <c r="C148" s="208"/>
      <c r="D148" s="209" t="s">
        <v>908</v>
      </c>
      <c r="E148" s="210" t="s">
        <v>632</v>
      </c>
      <c r="F148" s="207">
        <v>1</v>
      </c>
      <c r="G148" s="211"/>
      <c r="H148" s="212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2:22" ht="24.15" customHeight="1" x14ac:dyDescent="0.3">
      <c r="B149" s="207" t="s">
        <v>1111</v>
      </c>
      <c r="C149" s="208"/>
      <c r="D149" s="209" t="s">
        <v>910</v>
      </c>
      <c r="E149" s="210" t="s">
        <v>632</v>
      </c>
      <c r="F149" s="207">
        <v>1</v>
      </c>
      <c r="G149" s="211"/>
      <c r="H149" s="212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2:22" ht="24.15" customHeight="1" x14ac:dyDescent="0.3">
      <c r="B150" s="207" t="s">
        <v>1112</v>
      </c>
      <c r="C150" s="208"/>
      <c r="D150" s="209" t="s">
        <v>912</v>
      </c>
      <c r="E150" s="210" t="s">
        <v>632</v>
      </c>
      <c r="F150" s="207">
        <v>1</v>
      </c>
      <c r="G150" s="211"/>
      <c r="H150" s="212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2:22" ht="24.15" customHeight="1" x14ac:dyDescent="0.3">
      <c r="B151" s="207" t="s">
        <v>1113</v>
      </c>
      <c r="C151" s="208"/>
      <c r="D151" s="209" t="s">
        <v>914</v>
      </c>
      <c r="E151" s="210" t="s">
        <v>632</v>
      </c>
      <c r="F151" s="207">
        <v>1</v>
      </c>
      <c r="G151" s="211"/>
      <c r="H151" s="212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2:22" ht="24.15" customHeight="1" x14ac:dyDescent="0.3">
      <c r="B152" s="207" t="s">
        <v>1114</v>
      </c>
      <c r="C152" s="208"/>
      <c r="D152" s="209" t="s">
        <v>916</v>
      </c>
      <c r="E152" s="210" t="s">
        <v>632</v>
      </c>
      <c r="F152" s="207">
        <v>1</v>
      </c>
      <c r="G152" s="211"/>
      <c r="H152" s="212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2:22" ht="24.15" customHeight="1" x14ac:dyDescent="0.3">
      <c r="B153" s="207" t="s">
        <v>1115</v>
      </c>
      <c r="C153" s="208"/>
      <c r="D153" s="209" t="s">
        <v>918</v>
      </c>
      <c r="E153" s="210" t="s">
        <v>632</v>
      </c>
      <c r="F153" s="207">
        <v>1</v>
      </c>
      <c r="G153" s="211"/>
      <c r="H153" s="212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2:22" ht="24.15" customHeight="1" x14ac:dyDescent="0.3">
      <c r="B154" s="207" t="s">
        <v>1116</v>
      </c>
      <c r="C154" s="208"/>
      <c r="D154" s="209" t="s">
        <v>920</v>
      </c>
      <c r="E154" s="210" t="s">
        <v>632</v>
      </c>
      <c r="F154" s="207">
        <v>1</v>
      </c>
      <c r="G154" s="211"/>
      <c r="H154" s="212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2:22" ht="24.15" customHeight="1" x14ac:dyDescent="0.3">
      <c r="B155" s="207" t="s">
        <v>1117</v>
      </c>
      <c r="C155" s="208"/>
      <c r="D155" s="209" t="s">
        <v>922</v>
      </c>
      <c r="E155" s="210" t="s">
        <v>632</v>
      </c>
      <c r="F155" s="207">
        <v>1</v>
      </c>
      <c r="G155" s="211"/>
      <c r="H155" s="212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2:22" ht="24.15" customHeight="1" x14ac:dyDescent="0.3">
      <c r="B156" s="207" t="s">
        <v>1118</v>
      </c>
      <c r="C156" s="208"/>
      <c r="D156" s="209" t="s">
        <v>924</v>
      </c>
      <c r="E156" s="210" t="s">
        <v>632</v>
      </c>
      <c r="F156" s="207">
        <v>1</v>
      </c>
      <c r="G156" s="211"/>
      <c r="H156" s="212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2:22" ht="24.15" customHeight="1" x14ac:dyDescent="0.3">
      <c r="B157" s="207" t="s">
        <v>1119</v>
      </c>
      <c r="C157" s="208"/>
      <c r="D157" s="209" t="s">
        <v>926</v>
      </c>
      <c r="E157" s="210" t="s">
        <v>632</v>
      </c>
      <c r="F157" s="207">
        <v>1</v>
      </c>
      <c r="G157" s="211"/>
      <c r="H157" s="212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2:22" ht="24.15" customHeight="1" x14ac:dyDescent="0.3">
      <c r="B158" s="207" t="s">
        <v>1120</v>
      </c>
      <c r="C158" s="208"/>
      <c r="D158" s="209" t="s">
        <v>928</v>
      </c>
      <c r="E158" s="210" t="s">
        <v>632</v>
      </c>
      <c r="F158" s="207">
        <v>1</v>
      </c>
      <c r="G158" s="211"/>
      <c r="H158" s="212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2:22" ht="24.15" customHeight="1" x14ac:dyDescent="0.3">
      <c r="B159" s="207" t="s">
        <v>1121</v>
      </c>
      <c r="C159" s="208"/>
      <c r="D159" s="209" t="s">
        <v>930</v>
      </c>
      <c r="E159" s="210" t="s">
        <v>632</v>
      </c>
      <c r="F159" s="207">
        <v>1</v>
      </c>
      <c r="G159" s="211"/>
      <c r="H159" s="212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2:22" ht="24.15" customHeight="1" x14ac:dyDescent="0.3">
      <c r="B160" s="207" t="s">
        <v>1122</v>
      </c>
      <c r="C160" s="208"/>
      <c r="D160" s="209" t="s">
        <v>932</v>
      </c>
      <c r="E160" s="210" t="s">
        <v>632</v>
      </c>
      <c r="F160" s="207">
        <v>1</v>
      </c>
      <c r="G160" s="211"/>
      <c r="H160" s="212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2:22" ht="24.15" customHeight="1" x14ac:dyDescent="0.3">
      <c r="B161" s="207" t="s">
        <v>1123</v>
      </c>
      <c r="C161" s="208"/>
      <c r="D161" s="209" t="s">
        <v>934</v>
      </c>
      <c r="E161" s="210" t="s">
        <v>632</v>
      </c>
      <c r="F161" s="207">
        <v>1</v>
      </c>
      <c r="G161" s="211"/>
      <c r="H161" s="212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2:22" ht="24.15" customHeight="1" x14ac:dyDescent="0.3">
      <c r="B162" s="207" t="s">
        <v>1124</v>
      </c>
      <c r="C162" s="208"/>
      <c r="D162" s="209" t="s">
        <v>936</v>
      </c>
      <c r="E162" s="210" t="s">
        <v>632</v>
      </c>
      <c r="F162" s="207">
        <v>1</v>
      </c>
      <c r="G162" s="211"/>
      <c r="H162" s="212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2:22" ht="24.15" customHeight="1" x14ac:dyDescent="0.3">
      <c r="B163" s="207" t="s">
        <v>1125</v>
      </c>
      <c r="C163" s="208"/>
      <c r="D163" s="209" t="s">
        <v>938</v>
      </c>
      <c r="E163" s="210" t="s">
        <v>632</v>
      </c>
      <c r="F163" s="207">
        <v>1</v>
      </c>
      <c r="G163" s="211"/>
      <c r="H163" s="212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2:22" ht="24.15" customHeight="1" x14ac:dyDescent="0.3">
      <c r="B164" s="207" t="s">
        <v>1126</v>
      </c>
      <c r="C164" s="208"/>
      <c r="D164" s="209" t="s">
        <v>940</v>
      </c>
      <c r="E164" s="210" t="s">
        <v>632</v>
      </c>
      <c r="F164" s="207">
        <v>1</v>
      </c>
      <c r="G164" s="211"/>
      <c r="H164" s="212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2:22" ht="24.15" customHeight="1" x14ac:dyDescent="0.3">
      <c r="B165" s="207" t="s">
        <v>1127</v>
      </c>
      <c r="C165" s="208"/>
      <c r="D165" s="209" t="s">
        <v>942</v>
      </c>
      <c r="E165" s="210" t="s">
        <v>632</v>
      </c>
      <c r="F165" s="207">
        <v>1</v>
      </c>
      <c r="G165" s="211"/>
      <c r="H165" s="212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2:22" ht="24.15" customHeight="1" x14ac:dyDescent="0.3">
      <c r="B166" s="207" t="s">
        <v>1128</v>
      </c>
      <c r="C166" s="208"/>
      <c r="D166" s="209" t="s">
        <v>944</v>
      </c>
      <c r="E166" s="210" t="s">
        <v>632</v>
      </c>
      <c r="F166" s="207">
        <v>1</v>
      </c>
      <c r="G166" s="211"/>
      <c r="H166" s="212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2:22" ht="24.15" customHeight="1" x14ac:dyDescent="0.3">
      <c r="B167" s="207" t="s">
        <v>1129</v>
      </c>
      <c r="C167" s="208"/>
      <c r="D167" s="209" t="s">
        <v>946</v>
      </c>
      <c r="E167" s="210" t="s">
        <v>632</v>
      </c>
      <c r="F167" s="207">
        <v>1</v>
      </c>
      <c r="G167" s="211"/>
      <c r="H167" s="212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2:22" ht="24.15" customHeight="1" x14ac:dyDescent="0.3">
      <c r="B168" s="207" t="s">
        <v>1130</v>
      </c>
      <c r="C168" s="208"/>
      <c r="D168" s="209" t="s">
        <v>948</v>
      </c>
      <c r="E168" s="210" t="s">
        <v>632</v>
      </c>
      <c r="F168" s="207">
        <v>1</v>
      </c>
      <c r="G168" s="211"/>
      <c r="H168" s="212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2:22" ht="24.15" customHeight="1" x14ac:dyDescent="0.3">
      <c r="B169" s="207" t="s">
        <v>1131</v>
      </c>
      <c r="C169" s="208"/>
      <c r="D169" s="209" t="s">
        <v>950</v>
      </c>
      <c r="E169" s="210" t="s">
        <v>632</v>
      </c>
      <c r="F169" s="207">
        <v>1</v>
      </c>
      <c r="G169" s="211"/>
      <c r="H169" s="212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2:22" ht="24.15" customHeight="1" x14ac:dyDescent="0.3">
      <c r="B170" s="207" t="s">
        <v>1132</v>
      </c>
      <c r="C170" s="208"/>
      <c r="D170" s="209" t="s">
        <v>952</v>
      </c>
      <c r="E170" s="210" t="s">
        <v>632</v>
      </c>
      <c r="F170" s="207">
        <v>1</v>
      </c>
      <c r="G170" s="211"/>
      <c r="H170" s="212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2:22" ht="24.15" customHeight="1" x14ac:dyDescent="0.3">
      <c r="B171" s="207" t="s">
        <v>1133</v>
      </c>
      <c r="C171" s="208"/>
      <c r="D171" s="209" t="s">
        <v>954</v>
      </c>
      <c r="E171" s="210" t="s">
        <v>632</v>
      </c>
      <c r="F171" s="207">
        <v>1</v>
      </c>
      <c r="G171" s="211"/>
      <c r="H171" s="212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2:22" ht="24.15" customHeight="1" x14ac:dyDescent="0.3">
      <c r="B172" s="207" t="s">
        <v>1134</v>
      </c>
      <c r="C172" s="208"/>
      <c r="D172" s="209" t="s">
        <v>956</v>
      </c>
      <c r="E172" s="210" t="s">
        <v>632</v>
      </c>
      <c r="F172" s="207">
        <v>1</v>
      </c>
      <c r="G172" s="211"/>
      <c r="H172" s="212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2:22" ht="24.15" customHeight="1" x14ac:dyDescent="0.3">
      <c r="B173" s="207" t="s">
        <v>1135</v>
      </c>
      <c r="C173" s="208"/>
      <c r="D173" s="209" t="s">
        <v>958</v>
      </c>
      <c r="E173" s="210" t="s">
        <v>632</v>
      </c>
      <c r="F173" s="207">
        <v>1</v>
      </c>
      <c r="G173" s="211"/>
      <c r="H173" s="212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2:22" ht="24.15" customHeight="1" x14ac:dyDescent="0.3">
      <c r="B174" s="207" t="s">
        <v>1136</v>
      </c>
      <c r="C174" s="208"/>
      <c r="D174" s="209" t="s">
        <v>960</v>
      </c>
      <c r="E174" s="210" t="s">
        <v>632</v>
      </c>
      <c r="F174" s="207">
        <v>1</v>
      </c>
      <c r="G174" s="211"/>
      <c r="H174" s="212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2:22" ht="24.15" customHeight="1" x14ac:dyDescent="0.3">
      <c r="B175" s="207" t="s">
        <v>1137</v>
      </c>
      <c r="C175" s="208"/>
      <c r="D175" s="209" t="s">
        <v>962</v>
      </c>
      <c r="E175" s="210" t="s">
        <v>632</v>
      </c>
      <c r="F175" s="207">
        <v>1</v>
      </c>
      <c r="G175" s="211"/>
      <c r="H175" s="212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2:22" ht="24.15" customHeight="1" x14ac:dyDescent="0.3">
      <c r="B176" s="207" t="s">
        <v>1138</v>
      </c>
      <c r="C176" s="208"/>
      <c r="D176" s="209" t="s">
        <v>964</v>
      </c>
      <c r="E176" s="210" t="s">
        <v>632</v>
      </c>
      <c r="F176" s="207">
        <v>1</v>
      </c>
      <c r="G176" s="211"/>
      <c r="H176" s="212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2:22" ht="24.15" customHeight="1" x14ac:dyDescent="0.3">
      <c r="B177" s="207" t="s">
        <v>1139</v>
      </c>
      <c r="C177" s="208"/>
      <c r="D177" s="209" t="s">
        <v>966</v>
      </c>
      <c r="E177" s="210" t="s">
        <v>632</v>
      </c>
      <c r="F177" s="207">
        <v>1</v>
      </c>
      <c r="G177" s="211"/>
      <c r="H177" s="212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2:22" ht="24.15" customHeight="1" x14ac:dyDescent="0.3">
      <c r="B178" s="207"/>
      <c r="C178" s="208"/>
      <c r="D178" s="209"/>
      <c r="E178" s="210"/>
      <c r="F178" s="207"/>
      <c r="G178" s="211"/>
      <c r="H178" s="212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2:22" ht="24.15" customHeight="1" x14ac:dyDescent="0.3">
      <c r="B179" s="207"/>
      <c r="C179" s="208"/>
      <c r="D179" s="209"/>
      <c r="E179" s="210"/>
      <c r="F179" s="207"/>
      <c r="G179" s="211"/>
      <c r="H179" s="212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2:22" ht="24.15" customHeight="1" thickBot="1" x14ac:dyDescent="0.35">
      <c r="B180" s="207"/>
      <c r="C180" s="208"/>
      <c r="D180" s="214"/>
      <c r="E180" s="210"/>
      <c r="F180" s="207"/>
      <c r="G180" s="211"/>
      <c r="H180" s="212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2:22" ht="24.15" customHeight="1" thickBot="1" x14ac:dyDescent="0.3">
      <c r="B181" s="215" t="s">
        <v>967</v>
      </c>
      <c r="C181" s="215"/>
      <c r="D181" s="215"/>
      <c r="E181" s="215"/>
      <c r="F181" s="215"/>
      <c r="G181" s="216"/>
      <c r="H181" s="21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2:22" x14ac:dyDescent="0.25"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</sheetData>
  <mergeCells count="2">
    <mergeCell ref="B2:H2"/>
    <mergeCell ref="E3:F3"/>
  </mergeCells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7" fitToHeight="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E59BF-B938-44C6-A1A8-9B2680C82CA0}">
  <sheetPr>
    <tabColor theme="4" tint="0.39997558519241921"/>
    <pageSetUpPr fitToPage="1"/>
  </sheetPr>
  <dimension ref="B1:V180"/>
  <sheetViews>
    <sheetView view="pageBreakPreview" zoomScale="85" zoomScaleNormal="70" zoomScaleSheetLayoutView="85" workbookViewId="0">
      <selection activeCell="E25" sqref="E25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" style="5" customWidth="1"/>
    <col min="4" max="4" width="52.6640625" style="5" customWidth="1"/>
    <col min="5" max="5" width="8.88671875" style="5" customWidth="1"/>
    <col min="6" max="6" width="7.6640625" style="5" customWidth="1"/>
    <col min="7" max="7" width="14.33203125" style="5" customWidth="1"/>
    <col min="8" max="8" width="19" style="5" customWidth="1"/>
    <col min="9" max="22" width="9.109375" style="225"/>
    <col min="23" max="16384" width="9.109375" style="5"/>
  </cols>
  <sheetData>
    <row r="1" spans="2:22" ht="17.399999999999999" x14ac:dyDescent="0.3">
      <c r="B1" s="1"/>
      <c r="C1" s="1"/>
      <c r="D1" s="197"/>
      <c r="E1" s="198"/>
      <c r="F1" s="198"/>
      <c r="G1" s="193"/>
    </row>
    <row r="2" spans="2:22" ht="24.6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2:22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'SCHED 1B-1_OR'!G3</f>
        <v>OR TAMBO DISTRICT</v>
      </c>
    </row>
    <row r="4" spans="2:22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22" x14ac:dyDescent="0.25">
      <c r="B5" s="1"/>
      <c r="C5" s="1"/>
      <c r="D5" s="1"/>
      <c r="E5" s="1"/>
      <c r="F5" s="1"/>
      <c r="G5" s="193"/>
    </row>
    <row r="6" spans="2:22" s="200" customFormat="1" ht="15" customHeight="1" x14ac:dyDescent="0.25">
      <c r="B6" s="200" t="s">
        <v>1831</v>
      </c>
      <c r="D6" s="200" t="s">
        <v>1828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</row>
    <row r="7" spans="2:22" ht="6" customHeight="1" thickBot="1" x14ac:dyDescent="0.3">
      <c r="B7" s="201"/>
      <c r="C7" s="201"/>
      <c r="D7" s="201"/>
      <c r="E7" s="201"/>
      <c r="F7" s="201"/>
      <c r="G7" s="193"/>
    </row>
    <row r="8" spans="2:22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</row>
    <row r="9" spans="2:22" s="183" customFormat="1" ht="79.2" x14ac:dyDescent="0.3">
      <c r="B9" s="219">
        <v>3</v>
      </c>
      <c r="C9" s="219" t="s">
        <v>628</v>
      </c>
      <c r="D9" s="228" t="s">
        <v>1832</v>
      </c>
      <c r="E9" s="219"/>
      <c r="F9" s="219"/>
      <c r="G9" s="229"/>
      <c r="H9" s="229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</row>
    <row r="10" spans="2:22" s="183" customFormat="1" ht="24.9" customHeight="1" x14ac:dyDescent="0.3">
      <c r="B10" s="207" t="s">
        <v>1143</v>
      </c>
      <c r="C10" s="208"/>
      <c r="D10" s="209" t="s">
        <v>631</v>
      </c>
      <c r="E10" s="210" t="s">
        <v>632</v>
      </c>
      <c r="F10" s="207">
        <v>1</v>
      </c>
      <c r="G10" s="211"/>
      <c r="H10" s="212"/>
    </row>
    <row r="11" spans="2:22" s="183" customFormat="1" ht="24.9" customHeight="1" x14ac:dyDescent="0.3">
      <c r="B11" s="207" t="s">
        <v>1144</v>
      </c>
      <c r="C11" s="208"/>
      <c r="D11" s="209" t="s">
        <v>634</v>
      </c>
      <c r="E11" s="210" t="s">
        <v>632</v>
      </c>
      <c r="F11" s="207">
        <v>1</v>
      </c>
      <c r="G11" s="211"/>
      <c r="H11" s="212"/>
    </row>
    <row r="12" spans="2:22" s="183" customFormat="1" ht="24.9" customHeight="1" x14ac:dyDescent="0.3">
      <c r="B12" s="207" t="s">
        <v>1145</v>
      </c>
      <c r="C12" s="208"/>
      <c r="D12" s="213" t="s">
        <v>636</v>
      </c>
      <c r="E12" s="210" t="s">
        <v>632</v>
      </c>
      <c r="F12" s="207">
        <v>1</v>
      </c>
      <c r="G12" s="211"/>
      <c r="H12" s="212"/>
    </row>
    <row r="13" spans="2:22" s="183" customFormat="1" ht="24.9" customHeight="1" x14ac:dyDescent="0.3">
      <c r="B13" s="207" t="s">
        <v>1146</v>
      </c>
      <c r="C13" s="208"/>
      <c r="D13" s="209" t="s">
        <v>638</v>
      </c>
      <c r="E13" s="210" t="s">
        <v>632</v>
      </c>
      <c r="F13" s="207">
        <v>1</v>
      </c>
      <c r="G13" s="211"/>
      <c r="H13" s="212"/>
    </row>
    <row r="14" spans="2:22" s="183" customFormat="1" ht="24.9" customHeight="1" x14ac:dyDescent="0.3">
      <c r="B14" s="207" t="s">
        <v>1147</v>
      </c>
      <c r="C14" s="208"/>
      <c r="D14" s="209" t="s">
        <v>640</v>
      </c>
      <c r="E14" s="210" t="s">
        <v>632</v>
      </c>
      <c r="F14" s="207">
        <v>1</v>
      </c>
      <c r="G14" s="211"/>
      <c r="H14" s="212"/>
    </row>
    <row r="15" spans="2:22" s="183" customFormat="1" ht="24.9" customHeight="1" x14ac:dyDescent="0.3">
      <c r="B15" s="207" t="s">
        <v>1148</v>
      </c>
      <c r="C15" s="208"/>
      <c r="D15" s="209" t="s">
        <v>642</v>
      </c>
      <c r="E15" s="210" t="s">
        <v>632</v>
      </c>
      <c r="F15" s="207">
        <v>1</v>
      </c>
      <c r="G15" s="211"/>
      <c r="H15" s="212"/>
    </row>
    <row r="16" spans="2:22" s="183" customFormat="1" ht="24.9" customHeight="1" x14ac:dyDescent="0.3">
      <c r="B16" s="207" t="s">
        <v>1149</v>
      </c>
      <c r="C16" s="208"/>
      <c r="D16" s="209" t="s">
        <v>644</v>
      </c>
      <c r="E16" s="210" t="s">
        <v>632</v>
      </c>
      <c r="F16" s="207">
        <v>1</v>
      </c>
      <c r="G16" s="211"/>
      <c r="H16" s="212"/>
    </row>
    <row r="17" spans="2:22" s="183" customFormat="1" ht="24.9" customHeight="1" x14ac:dyDescent="0.3">
      <c r="B17" s="207" t="s">
        <v>1150</v>
      </c>
      <c r="C17" s="208"/>
      <c r="D17" s="209" t="s">
        <v>646</v>
      </c>
      <c r="E17" s="210" t="s">
        <v>632</v>
      </c>
      <c r="F17" s="207">
        <v>1</v>
      </c>
      <c r="G17" s="211"/>
      <c r="H17" s="212"/>
    </row>
    <row r="18" spans="2:22" s="183" customFormat="1" ht="24.9" customHeight="1" x14ac:dyDescent="0.3">
      <c r="B18" s="207" t="s">
        <v>1151</v>
      </c>
      <c r="C18" s="208"/>
      <c r="D18" s="209" t="s">
        <v>648</v>
      </c>
      <c r="E18" s="210" t="s">
        <v>632</v>
      </c>
      <c r="F18" s="207">
        <v>1</v>
      </c>
      <c r="G18" s="211"/>
      <c r="H18" s="212"/>
    </row>
    <row r="19" spans="2:22" s="183" customFormat="1" ht="24.9" customHeight="1" x14ac:dyDescent="0.3">
      <c r="B19" s="207" t="s">
        <v>1152</v>
      </c>
      <c r="C19" s="208"/>
      <c r="D19" s="209" t="s">
        <v>650</v>
      </c>
      <c r="E19" s="210" t="s">
        <v>632</v>
      </c>
      <c r="F19" s="207">
        <v>1</v>
      </c>
      <c r="G19" s="211"/>
      <c r="H19" s="212"/>
    </row>
    <row r="20" spans="2:22" s="183" customFormat="1" ht="24.9" customHeight="1" x14ac:dyDescent="0.3">
      <c r="B20" s="207" t="s">
        <v>1153</v>
      </c>
      <c r="C20" s="208"/>
      <c r="D20" s="209" t="s">
        <v>652</v>
      </c>
      <c r="E20" s="210" t="s">
        <v>632</v>
      </c>
      <c r="F20" s="207">
        <v>1</v>
      </c>
      <c r="G20" s="211"/>
      <c r="H20" s="212"/>
    </row>
    <row r="21" spans="2:22" s="183" customFormat="1" ht="24.9" customHeight="1" x14ac:dyDescent="0.3">
      <c r="B21" s="207" t="s">
        <v>1154</v>
      </c>
      <c r="C21" s="208"/>
      <c r="D21" s="209" t="s">
        <v>654</v>
      </c>
      <c r="E21" s="210" t="s">
        <v>632</v>
      </c>
      <c r="F21" s="207">
        <v>1</v>
      </c>
      <c r="G21" s="211"/>
      <c r="H21" s="212"/>
    </row>
    <row r="22" spans="2:22" s="183" customFormat="1" ht="24.9" customHeight="1" x14ac:dyDescent="0.3">
      <c r="B22" s="207" t="s">
        <v>1155</v>
      </c>
      <c r="C22" s="208"/>
      <c r="D22" s="209" t="s">
        <v>656</v>
      </c>
      <c r="E22" s="210" t="s">
        <v>632</v>
      </c>
      <c r="F22" s="207">
        <v>1</v>
      </c>
      <c r="G22" s="211"/>
      <c r="H22" s="212"/>
    </row>
    <row r="23" spans="2:22" s="183" customFormat="1" ht="24.9" customHeight="1" x14ac:dyDescent="0.3">
      <c r="B23" s="207" t="s">
        <v>1156</v>
      </c>
      <c r="C23" s="208"/>
      <c r="D23" s="209" t="s">
        <v>658</v>
      </c>
      <c r="E23" s="210" t="s">
        <v>632</v>
      </c>
      <c r="F23" s="207">
        <v>1</v>
      </c>
      <c r="G23" s="211"/>
      <c r="H23" s="212"/>
    </row>
    <row r="24" spans="2:22" s="183" customFormat="1" ht="24.9" customHeight="1" x14ac:dyDescent="0.3">
      <c r="B24" s="207" t="s">
        <v>1157</v>
      </c>
      <c r="C24" s="208"/>
      <c r="D24" s="209" t="s">
        <v>660</v>
      </c>
      <c r="E24" s="210" t="s">
        <v>632</v>
      </c>
      <c r="F24" s="207">
        <v>1</v>
      </c>
      <c r="G24" s="211"/>
      <c r="H24" s="212"/>
    </row>
    <row r="25" spans="2:22" s="183" customFormat="1" ht="24.9" customHeight="1" x14ac:dyDescent="0.3">
      <c r="B25" s="207" t="s">
        <v>1158</v>
      </c>
      <c r="C25" s="208"/>
      <c r="D25" s="209" t="s">
        <v>662</v>
      </c>
      <c r="E25" s="210" t="s">
        <v>632</v>
      </c>
      <c r="F25" s="207">
        <v>1</v>
      </c>
      <c r="G25" s="211"/>
      <c r="H25" s="212"/>
    </row>
    <row r="26" spans="2:22" s="183" customFormat="1" ht="24.9" customHeight="1" x14ac:dyDescent="0.3">
      <c r="B26" s="207" t="s">
        <v>1159</v>
      </c>
      <c r="C26" s="208"/>
      <c r="D26" s="209" t="s">
        <v>664</v>
      </c>
      <c r="E26" s="210" t="s">
        <v>632</v>
      </c>
      <c r="F26" s="207">
        <v>1</v>
      </c>
      <c r="G26" s="211"/>
      <c r="H26" s="212"/>
    </row>
    <row r="27" spans="2:22" ht="24.9" customHeight="1" x14ac:dyDescent="0.3">
      <c r="B27" s="207" t="s">
        <v>1160</v>
      </c>
      <c r="C27" s="208"/>
      <c r="D27" s="209" t="s">
        <v>666</v>
      </c>
      <c r="E27" s="210" t="s">
        <v>632</v>
      </c>
      <c r="F27" s="207">
        <v>1</v>
      </c>
      <c r="G27" s="211"/>
      <c r="H27" s="212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2:22" ht="24.9" customHeight="1" x14ac:dyDescent="0.3">
      <c r="B28" s="207" t="s">
        <v>1161</v>
      </c>
      <c r="C28" s="208"/>
      <c r="D28" s="209" t="s">
        <v>668</v>
      </c>
      <c r="E28" s="210" t="s">
        <v>632</v>
      </c>
      <c r="F28" s="207">
        <v>1</v>
      </c>
      <c r="G28" s="211"/>
      <c r="H28" s="2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2:22" ht="24.9" customHeight="1" x14ac:dyDescent="0.3">
      <c r="B29" s="207" t="s">
        <v>1162</v>
      </c>
      <c r="C29" s="208"/>
      <c r="D29" s="209" t="s">
        <v>670</v>
      </c>
      <c r="E29" s="210" t="s">
        <v>632</v>
      </c>
      <c r="F29" s="207">
        <v>1</v>
      </c>
      <c r="G29" s="211"/>
      <c r="H29" s="212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 ht="24.9" customHeight="1" x14ac:dyDescent="0.3">
      <c r="B30" s="207" t="s">
        <v>1163</v>
      </c>
      <c r="C30" s="208"/>
      <c r="D30" s="209" t="s">
        <v>672</v>
      </c>
      <c r="E30" s="210" t="s">
        <v>632</v>
      </c>
      <c r="F30" s="207">
        <v>1</v>
      </c>
      <c r="G30" s="211"/>
      <c r="H30" s="212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2:22" ht="24.9" customHeight="1" x14ac:dyDescent="0.3">
      <c r="B31" s="207" t="s">
        <v>1164</v>
      </c>
      <c r="C31" s="208"/>
      <c r="D31" s="209" t="s">
        <v>674</v>
      </c>
      <c r="E31" s="210" t="s">
        <v>632</v>
      </c>
      <c r="F31" s="207">
        <v>1</v>
      </c>
      <c r="G31" s="211"/>
      <c r="H31" s="21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 ht="24.6" customHeight="1" x14ac:dyDescent="0.3">
      <c r="B32" s="207" t="s">
        <v>1165</v>
      </c>
      <c r="C32" s="208"/>
      <c r="D32" s="209" t="s">
        <v>676</v>
      </c>
      <c r="E32" s="210" t="s">
        <v>632</v>
      </c>
      <c r="F32" s="207">
        <v>1</v>
      </c>
      <c r="G32" s="211"/>
      <c r="H32" s="212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ht="24.9" customHeight="1" x14ac:dyDescent="0.3">
      <c r="B33" s="207" t="s">
        <v>1166</v>
      </c>
      <c r="C33" s="208"/>
      <c r="D33" s="209" t="s">
        <v>678</v>
      </c>
      <c r="E33" s="210" t="s">
        <v>632</v>
      </c>
      <c r="F33" s="207">
        <v>1</v>
      </c>
      <c r="G33" s="211"/>
      <c r="H33" s="212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ht="24.9" customHeight="1" x14ac:dyDescent="0.3">
      <c r="B34" s="207" t="s">
        <v>1167</v>
      </c>
      <c r="C34" s="208"/>
      <c r="D34" s="209" t="s">
        <v>680</v>
      </c>
      <c r="E34" s="210" t="s">
        <v>632</v>
      </c>
      <c r="F34" s="207">
        <v>1</v>
      </c>
      <c r="G34" s="211"/>
      <c r="H34" s="212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ht="24.9" customHeight="1" x14ac:dyDescent="0.3">
      <c r="B35" s="207" t="s">
        <v>1168</v>
      </c>
      <c r="C35" s="208"/>
      <c r="D35" s="209" t="s">
        <v>682</v>
      </c>
      <c r="E35" s="210" t="s">
        <v>632</v>
      </c>
      <c r="F35" s="207">
        <v>1</v>
      </c>
      <c r="G35" s="211"/>
      <c r="H35" s="212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ht="24.9" customHeight="1" x14ac:dyDescent="0.3">
      <c r="B36" s="207" t="s">
        <v>1169</v>
      </c>
      <c r="C36" s="208"/>
      <c r="D36" s="209" t="s">
        <v>684</v>
      </c>
      <c r="E36" s="210" t="s">
        <v>632</v>
      </c>
      <c r="F36" s="207">
        <v>1</v>
      </c>
      <c r="G36" s="211"/>
      <c r="H36" s="212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ht="24.9" customHeight="1" x14ac:dyDescent="0.3">
      <c r="B37" s="207" t="s">
        <v>1170</v>
      </c>
      <c r="C37" s="208"/>
      <c r="D37" s="209" t="s">
        <v>686</v>
      </c>
      <c r="E37" s="210" t="s">
        <v>632</v>
      </c>
      <c r="F37" s="207">
        <v>1</v>
      </c>
      <c r="G37" s="211"/>
      <c r="H37" s="212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24.15" customHeight="1" x14ac:dyDescent="0.3">
      <c r="B38" s="207" t="s">
        <v>1171</v>
      </c>
      <c r="C38" s="208"/>
      <c r="D38" s="209" t="s">
        <v>688</v>
      </c>
      <c r="E38" s="210" t="s">
        <v>632</v>
      </c>
      <c r="F38" s="207">
        <v>1</v>
      </c>
      <c r="G38" s="211"/>
      <c r="H38" s="212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 ht="24.15" customHeight="1" x14ac:dyDescent="0.3">
      <c r="B39" s="207" t="s">
        <v>1172</v>
      </c>
      <c r="C39" s="208"/>
      <c r="D39" s="209" t="s">
        <v>690</v>
      </c>
      <c r="E39" s="210" t="s">
        <v>632</v>
      </c>
      <c r="F39" s="207">
        <v>1</v>
      </c>
      <c r="G39" s="211"/>
      <c r="H39" s="212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 ht="24.15" customHeight="1" x14ac:dyDescent="0.3">
      <c r="B40" s="207" t="s">
        <v>1173</v>
      </c>
      <c r="C40" s="208"/>
      <c r="D40" s="209" t="s">
        <v>692</v>
      </c>
      <c r="E40" s="210" t="s">
        <v>632</v>
      </c>
      <c r="F40" s="207">
        <v>1</v>
      </c>
      <c r="G40" s="211"/>
      <c r="H40" s="21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 ht="24.15" customHeight="1" x14ac:dyDescent="0.3">
      <c r="B41" s="207" t="s">
        <v>1174</v>
      </c>
      <c r="C41" s="208"/>
      <c r="D41" s="209" t="s">
        <v>694</v>
      </c>
      <c r="E41" s="210" t="s">
        <v>632</v>
      </c>
      <c r="F41" s="207">
        <v>1</v>
      </c>
      <c r="G41" s="211"/>
      <c r="H41" s="212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 ht="24.15" customHeight="1" x14ac:dyDescent="0.3">
      <c r="B42" s="207" t="s">
        <v>1175</v>
      </c>
      <c r="C42" s="208"/>
      <c r="D42" s="209" t="s">
        <v>696</v>
      </c>
      <c r="E42" s="210" t="s">
        <v>632</v>
      </c>
      <c r="F42" s="207">
        <v>1</v>
      </c>
      <c r="G42" s="211"/>
      <c r="H42" s="212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 ht="24.15" customHeight="1" x14ac:dyDescent="0.3">
      <c r="B43" s="207" t="s">
        <v>1176</v>
      </c>
      <c r="C43" s="208"/>
      <c r="D43" s="209" t="s">
        <v>698</v>
      </c>
      <c r="E43" s="210" t="s">
        <v>632</v>
      </c>
      <c r="F43" s="207">
        <v>1</v>
      </c>
      <c r="G43" s="211"/>
      <c r="H43" s="212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 ht="24.15" customHeight="1" x14ac:dyDescent="0.3">
      <c r="B44" s="207" t="s">
        <v>1177</v>
      </c>
      <c r="C44" s="208"/>
      <c r="D44" s="209" t="s">
        <v>700</v>
      </c>
      <c r="E44" s="210" t="s">
        <v>632</v>
      </c>
      <c r="F44" s="207">
        <v>1</v>
      </c>
      <c r="G44" s="211"/>
      <c r="H44" s="212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 ht="24.15" customHeight="1" x14ac:dyDescent="0.3">
      <c r="B45" s="207" t="s">
        <v>1178</v>
      </c>
      <c r="C45" s="208"/>
      <c r="D45" s="209" t="s">
        <v>702</v>
      </c>
      <c r="E45" s="210" t="s">
        <v>632</v>
      </c>
      <c r="F45" s="207">
        <v>1</v>
      </c>
      <c r="G45" s="211"/>
      <c r="H45" s="212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 ht="24.15" customHeight="1" x14ac:dyDescent="0.3">
      <c r="B46" s="207" t="s">
        <v>1179</v>
      </c>
      <c r="C46" s="208"/>
      <c r="D46" s="209" t="s">
        <v>704</v>
      </c>
      <c r="E46" s="210" t="s">
        <v>632</v>
      </c>
      <c r="F46" s="207">
        <v>1</v>
      </c>
      <c r="G46" s="211"/>
      <c r="H46" s="212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 ht="24.15" customHeight="1" x14ac:dyDescent="0.3">
      <c r="B47" s="207" t="s">
        <v>1180</v>
      </c>
      <c r="C47" s="208"/>
      <c r="D47" s="209" t="s">
        <v>706</v>
      </c>
      <c r="E47" s="210" t="s">
        <v>632</v>
      </c>
      <c r="F47" s="207">
        <v>1</v>
      </c>
      <c r="G47" s="211"/>
      <c r="H47" s="212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 ht="24.15" customHeight="1" x14ac:dyDescent="0.3">
      <c r="B48" s="207" t="s">
        <v>1181</v>
      </c>
      <c r="C48" s="208"/>
      <c r="D48" s="209" t="s">
        <v>708</v>
      </c>
      <c r="E48" s="210" t="s">
        <v>632</v>
      </c>
      <c r="F48" s="207">
        <v>1</v>
      </c>
      <c r="G48" s="211"/>
      <c r="H48" s="212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ht="24.15" customHeight="1" x14ac:dyDescent="0.3">
      <c r="B49" s="207" t="s">
        <v>1182</v>
      </c>
      <c r="C49" s="208"/>
      <c r="D49" s="209" t="s">
        <v>710</v>
      </c>
      <c r="E49" s="210" t="s">
        <v>632</v>
      </c>
      <c r="F49" s="207">
        <v>1</v>
      </c>
      <c r="G49" s="211"/>
      <c r="H49" s="212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ht="24.15" customHeight="1" x14ac:dyDescent="0.3">
      <c r="B50" s="207" t="s">
        <v>1183</v>
      </c>
      <c r="C50" s="208"/>
      <c r="D50" s="209" t="s">
        <v>712</v>
      </c>
      <c r="E50" s="210" t="s">
        <v>632</v>
      </c>
      <c r="F50" s="207">
        <v>1</v>
      </c>
      <c r="G50" s="211"/>
      <c r="H50" s="212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ht="24.15" customHeight="1" x14ac:dyDescent="0.3">
      <c r="B51" s="207" t="s">
        <v>1184</v>
      </c>
      <c r="C51" s="208"/>
      <c r="D51" s="209" t="s">
        <v>714</v>
      </c>
      <c r="E51" s="210" t="s">
        <v>632</v>
      </c>
      <c r="F51" s="207">
        <v>1</v>
      </c>
      <c r="G51" s="211"/>
      <c r="H51" s="212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ht="24.15" customHeight="1" x14ac:dyDescent="0.3">
      <c r="B52" s="207" t="s">
        <v>1185</v>
      </c>
      <c r="C52" s="208"/>
      <c r="D52" s="209" t="s">
        <v>716</v>
      </c>
      <c r="E52" s="210" t="s">
        <v>632</v>
      </c>
      <c r="F52" s="207">
        <v>1</v>
      </c>
      <c r="G52" s="211"/>
      <c r="H52" s="212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ht="24.15" customHeight="1" x14ac:dyDescent="0.3">
      <c r="B53" s="207" t="s">
        <v>1186</v>
      </c>
      <c r="C53" s="208"/>
      <c r="D53" s="209" t="s">
        <v>718</v>
      </c>
      <c r="E53" s="210" t="s">
        <v>632</v>
      </c>
      <c r="F53" s="207">
        <v>1</v>
      </c>
      <c r="G53" s="211"/>
      <c r="H53" s="212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ht="24.15" customHeight="1" x14ac:dyDescent="0.3">
      <c r="B54" s="207" t="s">
        <v>1187</v>
      </c>
      <c r="C54" s="208"/>
      <c r="D54" s="209" t="s">
        <v>720</v>
      </c>
      <c r="E54" s="210" t="s">
        <v>632</v>
      </c>
      <c r="F54" s="207">
        <v>1</v>
      </c>
      <c r="G54" s="211"/>
      <c r="H54" s="212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ht="24.15" customHeight="1" x14ac:dyDescent="0.3">
      <c r="B55" s="207" t="s">
        <v>1188</v>
      </c>
      <c r="C55" s="208"/>
      <c r="D55" s="209" t="s">
        <v>722</v>
      </c>
      <c r="E55" s="210" t="s">
        <v>632</v>
      </c>
      <c r="F55" s="207">
        <v>1</v>
      </c>
      <c r="G55" s="211"/>
      <c r="H55" s="212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ht="24.15" customHeight="1" x14ac:dyDescent="0.3">
      <c r="B56" s="207" t="s">
        <v>1189</v>
      </c>
      <c r="C56" s="208"/>
      <c r="D56" s="209" t="s">
        <v>724</v>
      </c>
      <c r="E56" s="210" t="s">
        <v>632</v>
      </c>
      <c r="F56" s="207">
        <v>1</v>
      </c>
      <c r="G56" s="211"/>
      <c r="H56" s="212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ht="24.15" customHeight="1" x14ac:dyDescent="0.3">
      <c r="B57" s="207" t="s">
        <v>1190</v>
      </c>
      <c r="C57" s="208"/>
      <c r="D57" s="209" t="s">
        <v>726</v>
      </c>
      <c r="E57" s="210" t="s">
        <v>632</v>
      </c>
      <c r="F57" s="207">
        <v>1</v>
      </c>
      <c r="G57" s="211"/>
      <c r="H57" s="212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ht="24.15" customHeight="1" x14ac:dyDescent="0.3">
      <c r="B58" s="207" t="s">
        <v>1191</v>
      </c>
      <c r="C58" s="208"/>
      <c r="D58" s="209" t="s">
        <v>728</v>
      </c>
      <c r="E58" s="210" t="s">
        <v>632</v>
      </c>
      <c r="F58" s="207">
        <v>1</v>
      </c>
      <c r="G58" s="211"/>
      <c r="H58" s="212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ht="24.15" customHeight="1" x14ac:dyDescent="0.3">
      <c r="B59" s="207" t="s">
        <v>1192</v>
      </c>
      <c r="C59" s="208"/>
      <c r="D59" s="209" t="s">
        <v>730</v>
      </c>
      <c r="E59" s="210" t="s">
        <v>632</v>
      </c>
      <c r="F59" s="207">
        <v>1</v>
      </c>
      <c r="G59" s="211"/>
      <c r="H59" s="212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ht="24.15" customHeight="1" x14ac:dyDescent="0.3">
      <c r="B60" s="207" t="s">
        <v>1193</v>
      </c>
      <c r="C60" s="208"/>
      <c r="D60" s="209" t="s">
        <v>732</v>
      </c>
      <c r="E60" s="210" t="s">
        <v>632</v>
      </c>
      <c r="F60" s="207">
        <v>1</v>
      </c>
      <c r="G60" s="211"/>
      <c r="H60" s="212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ht="24.15" customHeight="1" x14ac:dyDescent="0.3">
      <c r="B61" s="207" t="s">
        <v>1194</v>
      </c>
      <c r="C61" s="208"/>
      <c r="D61" s="209" t="s">
        <v>734</v>
      </c>
      <c r="E61" s="210" t="s">
        <v>632</v>
      </c>
      <c r="F61" s="207">
        <v>1</v>
      </c>
      <c r="G61" s="211"/>
      <c r="H61" s="212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ht="24.15" customHeight="1" x14ac:dyDescent="0.3">
      <c r="B62" s="207" t="s">
        <v>1195</v>
      </c>
      <c r="C62" s="208"/>
      <c r="D62" s="209" t="s">
        <v>736</v>
      </c>
      <c r="E62" s="210" t="s">
        <v>632</v>
      </c>
      <c r="F62" s="207">
        <v>1</v>
      </c>
      <c r="G62" s="211"/>
      <c r="H62" s="212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ht="24.15" customHeight="1" x14ac:dyDescent="0.3">
      <c r="B63" s="207" t="s">
        <v>1196</v>
      </c>
      <c r="C63" s="208"/>
      <c r="D63" s="209" t="s">
        <v>738</v>
      </c>
      <c r="E63" s="210" t="s">
        <v>632</v>
      </c>
      <c r="F63" s="207">
        <v>1</v>
      </c>
      <c r="G63" s="211"/>
      <c r="H63" s="212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ht="24.15" customHeight="1" x14ac:dyDescent="0.3">
      <c r="B64" s="207" t="s">
        <v>1197</v>
      </c>
      <c r="C64" s="208"/>
      <c r="D64" s="209" t="s">
        <v>740</v>
      </c>
      <c r="E64" s="210" t="s">
        <v>632</v>
      </c>
      <c r="F64" s="207">
        <v>1</v>
      </c>
      <c r="G64" s="211"/>
      <c r="H64" s="212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ht="24.15" customHeight="1" x14ac:dyDescent="0.3">
      <c r="B65" s="207" t="s">
        <v>1198</v>
      </c>
      <c r="C65" s="208"/>
      <c r="D65" s="209" t="s">
        <v>742</v>
      </c>
      <c r="E65" s="210" t="s">
        <v>632</v>
      </c>
      <c r="F65" s="207">
        <v>1</v>
      </c>
      <c r="G65" s="211"/>
      <c r="H65" s="212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ht="24.15" customHeight="1" x14ac:dyDescent="0.3">
      <c r="B66" s="207" t="s">
        <v>1199</v>
      </c>
      <c r="C66" s="208"/>
      <c r="D66" s="209" t="s">
        <v>744</v>
      </c>
      <c r="E66" s="210" t="s">
        <v>632</v>
      </c>
      <c r="F66" s="207">
        <v>1</v>
      </c>
      <c r="G66" s="211"/>
      <c r="H66" s="212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ht="24.15" customHeight="1" x14ac:dyDescent="0.3">
      <c r="B67" s="207" t="s">
        <v>1200</v>
      </c>
      <c r="C67" s="208"/>
      <c r="D67" s="209" t="s">
        <v>746</v>
      </c>
      <c r="E67" s="210" t="s">
        <v>632</v>
      </c>
      <c r="F67" s="207">
        <v>1</v>
      </c>
      <c r="G67" s="211"/>
      <c r="H67" s="212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ht="24.15" customHeight="1" x14ac:dyDescent="0.3">
      <c r="B68" s="207" t="s">
        <v>1201</v>
      </c>
      <c r="C68" s="208"/>
      <c r="D68" s="209" t="s">
        <v>748</v>
      </c>
      <c r="E68" s="210" t="s">
        <v>632</v>
      </c>
      <c r="F68" s="207">
        <v>1</v>
      </c>
      <c r="G68" s="211"/>
      <c r="H68" s="21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ht="24.15" customHeight="1" x14ac:dyDescent="0.3">
      <c r="B69" s="207" t="s">
        <v>1202</v>
      </c>
      <c r="C69" s="208"/>
      <c r="D69" s="209" t="s">
        <v>750</v>
      </c>
      <c r="E69" s="210" t="s">
        <v>632</v>
      </c>
      <c r="F69" s="207">
        <v>1</v>
      </c>
      <c r="G69" s="211"/>
      <c r="H69" s="212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ht="24.15" customHeight="1" x14ac:dyDescent="0.3">
      <c r="B70" s="207" t="s">
        <v>1203</v>
      </c>
      <c r="C70" s="208"/>
      <c r="D70" s="209" t="s">
        <v>752</v>
      </c>
      <c r="E70" s="210" t="s">
        <v>632</v>
      </c>
      <c r="F70" s="207">
        <v>1</v>
      </c>
      <c r="G70" s="211"/>
      <c r="H70" s="212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ht="24.15" customHeight="1" x14ac:dyDescent="0.3">
      <c r="B71" s="207" t="s">
        <v>1204</v>
      </c>
      <c r="C71" s="208"/>
      <c r="D71" s="209" t="s">
        <v>754</v>
      </c>
      <c r="E71" s="210" t="s">
        <v>632</v>
      </c>
      <c r="F71" s="207">
        <v>1</v>
      </c>
      <c r="G71" s="211"/>
      <c r="H71" s="212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ht="24.15" customHeight="1" x14ac:dyDescent="0.3">
      <c r="B72" s="207" t="s">
        <v>1205</v>
      </c>
      <c r="C72" s="208"/>
      <c r="D72" s="209" t="s">
        <v>756</v>
      </c>
      <c r="E72" s="210" t="s">
        <v>632</v>
      </c>
      <c r="F72" s="207">
        <v>1</v>
      </c>
      <c r="G72" s="211"/>
      <c r="H72" s="212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ht="24.15" customHeight="1" x14ac:dyDescent="0.3">
      <c r="B73" s="207" t="s">
        <v>1206</v>
      </c>
      <c r="C73" s="208"/>
      <c r="D73" s="209" t="s">
        <v>758</v>
      </c>
      <c r="E73" s="210" t="s">
        <v>632</v>
      </c>
      <c r="F73" s="207">
        <v>1</v>
      </c>
      <c r="G73" s="211"/>
      <c r="H73" s="212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ht="24.15" customHeight="1" x14ac:dyDescent="0.3">
      <c r="B74" s="207" t="s">
        <v>1207</v>
      </c>
      <c r="C74" s="208"/>
      <c r="D74" s="209" t="s">
        <v>760</v>
      </c>
      <c r="E74" s="210" t="s">
        <v>632</v>
      </c>
      <c r="F74" s="207">
        <v>1</v>
      </c>
      <c r="G74" s="211"/>
      <c r="H74" s="212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ht="24.15" customHeight="1" x14ac:dyDescent="0.3">
      <c r="B75" s="207" t="s">
        <v>1208</v>
      </c>
      <c r="C75" s="208"/>
      <c r="D75" s="209" t="s">
        <v>762</v>
      </c>
      <c r="E75" s="210" t="s">
        <v>632</v>
      </c>
      <c r="F75" s="207">
        <v>1</v>
      </c>
      <c r="G75" s="211"/>
      <c r="H75" s="212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ht="24.15" customHeight="1" x14ac:dyDescent="0.3">
      <c r="B76" s="207" t="s">
        <v>1209</v>
      </c>
      <c r="C76" s="208"/>
      <c r="D76" s="209" t="s">
        <v>764</v>
      </c>
      <c r="E76" s="210" t="s">
        <v>632</v>
      </c>
      <c r="F76" s="207">
        <v>1</v>
      </c>
      <c r="G76" s="211"/>
      <c r="H76" s="212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ht="24.15" customHeight="1" x14ac:dyDescent="0.3">
      <c r="B77" s="207" t="s">
        <v>1210</v>
      </c>
      <c r="C77" s="208"/>
      <c r="D77" s="209" t="s">
        <v>766</v>
      </c>
      <c r="E77" s="210" t="s">
        <v>632</v>
      </c>
      <c r="F77" s="207">
        <v>1</v>
      </c>
      <c r="G77" s="211"/>
      <c r="H77" s="212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ht="24.15" customHeight="1" x14ac:dyDescent="0.3">
      <c r="B78" s="207" t="s">
        <v>1211</v>
      </c>
      <c r="C78" s="208"/>
      <c r="D78" s="209" t="s">
        <v>768</v>
      </c>
      <c r="E78" s="210" t="s">
        <v>632</v>
      </c>
      <c r="F78" s="207">
        <v>1</v>
      </c>
      <c r="G78" s="211"/>
      <c r="H78" s="212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ht="24.15" customHeight="1" x14ac:dyDescent="0.3">
      <c r="B79" s="207" t="s">
        <v>1212</v>
      </c>
      <c r="C79" s="208"/>
      <c r="D79" s="209" t="s">
        <v>770</v>
      </c>
      <c r="E79" s="210" t="s">
        <v>632</v>
      </c>
      <c r="F79" s="207">
        <v>1</v>
      </c>
      <c r="G79" s="211"/>
      <c r="H79" s="212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ht="24.15" customHeight="1" x14ac:dyDescent="0.3">
      <c r="B80" s="207" t="s">
        <v>1213</v>
      </c>
      <c r="C80" s="208"/>
      <c r="D80" s="209" t="s">
        <v>772</v>
      </c>
      <c r="E80" s="210" t="s">
        <v>632</v>
      </c>
      <c r="F80" s="207">
        <v>1</v>
      </c>
      <c r="G80" s="211"/>
      <c r="H80" s="212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2:22" ht="24.15" customHeight="1" x14ac:dyDescent="0.3">
      <c r="B81" s="207" t="s">
        <v>1214</v>
      </c>
      <c r="C81" s="208"/>
      <c r="D81" s="209" t="s">
        <v>774</v>
      </c>
      <c r="E81" s="210" t="s">
        <v>632</v>
      </c>
      <c r="F81" s="207">
        <v>1</v>
      </c>
      <c r="G81" s="211"/>
      <c r="H81" s="212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2:22" ht="24.15" customHeight="1" x14ac:dyDescent="0.3">
      <c r="B82" s="207" t="s">
        <v>1215</v>
      </c>
      <c r="C82" s="208"/>
      <c r="D82" s="209" t="s">
        <v>776</v>
      </c>
      <c r="E82" s="210" t="s">
        <v>632</v>
      </c>
      <c r="F82" s="207">
        <v>1</v>
      </c>
      <c r="G82" s="211"/>
      <c r="H82" s="212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2:22" ht="24.15" customHeight="1" x14ac:dyDescent="0.3">
      <c r="B83" s="207" t="s">
        <v>1216</v>
      </c>
      <c r="C83" s="208"/>
      <c r="D83" s="209" t="s">
        <v>778</v>
      </c>
      <c r="E83" s="210" t="s">
        <v>632</v>
      </c>
      <c r="F83" s="207">
        <v>1</v>
      </c>
      <c r="G83" s="211"/>
      <c r="H83" s="212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2:22" ht="24.15" customHeight="1" x14ac:dyDescent="0.3">
      <c r="B84" s="207" t="s">
        <v>1217</v>
      </c>
      <c r="C84" s="208"/>
      <c r="D84" s="209" t="s">
        <v>780</v>
      </c>
      <c r="E84" s="210" t="s">
        <v>632</v>
      </c>
      <c r="F84" s="207">
        <v>1</v>
      </c>
      <c r="G84" s="211"/>
      <c r="H84" s="212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2:22" ht="24.15" customHeight="1" x14ac:dyDescent="0.3">
      <c r="B85" s="207" t="s">
        <v>1218</v>
      </c>
      <c r="C85" s="208"/>
      <c r="D85" s="209" t="s">
        <v>782</v>
      </c>
      <c r="E85" s="210" t="s">
        <v>632</v>
      </c>
      <c r="F85" s="207">
        <v>1</v>
      </c>
      <c r="G85" s="211"/>
      <c r="H85" s="212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2:22" ht="24.15" customHeight="1" x14ac:dyDescent="0.3">
      <c r="B86" s="207" t="s">
        <v>1219</v>
      </c>
      <c r="C86" s="208"/>
      <c r="D86" s="209" t="s">
        <v>784</v>
      </c>
      <c r="E86" s="210" t="s">
        <v>632</v>
      </c>
      <c r="F86" s="207">
        <v>1</v>
      </c>
      <c r="G86" s="211"/>
      <c r="H86" s="212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2:22" ht="24.15" customHeight="1" x14ac:dyDescent="0.3">
      <c r="B87" s="207" t="s">
        <v>1220</v>
      </c>
      <c r="C87" s="208"/>
      <c r="D87" s="209" t="s">
        <v>786</v>
      </c>
      <c r="E87" s="210" t="s">
        <v>632</v>
      </c>
      <c r="F87" s="207">
        <v>1</v>
      </c>
      <c r="G87" s="211"/>
      <c r="H87" s="212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2:22" ht="24.15" customHeight="1" x14ac:dyDescent="0.3">
      <c r="B88" s="207" t="s">
        <v>1221</v>
      </c>
      <c r="C88" s="208"/>
      <c r="D88" s="209" t="s">
        <v>788</v>
      </c>
      <c r="E88" s="210" t="s">
        <v>632</v>
      </c>
      <c r="F88" s="207">
        <v>1</v>
      </c>
      <c r="G88" s="211"/>
      <c r="H88" s="212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2:22" ht="24.15" customHeight="1" x14ac:dyDescent="0.3">
      <c r="B89" s="207" t="s">
        <v>1222</v>
      </c>
      <c r="C89" s="208"/>
      <c r="D89" s="209" t="s">
        <v>790</v>
      </c>
      <c r="E89" s="210" t="s">
        <v>632</v>
      </c>
      <c r="F89" s="207">
        <v>1</v>
      </c>
      <c r="G89" s="211"/>
      <c r="H89" s="212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2:22" ht="24.15" customHeight="1" x14ac:dyDescent="0.3">
      <c r="B90" s="207" t="s">
        <v>1223</v>
      </c>
      <c r="C90" s="208"/>
      <c r="D90" s="209" t="s">
        <v>792</v>
      </c>
      <c r="E90" s="210" t="s">
        <v>632</v>
      </c>
      <c r="F90" s="207">
        <v>1</v>
      </c>
      <c r="G90" s="211"/>
      <c r="H90" s="212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2:22" ht="24.15" customHeight="1" x14ac:dyDescent="0.3">
      <c r="B91" s="207" t="s">
        <v>1224</v>
      </c>
      <c r="C91" s="208"/>
      <c r="D91" s="209" t="s">
        <v>794</v>
      </c>
      <c r="E91" s="210" t="s">
        <v>632</v>
      </c>
      <c r="F91" s="207">
        <v>1</v>
      </c>
      <c r="G91" s="211"/>
      <c r="H91" s="212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2:22" ht="24.15" customHeight="1" x14ac:dyDescent="0.3">
      <c r="B92" s="207" t="s">
        <v>1225</v>
      </c>
      <c r="C92" s="208"/>
      <c r="D92" s="209" t="s">
        <v>796</v>
      </c>
      <c r="E92" s="210" t="s">
        <v>632</v>
      </c>
      <c r="F92" s="207">
        <v>1</v>
      </c>
      <c r="G92" s="211"/>
      <c r="H92" s="212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2:22" ht="24.15" customHeight="1" x14ac:dyDescent="0.3">
      <c r="B93" s="207" t="s">
        <v>1226</v>
      </c>
      <c r="C93" s="208"/>
      <c r="D93" s="209" t="s">
        <v>798</v>
      </c>
      <c r="E93" s="210" t="s">
        <v>632</v>
      </c>
      <c r="F93" s="207">
        <v>1</v>
      </c>
      <c r="G93" s="211"/>
      <c r="H93" s="212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2:22" ht="24.15" customHeight="1" x14ac:dyDescent="0.3">
      <c r="B94" s="207" t="s">
        <v>1227</v>
      </c>
      <c r="C94" s="208"/>
      <c r="D94" s="209" t="s">
        <v>800</v>
      </c>
      <c r="E94" s="210" t="s">
        <v>632</v>
      </c>
      <c r="F94" s="207">
        <v>1</v>
      </c>
      <c r="G94" s="211"/>
      <c r="H94" s="212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2:22" ht="24.15" customHeight="1" x14ac:dyDescent="0.3">
      <c r="B95" s="207" t="s">
        <v>1228</v>
      </c>
      <c r="C95" s="208"/>
      <c r="D95" s="209" t="s">
        <v>802</v>
      </c>
      <c r="E95" s="210" t="s">
        <v>632</v>
      </c>
      <c r="F95" s="207">
        <v>1</v>
      </c>
      <c r="G95" s="211"/>
      <c r="H95" s="212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2:22" ht="24.15" customHeight="1" x14ac:dyDescent="0.3">
      <c r="B96" s="207" t="s">
        <v>1229</v>
      </c>
      <c r="C96" s="208"/>
      <c r="D96" s="209" t="s">
        <v>804</v>
      </c>
      <c r="E96" s="210" t="s">
        <v>632</v>
      </c>
      <c r="F96" s="207">
        <v>1</v>
      </c>
      <c r="G96" s="211"/>
      <c r="H96" s="212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2:22" ht="24.15" customHeight="1" x14ac:dyDescent="0.3">
      <c r="B97" s="207" t="s">
        <v>1230</v>
      </c>
      <c r="C97" s="208"/>
      <c r="D97" s="209" t="s">
        <v>806</v>
      </c>
      <c r="E97" s="210" t="s">
        <v>632</v>
      </c>
      <c r="F97" s="207">
        <v>1</v>
      </c>
      <c r="G97" s="211"/>
      <c r="H97" s="212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2:22" ht="24.15" customHeight="1" x14ac:dyDescent="0.3">
      <c r="B98" s="207" t="s">
        <v>1231</v>
      </c>
      <c r="C98" s="208"/>
      <c r="D98" s="209" t="s">
        <v>808</v>
      </c>
      <c r="E98" s="210" t="s">
        <v>632</v>
      </c>
      <c r="F98" s="207">
        <v>1</v>
      </c>
      <c r="G98" s="211"/>
      <c r="H98" s="212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2:22" ht="24.15" customHeight="1" x14ac:dyDescent="0.3">
      <c r="B99" s="207" t="s">
        <v>1232</v>
      </c>
      <c r="C99" s="208"/>
      <c r="D99" s="209" t="s">
        <v>810</v>
      </c>
      <c r="E99" s="210" t="s">
        <v>632</v>
      </c>
      <c r="F99" s="207">
        <v>1</v>
      </c>
      <c r="G99" s="211"/>
      <c r="H99" s="212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2:22" ht="24.15" customHeight="1" x14ac:dyDescent="0.3">
      <c r="B100" s="207" t="s">
        <v>1233</v>
      </c>
      <c r="C100" s="208"/>
      <c r="D100" s="209" t="s">
        <v>812</v>
      </c>
      <c r="E100" s="210" t="s">
        <v>632</v>
      </c>
      <c r="F100" s="207">
        <v>1</v>
      </c>
      <c r="G100" s="211"/>
      <c r="H100" s="212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2:22" ht="24.15" customHeight="1" x14ac:dyDescent="0.3">
      <c r="B101" s="207" t="s">
        <v>1234</v>
      </c>
      <c r="C101" s="208"/>
      <c r="D101" s="209" t="s">
        <v>814</v>
      </c>
      <c r="E101" s="210" t="s">
        <v>632</v>
      </c>
      <c r="F101" s="207">
        <v>1</v>
      </c>
      <c r="G101" s="211"/>
      <c r="H101" s="212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2:22" ht="24.15" customHeight="1" x14ac:dyDescent="0.3">
      <c r="B102" s="207" t="s">
        <v>1235</v>
      </c>
      <c r="C102" s="208"/>
      <c r="D102" s="209" t="s">
        <v>816</v>
      </c>
      <c r="E102" s="210" t="s">
        <v>632</v>
      </c>
      <c r="F102" s="207">
        <v>1</v>
      </c>
      <c r="G102" s="211"/>
      <c r="H102" s="212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2:22" ht="24.15" customHeight="1" x14ac:dyDescent="0.3">
      <c r="B103" s="207" t="s">
        <v>1236</v>
      </c>
      <c r="C103" s="208"/>
      <c r="D103" s="209" t="s">
        <v>818</v>
      </c>
      <c r="E103" s="210" t="s">
        <v>632</v>
      </c>
      <c r="F103" s="207">
        <v>1</v>
      </c>
      <c r="G103" s="211"/>
      <c r="H103" s="212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2:22" ht="24.15" customHeight="1" x14ac:dyDescent="0.3">
      <c r="B104" s="207" t="s">
        <v>1237</v>
      </c>
      <c r="C104" s="208"/>
      <c r="D104" s="209" t="s">
        <v>820</v>
      </c>
      <c r="E104" s="210" t="s">
        <v>632</v>
      </c>
      <c r="F104" s="207">
        <v>1</v>
      </c>
      <c r="G104" s="211"/>
      <c r="H104" s="212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2:22" ht="24.15" customHeight="1" x14ac:dyDescent="0.3">
      <c r="B105" s="207" t="s">
        <v>1238</v>
      </c>
      <c r="C105" s="208"/>
      <c r="D105" s="209" t="s">
        <v>822</v>
      </c>
      <c r="E105" s="210" t="s">
        <v>632</v>
      </c>
      <c r="F105" s="207">
        <v>1</v>
      </c>
      <c r="G105" s="211"/>
      <c r="H105" s="212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2:22" ht="24.15" customHeight="1" x14ac:dyDescent="0.3">
      <c r="B106" s="207" t="s">
        <v>1239</v>
      </c>
      <c r="C106" s="208"/>
      <c r="D106" s="209" t="s">
        <v>824</v>
      </c>
      <c r="E106" s="210" t="s">
        <v>632</v>
      </c>
      <c r="F106" s="207">
        <v>1</v>
      </c>
      <c r="G106" s="211"/>
      <c r="H106" s="212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2:22" ht="24.15" customHeight="1" x14ac:dyDescent="0.3">
      <c r="B107" s="207" t="s">
        <v>1240</v>
      </c>
      <c r="C107" s="208"/>
      <c r="D107" s="209" t="s">
        <v>826</v>
      </c>
      <c r="E107" s="210" t="s">
        <v>632</v>
      </c>
      <c r="F107" s="207">
        <v>1</v>
      </c>
      <c r="G107" s="211"/>
      <c r="H107" s="212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2:22" ht="24.15" customHeight="1" x14ac:dyDescent="0.3">
      <c r="B108" s="207" t="s">
        <v>1241</v>
      </c>
      <c r="C108" s="208"/>
      <c r="D108" s="209" t="s">
        <v>828</v>
      </c>
      <c r="E108" s="210" t="s">
        <v>632</v>
      </c>
      <c r="F108" s="207">
        <v>1</v>
      </c>
      <c r="G108" s="211"/>
      <c r="H108" s="212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2:22" ht="24.15" customHeight="1" x14ac:dyDescent="0.3">
      <c r="B109" s="207" t="s">
        <v>1242</v>
      </c>
      <c r="C109" s="208"/>
      <c r="D109" s="209" t="s">
        <v>830</v>
      </c>
      <c r="E109" s="210" t="s">
        <v>632</v>
      </c>
      <c r="F109" s="207">
        <v>1</v>
      </c>
      <c r="G109" s="211"/>
      <c r="H109" s="212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2:22" ht="24.15" customHeight="1" x14ac:dyDescent="0.3">
      <c r="B110" s="207" t="s">
        <v>1243</v>
      </c>
      <c r="C110" s="208"/>
      <c r="D110" s="209" t="s">
        <v>832</v>
      </c>
      <c r="E110" s="210" t="s">
        <v>632</v>
      </c>
      <c r="F110" s="207">
        <v>1</v>
      </c>
      <c r="G110" s="211"/>
      <c r="H110" s="212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2:22" ht="24.15" customHeight="1" x14ac:dyDescent="0.3">
      <c r="B111" s="207" t="s">
        <v>1244</v>
      </c>
      <c r="C111" s="208"/>
      <c r="D111" s="209" t="s">
        <v>834</v>
      </c>
      <c r="E111" s="210" t="s">
        <v>632</v>
      </c>
      <c r="F111" s="207">
        <v>1</v>
      </c>
      <c r="G111" s="211"/>
      <c r="H111" s="212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2:22" ht="24.15" customHeight="1" x14ac:dyDescent="0.3">
      <c r="B112" s="207" t="s">
        <v>1245</v>
      </c>
      <c r="C112" s="208"/>
      <c r="D112" s="209" t="s">
        <v>836</v>
      </c>
      <c r="E112" s="210" t="s">
        <v>632</v>
      </c>
      <c r="F112" s="207">
        <v>1</v>
      </c>
      <c r="G112" s="211"/>
      <c r="H112" s="212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2:22" ht="24.15" customHeight="1" x14ac:dyDescent="0.3">
      <c r="B113" s="207" t="s">
        <v>1246</v>
      </c>
      <c r="C113" s="208"/>
      <c r="D113" s="209" t="s">
        <v>838</v>
      </c>
      <c r="E113" s="210" t="s">
        <v>632</v>
      </c>
      <c r="F113" s="207">
        <v>1</v>
      </c>
      <c r="G113" s="211"/>
      <c r="H113" s="212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2:22" ht="24.15" customHeight="1" x14ac:dyDescent="0.3">
      <c r="B114" s="207" t="s">
        <v>1247</v>
      </c>
      <c r="C114" s="208"/>
      <c r="D114" s="209" t="s">
        <v>840</v>
      </c>
      <c r="E114" s="210" t="s">
        <v>632</v>
      </c>
      <c r="F114" s="207">
        <v>1</v>
      </c>
      <c r="G114" s="211"/>
      <c r="H114" s="212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2:22" ht="24.15" customHeight="1" x14ac:dyDescent="0.3">
      <c r="B115" s="207" t="s">
        <v>1248</v>
      </c>
      <c r="C115" s="208"/>
      <c r="D115" s="209" t="s">
        <v>842</v>
      </c>
      <c r="E115" s="210" t="s">
        <v>632</v>
      </c>
      <c r="F115" s="207">
        <v>1</v>
      </c>
      <c r="G115" s="211"/>
      <c r="H115" s="212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2:22" ht="24.15" customHeight="1" x14ac:dyDescent="0.3">
      <c r="B116" s="207" t="s">
        <v>1249</v>
      </c>
      <c r="C116" s="208"/>
      <c r="D116" s="209" t="s">
        <v>844</v>
      </c>
      <c r="E116" s="210" t="s">
        <v>632</v>
      </c>
      <c r="F116" s="207">
        <v>1</v>
      </c>
      <c r="G116" s="211"/>
      <c r="H116" s="212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2:22" ht="24.15" customHeight="1" x14ac:dyDescent="0.3">
      <c r="B117" s="207" t="s">
        <v>1250</v>
      </c>
      <c r="C117" s="208"/>
      <c r="D117" s="209" t="s">
        <v>846</v>
      </c>
      <c r="E117" s="210" t="s">
        <v>632</v>
      </c>
      <c r="F117" s="207">
        <v>1</v>
      </c>
      <c r="G117" s="211"/>
      <c r="H117" s="212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2:22" ht="24.15" customHeight="1" x14ac:dyDescent="0.3">
      <c r="B118" s="207" t="s">
        <v>1251</v>
      </c>
      <c r="C118" s="208"/>
      <c r="D118" s="209" t="s">
        <v>848</v>
      </c>
      <c r="E118" s="210" t="s">
        <v>632</v>
      </c>
      <c r="F118" s="207">
        <v>1</v>
      </c>
      <c r="G118" s="211"/>
      <c r="H118" s="212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2:22" ht="24.15" customHeight="1" x14ac:dyDescent="0.3">
      <c r="B119" s="207" t="s">
        <v>1252</v>
      </c>
      <c r="C119" s="208"/>
      <c r="D119" s="209" t="s">
        <v>850</v>
      </c>
      <c r="E119" s="210" t="s">
        <v>632</v>
      </c>
      <c r="F119" s="207">
        <v>1</v>
      </c>
      <c r="G119" s="211"/>
      <c r="H119" s="212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2:22" ht="24.15" customHeight="1" x14ac:dyDescent="0.3">
      <c r="B120" s="207" t="s">
        <v>1253</v>
      </c>
      <c r="C120" s="208"/>
      <c r="D120" s="209" t="s">
        <v>852</v>
      </c>
      <c r="E120" s="210" t="s">
        <v>632</v>
      </c>
      <c r="F120" s="207">
        <v>1</v>
      </c>
      <c r="G120" s="211"/>
      <c r="H120" s="212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2:22" ht="24.15" customHeight="1" x14ac:dyDescent="0.3">
      <c r="B121" s="207" t="s">
        <v>1254</v>
      </c>
      <c r="C121" s="208"/>
      <c r="D121" s="209" t="s">
        <v>854</v>
      </c>
      <c r="E121" s="210" t="s">
        <v>632</v>
      </c>
      <c r="F121" s="207">
        <v>1</v>
      </c>
      <c r="G121" s="211"/>
      <c r="H121" s="212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2:22" ht="24.15" customHeight="1" x14ac:dyDescent="0.3">
      <c r="B122" s="207" t="s">
        <v>1255</v>
      </c>
      <c r="C122" s="208"/>
      <c r="D122" s="209" t="s">
        <v>856</v>
      </c>
      <c r="E122" s="210" t="s">
        <v>632</v>
      </c>
      <c r="F122" s="207">
        <v>1</v>
      </c>
      <c r="G122" s="211"/>
      <c r="H122" s="212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2:22" ht="24.15" customHeight="1" x14ac:dyDescent="0.3">
      <c r="B123" s="207" t="s">
        <v>1256</v>
      </c>
      <c r="C123" s="208"/>
      <c r="D123" s="209" t="s">
        <v>858</v>
      </c>
      <c r="E123" s="210" t="s">
        <v>632</v>
      </c>
      <c r="F123" s="207">
        <v>1</v>
      </c>
      <c r="G123" s="211"/>
      <c r="H123" s="212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2:22" ht="24.15" customHeight="1" x14ac:dyDescent="0.3">
      <c r="B124" s="207" t="s">
        <v>1257</v>
      </c>
      <c r="C124" s="208"/>
      <c r="D124" s="209" t="s">
        <v>860</v>
      </c>
      <c r="E124" s="210" t="s">
        <v>632</v>
      </c>
      <c r="F124" s="207">
        <v>1</v>
      </c>
      <c r="G124" s="211"/>
      <c r="H124" s="212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2:22" ht="24.15" customHeight="1" x14ac:dyDescent="0.3">
      <c r="B125" s="207" t="s">
        <v>1258</v>
      </c>
      <c r="C125" s="208"/>
      <c r="D125" s="209" t="s">
        <v>862</v>
      </c>
      <c r="E125" s="210" t="s">
        <v>632</v>
      </c>
      <c r="F125" s="207">
        <v>1</v>
      </c>
      <c r="G125" s="211"/>
      <c r="H125" s="212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2:22" ht="24.15" customHeight="1" x14ac:dyDescent="0.3">
      <c r="B126" s="207" t="s">
        <v>1259</v>
      </c>
      <c r="C126" s="208"/>
      <c r="D126" s="209" t="s">
        <v>864</v>
      </c>
      <c r="E126" s="210" t="s">
        <v>632</v>
      </c>
      <c r="F126" s="207">
        <v>1</v>
      </c>
      <c r="G126" s="211"/>
      <c r="H126" s="212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2:22" ht="24.15" customHeight="1" x14ac:dyDescent="0.3">
      <c r="B127" s="207" t="s">
        <v>1260</v>
      </c>
      <c r="C127" s="208"/>
      <c r="D127" s="209" t="s">
        <v>866</v>
      </c>
      <c r="E127" s="210" t="s">
        <v>632</v>
      </c>
      <c r="F127" s="207">
        <v>1</v>
      </c>
      <c r="G127" s="211"/>
      <c r="H127" s="212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2:22" ht="24.15" customHeight="1" x14ac:dyDescent="0.3">
      <c r="B128" s="207" t="s">
        <v>1261</v>
      </c>
      <c r="C128" s="208"/>
      <c r="D128" s="209" t="s">
        <v>868</v>
      </c>
      <c r="E128" s="210" t="s">
        <v>632</v>
      </c>
      <c r="F128" s="207">
        <v>1</v>
      </c>
      <c r="G128" s="211"/>
      <c r="H128" s="212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2:22" ht="24.15" customHeight="1" x14ac:dyDescent="0.3">
      <c r="B129" s="207" t="s">
        <v>1262</v>
      </c>
      <c r="C129" s="208"/>
      <c r="D129" s="209" t="s">
        <v>870</v>
      </c>
      <c r="E129" s="210" t="s">
        <v>632</v>
      </c>
      <c r="F129" s="207">
        <v>1</v>
      </c>
      <c r="G129" s="211"/>
      <c r="H129" s="212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2:22" ht="24.15" customHeight="1" x14ac:dyDescent="0.3">
      <c r="B130" s="207" t="s">
        <v>1263</v>
      </c>
      <c r="C130" s="208"/>
      <c r="D130" s="209" t="s">
        <v>872</v>
      </c>
      <c r="E130" s="210" t="s">
        <v>632</v>
      </c>
      <c r="F130" s="207">
        <v>1</v>
      </c>
      <c r="G130" s="211"/>
      <c r="H130" s="212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2:22" ht="24.15" customHeight="1" x14ac:dyDescent="0.3">
      <c r="B131" s="207" t="s">
        <v>1264</v>
      </c>
      <c r="C131" s="208"/>
      <c r="D131" s="209" t="s">
        <v>874</v>
      </c>
      <c r="E131" s="210" t="s">
        <v>632</v>
      </c>
      <c r="F131" s="207">
        <v>1</v>
      </c>
      <c r="G131" s="211"/>
      <c r="H131" s="212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2:22" ht="24.15" customHeight="1" x14ac:dyDescent="0.3">
      <c r="B132" s="207" t="s">
        <v>1265</v>
      </c>
      <c r="C132" s="208"/>
      <c r="D132" s="209" t="s">
        <v>876</v>
      </c>
      <c r="E132" s="210" t="s">
        <v>632</v>
      </c>
      <c r="F132" s="207">
        <v>1</v>
      </c>
      <c r="G132" s="211"/>
      <c r="H132" s="212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2:22" ht="24.15" customHeight="1" x14ac:dyDescent="0.3">
      <c r="B133" s="207" t="s">
        <v>1266</v>
      </c>
      <c r="C133" s="208"/>
      <c r="D133" s="209" t="s">
        <v>878</v>
      </c>
      <c r="E133" s="210" t="s">
        <v>632</v>
      </c>
      <c r="F133" s="207">
        <v>1</v>
      </c>
      <c r="G133" s="211"/>
      <c r="H133" s="212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2:22" ht="24.15" customHeight="1" x14ac:dyDescent="0.3">
      <c r="B134" s="207" t="s">
        <v>1267</v>
      </c>
      <c r="C134" s="208"/>
      <c r="D134" s="209" t="s">
        <v>880</v>
      </c>
      <c r="E134" s="210" t="s">
        <v>632</v>
      </c>
      <c r="F134" s="207">
        <v>1</v>
      </c>
      <c r="G134" s="211"/>
      <c r="H134" s="212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2:22" ht="24.15" customHeight="1" x14ac:dyDescent="0.3">
      <c r="B135" s="207" t="s">
        <v>1268</v>
      </c>
      <c r="C135" s="208"/>
      <c r="D135" s="209" t="s">
        <v>882</v>
      </c>
      <c r="E135" s="210" t="s">
        <v>632</v>
      </c>
      <c r="F135" s="207">
        <v>1</v>
      </c>
      <c r="G135" s="211"/>
      <c r="H135" s="212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2:22" ht="24.15" customHeight="1" x14ac:dyDescent="0.3">
      <c r="B136" s="207" t="s">
        <v>1269</v>
      </c>
      <c r="C136" s="208"/>
      <c r="D136" s="209" t="s">
        <v>884</v>
      </c>
      <c r="E136" s="210" t="s">
        <v>632</v>
      </c>
      <c r="F136" s="207">
        <v>1</v>
      </c>
      <c r="G136" s="211"/>
      <c r="H136" s="212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2:22" ht="24.15" customHeight="1" x14ac:dyDescent="0.3">
      <c r="B137" s="207" t="s">
        <v>1270</v>
      </c>
      <c r="C137" s="208"/>
      <c r="D137" s="209" t="s">
        <v>886</v>
      </c>
      <c r="E137" s="210" t="s">
        <v>632</v>
      </c>
      <c r="F137" s="207">
        <v>1</v>
      </c>
      <c r="G137" s="211"/>
      <c r="H137" s="212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2:22" ht="24.15" customHeight="1" x14ac:dyDescent="0.3">
      <c r="B138" s="207" t="s">
        <v>1271</v>
      </c>
      <c r="C138" s="208"/>
      <c r="D138" s="209" t="s">
        <v>888</v>
      </c>
      <c r="E138" s="210" t="s">
        <v>632</v>
      </c>
      <c r="F138" s="207">
        <v>1</v>
      </c>
      <c r="G138" s="211"/>
      <c r="H138" s="212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2:22" ht="24.15" customHeight="1" x14ac:dyDescent="0.3">
      <c r="B139" s="207" t="s">
        <v>1272</v>
      </c>
      <c r="C139" s="208"/>
      <c r="D139" s="209" t="s">
        <v>890</v>
      </c>
      <c r="E139" s="210" t="s">
        <v>632</v>
      </c>
      <c r="F139" s="207">
        <v>1</v>
      </c>
      <c r="G139" s="211"/>
      <c r="H139" s="212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2:22" ht="24.15" customHeight="1" x14ac:dyDescent="0.3">
      <c r="B140" s="207" t="s">
        <v>1273</v>
      </c>
      <c r="C140" s="208"/>
      <c r="D140" s="209" t="s">
        <v>892</v>
      </c>
      <c r="E140" s="210" t="s">
        <v>632</v>
      </c>
      <c r="F140" s="207">
        <v>1</v>
      </c>
      <c r="G140" s="211"/>
      <c r="H140" s="212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2:22" ht="24.15" customHeight="1" x14ac:dyDescent="0.3">
      <c r="B141" s="207" t="s">
        <v>1274</v>
      </c>
      <c r="C141" s="208"/>
      <c r="D141" s="209" t="s">
        <v>894</v>
      </c>
      <c r="E141" s="210" t="s">
        <v>632</v>
      </c>
      <c r="F141" s="207">
        <v>1</v>
      </c>
      <c r="G141" s="211"/>
      <c r="H141" s="212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2:22" ht="24.15" customHeight="1" x14ac:dyDescent="0.3">
      <c r="B142" s="207" t="s">
        <v>1275</v>
      </c>
      <c r="C142" s="208"/>
      <c r="D142" s="209" t="s">
        <v>896</v>
      </c>
      <c r="E142" s="210" t="s">
        <v>632</v>
      </c>
      <c r="F142" s="207">
        <v>1</v>
      </c>
      <c r="G142" s="211"/>
      <c r="H142" s="212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2:22" ht="24.15" customHeight="1" x14ac:dyDescent="0.3">
      <c r="B143" s="207" t="s">
        <v>1276</v>
      </c>
      <c r="C143" s="208"/>
      <c r="D143" s="209" t="s">
        <v>898</v>
      </c>
      <c r="E143" s="210" t="s">
        <v>632</v>
      </c>
      <c r="F143" s="207">
        <v>1</v>
      </c>
      <c r="G143" s="211"/>
      <c r="H143" s="212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2:22" ht="24.15" customHeight="1" x14ac:dyDescent="0.3">
      <c r="B144" s="207" t="s">
        <v>1277</v>
      </c>
      <c r="C144" s="208"/>
      <c r="D144" s="209" t="s">
        <v>900</v>
      </c>
      <c r="E144" s="210" t="s">
        <v>632</v>
      </c>
      <c r="F144" s="207">
        <v>1</v>
      </c>
      <c r="G144" s="211"/>
      <c r="H144" s="212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2:22" ht="24.15" customHeight="1" x14ac:dyDescent="0.3">
      <c r="B145" s="207" t="s">
        <v>1278</v>
      </c>
      <c r="C145" s="208"/>
      <c r="D145" s="209" t="s">
        <v>902</v>
      </c>
      <c r="E145" s="210" t="s">
        <v>632</v>
      </c>
      <c r="F145" s="207">
        <v>1</v>
      </c>
      <c r="G145" s="211"/>
      <c r="H145" s="212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2:22" ht="24.15" customHeight="1" x14ac:dyDescent="0.3">
      <c r="B146" s="207" t="s">
        <v>1279</v>
      </c>
      <c r="C146" s="208"/>
      <c r="D146" s="209" t="s">
        <v>904</v>
      </c>
      <c r="E146" s="210" t="s">
        <v>632</v>
      </c>
      <c r="F146" s="207">
        <v>1</v>
      </c>
      <c r="G146" s="211"/>
      <c r="H146" s="212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2:22" ht="24.15" customHeight="1" x14ac:dyDescent="0.3">
      <c r="B147" s="207" t="s">
        <v>1280</v>
      </c>
      <c r="C147" s="208"/>
      <c r="D147" s="209" t="s">
        <v>906</v>
      </c>
      <c r="E147" s="210" t="s">
        <v>632</v>
      </c>
      <c r="F147" s="207">
        <v>1</v>
      </c>
      <c r="G147" s="211"/>
      <c r="H147" s="212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2:22" ht="24.15" customHeight="1" x14ac:dyDescent="0.3">
      <c r="B148" s="207" t="s">
        <v>1281</v>
      </c>
      <c r="C148" s="208"/>
      <c r="D148" s="209" t="s">
        <v>908</v>
      </c>
      <c r="E148" s="210" t="s">
        <v>632</v>
      </c>
      <c r="F148" s="207">
        <v>1</v>
      </c>
      <c r="G148" s="211"/>
      <c r="H148" s="212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2:22" ht="24.15" customHeight="1" x14ac:dyDescent="0.3">
      <c r="B149" s="207" t="s">
        <v>1282</v>
      </c>
      <c r="C149" s="208"/>
      <c r="D149" s="209" t="s">
        <v>910</v>
      </c>
      <c r="E149" s="210" t="s">
        <v>632</v>
      </c>
      <c r="F149" s="207">
        <v>1</v>
      </c>
      <c r="G149" s="211"/>
      <c r="H149" s="212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2:22" ht="24.15" customHeight="1" x14ac:dyDescent="0.3">
      <c r="B150" s="207" t="s">
        <v>1283</v>
      </c>
      <c r="C150" s="208"/>
      <c r="D150" s="209" t="s">
        <v>912</v>
      </c>
      <c r="E150" s="210" t="s">
        <v>632</v>
      </c>
      <c r="F150" s="207">
        <v>1</v>
      </c>
      <c r="G150" s="211"/>
      <c r="H150" s="212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2:22" ht="24.15" customHeight="1" x14ac:dyDescent="0.3">
      <c r="B151" s="207" t="s">
        <v>1284</v>
      </c>
      <c r="C151" s="208"/>
      <c r="D151" s="209" t="s">
        <v>914</v>
      </c>
      <c r="E151" s="210" t="s">
        <v>632</v>
      </c>
      <c r="F151" s="207">
        <v>1</v>
      </c>
      <c r="G151" s="211"/>
      <c r="H151" s="212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2:22" ht="24.15" customHeight="1" x14ac:dyDescent="0.3">
      <c r="B152" s="207" t="s">
        <v>1285</v>
      </c>
      <c r="C152" s="208"/>
      <c r="D152" s="209" t="s">
        <v>916</v>
      </c>
      <c r="E152" s="210" t="s">
        <v>632</v>
      </c>
      <c r="F152" s="207">
        <v>1</v>
      </c>
      <c r="G152" s="211"/>
      <c r="H152" s="212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2:22" ht="24.15" customHeight="1" x14ac:dyDescent="0.3">
      <c r="B153" s="207" t="s">
        <v>1286</v>
      </c>
      <c r="C153" s="208"/>
      <c r="D153" s="209" t="s">
        <v>918</v>
      </c>
      <c r="E153" s="210" t="s">
        <v>632</v>
      </c>
      <c r="F153" s="207">
        <v>1</v>
      </c>
      <c r="G153" s="211"/>
      <c r="H153" s="212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2:22" ht="24.15" customHeight="1" x14ac:dyDescent="0.3">
      <c r="B154" s="207" t="s">
        <v>1287</v>
      </c>
      <c r="C154" s="208"/>
      <c r="D154" s="209" t="s">
        <v>920</v>
      </c>
      <c r="E154" s="210" t="s">
        <v>632</v>
      </c>
      <c r="F154" s="207">
        <v>1</v>
      </c>
      <c r="G154" s="211"/>
      <c r="H154" s="212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2:22" ht="24.15" customHeight="1" x14ac:dyDescent="0.3">
      <c r="B155" s="207" t="s">
        <v>1288</v>
      </c>
      <c r="C155" s="208"/>
      <c r="D155" s="209" t="s">
        <v>922</v>
      </c>
      <c r="E155" s="210" t="s">
        <v>632</v>
      </c>
      <c r="F155" s="207">
        <v>1</v>
      </c>
      <c r="G155" s="211"/>
      <c r="H155" s="212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2:22" ht="24.15" customHeight="1" x14ac:dyDescent="0.3">
      <c r="B156" s="207" t="s">
        <v>1289</v>
      </c>
      <c r="C156" s="208"/>
      <c r="D156" s="209" t="s">
        <v>924</v>
      </c>
      <c r="E156" s="210" t="s">
        <v>632</v>
      </c>
      <c r="F156" s="207">
        <v>1</v>
      </c>
      <c r="G156" s="211"/>
      <c r="H156" s="212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2:22" ht="24.15" customHeight="1" x14ac:dyDescent="0.3">
      <c r="B157" s="207" t="s">
        <v>1290</v>
      </c>
      <c r="C157" s="208"/>
      <c r="D157" s="209" t="s">
        <v>926</v>
      </c>
      <c r="E157" s="210" t="s">
        <v>632</v>
      </c>
      <c r="F157" s="207">
        <v>1</v>
      </c>
      <c r="G157" s="211"/>
      <c r="H157" s="212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2:22" ht="24.15" customHeight="1" x14ac:dyDescent="0.3">
      <c r="B158" s="207" t="s">
        <v>1291</v>
      </c>
      <c r="C158" s="208"/>
      <c r="D158" s="209" t="s">
        <v>928</v>
      </c>
      <c r="E158" s="210" t="s">
        <v>632</v>
      </c>
      <c r="F158" s="207">
        <v>1</v>
      </c>
      <c r="G158" s="211"/>
      <c r="H158" s="212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2:22" ht="24.15" customHeight="1" x14ac:dyDescent="0.3">
      <c r="B159" s="207" t="s">
        <v>1292</v>
      </c>
      <c r="C159" s="208"/>
      <c r="D159" s="209" t="s">
        <v>930</v>
      </c>
      <c r="E159" s="210" t="s">
        <v>632</v>
      </c>
      <c r="F159" s="207">
        <v>1</v>
      </c>
      <c r="G159" s="211"/>
      <c r="H159" s="212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2:22" ht="24.15" customHeight="1" x14ac:dyDescent="0.3">
      <c r="B160" s="207" t="s">
        <v>1293</v>
      </c>
      <c r="C160" s="208"/>
      <c r="D160" s="209" t="s">
        <v>932</v>
      </c>
      <c r="E160" s="210" t="s">
        <v>632</v>
      </c>
      <c r="F160" s="207">
        <v>1</v>
      </c>
      <c r="G160" s="211"/>
      <c r="H160" s="212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2:22" ht="24.15" customHeight="1" x14ac:dyDescent="0.3">
      <c r="B161" s="207" t="s">
        <v>1294</v>
      </c>
      <c r="C161" s="208"/>
      <c r="D161" s="209" t="s">
        <v>934</v>
      </c>
      <c r="E161" s="210" t="s">
        <v>632</v>
      </c>
      <c r="F161" s="207">
        <v>1</v>
      </c>
      <c r="G161" s="211"/>
      <c r="H161" s="212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2:22" ht="24.15" customHeight="1" x14ac:dyDescent="0.3">
      <c r="B162" s="207" t="s">
        <v>1295</v>
      </c>
      <c r="C162" s="208"/>
      <c r="D162" s="209" t="s">
        <v>936</v>
      </c>
      <c r="E162" s="210" t="s">
        <v>632</v>
      </c>
      <c r="F162" s="207">
        <v>1</v>
      </c>
      <c r="G162" s="211"/>
      <c r="H162" s="212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2:22" ht="24.15" customHeight="1" x14ac:dyDescent="0.3">
      <c r="B163" s="207" t="s">
        <v>1296</v>
      </c>
      <c r="C163" s="208"/>
      <c r="D163" s="209" t="s">
        <v>938</v>
      </c>
      <c r="E163" s="210" t="s">
        <v>632</v>
      </c>
      <c r="F163" s="207">
        <v>1</v>
      </c>
      <c r="G163" s="211"/>
      <c r="H163" s="212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2:22" ht="24.15" customHeight="1" x14ac:dyDescent="0.3">
      <c r="B164" s="207" t="s">
        <v>1297</v>
      </c>
      <c r="C164" s="208"/>
      <c r="D164" s="209" t="s">
        <v>940</v>
      </c>
      <c r="E164" s="210" t="s">
        <v>632</v>
      </c>
      <c r="F164" s="207">
        <v>1</v>
      </c>
      <c r="G164" s="211"/>
      <c r="H164" s="212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2:22" ht="24.15" customHeight="1" x14ac:dyDescent="0.3">
      <c r="B165" s="207" t="s">
        <v>1298</v>
      </c>
      <c r="C165" s="208"/>
      <c r="D165" s="209" t="s">
        <v>942</v>
      </c>
      <c r="E165" s="210" t="s">
        <v>632</v>
      </c>
      <c r="F165" s="207">
        <v>1</v>
      </c>
      <c r="G165" s="211"/>
      <c r="H165" s="212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2:22" ht="24.15" customHeight="1" x14ac:dyDescent="0.3">
      <c r="B166" s="207" t="s">
        <v>1299</v>
      </c>
      <c r="C166" s="208"/>
      <c r="D166" s="209" t="s">
        <v>944</v>
      </c>
      <c r="E166" s="210" t="s">
        <v>632</v>
      </c>
      <c r="F166" s="207">
        <v>1</v>
      </c>
      <c r="G166" s="211"/>
      <c r="H166" s="212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2:22" ht="24.15" customHeight="1" x14ac:dyDescent="0.3">
      <c r="B167" s="207" t="s">
        <v>1300</v>
      </c>
      <c r="C167" s="208"/>
      <c r="D167" s="209" t="s">
        <v>946</v>
      </c>
      <c r="E167" s="210" t="s">
        <v>632</v>
      </c>
      <c r="F167" s="207">
        <v>1</v>
      </c>
      <c r="G167" s="211"/>
      <c r="H167" s="212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2:22" ht="24.15" customHeight="1" x14ac:dyDescent="0.3">
      <c r="B168" s="207" t="s">
        <v>1301</v>
      </c>
      <c r="C168" s="208"/>
      <c r="D168" s="209" t="s">
        <v>948</v>
      </c>
      <c r="E168" s="210" t="s">
        <v>632</v>
      </c>
      <c r="F168" s="207">
        <v>1</v>
      </c>
      <c r="G168" s="211"/>
      <c r="H168" s="212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2:22" ht="24.15" customHeight="1" x14ac:dyDescent="0.3">
      <c r="B169" s="207" t="s">
        <v>1302</v>
      </c>
      <c r="C169" s="208"/>
      <c r="D169" s="209" t="s">
        <v>950</v>
      </c>
      <c r="E169" s="210" t="s">
        <v>632</v>
      </c>
      <c r="F169" s="207">
        <v>1</v>
      </c>
      <c r="G169" s="211"/>
      <c r="H169" s="212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2:22" ht="24.15" customHeight="1" x14ac:dyDescent="0.3">
      <c r="B170" s="207" t="s">
        <v>1303</v>
      </c>
      <c r="C170" s="208"/>
      <c r="D170" s="209" t="s">
        <v>952</v>
      </c>
      <c r="E170" s="210" t="s">
        <v>632</v>
      </c>
      <c r="F170" s="207">
        <v>1</v>
      </c>
      <c r="G170" s="211"/>
      <c r="H170" s="212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2:22" ht="24.15" customHeight="1" x14ac:dyDescent="0.3">
      <c r="B171" s="207" t="s">
        <v>1304</v>
      </c>
      <c r="C171" s="208"/>
      <c r="D171" s="209" t="s">
        <v>954</v>
      </c>
      <c r="E171" s="210" t="s">
        <v>632</v>
      </c>
      <c r="F171" s="207">
        <v>1</v>
      </c>
      <c r="G171" s="211"/>
      <c r="H171" s="212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2:22" ht="24.15" customHeight="1" x14ac:dyDescent="0.3">
      <c r="B172" s="207" t="s">
        <v>1305</v>
      </c>
      <c r="C172" s="208"/>
      <c r="D172" s="209" t="s">
        <v>956</v>
      </c>
      <c r="E172" s="210" t="s">
        <v>632</v>
      </c>
      <c r="F172" s="207">
        <v>1</v>
      </c>
      <c r="G172" s="211"/>
      <c r="H172" s="212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2:22" ht="24.15" customHeight="1" x14ac:dyDescent="0.3">
      <c r="B173" s="207" t="s">
        <v>1306</v>
      </c>
      <c r="C173" s="208"/>
      <c r="D173" s="209" t="s">
        <v>958</v>
      </c>
      <c r="E173" s="210" t="s">
        <v>632</v>
      </c>
      <c r="F173" s="207">
        <v>1</v>
      </c>
      <c r="G173" s="211"/>
      <c r="H173" s="212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2:22" ht="24.15" customHeight="1" x14ac:dyDescent="0.3">
      <c r="B174" s="207" t="s">
        <v>1307</v>
      </c>
      <c r="C174" s="208"/>
      <c r="D174" s="209" t="s">
        <v>960</v>
      </c>
      <c r="E174" s="210" t="s">
        <v>632</v>
      </c>
      <c r="F174" s="207">
        <v>1</v>
      </c>
      <c r="G174" s="211"/>
      <c r="H174" s="212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2:22" ht="24.15" customHeight="1" x14ac:dyDescent="0.3">
      <c r="B175" s="207" t="s">
        <v>1308</v>
      </c>
      <c r="C175" s="208"/>
      <c r="D175" s="209" t="s">
        <v>962</v>
      </c>
      <c r="E175" s="210" t="s">
        <v>632</v>
      </c>
      <c r="F175" s="207">
        <v>1</v>
      </c>
      <c r="G175" s="211"/>
      <c r="H175" s="212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2:22" ht="24.15" customHeight="1" x14ac:dyDescent="0.3">
      <c r="B176" s="207" t="s">
        <v>1309</v>
      </c>
      <c r="C176" s="208"/>
      <c r="D176" s="209" t="s">
        <v>964</v>
      </c>
      <c r="E176" s="210" t="s">
        <v>632</v>
      </c>
      <c r="F176" s="207">
        <v>1</v>
      </c>
      <c r="G176" s="211"/>
      <c r="H176" s="212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2:22" ht="24.15" customHeight="1" x14ac:dyDescent="0.3">
      <c r="B177" s="207" t="s">
        <v>1310</v>
      </c>
      <c r="C177" s="208"/>
      <c r="D177" s="209" t="s">
        <v>966</v>
      </c>
      <c r="E177" s="210" t="s">
        <v>632</v>
      </c>
      <c r="F177" s="207">
        <v>1</v>
      </c>
      <c r="G177" s="211"/>
      <c r="H177" s="212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2:22" ht="24.15" customHeight="1" x14ac:dyDescent="0.3">
      <c r="B178" s="207"/>
      <c r="C178" s="208"/>
      <c r="D178" s="209"/>
      <c r="E178" s="210"/>
      <c r="F178" s="207"/>
      <c r="G178" s="211"/>
      <c r="H178" s="212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2:22" ht="24.15" customHeight="1" thickBot="1" x14ac:dyDescent="0.35">
      <c r="B179" s="207"/>
      <c r="C179" s="208"/>
      <c r="D179" s="214"/>
      <c r="E179" s="210"/>
      <c r="F179" s="207"/>
      <c r="G179" s="211"/>
      <c r="H179" s="212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2:22" ht="24.15" customHeight="1" thickBot="1" x14ac:dyDescent="0.3">
      <c r="B180" s="215" t="s">
        <v>967</v>
      </c>
      <c r="C180" s="215"/>
      <c r="D180" s="215"/>
      <c r="E180" s="215"/>
      <c r="F180" s="215"/>
      <c r="G180" s="216"/>
      <c r="H180" s="21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</sheetData>
  <mergeCells count="2">
    <mergeCell ref="B2:H2"/>
    <mergeCell ref="E3:F3"/>
  </mergeCells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8" fitToHeight="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A7838-0D61-4023-831D-B0C7BD9CDB92}">
  <sheetPr>
    <tabColor theme="4" tint="0.39997558519241921"/>
    <pageSetUpPr fitToPage="1"/>
  </sheetPr>
  <dimension ref="B1:V182"/>
  <sheetViews>
    <sheetView view="pageBreakPreview" zoomScale="90" zoomScaleNormal="70" zoomScaleSheetLayoutView="90" workbookViewId="0">
      <selection activeCell="E25" sqref="E25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" style="5" customWidth="1"/>
    <col min="4" max="4" width="52.6640625" style="5" customWidth="1"/>
    <col min="5" max="5" width="8.88671875" style="5" customWidth="1"/>
    <col min="6" max="6" width="7.6640625" style="5" customWidth="1"/>
    <col min="7" max="7" width="14.33203125" style="5" customWidth="1"/>
    <col min="8" max="8" width="19" style="5" customWidth="1"/>
    <col min="9" max="22" width="9.109375" style="225"/>
    <col min="23" max="16384" width="9.109375" style="5"/>
  </cols>
  <sheetData>
    <row r="1" spans="2:22" ht="17.399999999999999" x14ac:dyDescent="0.3">
      <c r="B1" s="1"/>
      <c r="C1" s="1"/>
      <c r="D1" s="197"/>
      <c r="E1" s="198"/>
      <c r="F1" s="198"/>
      <c r="G1" s="193"/>
    </row>
    <row r="2" spans="2:22" ht="24.6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2:22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2"/>
      <c r="G3" s="199" t="str">
        <f>'SCHED 1B-1_OR'!G3</f>
        <v>OR TAMBO DISTRICT</v>
      </c>
    </row>
    <row r="4" spans="2:22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67" t="str">
        <f>'SUMMARY (2)'!F5</f>
        <v xml:space="preserve">Cluster 1 </v>
      </c>
    </row>
    <row r="5" spans="2:22" x14ac:dyDescent="0.25">
      <c r="B5" s="1"/>
      <c r="C5" s="1"/>
      <c r="D5" s="1"/>
      <c r="E5" s="1"/>
      <c r="F5" s="1"/>
      <c r="G5" s="193"/>
    </row>
    <row r="6" spans="2:22" s="200" customFormat="1" ht="15" customHeight="1" x14ac:dyDescent="0.25">
      <c r="B6" s="200" t="s">
        <v>1833</v>
      </c>
      <c r="D6" s="200" t="s">
        <v>1825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</row>
    <row r="7" spans="2:22" ht="6" customHeight="1" thickBot="1" x14ac:dyDescent="0.3">
      <c r="B7" s="201"/>
      <c r="C7" s="201"/>
      <c r="D7" s="201"/>
      <c r="E7" s="201"/>
      <c r="F7" s="201"/>
      <c r="G7" s="193"/>
    </row>
    <row r="8" spans="2:22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</row>
    <row r="9" spans="2:22" s="183" customFormat="1" ht="39.6" x14ac:dyDescent="0.3">
      <c r="B9" s="219">
        <v>4</v>
      </c>
      <c r="C9" s="219" t="s">
        <v>1834</v>
      </c>
      <c r="D9" s="228" t="s">
        <v>1835</v>
      </c>
      <c r="E9" s="219"/>
      <c r="F9" s="219"/>
      <c r="G9" s="229"/>
      <c r="H9" s="229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</row>
    <row r="10" spans="2:22" s="183" customFormat="1" ht="24.9" customHeight="1" x14ac:dyDescent="0.3">
      <c r="B10" s="207" t="s">
        <v>1313</v>
      </c>
      <c r="C10" s="208"/>
      <c r="D10" s="209" t="s">
        <v>631</v>
      </c>
      <c r="E10" s="210" t="s">
        <v>632</v>
      </c>
      <c r="F10" s="207">
        <v>1</v>
      </c>
      <c r="G10" s="211"/>
      <c r="H10" s="212"/>
    </row>
    <row r="11" spans="2:22" s="183" customFormat="1" ht="24.9" customHeight="1" x14ac:dyDescent="0.3">
      <c r="B11" s="207" t="s">
        <v>1314</v>
      </c>
      <c r="C11" s="208"/>
      <c r="D11" s="209" t="s">
        <v>634</v>
      </c>
      <c r="E11" s="210" t="s">
        <v>632</v>
      </c>
      <c r="F11" s="207">
        <v>1</v>
      </c>
      <c r="G11" s="211"/>
      <c r="H11" s="212"/>
    </row>
    <row r="12" spans="2:22" s="183" customFormat="1" ht="24.9" customHeight="1" x14ac:dyDescent="0.3">
      <c r="B12" s="207" t="s">
        <v>1315</v>
      </c>
      <c r="C12" s="208"/>
      <c r="D12" s="213" t="s">
        <v>636</v>
      </c>
      <c r="E12" s="210" t="s">
        <v>632</v>
      </c>
      <c r="F12" s="207">
        <v>1</v>
      </c>
      <c r="G12" s="211"/>
      <c r="H12" s="212"/>
    </row>
    <row r="13" spans="2:22" s="183" customFormat="1" ht="24.9" customHeight="1" x14ac:dyDescent="0.3">
      <c r="B13" s="207" t="s">
        <v>1316</v>
      </c>
      <c r="C13" s="208"/>
      <c r="D13" s="209" t="s">
        <v>638</v>
      </c>
      <c r="E13" s="210" t="s">
        <v>632</v>
      </c>
      <c r="F13" s="207">
        <v>1</v>
      </c>
      <c r="G13" s="211"/>
      <c r="H13" s="212"/>
    </row>
    <row r="14" spans="2:22" s="183" customFormat="1" ht="24.9" customHeight="1" x14ac:dyDescent="0.3">
      <c r="B14" s="207" t="s">
        <v>1317</v>
      </c>
      <c r="C14" s="208"/>
      <c r="D14" s="209" t="s">
        <v>640</v>
      </c>
      <c r="E14" s="210" t="s">
        <v>632</v>
      </c>
      <c r="F14" s="207">
        <v>1</v>
      </c>
      <c r="G14" s="211"/>
      <c r="H14" s="212"/>
    </row>
    <row r="15" spans="2:22" s="183" customFormat="1" ht="24.9" customHeight="1" x14ac:dyDescent="0.3">
      <c r="B15" s="207" t="s">
        <v>1318</v>
      </c>
      <c r="C15" s="208"/>
      <c r="D15" s="209" t="s">
        <v>642</v>
      </c>
      <c r="E15" s="210" t="s">
        <v>632</v>
      </c>
      <c r="F15" s="207">
        <v>1</v>
      </c>
      <c r="G15" s="211"/>
      <c r="H15" s="212"/>
    </row>
    <row r="16" spans="2:22" s="183" customFormat="1" ht="24.9" customHeight="1" x14ac:dyDescent="0.3">
      <c r="B16" s="207" t="s">
        <v>1319</v>
      </c>
      <c r="C16" s="208"/>
      <c r="D16" s="209" t="s">
        <v>644</v>
      </c>
      <c r="E16" s="210" t="s">
        <v>632</v>
      </c>
      <c r="F16" s="207">
        <v>1</v>
      </c>
      <c r="G16" s="211"/>
      <c r="H16" s="212"/>
    </row>
    <row r="17" spans="2:22" s="183" customFormat="1" ht="24.9" customHeight="1" x14ac:dyDescent="0.3">
      <c r="B17" s="207" t="s">
        <v>1320</v>
      </c>
      <c r="C17" s="208"/>
      <c r="D17" s="209" t="s">
        <v>646</v>
      </c>
      <c r="E17" s="210" t="s">
        <v>632</v>
      </c>
      <c r="F17" s="207">
        <v>1</v>
      </c>
      <c r="G17" s="211"/>
      <c r="H17" s="212"/>
    </row>
    <row r="18" spans="2:22" s="183" customFormat="1" ht="24.9" customHeight="1" x14ac:dyDescent="0.3">
      <c r="B18" s="207" t="s">
        <v>1321</v>
      </c>
      <c r="C18" s="208"/>
      <c r="D18" s="209" t="s">
        <v>648</v>
      </c>
      <c r="E18" s="210" t="s">
        <v>632</v>
      </c>
      <c r="F18" s="207">
        <v>1</v>
      </c>
      <c r="G18" s="211"/>
      <c r="H18" s="212"/>
    </row>
    <row r="19" spans="2:22" s="183" customFormat="1" ht="24.9" customHeight="1" x14ac:dyDescent="0.3">
      <c r="B19" s="207" t="s">
        <v>1322</v>
      </c>
      <c r="C19" s="208"/>
      <c r="D19" s="209" t="s">
        <v>650</v>
      </c>
      <c r="E19" s="210" t="s">
        <v>632</v>
      </c>
      <c r="F19" s="207">
        <v>1</v>
      </c>
      <c r="G19" s="211"/>
      <c r="H19" s="212"/>
    </row>
    <row r="20" spans="2:22" s="183" customFormat="1" ht="24.9" customHeight="1" x14ac:dyDescent="0.3">
      <c r="B20" s="207" t="s">
        <v>1323</v>
      </c>
      <c r="C20" s="208"/>
      <c r="D20" s="209" t="s">
        <v>652</v>
      </c>
      <c r="E20" s="210" t="s">
        <v>632</v>
      </c>
      <c r="F20" s="207">
        <v>1</v>
      </c>
      <c r="G20" s="211"/>
      <c r="H20" s="212"/>
    </row>
    <row r="21" spans="2:22" s="183" customFormat="1" ht="24.9" customHeight="1" x14ac:dyDescent="0.3">
      <c r="B21" s="207" t="s">
        <v>1324</v>
      </c>
      <c r="C21" s="208"/>
      <c r="D21" s="209" t="s">
        <v>654</v>
      </c>
      <c r="E21" s="210" t="s">
        <v>632</v>
      </c>
      <c r="F21" s="207">
        <v>1</v>
      </c>
      <c r="G21" s="211"/>
      <c r="H21" s="212"/>
    </row>
    <row r="22" spans="2:22" s="183" customFormat="1" ht="24.9" customHeight="1" x14ac:dyDescent="0.3">
      <c r="B22" s="207" t="s">
        <v>1325</v>
      </c>
      <c r="C22" s="208"/>
      <c r="D22" s="209" t="s">
        <v>656</v>
      </c>
      <c r="E22" s="210" t="s">
        <v>632</v>
      </c>
      <c r="F22" s="207">
        <v>1</v>
      </c>
      <c r="G22" s="211"/>
      <c r="H22" s="212"/>
    </row>
    <row r="23" spans="2:22" s="183" customFormat="1" ht="24.9" customHeight="1" x14ac:dyDescent="0.3">
      <c r="B23" s="207" t="s">
        <v>1326</v>
      </c>
      <c r="C23" s="208"/>
      <c r="D23" s="209" t="s">
        <v>658</v>
      </c>
      <c r="E23" s="210" t="s">
        <v>632</v>
      </c>
      <c r="F23" s="207">
        <v>1</v>
      </c>
      <c r="G23" s="211"/>
      <c r="H23" s="212"/>
    </row>
    <row r="24" spans="2:22" s="183" customFormat="1" ht="24.9" customHeight="1" x14ac:dyDescent="0.3">
      <c r="B24" s="207" t="s">
        <v>1327</v>
      </c>
      <c r="C24" s="208"/>
      <c r="D24" s="209" t="s">
        <v>660</v>
      </c>
      <c r="E24" s="210" t="s">
        <v>632</v>
      </c>
      <c r="F24" s="207">
        <v>1</v>
      </c>
      <c r="G24" s="211"/>
      <c r="H24" s="212"/>
    </row>
    <row r="25" spans="2:22" s="183" customFormat="1" ht="24.9" customHeight="1" x14ac:dyDescent="0.3">
      <c r="B25" s="207" t="s">
        <v>1328</v>
      </c>
      <c r="C25" s="208"/>
      <c r="D25" s="209" t="s">
        <v>662</v>
      </c>
      <c r="E25" s="210" t="s">
        <v>632</v>
      </c>
      <c r="F25" s="207">
        <v>1</v>
      </c>
      <c r="G25" s="211"/>
      <c r="H25" s="212"/>
    </row>
    <row r="26" spans="2:22" s="183" customFormat="1" ht="24.9" customHeight="1" x14ac:dyDescent="0.3">
      <c r="B26" s="207" t="s">
        <v>1329</v>
      </c>
      <c r="C26" s="208"/>
      <c r="D26" s="209" t="s">
        <v>664</v>
      </c>
      <c r="E26" s="210" t="s">
        <v>632</v>
      </c>
      <c r="F26" s="207">
        <v>1</v>
      </c>
      <c r="G26" s="211"/>
      <c r="H26" s="212"/>
    </row>
    <row r="27" spans="2:22" s="183" customFormat="1" ht="24.9" customHeight="1" x14ac:dyDescent="0.3">
      <c r="B27" s="207" t="s">
        <v>1330</v>
      </c>
      <c r="C27" s="208"/>
      <c r="D27" s="209" t="s">
        <v>666</v>
      </c>
      <c r="E27" s="210" t="s">
        <v>632</v>
      </c>
      <c r="F27" s="207">
        <v>1</v>
      </c>
      <c r="G27" s="211"/>
      <c r="H27" s="212"/>
    </row>
    <row r="28" spans="2:22" ht="24.9" customHeight="1" x14ac:dyDescent="0.3">
      <c r="B28" s="207" t="s">
        <v>1331</v>
      </c>
      <c r="C28" s="208"/>
      <c r="D28" s="209" t="s">
        <v>668</v>
      </c>
      <c r="E28" s="210" t="s">
        <v>632</v>
      </c>
      <c r="F28" s="207">
        <v>1</v>
      </c>
      <c r="G28" s="211"/>
      <c r="H28" s="2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2:22" ht="24.9" customHeight="1" x14ac:dyDescent="0.3">
      <c r="B29" s="207" t="s">
        <v>1332</v>
      </c>
      <c r="C29" s="208"/>
      <c r="D29" s="209" t="s">
        <v>670</v>
      </c>
      <c r="E29" s="210" t="s">
        <v>632</v>
      </c>
      <c r="F29" s="207">
        <v>1</v>
      </c>
      <c r="G29" s="211"/>
      <c r="H29" s="212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 ht="24.9" customHeight="1" x14ac:dyDescent="0.3">
      <c r="B30" s="207" t="s">
        <v>1333</v>
      </c>
      <c r="C30" s="208"/>
      <c r="D30" s="209" t="s">
        <v>672</v>
      </c>
      <c r="E30" s="210" t="s">
        <v>632</v>
      </c>
      <c r="F30" s="207">
        <v>1</v>
      </c>
      <c r="G30" s="211"/>
      <c r="H30" s="212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2:22" ht="24.9" customHeight="1" x14ac:dyDescent="0.3">
      <c r="B31" s="207" t="s">
        <v>1334</v>
      </c>
      <c r="C31" s="208"/>
      <c r="D31" s="209" t="s">
        <v>674</v>
      </c>
      <c r="E31" s="210" t="s">
        <v>632</v>
      </c>
      <c r="F31" s="207">
        <v>1</v>
      </c>
      <c r="G31" s="211"/>
      <c r="H31" s="21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 ht="24.9" customHeight="1" x14ac:dyDescent="0.3">
      <c r="B32" s="207" t="s">
        <v>1335</v>
      </c>
      <c r="C32" s="208"/>
      <c r="D32" s="209" t="s">
        <v>676</v>
      </c>
      <c r="E32" s="210" t="s">
        <v>632</v>
      </c>
      <c r="F32" s="207">
        <v>1</v>
      </c>
      <c r="G32" s="211"/>
      <c r="H32" s="212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ht="24.9" customHeight="1" x14ac:dyDescent="0.3">
      <c r="B33" s="207" t="s">
        <v>1336</v>
      </c>
      <c r="C33" s="208"/>
      <c r="D33" s="209" t="s">
        <v>678</v>
      </c>
      <c r="E33" s="210" t="s">
        <v>632</v>
      </c>
      <c r="F33" s="207">
        <v>1</v>
      </c>
      <c r="G33" s="211"/>
      <c r="H33" s="212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ht="24.9" customHeight="1" x14ac:dyDescent="0.3">
      <c r="B34" s="207" t="s">
        <v>1337</v>
      </c>
      <c r="C34" s="208"/>
      <c r="D34" s="209" t="s">
        <v>680</v>
      </c>
      <c r="E34" s="210" t="s">
        <v>632</v>
      </c>
      <c r="F34" s="207">
        <v>1</v>
      </c>
      <c r="G34" s="211"/>
      <c r="H34" s="212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ht="24.9" customHeight="1" x14ac:dyDescent="0.3">
      <c r="B35" s="207" t="s">
        <v>1338</v>
      </c>
      <c r="C35" s="208"/>
      <c r="D35" s="209" t="s">
        <v>682</v>
      </c>
      <c r="E35" s="210" t="s">
        <v>632</v>
      </c>
      <c r="F35" s="207">
        <v>1</v>
      </c>
      <c r="G35" s="211"/>
      <c r="H35" s="212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ht="24.9" customHeight="1" x14ac:dyDescent="0.3">
      <c r="B36" s="207" t="s">
        <v>1339</v>
      </c>
      <c r="C36" s="208"/>
      <c r="D36" s="209" t="s">
        <v>684</v>
      </c>
      <c r="E36" s="210" t="s">
        <v>632</v>
      </c>
      <c r="F36" s="207">
        <v>1</v>
      </c>
      <c r="G36" s="211"/>
      <c r="H36" s="212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ht="24.6" customHeight="1" x14ac:dyDescent="0.3">
      <c r="B37" s="207" t="s">
        <v>1340</v>
      </c>
      <c r="C37" s="208"/>
      <c r="D37" s="209" t="s">
        <v>686</v>
      </c>
      <c r="E37" s="210" t="s">
        <v>632</v>
      </c>
      <c r="F37" s="207">
        <v>1</v>
      </c>
      <c r="G37" s="211"/>
      <c r="H37" s="212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24.6" customHeight="1" x14ac:dyDescent="0.3">
      <c r="B38" s="207" t="s">
        <v>1341</v>
      </c>
      <c r="C38" s="208"/>
      <c r="D38" s="209" t="s">
        <v>688</v>
      </c>
      <c r="E38" s="210" t="s">
        <v>632</v>
      </c>
      <c r="F38" s="207">
        <v>1</v>
      </c>
      <c r="G38" s="211"/>
      <c r="H38" s="212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 ht="24.6" customHeight="1" x14ac:dyDescent="0.3">
      <c r="B39" s="207" t="s">
        <v>1342</v>
      </c>
      <c r="C39" s="208"/>
      <c r="D39" s="209" t="s">
        <v>690</v>
      </c>
      <c r="E39" s="210" t="s">
        <v>632</v>
      </c>
      <c r="F39" s="207">
        <v>1</v>
      </c>
      <c r="G39" s="211"/>
      <c r="H39" s="212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 ht="24.6" customHeight="1" x14ac:dyDescent="0.3">
      <c r="B40" s="207" t="s">
        <v>1343</v>
      </c>
      <c r="C40" s="208"/>
      <c r="D40" s="209" t="s">
        <v>692</v>
      </c>
      <c r="E40" s="210" t="s">
        <v>632</v>
      </c>
      <c r="F40" s="207">
        <v>1</v>
      </c>
      <c r="G40" s="211"/>
      <c r="H40" s="21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 ht="24.6" customHeight="1" x14ac:dyDescent="0.3">
      <c r="B41" s="207" t="s">
        <v>1344</v>
      </c>
      <c r="C41" s="208"/>
      <c r="D41" s="209" t="s">
        <v>694</v>
      </c>
      <c r="E41" s="210" t="s">
        <v>632</v>
      </c>
      <c r="F41" s="207">
        <v>1</v>
      </c>
      <c r="G41" s="211"/>
      <c r="H41" s="212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 ht="24.6" customHeight="1" x14ac:dyDescent="0.3">
      <c r="B42" s="207" t="s">
        <v>1345</v>
      </c>
      <c r="C42" s="208"/>
      <c r="D42" s="209" t="s">
        <v>696</v>
      </c>
      <c r="E42" s="210" t="s">
        <v>632</v>
      </c>
      <c r="F42" s="207">
        <v>1</v>
      </c>
      <c r="G42" s="211"/>
      <c r="H42" s="212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 ht="24.6" customHeight="1" x14ac:dyDescent="0.3">
      <c r="B43" s="207" t="s">
        <v>1346</v>
      </c>
      <c r="C43" s="208"/>
      <c r="D43" s="209" t="s">
        <v>698</v>
      </c>
      <c r="E43" s="210" t="s">
        <v>632</v>
      </c>
      <c r="F43" s="207">
        <v>1</v>
      </c>
      <c r="G43" s="211"/>
      <c r="H43" s="212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 ht="24.6" customHeight="1" x14ac:dyDescent="0.3">
      <c r="B44" s="207" t="s">
        <v>1347</v>
      </c>
      <c r="C44" s="208"/>
      <c r="D44" s="209" t="s">
        <v>700</v>
      </c>
      <c r="E44" s="210" t="s">
        <v>632</v>
      </c>
      <c r="F44" s="207">
        <v>1</v>
      </c>
      <c r="G44" s="211"/>
      <c r="H44" s="212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 ht="24.6" customHeight="1" x14ac:dyDescent="0.3">
      <c r="B45" s="207" t="s">
        <v>1348</v>
      </c>
      <c r="C45" s="208"/>
      <c r="D45" s="209" t="s">
        <v>702</v>
      </c>
      <c r="E45" s="210" t="s">
        <v>632</v>
      </c>
      <c r="F45" s="207">
        <v>1</v>
      </c>
      <c r="G45" s="211"/>
      <c r="H45" s="212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 ht="24.6" customHeight="1" x14ac:dyDescent="0.3">
      <c r="B46" s="207" t="s">
        <v>1349</v>
      </c>
      <c r="C46" s="208"/>
      <c r="D46" s="209" t="s">
        <v>704</v>
      </c>
      <c r="E46" s="210" t="s">
        <v>632</v>
      </c>
      <c r="F46" s="207">
        <v>1</v>
      </c>
      <c r="G46" s="211"/>
      <c r="H46" s="212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 ht="24.6" customHeight="1" x14ac:dyDescent="0.3">
      <c r="B47" s="207" t="s">
        <v>1350</v>
      </c>
      <c r="C47" s="208"/>
      <c r="D47" s="209" t="s">
        <v>706</v>
      </c>
      <c r="E47" s="210" t="s">
        <v>632</v>
      </c>
      <c r="F47" s="207">
        <v>1</v>
      </c>
      <c r="G47" s="211"/>
      <c r="H47" s="212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 ht="24.6" customHeight="1" x14ac:dyDescent="0.3">
      <c r="B48" s="207" t="s">
        <v>1351</v>
      </c>
      <c r="C48" s="208"/>
      <c r="D48" s="209" t="s">
        <v>708</v>
      </c>
      <c r="E48" s="210" t="s">
        <v>632</v>
      </c>
      <c r="F48" s="207">
        <v>1</v>
      </c>
      <c r="G48" s="211"/>
      <c r="H48" s="212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ht="24.6" customHeight="1" x14ac:dyDescent="0.3">
      <c r="B49" s="207" t="s">
        <v>1352</v>
      </c>
      <c r="C49" s="208"/>
      <c r="D49" s="209" t="s">
        <v>710</v>
      </c>
      <c r="E49" s="210" t="s">
        <v>632</v>
      </c>
      <c r="F49" s="207">
        <v>1</v>
      </c>
      <c r="G49" s="211"/>
      <c r="H49" s="212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ht="24.6" customHeight="1" x14ac:dyDescent="0.3">
      <c r="B50" s="207" t="s">
        <v>1353</v>
      </c>
      <c r="C50" s="208"/>
      <c r="D50" s="209" t="s">
        <v>712</v>
      </c>
      <c r="E50" s="210" t="s">
        <v>632</v>
      </c>
      <c r="F50" s="207">
        <v>1</v>
      </c>
      <c r="G50" s="211"/>
      <c r="H50" s="212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ht="24.6" customHeight="1" x14ac:dyDescent="0.3">
      <c r="B51" s="207" t="s">
        <v>1354</v>
      </c>
      <c r="C51" s="208"/>
      <c r="D51" s="209" t="s">
        <v>714</v>
      </c>
      <c r="E51" s="210" t="s">
        <v>632</v>
      </c>
      <c r="F51" s="207">
        <v>1</v>
      </c>
      <c r="G51" s="211"/>
      <c r="H51" s="212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ht="24.6" customHeight="1" x14ac:dyDescent="0.3">
      <c r="B52" s="207" t="s">
        <v>1355</v>
      </c>
      <c r="C52" s="208"/>
      <c r="D52" s="209" t="s">
        <v>716</v>
      </c>
      <c r="E52" s="210" t="s">
        <v>632</v>
      </c>
      <c r="F52" s="207">
        <v>1</v>
      </c>
      <c r="G52" s="211"/>
      <c r="H52" s="212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ht="24.6" customHeight="1" x14ac:dyDescent="0.3">
      <c r="B53" s="207" t="s">
        <v>1356</v>
      </c>
      <c r="C53" s="208"/>
      <c r="D53" s="209" t="s">
        <v>718</v>
      </c>
      <c r="E53" s="210" t="s">
        <v>632</v>
      </c>
      <c r="F53" s="207">
        <v>1</v>
      </c>
      <c r="G53" s="211"/>
      <c r="H53" s="212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ht="24.6" customHeight="1" x14ac:dyDescent="0.3">
      <c r="B54" s="207" t="s">
        <v>1357</v>
      </c>
      <c r="C54" s="208"/>
      <c r="D54" s="209" t="s">
        <v>720</v>
      </c>
      <c r="E54" s="210" t="s">
        <v>632</v>
      </c>
      <c r="F54" s="207">
        <v>1</v>
      </c>
      <c r="G54" s="211"/>
      <c r="H54" s="212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ht="24.6" customHeight="1" x14ac:dyDescent="0.3">
      <c r="B55" s="207" t="s">
        <v>1358</v>
      </c>
      <c r="C55" s="208"/>
      <c r="D55" s="209" t="s">
        <v>722</v>
      </c>
      <c r="E55" s="210" t="s">
        <v>632</v>
      </c>
      <c r="F55" s="207">
        <v>1</v>
      </c>
      <c r="G55" s="211"/>
      <c r="H55" s="212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ht="24.6" customHeight="1" x14ac:dyDescent="0.3">
      <c r="B56" s="207" t="s">
        <v>1359</v>
      </c>
      <c r="C56" s="208"/>
      <c r="D56" s="209" t="s">
        <v>724</v>
      </c>
      <c r="E56" s="210" t="s">
        <v>632</v>
      </c>
      <c r="F56" s="207">
        <v>1</v>
      </c>
      <c r="G56" s="211"/>
      <c r="H56" s="212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ht="24.6" customHeight="1" x14ac:dyDescent="0.3">
      <c r="B57" s="207" t="s">
        <v>1360</v>
      </c>
      <c r="C57" s="208"/>
      <c r="D57" s="209" t="s">
        <v>726</v>
      </c>
      <c r="E57" s="210" t="s">
        <v>632</v>
      </c>
      <c r="F57" s="207">
        <v>1</v>
      </c>
      <c r="G57" s="211"/>
      <c r="H57" s="212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ht="24.6" customHeight="1" x14ac:dyDescent="0.3">
      <c r="B58" s="207" t="s">
        <v>1361</v>
      </c>
      <c r="C58" s="208"/>
      <c r="D58" s="209" t="s">
        <v>728</v>
      </c>
      <c r="E58" s="210" t="s">
        <v>632</v>
      </c>
      <c r="F58" s="207">
        <v>1</v>
      </c>
      <c r="G58" s="211"/>
      <c r="H58" s="212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ht="24.6" customHeight="1" x14ac:dyDescent="0.3">
      <c r="B59" s="207" t="s">
        <v>1362</v>
      </c>
      <c r="C59" s="208"/>
      <c r="D59" s="209" t="s">
        <v>730</v>
      </c>
      <c r="E59" s="210" t="s">
        <v>632</v>
      </c>
      <c r="F59" s="207">
        <v>1</v>
      </c>
      <c r="G59" s="211"/>
      <c r="H59" s="212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ht="24.6" customHeight="1" x14ac:dyDescent="0.3">
      <c r="B60" s="207" t="s">
        <v>1363</v>
      </c>
      <c r="C60" s="208"/>
      <c r="D60" s="209" t="s">
        <v>732</v>
      </c>
      <c r="E60" s="210" t="s">
        <v>632</v>
      </c>
      <c r="F60" s="207">
        <v>1</v>
      </c>
      <c r="G60" s="211"/>
      <c r="H60" s="212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ht="24.6" customHeight="1" x14ac:dyDescent="0.3">
      <c r="B61" s="207" t="s">
        <v>1364</v>
      </c>
      <c r="C61" s="208"/>
      <c r="D61" s="209" t="s">
        <v>734</v>
      </c>
      <c r="E61" s="210" t="s">
        <v>632</v>
      </c>
      <c r="F61" s="207">
        <v>1</v>
      </c>
      <c r="G61" s="211"/>
      <c r="H61" s="212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ht="24.6" customHeight="1" x14ac:dyDescent="0.3">
      <c r="B62" s="207" t="s">
        <v>1365</v>
      </c>
      <c r="C62" s="208"/>
      <c r="D62" s="209" t="s">
        <v>736</v>
      </c>
      <c r="E62" s="210" t="s">
        <v>632</v>
      </c>
      <c r="F62" s="207">
        <v>1</v>
      </c>
      <c r="G62" s="211"/>
      <c r="H62" s="212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ht="24.6" customHeight="1" x14ac:dyDescent="0.3">
      <c r="B63" s="207" t="s">
        <v>1366</v>
      </c>
      <c r="C63" s="208"/>
      <c r="D63" s="209" t="s">
        <v>738</v>
      </c>
      <c r="E63" s="210" t="s">
        <v>632</v>
      </c>
      <c r="F63" s="207">
        <v>1</v>
      </c>
      <c r="G63" s="211"/>
      <c r="H63" s="212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ht="24.6" customHeight="1" x14ac:dyDescent="0.3">
      <c r="B64" s="207" t="s">
        <v>1367</v>
      </c>
      <c r="C64" s="208"/>
      <c r="D64" s="209" t="s">
        <v>740</v>
      </c>
      <c r="E64" s="210" t="s">
        <v>632</v>
      </c>
      <c r="F64" s="207">
        <v>1</v>
      </c>
      <c r="G64" s="211"/>
      <c r="H64" s="212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ht="24.6" customHeight="1" x14ac:dyDescent="0.3">
      <c r="B65" s="207" t="s">
        <v>1368</v>
      </c>
      <c r="C65" s="208"/>
      <c r="D65" s="209" t="s">
        <v>742</v>
      </c>
      <c r="E65" s="210" t="s">
        <v>632</v>
      </c>
      <c r="F65" s="207">
        <v>1</v>
      </c>
      <c r="G65" s="211"/>
      <c r="H65" s="212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ht="24.6" customHeight="1" x14ac:dyDescent="0.3">
      <c r="B66" s="207" t="s">
        <v>1369</v>
      </c>
      <c r="C66" s="208"/>
      <c r="D66" s="209" t="s">
        <v>744</v>
      </c>
      <c r="E66" s="210" t="s">
        <v>632</v>
      </c>
      <c r="F66" s="207">
        <v>1</v>
      </c>
      <c r="G66" s="211"/>
      <c r="H66" s="212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ht="24.6" customHeight="1" x14ac:dyDescent="0.3">
      <c r="B67" s="207" t="s">
        <v>1370</v>
      </c>
      <c r="C67" s="208"/>
      <c r="D67" s="209" t="s">
        <v>746</v>
      </c>
      <c r="E67" s="210" t="s">
        <v>632</v>
      </c>
      <c r="F67" s="207">
        <v>1</v>
      </c>
      <c r="G67" s="211"/>
      <c r="H67" s="212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ht="24.6" customHeight="1" x14ac:dyDescent="0.3">
      <c r="B68" s="207" t="s">
        <v>1371</v>
      </c>
      <c r="C68" s="208"/>
      <c r="D68" s="209" t="s">
        <v>748</v>
      </c>
      <c r="E68" s="210" t="s">
        <v>632</v>
      </c>
      <c r="F68" s="207">
        <v>1</v>
      </c>
      <c r="G68" s="211"/>
      <c r="H68" s="21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ht="24.6" customHeight="1" x14ac:dyDescent="0.3">
      <c r="B69" s="207" t="s">
        <v>1372</v>
      </c>
      <c r="C69" s="208"/>
      <c r="D69" s="209" t="s">
        <v>750</v>
      </c>
      <c r="E69" s="210" t="s">
        <v>632</v>
      </c>
      <c r="F69" s="207">
        <v>1</v>
      </c>
      <c r="G69" s="211"/>
      <c r="H69" s="212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ht="24.6" customHeight="1" x14ac:dyDescent="0.3">
      <c r="B70" s="207" t="s">
        <v>1373</v>
      </c>
      <c r="C70" s="208"/>
      <c r="D70" s="209" t="s">
        <v>752</v>
      </c>
      <c r="E70" s="210" t="s">
        <v>632</v>
      </c>
      <c r="F70" s="207">
        <v>1</v>
      </c>
      <c r="G70" s="211"/>
      <c r="H70" s="212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ht="24.6" customHeight="1" x14ac:dyDescent="0.3">
      <c r="B71" s="207" t="s">
        <v>1374</v>
      </c>
      <c r="C71" s="208"/>
      <c r="D71" s="209" t="s">
        <v>754</v>
      </c>
      <c r="E71" s="210" t="s">
        <v>632</v>
      </c>
      <c r="F71" s="207">
        <v>1</v>
      </c>
      <c r="G71" s="211"/>
      <c r="H71" s="212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ht="24.6" customHeight="1" x14ac:dyDescent="0.3">
      <c r="B72" s="207" t="s">
        <v>1375</v>
      </c>
      <c r="C72" s="208"/>
      <c r="D72" s="209" t="s">
        <v>756</v>
      </c>
      <c r="E72" s="210" t="s">
        <v>632</v>
      </c>
      <c r="F72" s="207">
        <v>1</v>
      </c>
      <c r="G72" s="211"/>
      <c r="H72" s="212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ht="24.6" customHeight="1" x14ac:dyDescent="0.3">
      <c r="B73" s="207" t="s">
        <v>1376</v>
      </c>
      <c r="C73" s="208"/>
      <c r="D73" s="209" t="s">
        <v>758</v>
      </c>
      <c r="E73" s="210" t="s">
        <v>632</v>
      </c>
      <c r="F73" s="207">
        <v>1</v>
      </c>
      <c r="G73" s="211"/>
      <c r="H73" s="212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ht="24.6" customHeight="1" x14ac:dyDescent="0.3">
      <c r="B74" s="207" t="s">
        <v>1377</v>
      </c>
      <c r="C74" s="208"/>
      <c r="D74" s="209" t="s">
        <v>760</v>
      </c>
      <c r="E74" s="210" t="s">
        <v>632</v>
      </c>
      <c r="F74" s="207">
        <v>1</v>
      </c>
      <c r="G74" s="211"/>
      <c r="H74" s="212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ht="24.6" customHeight="1" x14ac:dyDescent="0.3">
      <c r="B75" s="207" t="s">
        <v>1378</v>
      </c>
      <c r="C75" s="208"/>
      <c r="D75" s="209" t="s">
        <v>762</v>
      </c>
      <c r="E75" s="210" t="s">
        <v>632</v>
      </c>
      <c r="F75" s="207">
        <v>1</v>
      </c>
      <c r="G75" s="211"/>
      <c r="H75" s="212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ht="24.6" customHeight="1" x14ac:dyDescent="0.3">
      <c r="B76" s="207" t="s">
        <v>1379</v>
      </c>
      <c r="C76" s="208"/>
      <c r="D76" s="209" t="s">
        <v>764</v>
      </c>
      <c r="E76" s="210" t="s">
        <v>632</v>
      </c>
      <c r="F76" s="207">
        <v>1</v>
      </c>
      <c r="G76" s="211"/>
      <c r="H76" s="212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ht="24.6" customHeight="1" x14ac:dyDescent="0.3">
      <c r="B77" s="207" t="s">
        <v>1380</v>
      </c>
      <c r="C77" s="208"/>
      <c r="D77" s="209" t="s">
        <v>766</v>
      </c>
      <c r="E77" s="210" t="s">
        <v>632</v>
      </c>
      <c r="F77" s="207">
        <v>1</v>
      </c>
      <c r="G77" s="211"/>
      <c r="H77" s="212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ht="24.6" customHeight="1" x14ac:dyDescent="0.3">
      <c r="B78" s="207" t="s">
        <v>1381</v>
      </c>
      <c r="C78" s="208"/>
      <c r="D78" s="209" t="s">
        <v>768</v>
      </c>
      <c r="E78" s="210" t="s">
        <v>632</v>
      </c>
      <c r="F78" s="207">
        <v>1</v>
      </c>
      <c r="G78" s="211"/>
      <c r="H78" s="212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ht="24.6" customHeight="1" x14ac:dyDescent="0.3">
      <c r="B79" s="207" t="s">
        <v>1382</v>
      </c>
      <c r="C79" s="208"/>
      <c r="D79" s="209" t="s">
        <v>770</v>
      </c>
      <c r="E79" s="210" t="s">
        <v>632</v>
      </c>
      <c r="F79" s="207">
        <v>1</v>
      </c>
      <c r="G79" s="211"/>
      <c r="H79" s="212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ht="24.6" customHeight="1" x14ac:dyDescent="0.3">
      <c r="B80" s="207" t="s">
        <v>1383</v>
      </c>
      <c r="C80" s="208"/>
      <c r="D80" s="209" t="s">
        <v>772</v>
      </c>
      <c r="E80" s="210" t="s">
        <v>632</v>
      </c>
      <c r="F80" s="207">
        <v>1</v>
      </c>
      <c r="G80" s="211"/>
      <c r="H80" s="212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2:22" ht="24.6" customHeight="1" x14ac:dyDescent="0.3">
      <c r="B81" s="207" t="s">
        <v>1384</v>
      </c>
      <c r="C81" s="208"/>
      <c r="D81" s="209" t="s">
        <v>774</v>
      </c>
      <c r="E81" s="210" t="s">
        <v>632</v>
      </c>
      <c r="F81" s="207">
        <v>1</v>
      </c>
      <c r="G81" s="211"/>
      <c r="H81" s="212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2:22" ht="24.6" customHeight="1" x14ac:dyDescent="0.3">
      <c r="B82" s="207" t="s">
        <v>1385</v>
      </c>
      <c r="C82" s="208"/>
      <c r="D82" s="209" t="s">
        <v>776</v>
      </c>
      <c r="E82" s="210" t="s">
        <v>632</v>
      </c>
      <c r="F82" s="207">
        <v>1</v>
      </c>
      <c r="G82" s="211"/>
      <c r="H82" s="212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2:22" ht="24.6" customHeight="1" x14ac:dyDescent="0.3">
      <c r="B83" s="207" t="s">
        <v>1386</v>
      </c>
      <c r="C83" s="208"/>
      <c r="D83" s="209" t="s">
        <v>778</v>
      </c>
      <c r="E83" s="210" t="s">
        <v>632</v>
      </c>
      <c r="F83" s="207">
        <v>1</v>
      </c>
      <c r="G83" s="211"/>
      <c r="H83" s="212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2:22" ht="24.6" customHeight="1" x14ac:dyDescent="0.3">
      <c r="B84" s="207" t="s">
        <v>1387</v>
      </c>
      <c r="C84" s="208"/>
      <c r="D84" s="209" t="s">
        <v>780</v>
      </c>
      <c r="E84" s="210" t="s">
        <v>632</v>
      </c>
      <c r="F84" s="207">
        <v>1</v>
      </c>
      <c r="G84" s="211"/>
      <c r="H84" s="212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2:22" ht="24.6" customHeight="1" x14ac:dyDescent="0.3">
      <c r="B85" s="207" t="s">
        <v>1388</v>
      </c>
      <c r="C85" s="208"/>
      <c r="D85" s="209" t="s">
        <v>782</v>
      </c>
      <c r="E85" s="210" t="s">
        <v>632</v>
      </c>
      <c r="F85" s="207">
        <v>1</v>
      </c>
      <c r="G85" s="211"/>
      <c r="H85" s="212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2:22" ht="24.6" customHeight="1" x14ac:dyDescent="0.3">
      <c r="B86" s="207" t="s">
        <v>1389</v>
      </c>
      <c r="C86" s="208"/>
      <c r="D86" s="209" t="s">
        <v>784</v>
      </c>
      <c r="E86" s="210" t="s">
        <v>632</v>
      </c>
      <c r="F86" s="207">
        <v>1</v>
      </c>
      <c r="G86" s="211"/>
      <c r="H86" s="212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2:22" ht="24.6" customHeight="1" x14ac:dyDescent="0.3">
      <c r="B87" s="207" t="s">
        <v>1390</v>
      </c>
      <c r="C87" s="208"/>
      <c r="D87" s="209" t="s">
        <v>786</v>
      </c>
      <c r="E87" s="210" t="s">
        <v>632</v>
      </c>
      <c r="F87" s="207">
        <v>1</v>
      </c>
      <c r="G87" s="211"/>
      <c r="H87" s="212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2:22" ht="24.6" customHeight="1" x14ac:dyDescent="0.3">
      <c r="B88" s="207" t="s">
        <v>1391</v>
      </c>
      <c r="C88" s="208"/>
      <c r="D88" s="209" t="s">
        <v>788</v>
      </c>
      <c r="E88" s="210" t="s">
        <v>632</v>
      </c>
      <c r="F88" s="207">
        <v>1</v>
      </c>
      <c r="G88" s="211"/>
      <c r="H88" s="212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2:22" ht="24.6" customHeight="1" x14ac:dyDescent="0.3">
      <c r="B89" s="207" t="s">
        <v>1392</v>
      </c>
      <c r="C89" s="208"/>
      <c r="D89" s="209" t="s">
        <v>790</v>
      </c>
      <c r="E89" s="210" t="s">
        <v>632</v>
      </c>
      <c r="F89" s="207">
        <v>1</v>
      </c>
      <c r="G89" s="211"/>
      <c r="H89" s="212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2:22" ht="24.6" customHeight="1" x14ac:dyDescent="0.3">
      <c r="B90" s="207" t="s">
        <v>1393</v>
      </c>
      <c r="C90" s="208"/>
      <c r="D90" s="209" t="s">
        <v>792</v>
      </c>
      <c r="E90" s="210" t="s">
        <v>632</v>
      </c>
      <c r="F90" s="207">
        <v>1</v>
      </c>
      <c r="G90" s="211"/>
      <c r="H90" s="212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2:22" ht="24.6" customHeight="1" x14ac:dyDescent="0.3">
      <c r="B91" s="207" t="s">
        <v>1394</v>
      </c>
      <c r="C91" s="208"/>
      <c r="D91" s="209" t="s">
        <v>794</v>
      </c>
      <c r="E91" s="210" t="s">
        <v>632</v>
      </c>
      <c r="F91" s="207">
        <v>1</v>
      </c>
      <c r="G91" s="211"/>
      <c r="H91" s="212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2:22" ht="24.6" customHeight="1" x14ac:dyDescent="0.3">
      <c r="B92" s="207" t="s">
        <v>1395</v>
      </c>
      <c r="C92" s="208"/>
      <c r="D92" s="209" t="s">
        <v>796</v>
      </c>
      <c r="E92" s="210" t="s">
        <v>632</v>
      </c>
      <c r="F92" s="207">
        <v>1</v>
      </c>
      <c r="G92" s="211"/>
      <c r="H92" s="212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2:22" ht="24.6" customHeight="1" x14ac:dyDescent="0.3">
      <c r="B93" s="207" t="s">
        <v>1396</v>
      </c>
      <c r="C93" s="208"/>
      <c r="D93" s="209" t="s">
        <v>798</v>
      </c>
      <c r="E93" s="210" t="s">
        <v>632</v>
      </c>
      <c r="F93" s="207">
        <v>1</v>
      </c>
      <c r="G93" s="211"/>
      <c r="H93" s="212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2:22" ht="24.6" customHeight="1" x14ac:dyDescent="0.3">
      <c r="B94" s="207" t="s">
        <v>1397</v>
      </c>
      <c r="C94" s="208"/>
      <c r="D94" s="209" t="s">
        <v>800</v>
      </c>
      <c r="E94" s="210" t="s">
        <v>632</v>
      </c>
      <c r="F94" s="207">
        <v>1</v>
      </c>
      <c r="G94" s="211"/>
      <c r="H94" s="212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2:22" ht="24.6" customHeight="1" x14ac:dyDescent="0.3">
      <c r="B95" s="207" t="s">
        <v>1398</v>
      </c>
      <c r="C95" s="208"/>
      <c r="D95" s="209" t="s">
        <v>802</v>
      </c>
      <c r="E95" s="210" t="s">
        <v>632</v>
      </c>
      <c r="F95" s="207">
        <v>1</v>
      </c>
      <c r="G95" s="211"/>
      <c r="H95" s="212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2:22" ht="24.6" customHeight="1" x14ac:dyDescent="0.3">
      <c r="B96" s="207" t="s">
        <v>1399</v>
      </c>
      <c r="C96" s="208"/>
      <c r="D96" s="209" t="s">
        <v>804</v>
      </c>
      <c r="E96" s="210" t="s">
        <v>632</v>
      </c>
      <c r="F96" s="207">
        <v>1</v>
      </c>
      <c r="G96" s="211"/>
      <c r="H96" s="212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2:22" ht="24.6" customHeight="1" x14ac:dyDescent="0.3">
      <c r="B97" s="207" t="s">
        <v>1400</v>
      </c>
      <c r="C97" s="208"/>
      <c r="D97" s="209" t="s">
        <v>806</v>
      </c>
      <c r="E97" s="210" t="s">
        <v>632</v>
      </c>
      <c r="F97" s="207">
        <v>1</v>
      </c>
      <c r="G97" s="211"/>
      <c r="H97" s="212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2:22" ht="24.6" customHeight="1" x14ac:dyDescent="0.3">
      <c r="B98" s="207" t="s">
        <v>1401</v>
      </c>
      <c r="C98" s="208"/>
      <c r="D98" s="209" t="s">
        <v>808</v>
      </c>
      <c r="E98" s="210" t="s">
        <v>632</v>
      </c>
      <c r="F98" s="207">
        <v>1</v>
      </c>
      <c r="G98" s="211"/>
      <c r="H98" s="212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2:22" ht="24.6" customHeight="1" x14ac:dyDescent="0.3">
      <c r="B99" s="207" t="s">
        <v>1402</v>
      </c>
      <c r="C99" s="208"/>
      <c r="D99" s="209" t="s">
        <v>810</v>
      </c>
      <c r="E99" s="210" t="s">
        <v>632</v>
      </c>
      <c r="F99" s="207">
        <v>1</v>
      </c>
      <c r="G99" s="211"/>
      <c r="H99" s="212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2:22" ht="24.6" customHeight="1" x14ac:dyDescent="0.3">
      <c r="B100" s="207" t="s">
        <v>1403</v>
      </c>
      <c r="C100" s="208"/>
      <c r="D100" s="209" t="s">
        <v>812</v>
      </c>
      <c r="E100" s="210" t="s">
        <v>632</v>
      </c>
      <c r="F100" s="207">
        <v>1</v>
      </c>
      <c r="G100" s="211"/>
      <c r="H100" s="212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2:22" ht="24.6" customHeight="1" x14ac:dyDescent="0.3">
      <c r="B101" s="207" t="s">
        <v>1404</v>
      </c>
      <c r="C101" s="208"/>
      <c r="D101" s="209" t="s">
        <v>814</v>
      </c>
      <c r="E101" s="210" t="s">
        <v>632</v>
      </c>
      <c r="F101" s="207">
        <v>1</v>
      </c>
      <c r="G101" s="211"/>
      <c r="H101" s="212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2:22" ht="24.6" customHeight="1" x14ac:dyDescent="0.3">
      <c r="B102" s="207" t="s">
        <v>1405</v>
      </c>
      <c r="C102" s="208"/>
      <c r="D102" s="209" t="s">
        <v>816</v>
      </c>
      <c r="E102" s="210" t="s">
        <v>632</v>
      </c>
      <c r="F102" s="207">
        <v>1</v>
      </c>
      <c r="G102" s="211"/>
      <c r="H102" s="212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2:22" ht="24.6" customHeight="1" x14ac:dyDescent="0.3">
      <c r="B103" s="207" t="s">
        <v>1406</v>
      </c>
      <c r="C103" s="208"/>
      <c r="D103" s="209" t="s">
        <v>818</v>
      </c>
      <c r="E103" s="210" t="s">
        <v>632</v>
      </c>
      <c r="F103" s="207">
        <v>1</v>
      </c>
      <c r="G103" s="211"/>
      <c r="H103" s="212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2:22" ht="24.6" customHeight="1" x14ac:dyDescent="0.3">
      <c r="B104" s="207" t="s">
        <v>1407</v>
      </c>
      <c r="C104" s="208"/>
      <c r="D104" s="209" t="s">
        <v>820</v>
      </c>
      <c r="E104" s="210" t="s">
        <v>632</v>
      </c>
      <c r="F104" s="207">
        <v>1</v>
      </c>
      <c r="G104" s="211"/>
      <c r="H104" s="212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2:22" ht="24.6" customHeight="1" x14ac:dyDescent="0.3">
      <c r="B105" s="207" t="s">
        <v>1408</v>
      </c>
      <c r="C105" s="208"/>
      <c r="D105" s="209" t="s">
        <v>822</v>
      </c>
      <c r="E105" s="210" t="s">
        <v>632</v>
      </c>
      <c r="F105" s="207">
        <v>1</v>
      </c>
      <c r="G105" s="211"/>
      <c r="H105" s="212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2:22" ht="24.6" customHeight="1" x14ac:dyDescent="0.3">
      <c r="B106" s="207" t="s">
        <v>1409</v>
      </c>
      <c r="C106" s="208"/>
      <c r="D106" s="209" t="s">
        <v>824</v>
      </c>
      <c r="E106" s="210" t="s">
        <v>632</v>
      </c>
      <c r="F106" s="207">
        <v>1</v>
      </c>
      <c r="G106" s="211"/>
      <c r="H106" s="212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2:22" ht="24.6" customHeight="1" x14ac:dyDescent="0.3">
      <c r="B107" s="207" t="s">
        <v>1410</v>
      </c>
      <c r="C107" s="208"/>
      <c r="D107" s="209" t="s">
        <v>826</v>
      </c>
      <c r="E107" s="210" t="s">
        <v>632</v>
      </c>
      <c r="F107" s="207">
        <v>1</v>
      </c>
      <c r="G107" s="211"/>
      <c r="H107" s="212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2:22" ht="24.6" customHeight="1" x14ac:dyDescent="0.3">
      <c r="B108" s="207" t="s">
        <v>1411</v>
      </c>
      <c r="C108" s="208"/>
      <c r="D108" s="209" t="s">
        <v>828</v>
      </c>
      <c r="E108" s="210" t="s">
        <v>632</v>
      </c>
      <c r="F108" s="207">
        <v>1</v>
      </c>
      <c r="G108" s="211"/>
      <c r="H108" s="212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2:22" ht="24.6" customHeight="1" x14ac:dyDescent="0.3">
      <c r="B109" s="207" t="s">
        <v>1412</v>
      </c>
      <c r="C109" s="208"/>
      <c r="D109" s="209" t="s">
        <v>830</v>
      </c>
      <c r="E109" s="210" t="s">
        <v>632</v>
      </c>
      <c r="F109" s="207">
        <v>1</v>
      </c>
      <c r="G109" s="211"/>
      <c r="H109" s="212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2:22" ht="24.6" customHeight="1" x14ac:dyDescent="0.3">
      <c r="B110" s="207" t="s">
        <v>1413</v>
      </c>
      <c r="C110" s="208"/>
      <c r="D110" s="209" t="s">
        <v>832</v>
      </c>
      <c r="E110" s="210" t="s">
        <v>632</v>
      </c>
      <c r="F110" s="207">
        <v>1</v>
      </c>
      <c r="G110" s="211"/>
      <c r="H110" s="212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2:22" ht="24.6" customHeight="1" x14ac:dyDescent="0.3">
      <c r="B111" s="207" t="s">
        <v>1414</v>
      </c>
      <c r="C111" s="208"/>
      <c r="D111" s="209" t="s">
        <v>834</v>
      </c>
      <c r="E111" s="210" t="s">
        <v>632</v>
      </c>
      <c r="F111" s="207">
        <v>1</v>
      </c>
      <c r="G111" s="211"/>
      <c r="H111" s="212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2:22" ht="24.6" customHeight="1" x14ac:dyDescent="0.3">
      <c r="B112" s="207" t="s">
        <v>1415</v>
      </c>
      <c r="C112" s="208"/>
      <c r="D112" s="209" t="s">
        <v>836</v>
      </c>
      <c r="E112" s="210" t="s">
        <v>632</v>
      </c>
      <c r="F112" s="207">
        <v>1</v>
      </c>
      <c r="G112" s="211"/>
      <c r="H112" s="212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2:22" ht="24.6" customHeight="1" x14ac:dyDescent="0.3">
      <c r="B113" s="207" t="s">
        <v>1416</v>
      </c>
      <c r="C113" s="208"/>
      <c r="D113" s="209" t="s">
        <v>838</v>
      </c>
      <c r="E113" s="210" t="s">
        <v>632</v>
      </c>
      <c r="F113" s="207">
        <v>1</v>
      </c>
      <c r="G113" s="211"/>
      <c r="H113" s="212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2:22" ht="24.6" customHeight="1" x14ac:dyDescent="0.3">
      <c r="B114" s="207" t="s">
        <v>1417</v>
      </c>
      <c r="C114" s="208"/>
      <c r="D114" s="209" t="s">
        <v>840</v>
      </c>
      <c r="E114" s="210" t="s">
        <v>632</v>
      </c>
      <c r="F114" s="207">
        <v>1</v>
      </c>
      <c r="G114" s="211"/>
      <c r="H114" s="212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2:22" ht="24.6" customHeight="1" x14ac:dyDescent="0.3">
      <c r="B115" s="207" t="s">
        <v>1418</v>
      </c>
      <c r="C115" s="208"/>
      <c r="D115" s="209" t="s">
        <v>842</v>
      </c>
      <c r="E115" s="210" t="s">
        <v>632</v>
      </c>
      <c r="F115" s="207">
        <v>1</v>
      </c>
      <c r="G115" s="211"/>
      <c r="H115" s="212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2:22" ht="24.6" customHeight="1" x14ac:dyDescent="0.3">
      <c r="B116" s="207" t="s">
        <v>1419</v>
      </c>
      <c r="C116" s="208"/>
      <c r="D116" s="209" t="s">
        <v>844</v>
      </c>
      <c r="E116" s="210" t="s">
        <v>632</v>
      </c>
      <c r="F116" s="207">
        <v>1</v>
      </c>
      <c r="G116" s="211"/>
      <c r="H116" s="212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2:22" ht="24.6" customHeight="1" x14ac:dyDescent="0.3">
      <c r="B117" s="207" t="s">
        <v>1420</v>
      </c>
      <c r="C117" s="208"/>
      <c r="D117" s="209" t="s">
        <v>846</v>
      </c>
      <c r="E117" s="210" t="s">
        <v>632</v>
      </c>
      <c r="F117" s="207">
        <v>1</v>
      </c>
      <c r="G117" s="211"/>
      <c r="H117" s="212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2:22" ht="24.6" customHeight="1" x14ac:dyDescent="0.3">
      <c r="B118" s="207" t="s">
        <v>1421</v>
      </c>
      <c r="C118" s="208"/>
      <c r="D118" s="209" t="s">
        <v>848</v>
      </c>
      <c r="E118" s="210" t="s">
        <v>632</v>
      </c>
      <c r="F118" s="207">
        <v>1</v>
      </c>
      <c r="G118" s="211"/>
      <c r="H118" s="212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2:22" ht="24.6" customHeight="1" x14ac:dyDescent="0.3">
      <c r="B119" s="207" t="s">
        <v>1422</v>
      </c>
      <c r="C119" s="208"/>
      <c r="D119" s="209" t="s">
        <v>850</v>
      </c>
      <c r="E119" s="210" t="s">
        <v>632</v>
      </c>
      <c r="F119" s="207">
        <v>1</v>
      </c>
      <c r="G119" s="211"/>
      <c r="H119" s="212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2:22" ht="24.6" customHeight="1" x14ac:dyDescent="0.3">
      <c r="B120" s="207" t="s">
        <v>1423</v>
      </c>
      <c r="C120" s="208"/>
      <c r="D120" s="209" t="s">
        <v>852</v>
      </c>
      <c r="E120" s="210" t="s">
        <v>632</v>
      </c>
      <c r="F120" s="207">
        <v>1</v>
      </c>
      <c r="G120" s="211"/>
      <c r="H120" s="212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2:22" ht="24.6" customHeight="1" x14ac:dyDescent="0.3">
      <c r="B121" s="207" t="s">
        <v>1424</v>
      </c>
      <c r="C121" s="208"/>
      <c r="D121" s="209" t="s">
        <v>854</v>
      </c>
      <c r="E121" s="210" t="s">
        <v>632</v>
      </c>
      <c r="F121" s="207">
        <v>1</v>
      </c>
      <c r="G121" s="211"/>
      <c r="H121" s="212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2:22" ht="24.6" customHeight="1" x14ac:dyDescent="0.3">
      <c r="B122" s="207" t="s">
        <v>1425</v>
      </c>
      <c r="C122" s="208"/>
      <c r="D122" s="209" t="s">
        <v>856</v>
      </c>
      <c r="E122" s="210" t="s">
        <v>632</v>
      </c>
      <c r="F122" s="207">
        <v>1</v>
      </c>
      <c r="G122" s="211"/>
      <c r="H122" s="212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2:22" ht="24.6" customHeight="1" x14ac:dyDescent="0.3">
      <c r="B123" s="207" t="s">
        <v>1426</v>
      </c>
      <c r="C123" s="208"/>
      <c r="D123" s="209" t="s">
        <v>858</v>
      </c>
      <c r="E123" s="210" t="s">
        <v>632</v>
      </c>
      <c r="F123" s="207">
        <v>1</v>
      </c>
      <c r="G123" s="211"/>
      <c r="H123" s="212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2:22" ht="24.6" customHeight="1" x14ac:dyDescent="0.3">
      <c r="B124" s="207" t="s">
        <v>1427</v>
      </c>
      <c r="C124" s="208"/>
      <c r="D124" s="209" t="s">
        <v>860</v>
      </c>
      <c r="E124" s="210" t="s">
        <v>632</v>
      </c>
      <c r="F124" s="207">
        <v>1</v>
      </c>
      <c r="G124" s="211"/>
      <c r="H124" s="212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2:22" ht="24.6" customHeight="1" x14ac:dyDescent="0.3">
      <c r="B125" s="207" t="s">
        <v>1428</v>
      </c>
      <c r="C125" s="208"/>
      <c r="D125" s="209" t="s">
        <v>862</v>
      </c>
      <c r="E125" s="210" t="s">
        <v>632</v>
      </c>
      <c r="F125" s="207">
        <v>1</v>
      </c>
      <c r="G125" s="211"/>
      <c r="H125" s="212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2:22" ht="24.6" customHeight="1" x14ac:dyDescent="0.3">
      <c r="B126" s="207" t="s">
        <v>1429</v>
      </c>
      <c r="C126" s="208"/>
      <c r="D126" s="209" t="s">
        <v>864</v>
      </c>
      <c r="E126" s="210" t="s">
        <v>632</v>
      </c>
      <c r="F126" s="207">
        <v>1</v>
      </c>
      <c r="G126" s="211"/>
      <c r="H126" s="212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2:22" ht="24.6" customHeight="1" x14ac:dyDescent="0.3">
      <c r="B127" s="207" t="s">
        <v>1430</v>
      </c>
      <c r="C127" s="208"/>
      <c r="D127" s="209" t="s">
        <v>866</v>
      </c>
      <c r="E127" s="210" t="s">
        <v>632</v>
      </c>
      <c r="F127" s="207">
        <v>1</v>
      </c>
      <c r="G127" s="211"/>
      <c r="H127" s="212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2:22" ht="24.6" customHeight="1" x14ac:dyDescent="0.3">
      <c r="B128" s="207" t="s">
        <v>1431</v>
      </c>
      <c r="C128" s="208"/>
      <c r="D128" s="209" t="s">
        <v>868</v>
      </c>
      <c r="E128" s="210" t="s">
        <v>632</v>
      </c>
      <c r="F128" s="207">
        <v>1</v>
      </c>
      <c r="G128" s="211"/>
      <c r="H128" s="212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2:22" ht="24.6" customHeight="1" x14ac:dyDescent="0.3">
      <c r="B129" s="207" t="s">
        <v>1432</v>
      </c>
      <c r="C129" s="208"/>
      <c r="D129" s="209" t="s">
        <v>870</v>
      </c>
      <c r="E129" s="210" t="s">
        <v>632</v>
      </c>
      <c r="F129" s="207">
        <v>1</v>
      </c>
      <c r="G129" s="211"/>
      <c r="H129" s="212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2:22" ht="24.6" customHeight="1" x14ac:dyDescent="0.3">
      <c r="B130" s="207" t="s">
        <v>1433</v>
      </c>
      <c r="C130" s="208"/>
      <c r="D130" s="209" t="s">
        <v>872</v>
      </c>
      <c r="E130" s="210" t="s">
        <v>632</v>
      </c>
      <c r="F130" s="207">
        <v>1</v>
      </c>
      <c r="G130" s="211"/>
      <c r="H130" s="212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2:22" ht="24.6" customHeight="1" x14ac:dyDescent="0.3">
      <c r="B131" s="207" t="s">
        <v>1434</v>
      </c>
      <c r="C131" s="208"/>
      <c r="D131" s="209" t="s">
        <v>874</v>
      </c>
      <c r="E131" s="210" t="s">
        <v>632</v>
      </c>
      <c r="F131" s="207">
        <v>1</v>
      </c>
      <c r="G131" s="211"/>
      <c r="H131" s="212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2:22" ht="24.6" customHeight="1" x14ac:dyDescent="0.3">
      <c r="B132" s="207" t="s">
        <v>1435</v>
      </c>
      <c r="C132" s="208"/>
      <c r="D132" s="209" t="s">
        <v>876</v>
      </c>
      <c r="E132" s="210" t="s">
        <v>632</v>
      </c>
      <c r="F132" s="207">
        <v>1</v>
      </c>
      <c r="G132" s="211"/>
      <c r="H132" s="212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2:22" ht="24.6" customHeight="1" x14ac:dyDescent="0.3">
      <c r="B133" s="207" t="s">
        <v>1436</v>
      </c>
      <c r="C133" s="208"/>
      <c r="D133" s="209" t="s">
        <v>878</v>
      </c>
      <c r="E133" s="210" t="s">
        <v>632</v>
      </c>
      <c r="F133" s="207">
        <v>1</v>
      </c>
      <c r="G133" s="211"/>
      <c r="H133" s="212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2:22" ht="24.6" customHeight="1" x14ac:dyDescent="0.3">
      <c r="B134" s="207" t="s">
        <v>1437</v>
      </c>
      <c r="C134" s="208"/>
      <c r="D134" s="209" t="s">
        <v>880</v>
      </c>
      <c r="E134" s="210" t="s">
        <v>632</v>
      </c>
      <c r="F134" s="207">
        <v>1</v>
      </c>
      <c r="G134" s="211"/>
      <c r="H134" s="212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2:22" ht="24.6" customHeight="1" x14ac:dyDescent="0.3">
      <c r="B135" s="207" t="s">
        <v>1438</v>
      </c>
      <c r="C135" s="208"/>
      <c r="D135" s="209" t="s">
        <v>882</v>
      </c>
      <c r="E135" s="210" t="s">
        <v>632</v>
      </c>
      <c r="F135" s="207">
        <v>1</v>
      </c>
      <c r="G135" s="211"/>
      <c r="H135" s="212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2:22" ht="24.6" customHeight="1" x14ac:dyDescent="0.3">
      <c r="B136" s="207" t="s">
        <v>1439</v>
      </c>
      <c r="C136" s="208"/>
      <c r="D136" s="209" t="s">
        <v>884</v>
      </c>
      <c r="E136" s="210" t="s">
        <v>632</v>
      </c>
      <c r="F136" s="207">
        <v>1</v>
      </c>
      <c r="G136" s="211"/>
      <c r="H136" s="212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2:22" ht="24.6" customHeight="1" x14ac:dyDescent="0.3">
      <c r="B137" s="207" t="s">
        <v>1440</v>
      </c>
      <c r="C137" s="208"/>
      <c r="D137" s="209" t="s">
        <v>886</v>
      </c>
      <c r="E137" s="210" t="s">
        <v>632</v>
      </c>
      <c r="F137" s="207">
        <v>1</v>
      </c>
      <c r="G137" s="211"/>
      <c r="H137" s="212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2:22" ht="24.6" customHeight="1" x14ac:dyDescent="0.3">
      <c r="B138" s="207" t="s">
        <v>1441</v>
      </c>
      <c r="C138" s="208"/>
      <c r="D138" s="209" t="s">
        <v>888</v>
      </c>
      <c r="E138" s="210" t="s">
        <v>632</v>
      </c>
      <c r="F138" s="207">
        <v>1</v>
      </c>
      <c r="G138" s="211"/>
      <c r="H138" s="212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2:22" ht="24.6" customHeight="1" x14ac:dyDescent="0.3">
      <c r="B139" s="207" t="s">
        <v>1442</v>
      </c>
      <c r="C139" s="208"/>
      <c r="D139" s="209" t="s">
        <v>890</v>
      </c>
      <c r="E139" s="210" t="s">
        <v>632</v>
      </c>
      <c r="F139" s="207">
        <v>1</v>
      </c>
      <c r="G139" s="211"/>
      <c r="H139" s="212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2:22" ht="24.6" customHeight="1" x14ac:dyDescent="0.3">
      <c r="B140" s="207" t="s">
        <v>1443</v>
      </c>
      <c r="C140" s="208"/>
      <c r="D140" s="209" t="s">
        <v>892</v>
      </c>
      <c r="E140" s="210" t="s">
        <v>632</v>
      </c>
      <c r="F140" s="207">
        <v>1</v>
      </c>
      <c r="G140" s="211"/>
      <c r="H140" s="212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2:22" ht="24.6" customHeight="1" x14ac:dyDescent="0.3">
      <c r="B141" s="207" t="s">
        <v>1444</v>
      </c>
      <c r="C141" s="208"/>
      <c r="D141" s="209" t="s">
        <v>894</v>
      </c>
      <c r="E141" s="210" t="s">
        <v>632</v>
      </c>
      <c r="F141" s="207">
        <v>1</v>
      </c>
      <c r="G141" s="211"/>
      <c r="H141" s="212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2:22" ht="24.6" customHeight="1" x14ac:dyDescent="0.3">
      <c r="B142" s="207" t="s">
        <v>1445</v>
      </c>
      <c r="C142" s="208"/>
      <c r="D142" s="209" t="s">
        <v>896</v>
      </c>
      <c r="E142" s="210" t="s">
        <v>632</v>
      </c>
      <c r="F142" s="207">
        <v>1</v>
      </c>
      <c r="G142" s="211"/>
      <c r="H142" s="212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2:22" ht="24.6" customHeight="1" x14ac:dyDescent="0.3">
      <c r="B143" s="207" t="s">
        <v>1446</v>
      </c>
      <c r="C143" s="208"/>
      <c r="D143" s="209" t="s">
        <v>898</v>
      </c>
      <c r="E143" s="210" t="s">
        <v>632</v>
      </c>
      <c r="F143" s="207">
        <v>1</v>
      </c>
      <c r="G143" s="211"/>
      <c r="H143" s="212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2:22" ht="24.6" customHeight="1" x14ac:dyDescent="0.3">
      <c r="B144" s="207" t="s">
        <v>1447</v>
      </c>
      <c r="C144" s="208"/>
      <c r="D144" s="209" t="s">
        <v>900</v>
      </c>
      <c r="E144" s="210" t="s">
        <v>632</v>
      </c>
      <c r="F144" s="207">
        <v>1</v>
      </c>
      <c r="G144" s="211"/>
      <c r="H144" s="212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2:22" ht="24.6" customHeight="1" x14ac:dyDescent="0.3">
      <c r="B145" s="207" t="s">
        <v>1448</v>
      </c>
      <c r="C145" s="208"/>
      <c r="D145" s="209" t="s">
        <v>902</v>
      </c>
      <c r="E145" s="210" t="s">
        <v>632</v>
      </c>
      <c r="F145" s="207">
        <v>1</v>
      </c>
      <c r="G145" s="211"/>
      <c r="H145" s="212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2:22" ht="24.6" customHeight="1" x14ac:dyDescent="0.3">
      <c r="B146" s="207" t="s">
        <v>1449</v>
      </c>
      <c r="C146" s="208"/>
      <c r="D146" s="209" t="s">
        <v>904</v>
      </c>
      <c r="E146" s="210" t="s">
        <v>632</v>
      </c>
      <c r="F146" s="207">
        <v>1</v>
      </c>
      <c r="G146" s="211"/>
      <c r="H146" s="212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2:22" ht="24.6" customHeight="1" x14ac:dyDescent="0.3">
      <c r="B147" s="207" t="s">
        <v>1450</v>
      </c>
      <c r="C147" s="208"/>
      <c r="D147" s="209" t="s">
        <v>906</v>
      </c>
      <c r="E147" s="210" t="s">
        <v>632</v>
      </c>
      <c r="F147" s="207">
        <v>1</v>
      </c>
      <c r="G147" s="211"/>
      <c r="H147" s="212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2:22" ht="24.6" customHeight="1" x14ac:dyDescent="0.3">
      <c r="B148" s="207" t="s">
        <v>1451</v>
      </c>
      <c r="C148" s="208"/>
      <c r="D148" s="209" t="s">
        <v>908</v>
      </c>
      <c r="E148" s="210" t="s">
        <v>632</v>
      </c>
      <c r="F148" s="207">
        <v>1</v>
      </c>
      <c r="G148" s="211"/>
      <c r="H148" s="212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2:22" ht="24.6" customHeight="1" x14ac:dyDescent="0.3">
      <c r="B149" s="207" t="s">
        <v>1452</v>
      </c>
      <c r="C149" s="208"/>
      <c r="D149" s="209" t="s">
        <v>910</v>
      </c>
      <c r="E149" s="210" t="s">
        <v>632</v>
      </c>
      <c r="F149" s="207">
        <v>1</v>
      </c>
      <c r="G149" s="211"/>
      <c r="H149" s="212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2:22" ht="24.6" customHeight="1" x14ac:dyDescent="0.3">
      <c r="B150" s="207" t="s">
        <v>1453</v>
      </c>
      <c r="C150" s="208"/>
      <c r="D150" s="209" t="s">
        <v>912</v>
      </c>
      <c r="E150" s="210" t="s">
        <v>632</v>
      </c>
      <c r="F150" s="207">
        <v>1</v>
      </c>
      <c r="G150" s="211"/>
      <c r="H150" s="212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2:22" ht="24.6" customHeight="1" x14ac:dyDescent="0.3">
      <c r="B151" s="207" t="s">
        <v>1454</v>
      </c>
      <c r="C151" s="208"/>
      <c r="D151" s="209" t="s">
        <v>914</v>
      </c>
      <c r="E151" s="210" t="s">
        <v>632</v>
      </c>
      <c r="F151" s="207">
        <v>1</v>
      </c>
      <c r="G151" s="211"/>
      <c r="H151" s="212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2:22" ht="24.6" customHeight="1" x14ac:dyDescent="0.3">
      <c r="B152" s="207" t="s">
        <v>1455</v>
      </c>
      <c r="C152" s="208"/>
      <c r="D152" s="209" t="s">
        <v>916</v>
      </c>
      <c r="E152" s="210" t="s">
        <v>632</v>
      </c>
      <c r="F152" s="207">
        <v>1</v>
      </c>
      <c r="G152" s="211"/>
      <c r="H152" s="212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2:22" ht="24.6" customHeight="1" x14ac:dyDescent="0.3">
      <c r="B153" s="207" t="s">
        <v>1456</v>
      </c>
      <c r="C153" s="208"/>
      <c r="D153" s="209" t="s">
        <v>918</v>
      </c>
      <c r="E153" s="210" t="s">
        <v>632</v>
      </c>
      <c r="F153" s="207">
        <v>1</v>
      </c>
      <c r="G153" s="211"/>
      <c r="H153" s="212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2:22" ht="24.6" customHeight="1" x14ac:dyDescent="0.3">
      <c r="B154" s="207" t="s">
        <v>1457</v>
      </c>
      <c r="C154" s="208"/>
      <c r="D154" s="209" t="s">
        <v>920</v>
      </c>
      <c r="E154" s="210" t="s">
        <v>632</v>
      </c>
      <c r="F154" s="207">
        <v>1</v>
      </c>
      <c r="G154" s="211"/>
      <c r="H154" s="212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2:22" ht="24.6" customHeight="1" x14ac:dyDescent="0.3">
      <c r="B155" s="207" t="s">
        <v>1458</v>
      </c>
      <c r="C155" s="208"/>
      <c r="D155" s="209" t="s">
        <v>922</v>
      </c>
      <c r="E155" s="210" t="s">
        <v>632</v>
      </c>
      <c r="F155" s="207">
        <v>1</v>
      </c>
      <c r="G155" s="211"/>
      <c r="H155" s="212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2:22" ht="24.6" customHeight="1" x14ac:dyDescent="0.3">
      <c r="B156" s="207" t="s">
        <v>1459</v>
      </c>
      <c r="C156" s="208"/>
      <c r="D156" s="209" t="s">
        <v>924</v>
      </c>
      <c r="E156" s="210" t="s">
        <v>632</v>
      </c>
      <c r="F156" s="207">
        <v>1</v>
      </c>
      <c r="G156" s="211"/>
      <c r="H156" s="212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2:22" ht="24.6" customHeight="1" x14ac:dyDescent="0.3">
      <c r="B157" s="207" t="s">
        <v>1460</v>
      </c>
      <c r="C157" s="208"/>
      <c r="D157" s="209" t="s">
        <v>926</v>
      </c>
      <c r="E157" s="210" t="s">
        <v>632</v>
      </c>
      <c r="F157" s="207">
        <v>1</v>
      </c>
      <c r="G157" s="211"/>
      <c r="H157" s="212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2:22" ht="24.6" customHeight="1" x14ac:dyDescent="0.3">
      <c r="B158" s="207" t="s">
        <v>1461</v>
      </c>
      <c r="C158" s="208"/>
      <c r="D158" s="209" t="s">
        <v>928</v>
      </c>
      <c r="E158" s="210" t="s">
        <v>632</v>
      </c>
      <c r="F158" s="207">
        <v>1</v>
      </c>
      <c r="G158" s="211"/>
      <c r="H158" s="212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2:22" ht="24.6" customHeight="1" x14ac:dyDescent="0.3">
      <c r="B159" s="207" t="s">
        <v>1462</v>
      </c>
      <c r="C159" s="208"/>
      <c r="D159" s="209" t="s">
        <v>930</v>
      </c>
      <c r="E159" s="210" t="s">
        <v>632</v>
      </c>
      <c r="F159" s="207">
        <v>1</v>
      </c>
      <c r="G159" s="211"/>
      <c r="H159" s="212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2:22" ht="24.6" customHeight="1" x14ac:dyDescent="0.3">
      <c r="B160" s="207" t="s">
        <v>1463</v>
      </c>
      <c r="C160" s="208"/>
      <c r="D160" s="209" t="s">
        <v>932</v>
      </c>
      <c r="E160" s="210" t="s">
        <v>632</v>
      </c>
      <c r="F160" s="207">
        <v>1</v>
      </c>
      <c r="G160" s="211"/>
      <c r="H160" s="212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2:22" ht="24.6" customHeight="1" x14ac:dyDescent="0.3">
      <c r="B161" s="207" t="s">
        <v>1464</v>
      </c>
      <c r="C161" s="208"/>
      <c r="D161" s="209" t="s">
        <v>934</v>
      </c>
      <c r="E161" s="210" t="s">
        <v>632</v>
      </c>
      <c r="F161" s="207">
        <v>1</v>
      </c>
      <c r="G161" s="211"/>
      <c r="H161" s="212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2:22" ht="24.6" customHeight="1" x14ac:dyDescent="0.3">
      <c r="B162" s="207" t="s">
        <v>1465</v>
      </c>
      <c r="C162" s="208"/>
      <c r="D162" s="209" t="s">
        <v>936</v>
      </c>
      <c r="E162" s="210" t="s">
        <v>632</v>
      </c>
      <c r="F162" s="207">
        <v>1</v>
      </c>
      <c r="G162" s="211"/>
      <c r="H162" s="212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2:22" ht="24.6" customHeight="1" x14ac:dyDescent="0.3">
      <c r="B163" s="207" t="s">
        <v>1466</v>
      </c>
      <c r="C163" s="208"/>
      <c r="D163" s="209" t="s">
        <v>938</v>
      </c>
      <c r="E163" s="210" t="s">
        <v>632</v>
      </c>
      <c r="F163" s="207">
        <v>1</v>
      </c>
      <c r="G163" s="211"/>
      <c r="H163" s="212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2:22" ht="24.6" customHeight="1" x14ac:dyDescent="0.3">
      <c r="B164" s="207" t="s">
        <v>1467</v>
      </c>
      <c r="C164" s="208"/>
      <c r="D164" s="209" t="s">
        <v>940</v>
      </c>
      <c r="E164" s="210" t="s">
        <v>632</v>
      </c>
      <c r="F164" s="207">
        <v>1</v>
      </c>
      <c r="G164" s="211"/>
      <c r="H164" s="212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2:22" ht="24.6" customHeight="1" x14ac:dyDescent="0.3">
      <c r="B165" s="207" t="s">
        <v>1468</v>
      </c>
      <c r="C165" s="208"/>
      <c r="D165" s="209" t="s">
        <v>942</v>
      </c>
      <c r="E165" s="210" t="s">
        <v>632</v>
      </c>
      <c r="F165" s="207">
        <v>1</v>
      </c>
      <c r="G165" s="211"/>
      <c r="H165" s="212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2:22" ht="24.6" customHeight="1" x14ac:dyDescent="0.3">
      <c r="B166" s="207" t="s">
        <v>1469</v>
      </c>
      <c r="C166" s="208"/>
      <c r="D166" s="209" t="s">
        <v>944</v>
      </c>
      <c r="E166" s="210" t="s">
        <v>632</v>
      </c>
      <c r="F166" s="207">
        <v>1</v>
      </c>
      <c r="G166" s="211"/>
      <c r="H166" s="212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2:22" ht="24.6" customHeight="1" x14ac:dyDescent="0.3">
      <c r="B167" s="207" t="s">
        <v>1470</v>
      </c>
      <c r="C167" s="208"/>
      <c r="D167" s="209" t="s">
        <v>946</v>
      </c>
      <c r="E167" s="210" t="s">
        <v>632</v>
      </c>
      <c r="F167" s="207">
        <v>1</v>
      </c>
      <c r="G167" s="211"/>
      <c r="H167" s="212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2:22" ht="24.6" customHeight="1" x14ac:dyDescent="0.3">
      <c r="B168" s="207" t="s">
        <v>1471</v>
      </c>
      <c r="C168" s="208"/>
      <c r="D168" s="209" t="s">
        <v>948</v>
      </c>
      <c r="E168" s="210" t="s">
        <v>632</v>
      </c>
      <c r="F168" s="207">
        <v>1</v>
      </c>
      <c r="G168" s="211"/>
      <c r="H168" s="212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2:22" ht="24.6" customHeight="1" x14ac:dyDescent="0.3">
      <c r="B169" s="207" t="s">
        <v>1472</v>
      </c>
      <c r="C169" s="208"/>
      <c r="D169" s="209" t="s">
        <v>950</v>
      </c>
      <c r="E169" s="210" t="s">
        <v>632</v>
      </c>
      <c r="F169" s="207">
        <v>1</v>
      </c>
      <c r="G169" s="211"/>
      <c r="H169" s="212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2:22" ht="24.6" customHeight="1" x14ac:dyDescent="0.3">
      <c r="B170" s="207" t="s">
        <v>1473</v>
      </c>
      <c r="C170" s="208"/>
      <c r="D170" s="209" t="s">
        <v>952</v>
      </c>
      <c r="E170" s="210" t="s">
        <v>632</v>
      </c>
      <c r="F170" s="207">
        <v>1</v>
      </c>
      <c r="G170" s="211"/>
      <c r="H170" s="212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2:22" ht="24.6" customHeight="1" x14ac:dyDescent="0.3">
      <c r="B171" s="207" t="s">
        <v>1474</v>
      </c>
      <c r="C171" s="208"/>
      <c r="D171" s="209" t="s">
        <v>954</v>
      </c>
      <c r="E171" s="210" t="s">
        <v>632</v>
      </c>
      <c r="F171" s="207">
        <v>1</v>
      </c>
      <c r="G171" s="211"/>
      <c r="H171" s="212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2:22" ht="24.6" customHeight="1" x14ac:dyDescent="0.3">
      <c r="B172" s="207" t="s">
        <v>1475</v>
      </c>
      <c r="C172" s="208"/>
      <c r="D172" s="209" t="s">
        <v>956</v>
      </c>
      <c r="E172" s="210" t="s">
        <v>632</v>
      </c>
      <c r="F172" s="207">
        <v>1</v>
      </c>
      <c r="G172" s="211"/>
      <c r="H172" s="212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2:22" ht="24.6" customHeight="1" x14ac:dyDescent="0.3">
      <c r="B173" s="207" t="s">
        <v>1476</v>
      </c>
      <c r="C173" s="208"/>
      <c r="D173" s="209" t="s">
        <v>958</v>
      </c>
      <c r="E173" s="210" t="s">
        <v>632</v>
      </c>
      <c r="F173" s="207">
        <v>1</v>
      </c>
      <c r="G173" s="211"/>
      <c r="H173" s="212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2:22" ht="24.6" customHeight="1" x14ac:dyDescent="0.3">
      <c r="B174" s="207" t="s">
        <v>1477</v>
      </c>
      <c r="C174" s="208"/>
      <c r="D174" s="209" t="s">
        <v>960</v>
      </c>
      <c r="E174" s="210" t="s">
        <v>632</v>
      </c>
      <c r="F174" s="207">
        <v>1</v>
      </c>
      <c r="G174" s="211"/>
      <c r="H174" s="212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2:22" ht="24.6" customHeight="1" x14ac:dyDescent="0.3">
      <c r="B175" s="207" t="s">
        <v>1478</v>
      </c>
      <c r="C175" s="208"/>
      <c r="D175" s="209" t="s">
        <v>962</v>
      </c>
      <c r="E175" s="210" t="s">
        <v>632</v>
      </c>
      <c r="F175" s="207">
        <v>1</v>
      </c>
      <c r="G175" s="211"/>
      <c r="H175" s="212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2:22" ht="24.6" customHeight="1" x14ac:dyDescent="0.3">
      <c r="B176" s="207" t="s">
        <v>1479</v>
      </c>
      <c r="C176" s="208"/>
      <c r="D176" s="209" t="s">
        <v>964</v>
      </c>
      <c r="E176" s="210" t="s">
        <v>632</v>
      </c>
      <c r="F176" s="207">
        <v>1</v>
      </c>
      <c r="G176" s="211"/>
      <c r="H176" s="212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2:22" ht="24.6" customHeight="1" x14ac:dyDescent="0.3">
      <c r="B177" s="207" t="s">
        <v>1480</v>
      </c>
      <c r="C177" s="208"/>
      <c r="D177" s="209" t="s">
        <v>966</v>
      </c>
      <c r="E177" s="210" t="s">
        <v>632</v>
      </c>
      <c r="F177" s="207">
        <v>1</v>
      </c>
      <c r="G177" s="211"/>
      <c r="H177" s="212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2:22" ht="24.6" customHeight="1" x14ac:dyDescent="0.3">
      <c r="B178" s="207"/>
      <c r="C178" s="208"/>
      <c r="D178" s="209"/>
      <c r="E178" s="210"/>
      <c r="F178" s="207"/>
      <c r="G178" s="211"/>
      <c r="H178" s="212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2:22" ht="24.6" customHeight="1" x14ac:dyDescent="0.3">
      <c r="B179" s="207"/>
      <c r="C179" s="208"/>
      <c r="D179" s="209"/>
      <c r="E179" s="210"/>
      <c r="F179" s="207"/>
      <c r="G179" s="211"/>
      <c r="H179" s="212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2:22" ht="24.6" customHeight="1" x14ac:dyDescent="0.3">
      <c r="B180" s="207"/>
      <c r="C180" s="208"/>
      <c r="D180" s="213"/>
      <c r="E180" s="210"/>
      <c r="F180" s="207"/>
      <c r="G180" s="211"/>
      <c r="H180" s="212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2:22" ht="24.6" customHeight="1" thickBot="1" x14ac:dyDescent="0.35">
      <c r="B181" s="207"/>
      <c r="C181" s="208"/>
      <c r="D181" s="214"/>
      <c r="E181" s="210"/>
      <c r="F181" s="207"/>
      <c r="G181" s="211"/>
      <c r="H181" s="212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2:22" ht="24.6" customHeight="1" thickBot="1" x14ac:dyDescent="0.3">
      <c r="B182" s="215" t="s">
        <v>967</v>
      </c>
      <c r="C182" s="215"/>
      <c r="D182" s="215"/>
      <c r="E182" s="215"/>
      <c r="F182" s="215"/>
      <c r="G182" s="216"/>
      <c r="H182" s="21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</sheetData>
  <mergeCells count="2">
    <mergeCell ref="B2:H2"/>
    <mergeCell ref="E3:F3"/>
  </mergeCells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9" fitToHeight="0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EDD9-14E9-4740-A409-34D2188AF7E7}">
  <sheetPr>
    <tabColor theme="9" tint="0.39997558519241921"/>
    <pageSetUpPr fitToPage="1"/>
  </sheetPr>
  <dimension ref="B1:I498"/>
  <sheetViews>
    <sheetView view="pageBreakPreview" topLeftCell="A419" zoomScaleNormal="70" zoomScaleSheetLayoutView="100" workbookViewId="0">
      <selection activeCell="E25" sqref="E25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4" style="5" customWidth="1"/>
    <col min="4" max="4" width="52.6640625" style="5" customWidth="1"/>
    <col min="5" max="5" width="9.6640625" style="5" customWidth="1"/>
    <col min="6" max="6" width="11.88671875" style="5" customWidth="1"/>
    <col min="7" max="7" width="13" style="5" customWidth="1"/>
    <col min="8" max="8" width="12.6640625" style="5" customWidth="1"/>
    <col min="9" max="9" width="18.88671875" style="5" customWidth="1"/>
    <col min="10" max="16384" width="9.109375" style="5"/>
  </cols>
  <sheetData>
    <row r="1" spans="2:9" ht="17.399999999999999" x14ac:dyDescent="0.3">
      <c r="B1" s="1"/>
      <c r="C1" s="1"/>
      <c r="D1" s="197"/>
      <c r="E1" s="198"/>
      <c r="F1" s="198"/>
      <c r="G1" s="198"/>
      <c r="H1" s="193"/>
    </row>
    <row r="2" spans="2:9" ht="24.6" customHeight="1" x14ac:dyDescent="0.25">
      <c r="B2" s="349" t="str">
        <f>'SUMMARY (2)'!B2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9" ht="15" customHeight="1" x14ac:dyDescent="0.3">
      <c r="B3" s="1" t="s">
        <v>618</v>
      </c>
      <c r="D3" s="1" t="str">
        <f>'SUMMARY (2)'!D4</f>
        <v>SCMU3-2526-0191-HO</v>
      </c>
      <c r="E3" s="381" t="s">
        <v>1</v>
      </c>
      <c r="F3" s="381"/>
      <c r="G3" s="382"/>
      <c r="H3" s="167" t="str">
        <f>'SCHED 1B-1_OR'!G3</f>
        <v>OR TAMBO DISTRICT</v>
      </c>
    </row>
    <row r="4" spans="2:9" ht="15" customHeight="1" x14ac:dyDescent="0.25">
      <c r="B4" s="1" t="s">
        <v>619</v>
      </c>
      <c r="D4" s="1" t="str">
        <f>'SUMMARY (2)'!D6</f>
        <v>Fire detection and prevention equipment</v>
      </c>
      <c r="E4" s="1"/>
      <c r="F4" s="1"/>
      <c r="G4" s="1"/>
      <c r="H4" s="167" t="str">
        <f>'SUMMARY (2)'!F5</f>
        <v xml:space="preserve">Cluster 1 </v>
      </c>
    </row>
    <row r="5" spans="2:9" ht="14.25" customHeight="1" x14ac:dyDescent="0.25">
      <c r="B5" s="1"/>
      <c r="C5" s="1"/>
      <c r="D5" s="1"/>
      <c r="E5" s="1"/>
      <c r="F5" s="1"/>
      <c r="G5" s="1"/>
      <c r="H5" s="193"/>
    </row>
    <row r="6" spans="2:9" s="200" customFormat="1" ht="15" customHeight="1" x14ac:dyDescent="0.25">
      <c r="B6" s="200" t="s">
        <v>1836</v>
      </c>
      <c r="D6" s="230" t="s">
        <v>1837</v>
      </c>
    </row>
    <row r="7" spans="2:9" ht="6" customHeight="1" thickBot="1" x14ac:dyDescent="0.3">
      <c r="B7" s="201"/>
      <c r="C7" s="201"/>
      <c r="D7" s="201"/>
      <c r="E7" s="201"/>
      <c r="F7" s="201"/>
      <c r="G7" s="201"/>
      <c r="H7" s="193"/>
    </row>
    <row r="8" spans="2:9" s="183" customFormat="1" ht="65.25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1838</v>
      </c>
      <c r="G8" s="202" t="s">
        <v>1839</v>
      </c>
      <c r="H8" s="202" t="s">
        <v>626</v>
      </c>
      <c r="I8" s="202" t="s">
        <v>627</v>
      </c>
    </row>
    <row r="9" spans="2:9" s="183" customFormat="1" ht="64.5" customHeight="1" thickBot="1" x14ac:dyDescent="0.35">
      <c r="B9" s="203">
        <v>1</v>
      </c>
      <c r="C9" s="203" t="s">
        <v>1840</v>
      </c>
      <c r="D9" s="231" t="s">
        <v>1841</v>
      </c>
      <c r="E9" s="205"/>
      <c r="F9" s="205"/>
      <c r="G9" s="205"/>
      <c r="H9" s="206"/>
      <c r="I9" s="206"/>
    </row>
    <row r="10" spans="2:9" s="183" customFormat="1" ht="45" customHeight="1" x14ac:dyDescent="0.3">
      <c r="B10" s="219" t="s">
        <v>630</v>
      </c>
      <c r="C10" s="219"/>
      <c r="D10" s="232" t="s">
        <v>1842</v>
      </c>
      <c r="E10" s="233"/>
      <c r="F10" s="233"/>
      <c r="G10" s="233"/>
      <c r="H10" s="234"/>
      <c r="I10" s="234"/>
    </row>
    <row r="11" spans="2:9" s="183" customFormat="1" ht="37.5" customHeight="1" x14ac:dyDescent="0.3">
      <c r="B11" s="207"/>
      <c r="C11" s="235"/>
      <c r="D11" s="236" t="s">
        <v>1843</v>
      </c>
      <c r="E11" s="207"/>
      <c r="F11" s="207"/>
      <c r="G11" s="207"/>
      <c r="H11" s="211"/>
      <c r="I11" s="211"/>
    </row>
    <row r="12" spans="2:9" s="183" customFormat="1" ht="14.4" x14ac:dyDescent="0.3">
      <c r="B12" s="207" t="s">
        <v>1844</v>
      </c>
      <c r="C12" s="235"/>
      <c r="D12" s="209" t="s">
        <v>662</v>
      </c>
      <c r="E12" s="210" t="s">
        <v>1845</v>
      </c>
      <c r="F12" s="207">
        <v>1</v>
      </c>
      <c r="G12" s="207">
        <v>3</v>
      </c>
      <c r="H12" s="211"/>
      <c r="I12" s="212"/>
    </row>
    <row r="13" spans="2:9" s="183" customFormat="1" ht="14.4" x14ac:dyDescent="0.3">
      <c r="B13" s="207" t="s">
        <v>1846</v>
      </c>
      <c r="C13" s="235"/>
      <c r="D13" s="209" t="s">
        <v>664</v>
      </c>
      <c r="E13" s="210" t="s">
        <v>1845</v>
      </c>
      <c r="F13" s="207">
        <v>1</v>
      </c>
      <c r="G13" s="207">
        <v>3</v>
      </c>
      <c r="H13" s="211"/>
      <c r="I13" s="212"/>
    </row>
    <row r="14" spans="2:9" s="183" customFormat="1" ht="14.4" x14ac:dyDescent="0.3">
      <c r="B14" s="207" t="s">
        <v>1847</v>
      </c>
      <c r="C14" s="235"/>
      <c r="D14" s="209" t="s">
        <v>808</v>
      </c>
      <c r="E14" s="210" t="s">
        <v>1845</v>
      </c>
      <c r="F14" s="207">
        <v>3</v>
      </c>
      <c r="G14" s="207">
        <v>3</v>
      </c>
      <c r="H14" s="211"/>
      <c r="I14" s="212"/>
    </row>
    <row r="15" spans="2:9" s="183" customFormat="1" ht="14.4" x14ac:dyDescent="0.3">
      <c r="B15" s="207" t="s">
        <v>1848</v>
      </c>
      <c r="C15" s="235"/>
      <c r="D15" s="209" t="s">
        <v>844</v>
      </c>
      <c r="E15" s="210" t="s">
        <v>1845</v>
      </c>
      <c r="F15" s="207">
        <v>2</v>
      </c>
      <c r="G15" s="207">
        <v>3</v>
      </c>
      <c r="H15" s="211"/>
      <c r="I15" s="212"/>
    </row>
    <row r="16" spans="2:9" s="183" customFormat="1" x14ac:dyDescent="0.3">
      <c r="B16" s="207"/>
      <c r="C16" s="235"/>
      <c r="D16" s="236"/>
      <c r="E16" s="207"/>
      <c r="F16" s="207"/>
      <c r="G16" s="207"/>
      <c r="H16" s="211"/>
      <c r="I16" s="211"/>
    </row>
    <row r="17" spans="2:9" s="183" customFormat="1" ht="14.4" thickBot="1" x14ac:dyDescent="0.35">
      <c r="B17" s="207"/>
      <c r="C17" s="235"/>
      <c r="D17" s="236"/>
      <c r="E17" s="207"/>
      <c r="F17" s="207"/>
      <c r="G17" s="207"/>
      <c r="H17" s="211"/>
      <c r="I17" s="211"/>
    </row>
    <row r="18" spans="2:9" s="183" customFormat="1" ht="45" customHeight="1" x14ac:dyDescent="0.3">
      <c r="B18" s="219" t="s">
        <v>633</v>
      </c>
      <c r="C18" s="219"/>
      <c r="D18" s="232" t="s">
        <v>1849</v>
      </c>
      <c r="E18" s="233"/>
      <c r="F18" s="233"/>
      <c r="G18" s="233"/>
      <c r="H18" s="234"/>
      <c r="I18" s="234"/>
    </row>
    <row r="19" spans="2:9" s="183" customFormat="1" ht="39" customHeight="1" x14ac:dyDescent="0.3">
      <c r="B19" s="207"/>
      <c r="C19" s="235"/>
      <c r="D19" s="236" t="s">
        <v>1843</v>
      </c>
      <c r="E19" s="207"/>
      <c r="F19" s="207"/>
      <c r="G19" s="207"/>
      <c r="H19" s="211"/>
      <c r="I19" s="211"/>
    </row>
    <row r="20" spans="2:9" s="183" customFormat="1" ht="14.4" x14ac:dyDescent="0.3">
      <c r="B20" s="207" t="s">
        <v>1850</v>
      </c>
      <c r="C20" s="235"/>
      <c r="D20" s="209" t="s">
        <v>631</v>
      </c>
      <c r="E20" s="210" t="s">
        <v>1845</v>
      </c>
      <c r="F20" s="207">
        <v>9</v>
      </c>
      <c r="G20" s="207">
        <v>3</v>
      </c>
      <c r="H20" s="211"/>
      <c r="I20" s="212"/>
    </row>
    <row r="21" spans="2:9" s="183" customFormat="1" ht="14.4" x14ac:dyDescent="0.3">
      <c r="B21" s="207" t="s">
        <v>1851</v>
      </c>
      <c r="C21" s="235"/>
      <c r="D21" s="209" t="s">
        <v>634</v>
      </c>
      <c r="E21" s="210" t="s">
        <v>1845</v>
      </c>
      <c r="F21" s="207">
        <v>30</v>
      </c>
      <c r="G21" s="207">
        <v>3</v>
      </c>
      <c r="H21" s="211"/>
      <c r="I21" s="212"/>
    </row>
    <row r="22" spans="2:9" s="183" customFormat="1" ht="14.4" x14ac:dyDescent="0.3">
      <c r="B22" s="207" t="s">
        <v>1852</v>
      </c>
      <c r="C22" s="235"/>
      <c r="D22" s="213" t="s">
        <v>636</v>
      </c>
      <c r="E22" s="210" t="s">
        <v>1845</v>
      </c>
      <c r="F22" s="207">
        <v>10</v>
      </c>
      <c r="G22" s="207">
        <v>3</v>
      </c>
      <c r="H22" s="211"/>
      <c r="I22" s="212"/>
    </row>
    <row r="23" spans="2:9" s="183" customFormat="1" ht="14.4" x14ac:dyDescent="0.3">
      <c r="B23" s="207" t="s">
        <v>1853</v>
      </c>
      <c r="C23" s="235"/>
      <c r="D23" s="209" t="s">
        <v>638</v>
      </c>
      <c r="E23" s="210" t="s">
        <v>1845</v>
      </c>
      <c r="F23" s="207">
        <v>8</v>
      </c>
      <c r="G23" s="207">
        <v>3</v>
      </c>
      <c r="H23" s="211"/>
      <c r="I23" s="212"/>
    </row>
    <row r="24" spans="2:9" s="183" customFormat="1" ht="14.4" x14ac:dyDescent="0.3">
      <c r="B24" s="207" t="s">
        <v>1854</v>
      </c>
      <c r="C24" s="235"/>
      <c r="D24" s="209" t="s">
        <v>640</v>
      </c>
      <c r="E24" s="210" t="s">
        <v>1845</v>
      </c>
      <c r="F24" s="207">
        <v>9</v>
      </c>
      <c r="G24" s="207">
        <v>3</v>
      </c>
      <c r="H24" s="211"/>
      <c r="I24" s="212"/>
    </row>
    <row r="25" spans="2:9" s="183" customFormat="1" ht="14.4" x14ac:dyDescent="0.3">
      <c r="B25" s="207" t="s">
        <v>1855</v>
      </c>
      <c r="C25" s="235"/>
      <c r="D25" s="209" t="s">
        <v>642</v>
      </c>
      <c r="E25" s="210" t="s">
        <v>1845</v>
      </c>
      <c r="F25" s="207">
        <v>10</v>
      </c>
      <c r="G25" s="207">
        <v>3</v>
      </c>
      <c r="H25" s="211"/>
      <c r="I25" s="212"/>
    </row>
    <row r="26" spans="2:9" s="183" customFormat="1" ht="14.4" x14ac:dyDescent="0.3">
      <c r="B26" s="207" t="s">
        <v>1856</v>
      </c>
      <c r="C26" s="235"/>
      <c r="D26" s="209" t="s">
        <v>644</v>
      </c>
      <c r="E26" s="210" t="s">
        <v>1845</v>
      </c>
      <c r="F26" s="207">
        <v>9</v>
      </c>
      <c r="G26" s="207">
        <v>3</v>
      </c>
      <c r="H26" s="211"/>
      <c r="I26" s="212"/>
    </row>
    <row r="27" spans="2:9" s="183" customFormat="1" ht="14.4" x14ac:dyDescent="0.3">
      <c r="B27" s="207" t="s">
        <v>1857</v>
      </c>
      <c r="C27" s="235"/>
      <c r="D27" s="209" t="s">
        <v>646</v>
      </c>
      <c r="E27" s="210" t="s">
        <v>1845</v>
      </c>
      <c r="F27" s="207">
        <v>5</v>
      </c>
      <c r="G27" s="207">
        <v>3</v>
      </c>
      <c r="H27" s="211"/>
      <c r="I27" s="212"/>
    </row>
    <row r="28" spans="2:9" s="183" customFormat="1" ht="14.4" x14ac:dyDescent="0.3">
      <c r="B28" s="207" t="s">
        <v>1858</v>
      </c>
      <c r="C28" s="235"/>
      <c r="D28" s="209" t="s">
        <v>648</v>
      </c>
      <c r="E28" s="210" t="s">
        <v>1845</v>
      </c>
      <c r="F28" s="207">
        <v>50</v>
      </c>
      <c r="G28" s="207">
        <v>3</v>
      </c>
      <c r="H28" s="211"/>
      <c r="I28" s="212"/>
    </row>
    <row r="29" spans="2:9" s="183" customFormat="1" ht="14.4" x14ac:dyDescent="0.3">
      <c r="B29" s="207" t="s">
        <v>1859</v>
      </c>
      <c r="C29" s="235"/>
      <c r="D29" s="209" t="s">
        <v>650</v>
      </c>
      <c r="E29" s="210" t="s">
        <v>1845</v>
      </c>
      <c r="F29" s="207">
        <v>10</v>
      </c>
      <c r="G29" s="207">
        <v>3</v>
      </c>
      <c r="H29" s="211"/>
      <c r="I29" s="212"/>
    </row>
    <row r="30" spans="2:9" s="183" customFormat="1" ht="14.4" x14ac:dyDescent="0.3">
      <c r="B30" s="207" t="s">
        <v>1860</v>
      </c>
      <c r="C30" s="235"/>
      <c r="D30" s="209" t="s">
        <v>652</v>
      </c>
      <c r="E30" s="210" t="s">
        <v>1845</v>
      </c>
      <c r="F30" s="207">
        <v>10</v>
      </c>
      <c r="G30" s="207">
        <v>3</v>
      </c>
      <c r="H30" s="211"/>
      <c r="I30" s="212"/>
    </row>
    <row r="31" spans="2:9" s="183" customFormat="1" ht="14.4" x14ac:dyDescent="0.3">
      <c r="B31" s="207" t="s">
        <v>1861</v>
      </c>
      <c r="C31" s="235"/>
      <c r="D31" s="209" t="s">
        <v>654</v>
      </c>
      <c r="E31" s="210" t="s">
        <v>1845</v>
      </c>
      <c r="F31" s="207">
        <v>9</v>
      </c>
      <c r="G31" s="207">
        <v>3</v>
      </c>
      <c r="H31" s="211"/>
      <c r="I31" s="212"/>
    </row>
    <row r="32" spans="2:9" s="183" customFormat="1" ht="14.4" x14ac:dyDescent="0.3">
      <c r="B32" s="207" t="s">
        <v>1862</v>
      </c>
      <c r="C32" s="235"/>
      <c r="D32" s="209" t="s">
        <v>656</v>
      </c>
      <c r="E32" s="210" t="s">
        <v>1845</v>
      </c>
      <c r="F32" s="207">
        <v>9</v>
      </c>
      <c r="G32" s="207">
        <v>3</v>
      </c>
      <c r="H32" s="211"/>
      <c r="I32" s="212"/>
    </row>
    <row r="33" spans="2:9" s="183" customFormat="1" ht="14.4" x14ac:dyDescent="0.3">
      <c r="B33" s="207" t="s">
        <v>1863</v>
      </c>
      <c r="C33" s="235"/>
      <c r="D33" s="209" t="s">
        <v>658</v>
      </c>
      <c r="E33" s="210" t="s">
        <v>1845</v>
      </c>
      <c r="F33" s="207">
        <v>10</v>
      </c>
      <c r="G33" s="207">
        <v>3</v>
      </c>
      <c r="H33" s="211"/>
      <c r="I33" s="212"/>
    </row>
    <row r="34" spans="2:9" s="183" customFormat="1" ht="14.4" x14ac:dyDescent="0.3">
      <c r="B34" s="207" t="s">
        <v>1864</v>
      </c>
      <c r="C34" s="235"/>
      <c r="D34" s="209" t="s">
        <v>660</v>
      </c>
      <c r="E34" s="210" t="s">
        <v>1845</v>
      </c>
      <c r="F34" s="207">
        <v>9</v>
      </c>
      <c r="G34" s="207">
        <v>3</v>
      </c>
      <c r="H34" s="211"/>
      <c r="I34" s="212"/>
    </row>
    <row r="35" spans="2:9" s="183" customFormat="1" ht="14.4" x14ac:dyDescent="0.3">
      <c r="B35" s="207" t="s">
        <v>1865</v>
      </c>
      <c r="C35" s="235"/>
      <c r="D35" s="209" t="s">
        <v>664</v>
      </c>
      <c r="E35" s="210" t="s">
        <v>1845</v>
      </c>
      <c r="F35" s="207">
        <v>9</v>
      </c>
      <c r="G35" s="207">
        <v>3</v>
      </c>
      <c r="H35" s="211"/>
      <c r="I35" s="212"/>
    </row>
    <row r="36" spans="2:9" s="183" customFormat="1" ht="14.4" x14ac:dyDescent="0.3">
      <c r="B36" s="207" t="s">
        <v>1866</v>
      </c>
      <c r="C36" s="235"/>
      <c r="D36" s="209" t="s">
        <v>666</v>
      </c>
      <c r="E36" s="210" t="s">
        <v>1845</v>
      </c>
      <c r="F36" s="207">
        <v>9</v>
      </c>
      <c r="G36" s="207">
        <v>3</v>
      </c>
      <c r="H36" s="211"/>
      <c r="I36" s="212"/>
    </row>
    <row r="37" spans="2:9" s="183" customFormat="1" ht="14.4" x14ac:dyDescent="0.3">
      <c r="B37" s="207" t="s">
        <v>1867</v>
      </c>
      <c r="C37" s="235"/>
      <c r="D37" s="209" t="s">
        <v>668</v>
      </c>
      <c r="E37" s="210" t="s">
        <v>1845</v>
      </c>
      <c r="F37" s="207">
        <v>10</v>
      </c>
      <c r="G37" s="207">
        <v>3</v>
      </c>
      <c r="H37" s="211"/>
      <c r="I37" s="212"/>
    </row>
    <row r="38" spans="2:9" s="183" customFormat="1" ht="14.4" x14ac:dyDescent="0.3">
      <c r="B38" s="207" t="s">
        <v>1868</v>
      </c>
      <c r="C38" s="235"/>
      <c r="D38" s="209" t="s">
        <v>670</v>
      </c>
      <c r="E38" s="210" t="s">
        <v>1845</v>
      </c>
      <c r="F38" s="207">
        <v>9</v>
      </c>
      <c r="G38" s="207">
        <v>3</v>
      </c>
      <c r="H38" s="211"/>
      <c r="I38" s="212"/>
    </row>
    <row r="39" spans="2:9" s="183" customFormat="1" ht="14.4" x14ac:dyDescent="0.3">
      <c r="B39" s="207" t="s">
        <v>1869</v>
      </c>
      <c r="C39" s="235"/>
      <c r="D39" s="209" t="s">
        <v>672</v>
      </c>
      <c r="E39" s="210" t="s">
        <v>1845</v>
      </c>
      <c r="F39" s="207">
        <v>19</v>
      </c>
      <c r="G39" s="207">
        <v>3</v>
      </c>
      <c r="H39" s="211"/>
      <c r="I39" s="212"/>
    </row>
    <row r="40" spans="2:9" s="183" customFormat="1" ht="14.4" x14ac:dyDescent="0.3">
      <c r="B40" s="207" t="s">
        <v>1870</v>
      </c>
      <c r="C40" s="235"/>
      <c r="D40" s="209" t="s">
        <v>680</v>
      </c>
      <c r="E40" s="210" t="s">
        <v>1845</v>
      </c>
      <c r="F40" s="207">
        <v>18</v>
      </c>
      <c r="G40" s="207">
        <v>3</v>
      </c>
      <c r="H40" s="211"/>
      <c r="I40" s="212"/>
    </row>
    <row r="41" spans="2:9" s="183" customFormat="1" ht="14.4" x14ac:dyDescent="0.3">
      <c r="B41" s="207" t="s">
        <v>1871</v>
      </c>
      <c r="C41" s="235"/>
      <c r="D41" s="209" t="s">
        <v>682</v>
      </c>
      <c r="E41" s="210" t="s">
        <v>1845</v>
      </c>
      <c r="F41" s="207">
        <v>21</v>
      </c>
      <c r="G41" s="207">
        <v>3</v>
      </c>
      <c r="H41" s="211"/>
      <c r="I41" s="212"/>
    </row>
    <row r="42" spans="2:9" s="183" customFormat="1" ht="14.4" x14ac:dyDescent="0.3">
      <c r="B42" s="207" t="s">
        <v>1872</v>
      </c>
      <c r="C42" s="235"/>
      <c r="D42" s="209" t="s">
        <v>684</v>
      </c>
      <c r="E42" s="210" t="s">
        <v>1845</v>
      </c>
      <c r="F42" s="207">
        <v>9</v>
      </c>
      <c r="G42" s="207">
        <v>3</v>
      </c>
      <c r="H42" s="211"/>
      <c r="I42" s="212"/>
    </row>
    <row r="43" spans="2:9" s="183" customFormat="1" ht="14.4" x14ac:dyDescent="0.3">
      <c r="B43" s="207" t="s">
        <v>1873</v>
      </c>
      <c r="C43" s="235"/>
      <c r="D43" s="209" t="s">
        <v>686</v>
      </c>
      <c r="E43" s="210" t="s">
        <v>1845</v>
      </c>
      <c r="F43" s="207">
        <v>9</v>
      </c>
      <c r="G43" s="207">
        <v>3</v>
      </c>
      <c r="H43" s="211"/>
      <c r="I43" s="212"/>
    </row>
    <row r="44" spans="2:9" s="183" customFormat="1" ht="14.4" x14ac:dyDescent="0.3">
      <c r="B44" s="207" t="s">
        <v>1874</v>
      </c>
      <c r="C44" s="235"/>
      <c r="D44" s="209" t="s">
        <v>688</v>
      </c>
      <c r="E44" s="210" t="s">
        <v>1845</v>
      </c>
      <c r="F44" s="207">
        <v>250</v>
      </c>
      <c r="G44" s="207">
        <v>3</v>
      </c>
      <c r="H44" s="211"/>
      <c r="I44" s="212"/>
    </row>
    <row r="45" spans="2:9" s="183" customFormat="1" ht="14.4" x14ac:dyDescent="0.3">
      <c r="B45" s="207" t="s">
        <v>1875</v>
      </c>
      <c r="C45" s="235"/>
      <c r="D45" s="209" t="s">
        <v>690</v>
      </c>
      <c r="E45" s="210" t="s">
        <v>1845</v>
      </c>
      <c r="F45" s="207">
        <v>35</v>
      </c>
      <c r="G45" s="207">
        <v>3</v>
      </c>
      <c r="H45" s="211"/>
      <c r="I45" s="212"/>
    </row>
    <row r="46" spans="2:9" s="183" customFormat="1" ht="14.4" x14ac:dyDescent="0.3">
      <c r="B46" s="207" t="s">
        <v>1876</v>
      </c>
      <c r="C46" s="235"/>
      <c r="D46" s="209" t="s">
        <v>692</v>
      </c>
      <c r="E46" s="210" t="s">
        <v>1845</v>
      </c>
      <c r="F46" s="207">
        <v>10</v>
      </c>
      <c r="G46" s="207">
        <v>3</v>
      </c>
      <c r="H46" s="211"/>
      <c r="I46" s="212"/>
    </row>
    <row r="47" spans="2:9" s="183" customFormat="1" ht="14.4" x14ac:dyDescent="0.3">
      <c r="B47" s="207" t="s">
        <v>1877</v>
      </c>
      <c r="C47" s="235"/>
      <c r="D47" s="209" t="s">
        <v>694</v>
      </c>
      <c r="E47" s="210" t="s">
        <v>1845</v>
      </c>
      <c r="F47" s="207">
        <v>9</v>
      </c>
      <c r="G47" s="207">
        <v>3</v>
      </c>
      <c r="H47" s="211"/>
      <c r="I47" s="212"/>
    </row>
    <row r="48" spans="2:9" s="183" customFormat="1" ht="14.4" x14ac:dyDescent="0.3">
      <c r="B48" s="207" t="s">
        <v>1878</v>
      </c>
      <c r="C48" s="235"/>
      <c r="D48" s="209" t="s">
        <v>696</v>
      </c>
      <c r="E48" s="210" t="s">
        <v>1845</v>
      </c>
      <c r="F48" s="207">
        <v>10</v>
      </c>
      <c r="G48" s="207">
        <v>3</v>
      </c>
      <c r="H48" s="211"/>
      <c r="I48" s="212"/>
    </row>
    <row r="49" spans="2:9" ht="14.4" x14ac:dyDescent="0.3">
      <c r="B49" s="207" t="s">
        <v>1879</v>
      </c>
      <c r="D49" s="209" t="s">
        <v>706</v>
      </c>
      <c r="E49" s="210" t="s">
        <v>1845</v>
      </c>
      <c r="F49" s="207">
        <v>9</v>
      </c>
      <c r="G49" s="207">
        <v>3</v>
      </c>
      <c r="H49" s="211"/>
      <c r="I49" s="212"/>
    </row>
    <row r="50" spans="2:9" s="183" customFormat="1" ht="14.4" x14ac:dyDescent="0.3">
      <c r="B50" s="207" t="s">
        <v>1880</v>
      </c>
      <c r="C50" s="235"/>
      <c r="D50" s="209" t="s">
        <v>708</v>
      </c>
      <c r="E50" s="210" t="s">
        <v>1845</v>
      </c>
      <c r="F50" s="207">
        <v>10</v>
      </c>
      <c r="G50" s="207">
        <v>3</v>
      </c>
      <c r="H50" s="211"/>
      <c r="I50" s="212"/>
    </row>
    <row r="51" spans="2:9" s="183" customFormat="1" ht="14.4" x14ac:dyDescent="0.3">
      <c r="B51" s="207" t="s">
        <v>1881</v>
      </c>
      <c r="C51" s="235"/>
      <c r="D51" s="209" t="s">
        <v>710</v>
      </c>
      <c r="E51" s="210" t="s">
        <v>1845</v>
      </c>
      <c r="F51" s="207">
        <v>9</v>
      </c>
      <c r="G51" s="207">
        <v>3</v>
      </c>
      <c r="H51" s="211"/>
      <c r="I51" s="212"/>
    </row>
    <row r="52" spans="2:9" s="183" customFormat="1" ht="14.4" x14ac:dyDescent="0.3">
      <c r="B52" s="207" t="s">
        <v>1882</v>
      </c>
      <c r="C52" s="235"/>
      <c r="D52" s="209" t="s">
        <v>712</v>
      </c>
      <c r="E52" s="210" t="s">
        <v>1845</v>
      </c>
      <c r="F52" s="207">
        <v>9</v>
      </c>
      <c r="G52" s="207">
        <v>3</v>
      </c>
      <c r="H52" s="211"/>
      <c r="I52" s="212"/>
    </row>
    <row r="53" spans="2:9" s="183" customFormat="1" ht="14.4" x14ac:dyDescent="0.3">
      <c r="B53" s="207" t="s">
        <v>1883</v>
      </c>
      <c r="C53" s="235"/>
      <c r="D53" s="209" t="s">
        <v>714</v>
      </c>
      <c r="E53" s="210" t="s">
        <v>1845</v>
      </c>
      <c r="F53" s="207">
        <v>8</v>
      </c>
      <c r="G53" s="207">
        <v>3</v>
      </c>
      <c r="H53" s="211"/>
      <c r="I53" s="212"/>
    </row>
    <row r="54" spans="2:9" s="183" customFormat="1" ht="14.4" x14ac:dyDescent="0.3">
      <c r="B54" s="207" t="s">
        <v>1884</v>
      </c>
      <c r="C54" s="235"/>
      <c r="D54" s="209" t="s">
        <v>716</v>
      </c>
      <c r="E54" s="210" t="s">
        <v>1845</v>
      </c>
      <c r="F54" s="207">
        <v>10</v>
      </c>
      <c r="G54" s="207">
        <v>3</v>
      </c>
      <c r="H54" s="211"/>
      <c r="I54" s="212"/>
    </row>
    <row r="55" spans="2:9" s="183" customFormat="1" ht="14.4" x14ac:dyDescent="0.3">
      <c r="B55" s="207" t="s">
        <v>1885</v>
      </c>
      <c r="C55" s="235"/>
      <c r="D55" s="209" t="s">
        <v>718</v>
      </c>
      <c r="E55" s="210" t="s">
        <v>1845</v>
      </c>
      <c r="F55" s="207">
        <v>10</v>
      </c>
      <c r="G55" s="207">
        <v>3</v>
      </c>
      <c r="H55" s="211"/>
      <c r="I55" s="212"/>
    </row>
    <row r="56" spans="2:9" s="183" customFormat="1" ht="14.4" x14ac:dyDescent="0.3">
      <c r="B56" s="207" t="s">
        <v>1886</v>
      </c>
      <c r="C56" s="235"/>
      <c r="D56" s="209" t="s">
        <v>720</v>
      </c>
      <c r="E56" s="210" t="s">
        <v>1845</v>
      </c>
      <c r="F56" s="207">
        <v>11</v>
      </c>
      <c r="G56" s="207">
        <v>3</v>
      </c>
      <c r="H56" s="211"/>
      <c r="I56" s="212"/>
    </row>
    <row r="57" spans="2:9" s="183" customFormat="1" ht="14.4" x14ac:dyDescent="0.3">
      <c r="B57" s="207" t="s">
        <v>1887</v>
      </c>
      <c r="C57" s="235"/>
      <c r="D57" s="209" t="s">
        <v>722</v>
      </c>
      <c r="E57" s="210" t="s">
        <v>1845</v>
      </c>
      <c r="F57" s="207">
        <v>10</v>
      </c>
      <c r="G57" s="207">
        <v>3</v>
      </c>
      <c r="H57" s="211"/>
      <c r="I57" s="212"/>
    </row>
    <row r="58" spans="2:9" s="183" customFormat="1" ht="14.4" x14ac:dyDescent="0.3">
      <c r="B58" s="207" t="s">
        <v>1888</v>
      </c>
      <c r="C58" s="235"/>
      <c r="D58" s="209" t="s">
        <v>724</v>
      </c>
      <c r="E58" s="210" t="s">
        <v>1845</v>
      </c>
      <c r="F58" s="207">
        <v>9</v>
      </c>
      <c r="G58" s="207">
        <v>3</v>
      </c>
      <c r="H58" s="211"/>
      <c r="I58" s="212"/>
    </row>
    <row r="59" spans="2:9" s="183" customFormat="1" ht="14.4" x14ac:dyDescent="0.3">
      <c r="B59" s="207" t="s">
        <v>1889</v>
      </c>
      <c r="C59" s="235"/>
      <c r="D59" s="209" t="s">
        <v>726</v>
      </c>
      <c r="E59" s="210" t="s">
        <v>1845</v>
      </c>
      <c r="F59" s="207">
        <v>10</v>
      </c>
      <c r="G59" s="207">
        <v>3</v>
      </c>
      <c r="H59" s="211"/>
      <c r="I59" s="212"/>
    </row>
    <row r="60" spans="2:9" s="183" customFormat="1" ht="14.4" x14ac:dyDescent="0.3">
      <c r="B60" s="207" t="s">
        <v>1890</v>
      </c>
      <c r="C60" s="235"/>
      <c r="D60" s="209" t="s">
        <v>728</v>
      </c>
      <c r="E60" s="210" t="s">
        <v>1845</v>
      </c>
      <c r="F60" s="207">
        <v>8</v>
      </c>
      <c r="G60" s="207">
        <v>3</v>
      </c>
      <c r="H60" s="211"/>
      <c r="I60" s="212"/>
    </row>
    <row r="61" spans="2:9" s="183" customFormat="1" ht="14.4" x14ac:dyDescent="0.3">
      <c r="B61" s="207" t="s">
        <v>1891</v>
      </c>
      <c r="C61" s="235"/>
      <c r="D61" s="209" t="s">
        <v>730</v>
      </c>
      <c r="E61" s="210" t="s">
        <v>1845</v>
      </c>
      <c r="F61" s="207">
        <v>9</v>
      </c>
      <c r="G61" s="207">
        <v>3</v>
      </c>
      <c r="H61" s="211"/>
      <c r="I61" s="212"/>
    </row>
    <row r="62" spans="2:9" s="183" customFormat="1" ht="14.4" x14ac:dyDescent="0.3">
      <c r="B62" s="207" t="s">
        <v>1892</v>
      </c>
      <c r="C62" s="235"/>
      <c r="D62" s="209" t="s">
        <v>732</v>
      </c>
      <c r="E62" s="210" t="s">
        <v>1845</v>
      </c>
      <c r="F62" s="207">
        <v>11</v>
      </c>
      <c r="G62" s="207">
        <v>3</v>
      </c>
      <c r="H62" s="211"/>
      <c r="I62" s="212"/>
    </row>
    <row r="63" spans="2:9" s="183" customFormat="1" ht="14.4" x14ac:dyDescent="0.3">
      <c r="B63" s="207" t="s">
        <v>1893</v>
      </c>
      <c r="C63" s="235"/>
      <c r="D63" s="209" t="s">
        <v>734</v>
      </c>
      <c r="E63" s="210" t="s">
        <v>1845</v>
      </c>
      <c r="F63" s="207">
        <v>9</v>
      </c>
      <c r="G63" s="207">
        <v>3</v>
      </c>
      <c r="H63" s="211"/>
      <c r="I63" s="212"/>
    </row>
    <row r="64" spans="2:9" s="183" customFormat="1" ht="14.4" x14ac:dyDescent="0.3">
      <c r="B64" s="207" t="s">
        <v>1894</v>
      </c>
      <c r="C64" s="235"/>
      <c r="D64" s="209" t="s">
        <v>736</v>
      </c>
      <c r="E64" s="210" t="s">
        <v>1845</v>
      </c>
      <c r="F64" s="207">
        <v>9</v>
      </c>
      <c r="G64" s="207">
        <v>3</v>
      </c>
      <c r="H64" s="211"/>
      <c r="I64" s="212"/>
    </row>
    <row r="65" spans="2:9" s="183" customFormat="1" ht="14.4" x14ac:dyDescent="0.3">
      <c r="B65" s="207" t="s">
        <v>1895</v>
      </c>
      <c r="C65" s="235"/>
      <c r="D65" s="209" t="s">
        <v>738</v>
      </c>
      <c r="E65" s="210" t="s">
        <v>1845</v>
      </c>
      <c r="F65" s="207">
        <v>11</v>
      </c>
      <c r="G65" s="207">
        <v>3</v>
      </c>
      <c r="H65" s="211"/>
      <c r="I65" s="212"/>
    </row>
    <row r="66" spans="2:9" s="183" customFormat="1" ht="14.4" x14ac:dyDescent="0.3">
      <c r="B66" s="207" t="s">
        <v>1896</v>
      </c>
      <c r="C66" s="235"/>
      <c r="D66" s="209" t="s">
        <v>740</v>
      </c>
      <c r="E66" s="210" t="s">
        <v>1845</v>
      </c>
      <c r="F66" s="207">
        <v>9</v>
      </c>
      <c r="G66" s="207">
        <v>3</v>
      </c>
      <c r="H66" s="211"/>
      <c r="I66" s="212"/>
    </row>
    <row r="67" spans="2:9" s="183" customFormat="1" ht="14.4" x14ac:dyDescent="0.3">
      <c r="B67" s="207" t="s">
        <v>1897</v>
      </c>
      <c r="C67" s="235"/>
      <c r="D67" s="209" t="s">
        <v>742</v>
      </c>
      <c r="E67" s="210" t="s">
        <v>1845</v>
      </c>
      <c r="F67" s="207">
        <v>15</v>
      </c>
      <c r="G67" s="207">
        <v>3</v>
      </c>
      <c r="H67" s="211"/>
      <c r="I67" s="212"/>
    </row>
    <row r="68" spans="2:9" s="183" customFormat="1" ht="14.4" x14ac:dyDescent="0.3">
      <c r="B68" s="207" t="s">
        <v>1898</v>
      </c>
      <c r="C68" s="235"/>
      <c r="D68" s="209" t="s">
        <v>744</v>
      </c>
      <c r="E68" s="210" t="s">
        <v>1845</v>
      </c>
      <c r="F68" s="207">
        <v>35</v>
      </c>
      <c r="G68" s="207">
        <v>3</v>
      </c>
      <c r="H68" s="211"/>
      <c r="I68" s="212"/>
    </row>
    <row r="69" spans="2:9" s="183" customFormat="1" ht="14.4" x14ac:dyDescent="0.3">
      <c r="B69" s="207" t="s">
        <v>1899</v>
      </c>
      <c r="C69" s="235"/>
      <c r="D69" s="209" t="s">
        <v>746</v>
      </c>
      <c r="E69" s="210" t="s">
        <v>1845</v>
      </c>
      <c r="F69" s="207">
        <v>10</v>
      </c>
      <c r="G69" s="207">
        <v>3</v>
      </c>
      <c r="H69" s="211"/>
      <c r="I69" s="212"/>
    </row>
    <row r="70" spans="2:9" s="183" customFormat="1" ht="14.4" x14ac:dyDescent="0.3">
      <c r="B70" s="207" t="s">
        <v>1900</v>
      </c>
      <c r="C70" s="235"/>
      <c r="D70" s="209" t="s">
        <v>1901</v>
      </c>
      <c r="E70" s="210" t="s">
        <v>1845</v>
      </c>
      <c r="F70" s="207">
        <v>10</v>
      </c>
      <c r="G70" s="207">
        <v>3</v>
      </c>
      <c r="H70" s="211"/>
      <c r="I70" s="212"/>
    </row>
    <row r="71" spans="2:9" s="183" customFormat="1" ht="14.4" x14ac:dyDescent="0.3">
      <c r="B71" s="207" t="s">
        <v>1902</v>
      </c>
      <c r="C71" s="235"/>
      <c r="D71" s="209" t="s">
        <v>748</v>
      </c>
      <c r="E71" s="210" t="s">
        <v>1845</v>
      </c>
      <c r="F71" s="207">
        <v>8</v>
      </c>
      <c r="G71" s="207">
        <v>3</v>
      </c>
      <c r="H71" s="211"/>
      <c r="I71" s="212"/>
    </row>
    <row r="72" spans="2:9" s="183" customFormat="1" ht="14.4" x14ac:dyDescent="0.3">
      <c r="B72" s="207" t="s">
        <v>1903</v>
      </c>
      <c r="C72" s="235"/>
      <c r="D72" s="209" t="s">
        <v>750</v>
      </c>
      <c r="E72" s="210" t="s">
        <v>1845</v>
      </c>
      <c r="F72" s="207">
        <v>26</v>
      </c>
      <c r="G72" s="207">
        <v>3</v>
      </c>
      <c r="H72" s="211"/>
      <c r="I72" s="212"/>
    </row>
    <row r="73" spans="2:9" s="183" customFormat="1" ht="14.4" x14ac:dyDescent="0.3">
      <c r="B73" s="207" t="s">
        <v>1904</v>
      </c>
      <c r="C73" s="235"/>
      <c r="D73" s="209" t="s">
        <v>752</v>
      </c>
      <c r="E73" s="210" t="s">
        <v>1845</v>
      </c>
      <c r="F73" s="207">
        <v>9</v>
      </c>
      <c r="G73" s="207">
        <v>3</v>
      </c>
      <c r="H73" s="211"/>
      <c r="I73" s="212"/>
    </row>
    <row r="74" spans="2:9" s="183" customFormat="1" ht="14.4" x14ac:dyDescent="0.3">
      <c r="B74" s="207" t="s">
        <v>1905</v>
      </c>
      <c r="C74" s="235"/>
      <c r="D74" s="209" t="s">
        <v>754</v>
      </c>
      <c r="E74" s="210" t="s">
        <v>1845</v>
      </c>
      <c r="F74" s="207">
        <v>8</v>
      </c>
      <c r="G74" s="207">
        <v>3</v>
      </c>
      <c r="H74" s="211"/>
      <c r="I74" s="212"/>
    </row>
    <row r="75" spans="2:9" s="183" customFormat="1" ht="14.4" x14ac:dyDescent="0.3">
      <c r="B75" s="207" t="s">
        <v>1906</v>
      </c>
      <c r="C75" s="235"/>
      <c r="D75" s="209" t="s">
        <v>756</v>
      </c>
      <c r="E75" s="210" t="s">
        <v>1845</v>
      </c>
      <c r="F75" s="207">
        <v>6</v>
      </c>
      <c r="G75" s="207">
        <v>3</v>
      </c>
      <c r="H75" s="211"/>
      <c r="I75" s="212"/>
    </row>
    <row r="76" spans="2:9" s="183" customFormat="1" ht="14.4" x14ac:dyDescent="0.3">
      <c r="B76" s="207" t="s">
        <v>1907</v>
      </c>
      <c r="C76" s="235"/>
      <c r="D76" s="209" t="s">
        <v>758</v>
      </c>
      <c r="E76" s="210" t="s">
        <v>1845</v>
      </c>
      <c r="F76" s="207">
        <v>9</v>
      </c>
      <c r="G76" s="207">
        <v>3</v>
      </c>
      <c r="H76" s="211"/>
      <c r="I76" s="212"/>
    </row>
    <row r="77" spans="2:9" s="183" customFormat="1" ht="14.4" x14ac:dyDescent="0.3">
      <c r="B77" s="207" t="s">
        <v>1908</v>
      </c>
      <c r="C77" s="235"/>
      <c r="D77" s="209" t="s">
        <v>760</v>
      </c>
      <c r="E77" s="210" t="s">
        <v>1845</v>
      </c>
      <c r="F77" s="207">
        <v>10</v>
      </c>
      <c r="G77" s="207">
        <v>3</v>
      </c>
      <c r="H77" s="211"/>
      <c r="I77" s="212"/>
    </row>
    <row r="78" spans="2:9" s="183" customFormat="1" ht="14.4" x14ac:dyDescent="0.3">
      <c r="B78" s="207" t="s">
        <v>1909</v>
      </c>
      <c r="C78" s="235"/>
      <c r="D78" s="209" t="s">
        <v>762</v>
      </c>
      <c r="E78" s="210" t="s">
        <v>1845</v>
      </c>
      <c r="F78" s="207">
        <v>9</v>
      </c>
      <c r="G78" s="207">
        <v>3</v>
      </c>
      <c r="H78" s="211"/>
      <c r="I78" s="212"/>
    </row>
    <row r="79" spans="2:9" s="183" customFormat="1" ht="14.4" x14ac:dyDescent="0.3">
      <c r="B79" s="207" t="s">
        <v>1910</v>
      </c>
      <c r="C79" s="235"/>
      <c r="D79" s="209" t="s">
        <v>764</v>
      </c>
      <c r="E79" s="210" t="s">
        <v>1845</v>
      </c>
      <c r="F79" s="207">
        <v>10</v>
      </c>
      <c r="G79" s="207">
        <v>3</v>
      </c>
      <c r="H79" s="211"/>
      <c r="I79" s="212"/>
    </row>
    <row r="80" spans="2:9" s="183" customFormat="1" ht="14.4" x14ac:dyDescent="0.3">
      <c r="B80" s="207" t="s">
        <v>1911</v>
      </c>
      <c r="C80" s="235"/>
      <c r="D80" s="209" t="s">
        <v>766</v>
      </c>
      <c r="E80" s="210" t="s">
        <v>1845</v>
      </c>
      <c r="F80" s="207">
        <v>9</v>
      </c>
      <c r="G80" s="207">
        <v>3</v>
      </c>
      <c r="H80" s="211"/>
      <c r="I80" s="212"/>
    </row>
    <row r="81" spans="2:9" s="183" customFormat="1" ht="14.4" x14ac:dyDescent="0.3">
      <c r="B81" s="207" t="s">
        <v>1912</v>
      </c>
      <c r="C81" s="235"/>
      <c r="D81" s="209" t="s">
        <v>768</v>
      </c>
      <c r="E81" s="210" t="s">
        <v>1845</v>
      </c>
      <c r="F81" s="207">
        <v>9</v>
      </c>
      <c r="G81" s="207">
        <v>3</v>
      </c>
      <c r="H81" s="211"/>
      <c r="I81" s="212"/>
    </row>
    <row r="82" spans="2:9" s="183" customFormat="1" ht="14.4" x14ac:dyDescent="0.3">
      <c r="B82" s="207" t="s">
        <v>1913</v>
      </c>
      <c r="C82" s="235"/>
      <c r="D82" s="209" t="s">
        <v>770</v>
      </c>
      <c r="E82" s="210" t="s">
        <v>1845</v>
      </c>
      <c r="F82" s="207">
        <v>10</v>
      </c>
      <c r="G82" s="207">
        <v>3</v>
      </c>
      <c r="H82" s="211"/>
      <c r="I82" s="212"/>
    </row>
    <row r="83" spans="2:9" s="183" customFormat="1" ht="14.4" x14ac:dyDescent="0.3">
      <c r="B83" s="207" t="s">
        <v>1914</v>
      </c>
      <c r="C83" s="235"/>
      <c r="D83" s="209" t="s">
        <v>772</v>
      </c>
      <c r="E83" s="210" t="s">
        <v>1845</v>
      </c>
      <c r="F83" s="207">
        <v>8</v>
      </c>
      <c r="G83" s="207">
        <v>3</v>
      </c>
      <c r="H83" s="211"/>
      <c r="I83" s="212"/>
    </row>
    <row r="84" spans="2:9" s="183" customFormat="1" ht="14.4" x14ac:dyDescent="0.3">
      <c r="B84" s="207" t="s">
        <v>1915</v>
      </c>
      <c r="C84" s="235"/>
      <c r="D84" s="209" t="s">
        <v>776</v>
      </c>
      <c r="E84" s="210" t="s">
        <v>1845</v>
      </c>
      <c r="F84" s="207">
        <v>11</v>
      </c>
      <c r="G84" s="207">
        <v>3</v>
      </c>
      <c r="H84" s="211"/>
      <c r="I84" s="212"/>
    </row>
    <row r="85" spans="2:9" s="183" customFormat="1" ht="14.4" x14ac:dyDescent="0.3">
      <c r="B85" s="207" t="s">
        <v>1916</v>
      </c>
      <c r="C85" s="235"/>
      <c r="D85" s="209" t="s">
        <v>778</v>
      </c>
      <c r="E85" s="210" t="s">
        <v>1845</v>
      </c>
      <c r="F85" s="207">
        <v>8</v>
      </c>
      <c r="G85" s="207">
        <v>3</v>
      </c>
      <c r="H85" s="211"/>
      <c r="I85" s="212"/>
    </row>
    <row r="86" spans="2:9" s="183" customFormat="1" ht="14.4" x14ac:dyDescent="0.3">
      <c r="B86" s="207" t="s">
        <v>1917</v>
      </c>
      <c r="C86" s="235"/>
      <c r="D86" s="209" t="s">
        <v>780</v>
      </c>
      <c r="E86" s="210" t="s">
        <v>1845</v>
      </c>
      <c r="F86" s="207">
        <v>9</v>
      </c>
      <c r="G86" s="207">
        <v>3</v>
      </c>
      <c r="H86" s="211"/>
      <c r="I86" s="212"/>
    </row>
    <row r="87" spans="2:9" s="183" customFormat="1" ht="14.4" x14ac:dyDescent="0.3">
      <c r="B87" s="207" t="s">
        <v>1918</v>
      </c>
      <c r="C87" s="235"/>
      <c r="D87" s="209" t="s">
        <v>782</v>
      </c>
      <c r="E87" s="210" t="s">
        <v>1845</v>
      </c>
      <c r="F87" s="207">
        <v>6</v>
      </c>
      <c r="G87" s="207">
        <v>3</v>
      </c>
      <c r="H87" s="211"/>
      <c r="I87" s="212"/>
    </row>
    <row r="88" spans="2:9" s="183" customFormat="1" ht="14.4" x14ac:dyDescent="0.3">
      <c r="B88" s="207" t="s">
        <v>1919</v>
      </c>
      <c r="C88" s="235"/>
      <c r="D88" s="209" t="s">
        <v>784</v>
      </c>
      <c r="E88" s="210" t="s">
        <v>1845</v>
      </c>
      <c r="F88" s="207">
        <v>9</v>
      </c>
      <c r="G88" s="207">
        <v>3</v>
      </c>
      <c r="H88" s="211"/>
      <c r="I88" s="212"/>
    </row>
    <row r="89" spans="2:9" s="183" customFormat="1" ht="14.4" x14ac:dyDescent="0.3">
      <c r="B89" s="207" t="s">
        <v>1920</v>
      </c>
      <c r="C89" s="235"/>
      <c r="D89" s="209" t="s">
        <v>786</v>
      </c>
      <c r="E89" s="210" t="s">
        <v>1845</v>
      </c>
      <c r="F89" s="207">
        <v>10</v>
      </c>
      <c r="G89" s="207">
        <v>3</v>
      </c>
      <c r="H89" s="211"/>
      <c r="I89" s="212"/>
    </row>
    <row r="90" spans="2:9" s="183" customFormat="1" ht="14.4" x14ac:dyDescent="0.3">
      <c r="B90" s="207" t="s">
        <v>1921</v>
      </c>
      <c r="C90" s="235"/>
      <c r="D90" s="209" t="s">
        <v>788</v>
      </c>
      <c r="E90" s="210" t="s">
        <v>1845</v>
      </c>
      <c r="F90" s="207">
        <v>9</v>
      </c>
      <c r="G90" s="207">
        <v>3</v>
      </c>
      <c r="H90" s="211"/>
      <c r="I90" s="212"/>
    </row>
    <row r="91" spans="2:9" s="183" customFormat="1" ht="14.4" x14ac:dyDescent="0.3">
      <c r="B91" s="207" t="s">
        <v>1922</v>
      </c>
      <c r="C91" s="235"/>
      <c r="D91" s="209" t="s">
        <v>790</v>
      </c>
      <c r="E91" s="210" t="s">
        <v>1845</v>
      </c>
      <c r="F91" s="207">
        <v>10</v>
      </c>
      <c r="G91" s="207">
        <v>3</v>
      </c>
      <c r="H91" s="211"/>
      <c r="I91" s="212"/>
    </row>
    <row r="92" spans="2:9" s="183" customFormat="1" ht="14.4" x14ac:dyDescent="0.3">
      <c r="B92" s="207" t="s">
        <v>1923</v>
      </c>
      <c r="C92" s="235"/>
      <c r="D92" s="209" t="s">
        <v>792</v>
      </c>
      <c r="E92" s="210" t="s">
        <v>1845</v>
      </c>
      <c r="F92" s="207">
        <v>14</v>
      </c>
      <c r="G92" s="207">
        <v>3</v>
      </c>
      <c r="H92" s="211"/>
      <c r="I92" s="212"/>
    </row>
    <row r="93" spans="2:9" s="183" customFormat="1" ht="14.4" x14ac:dyDescent="0.3">
      <c r="B93" s="207" t="s">
        <v>1924</v>
      </c>
      <c r="C93" s="235"/>
      <c r="D93" s="209" t="s">
        <v>794</v>
      </c>
      <c r="E93" s="210" t="s">
        <v>1845</v>
      </c>
      <c r="F93" s="207">
        <v>9</v>
      </c>
      <c r="G93" s="207">
        <v>3</v>
      </c>
      <c r="H93" s="211"/>
      <c r="I93" s="212"/>
    </row>
    <row r="94" spans="2:9" s="183" customFormat="1" ht="14.4" x14ac:dyDescent="0.3">
      <c r="B94" s="207" t="s">
        <v>1925</v>
      </c>
      <c r="C94" s="235"/>
      <c r="D94" s="209" t="s">
        <v>796</v>
      </c>
      <c r="E94" s="210" t="s">
        <v>1845</v>
      </c>
      <c r="F94" s="207">
        <v>9</v>
      </c>
      <c r="G94" s="207">
        <v>3</v>
      </c>
      <c r="H94" s="211"/>
      <c r="I94" s="212"/>
    </row>
    <row r="95" spans="2:9" s="183" customFormat="1" ht="14.4" x14ac:dyDescent="0.3">
      <c r="B95" s="207" t="s">
        <v>1926</v>
      </c>
      <c r="C95" s="235"/>
      <c r="D95" s="209" t="s">
        <v>798</v>
      </c>
      <c r="E95" s="210" t="s">
        <v>1845</v>
      </c>
      <c r="F95" s="207">
        <v>10</v>
      </c>
      <c r="G95" s="207">
        <v>3</v>
      </c>
      <c r="H95" s="211"/>
      <c r="I95" s="212"/>
    </row>
    <row r="96" spans="2:9" s="183" customFormat="1" ht="14.4" x14ac:dyDescent="0.3">
      <c r="B96" s="207" t="s">
        <v>1927</v>
      </c>
      <c r="C96" s="235"/>
      <c r="D96" s="209" t="s">
        <v>800</v>
      </c>
      <c r="E96" s="210" t="s">
        <v>1845</v>
      </c>
      <c r="F96" s="207">
        <v>20</v>
      </c>
      <c r="G96" s="207">
        <v>3</v>
      </c>
      <c r="H96" s="211"/>
      <c r="I96" s="212"/>
    </row>
    <row r="97" spans="2:9" s="183" customFormat="1" ht="14.4" x14ac:dyDescent="0.3">
      <c r="B97" s="207" t="s">
        <v>1928</v>
      </c>
      <c r="C97" s="235"/>
      <c r="D97" s="209" t="s">
        <v>802</v>
      </c>
      <c r="E97" s="210" t="s">
        <v>1845</v>
      </c>
      <c r="F97" s="207">
        <v>8</v>
      </c>
      <c r="G97" s="207">
        <v>3</v>
      </c>
      <c r="H97" s="211"/>
      <c r="I97" s="212"/>
    </row>
    <row r="98" spans="2:9" s="183" customFormat="1" ht="14.4" x14ac:dyDescent="0.3">
      <c r="B98" s="207" t="s">
        <v>1929</v>
      </c>
      <c r="C98" s="235"/>
      <c r="D98" s="209" t="s">
        <v>804</v>
      </c>
      <c r="E98" s="210" t="s">
        <v>1845</v>
      </c>
      <c r="F98" s="207">
        <v>8</v>
      </c>
      <c r="G98" s="207">
        <v>3</v>
      </c>
      <c r="H98" s="211"/>
      <c r="I98" s="212"/>
    </row>
    <row r="99" spans="2:9" s="183" customFormat="1" ht="14.4" x14ac:dyDescent="0.3">
      <c r="B99" s="207" t="s">
        <v>1930</v>
      </c>
      <c r="C99" s="235"/>
      <c r="D99" s="209" t="s">
        <v>806</v>
      </c>
      <c r="E99" s="210" t="s">
        <v>1845</v>
      </c>
      <c r="F99" s="207">
        <v>13</v>
      </c>
      <c r="G99" s="207">
        <v>3</v>
      </c>
      <c r="H99" s="211"/>
      <c r="I99" s="212"/>
    </row>
    <row r="100" spans="2:9" s="183" customFormat="1" ht="14.4" x14ac:dyDescent="0.3">
      <c r="B100" s="207" t="s">
        <v>1931</v>
      </c>
      <c r="C100" s="235"/>
      <c r="D100" s="209" t="s">
        <v>808</v>
      </c>
      <c r="E100" s="210" t="s">
        <v>1845</v>
      </c>
      <c r="F100" s="207">
        <v>100</v>
      </c>
      <c r="G100" s="207">
        <v>3</v>
      </c>
      <c r="H100" s="211"/>
      <c r="I100" s="212"/>
    </row>
    <row r="101" spans="2:9" s="183" customFormat="1" ht="14.4" x14ac:dyDescent="0.3">
      <c r="B101" s="207" t="s">
        <v>1932</v>
      </c>
      <c r="C101" s="235"/>
      <c r="D101" s="209" t="s">
        <v>810</v>
      </c>
      <c r="E101" s="210" t="s">
        <v>1845</v>
      </c>
      <c r="F101" s="207">
        <v>9</v>
      </c>
      <c r="G101" s="207">
        <v>3</v>
      </c>
      <c r="H101" s="211"/>
      <c r="I101" s="212"/>
    </row>
    <row r="102" spans="2:9" s="183" customFormat="1" ht="14.4" x14ac:dyDescent="0.3">
      <c r="B102" s="207" t="s">
        <v>1933</v>
      </c>
      <c r="C102" s="235"/>
      <c r="D102" s="209" t="s">
        <v>812</v>
      </c>
      <c r="E102" s="210" t="s">
        <v>1845</v>
      </c>
      <c r="F102" s="207">
        <v>40</v>
      </c>
      <c r="G102" s="207">
        <v>3</v>
      </c>
      <c r="H102" s="211"/>
      <c r="I102" s="212"/>
    </row>
    <row r="103" spans="2:9" s="183" customFormat="1" ht="14.4" x14ac:dyDescent="0.3">
      <c r="B103" s="207" t="s">
        <v>1934</v>
      </c>
      <c r="C103" s="235"/>
      <c r="D103" s="209" t="s">
        <v>814</v>
      </c>
      <c r="E103" s="210" t="s">
        <v>1845</v>
      </c>
      <c r="F103" s="207">
        <v>8</v>
      </c>
      <c r="G103" s="207">
        <v>3</v>
      </c>
      <c r="H103" s="211"/>
      <c r="I103" s="212"/>
    </row>
    <row r="104" spans="2:9" s="183" customFormat="1" ht="14.4" x14ac:dyDescent="0.3">
      <c r="B104" s="207" t="s">
        <v>1935</v>
      </c>
      <c r="C104" s="235"/>
      <c r="D104" s="209" t="s">
        <v>816</v>
      </c>
      <c r="E104" s="210" t="s">
        <v>1845</v>
      </c>
      <c r="F104" s="207">
        <v>10</v>
      </c>
      <c r="G104" s="207">
        <v>3</v>
      </c>
      <c r="H104" s="211"/>
      <c r="I104" s="212"/>
    </row>
    <row r="105" spans="2:9" s="183" customFormat="1" ht="14.4" x14ac:dyDescent="0.3">
      <c r="B105" s="207" t="s">
        <v>1936</v>
      </c>
      <c r="C105" s="235"/>
      <c r="D105" s="209" t="s">
        <v>818</v>
      </c>
      <c r="E105" s="210" t="s">
        <v>1845</v>
      </c>
      <c r="F105" s="207">
        <v>8</v>
      </c>
      <c r="G105" s="207">
        <v>3</v>
      </c>
      <c r="H105" s="211"/>
      <c r="I105" s="212"/>
    </row>
    <row r="106" spans="2:9" s="183" customFormat="1" ht="14.4" x14ac:dyDescent="0.3">
      <c r="B106" s="207" t="s">
        <v>1937</v>
      </c>
      <c r="C106" s="235"/>
      <c r="D106" s="209" t="s">
        <v>820</v>
      </c>
      <c r="E106" s="210" t="s">
        <v>1845</v>
      </c>
      <c r="F106" s="207">
        <v>8</v>
      </c>
      <c r="G106" s="207">
        <v>3</v>
      </c>
      <c r="H106" s="211"/>
      <c r="I106" s="212"/>
    </row>
    <row r="107" spans="2:9" s="183" customFormat="1" ht="14.4" x14ac:dyDescent="0.3">
      <c r="B107" s="207" t="s">
        <v>1938</v>
      </c>
      <c r="C107" s="235"/>
      <c r="D107" s="209" t="s">
        <v>820</v>
      </c>
      <c r="E107" s="210" t="s">
        <v>1845</v>
      </c>
      <c r="F107" s="207">
        <v>1</v>
      </c>
      <c r="G107" s="207">
        <v>3</v>
      </c>
      <c r="H107" s="211"/>
      <c r="I107" s="212"/>
    </row>
    <row r="108" spans="2:9" s="183" customFormat="1" ht="14.4" x14ac:dyDescent="0.3">
      <c r="B108" s="207" t="s">
        <v>1939</v>
      </c>
      <c r="C108" s="235"/>
      <c r="D108" s="209" t="s">
        <v>824</v>
      </c>
      <c r="E108" s="210" t="s">
        <v>1845</v>
      </c>
      <c r="F108" s="207">
        <v>8</v>
      </c>
      <c r="G108" s="207">
        <v>3</v>
      </c>
      <c r="H108" s="211"/>
      <c r="I108" s="212"/>
    </row>
    <row r="109" spans="2:9" s="183" customFormat="1" ht="14.4" x14ac:dyDescent="0.3">
      <c r="B109" s="207" t="s">
        <v>1940</v>
      </c>
      <c r="C109" s="235"/>
      <c r="D109" s="209" t="s">
        <v>826</v>
      </c>
      <c r="E109" s="210" t="s">
        <v>1845</v>
      </c>
      <c r="F109" s="207">
        <v>10</v>
      </c>
      <c r="G109" s="207">
        <v>3</v>
      </c>
      <c r="H109" s="211"/>
      <c r="I109" s="212"/>
    </row>
    <row r="110" spans="2:9" s="183" customFormat="1" ht="14.4" x14ac:dyDescent="0.3">
      <c r="B110" s="207" t="s">
        <v>1941</v>
      </c>
      <c r="C110" s="235"/>
      <c r="D110" s="209" t="s">
        <v>828</v>
      </c>
      <c r="E110" s="210" t="s">
        <v>1845</v>
      </c>
      <c r="F110" s="207">
        <v>9</v>
      </c>
      <c r="G110" s="207">
        <v>3</v>
      </c>
      <c r="H110" s="211"/>
      <c r="I110" s="212"/>
    </row>
    <row r="111" spans="2:9" s="183" customFormat="1" ht="14.4" x14ac:dyDescent="0.3">
      <c r="B111" s="207" t="s">
        <v>1942</v>
      </c>
      <c r="C111" s="235"/>
      <c r="D111" s="209" t="s">
        <v>830</v>
      </c>
      <c r="E111" s="210" t="s">
        <v>1845</v>
      </c>
      <c r="F111" s="207">
        <v>11</v>
      </c>
      <c r="G111" s="207">
        <v>3</v>
      </c>
      <c r="H111" s="211"/>
      <c r="I111" s="212"/>
    </row>
    <row r="112" spans="2:9" s="183" customFormat="1" ht="14.4" x14ac:dyDescent="0.3">
      <c r="B112" s="207" t="s">
        <v>1943</v>
      </c>
      <c r="C112" s="235"/>
      <c r="D112" s="209" t="s">
        <v>832</v>
      </c>
      <c r="E112" s="210" t="s">
        <v>1845</v>
      </c>
      <c r="F112" s="207">
        <v>9</v>
      </c>
      <c r="G112" s="207">
        <v>3</v>
      </c>
      <c r="H112" s="211"/>
      <c r="I112" s="212"/>
    </row>
    <row r="113" spans="2:9" s="183" customFormat="1" ht="14.4" x14ac:dyDescent="0.3">
      <c r="B113" s="207" t="s">
        <v>1944</v>
      </c>
      <c r="C113" s="235"/>
      <c r="D113" s="209" t="s">
        <v>834</v>
      </c>
      <c r="E113" s="210" t="s">
        <v>1845</v>
      </c>
      <c r="F113" s="207">
        <v>12</v>
      </c>
      <c r="G113" s="207">
        <v>3</v>
      </c>
      <c r="H113" s="211"/>
      <c r="I113" s="212"/>
    </row>
    <row r="114" spans="2:9" s="183" customFormat="1" ht="14.4" x14ac:dyDescent="0.3">
      <c r="B114" s="207" t="s">
        <v>1945</v>
      </c>
      <c r="C114" s="235"/>
      <c r="D114" s="209" t="s">
        <v>836</v>
      </c>
      <c r="E114" s="210" t="s">
        <v>1845</v>
      </c>
      <c r="F114" s="207">
        <v>11</v>
      </c>
      <c r="G114" s="207">
        <v>3</v>
      </c>
      <c r="H114" s="211"/>
      <c r="I114" s="212"/>
    </row>
    <row r="115" spans="2:9" s="183" customFormat="1" ht="14.4" x14ac:dyDescent="0.3">
      <c r="B115" s="207" t="s">
        <v>1946</v>
      </c>
      <c r="C115" s="235"/>
      <c r="D115" s="209" t="s">
        <v>838</v>
      </c>
      <c r="E115" s="210" t="s">
        <v>1845</v>
      </c>
      <c r="F115" s="207">
        <v>9</v>
      </c>
      <c r="G115" s="207">
        <v>3</v>
      </c>
      <c r="H115" s="211"/>
      <c r="I115" s="212"/>
    </row>
    <row r="116" spans="2:9" s="183" customFormat="1" ht="14.4" x14ac:dyDescent="0.3">
      <c r="B116" s="207" t="s">
        <v>1947</v>
      </c>
      <c r="C116" s="235"/>
      <c r="D116" s="209" t="s">
        <v>840</v>
      </c>
      <c r="E116" s="210" t="s">
        <v>1845</v>
      </c>
      <c r="F116" s="207">
        <v>10</v>
      </c>
      <c r="G116" s="207">
        <v>3</v>
      </c>
      <c r="H116" s="211"/>
      <c r="I116" s="212"/>
    </row>
    <row r="117" spans="2:9" s="183" customFormat="1" ht="14.4" x14ac:dyDescent="0.3">
      <c r="B117" s="207" t="s">
        <v>1948</v>
      </c>
      <c r="C117" s="235"/>
      <c r="D117" s="209" t="s">
        <v>842</v>
      </c>
      <c r="E117" s="210" t="s">
        <v>1845</v>
      </c>
      <c r="F117" s="207">
        <v>9</v>
      </c>
      <c r="G117" s="207">
        <v>3</v>
      </c>
      <c r="H117" s="211"/>
      <c r="I117" s="212"/>
    </row>
    <row r="118" spans="2:9" s="183" customFormat="1" ht="14.4" x14ac:dyDescent="0.3">
      <c r="B118" s="207" t="s">
        <v>1949</v>
      </c>
      <c r="C118" s="235"/>
      <c r="D118" s="209" t="s">
        <v>844</v>
      </c>
      <c r="E118" s="210" t="s">
        <v>1845</v>
      </c>
      <c r="F118" s="207">
        <v>36</v>
      </c>
      <c r="G118" s="207">
        <v>3</v>
      </c>
      <c r="H118" s="211"/>
      <c r="I118" s="212"/>
    </row>
    <row r="119" spans="2:9" s="183" customFormat="1" ht="14.4" x14ac:dyDescent="0.3">
      <c r="B119" s="207" t="s">
        <v>1950</v>
      </c>
      <c r="C119" s="235"/>
      <c r="D119" s="209" t="s">
        <v>846</v>
      </c>
      <c r="E119" s="210" t="s">
        <v>1845</v>
      </c>
      <c r="F119" s="207">
        <v>10</v>
      </c>
      <c r="G119" s="207">
        <v>3</v>
      </c>
      <c r="H119" s="211"/>
      <c r="I119" s="212"/>
    </row>
    <row r="120" spans="2:9" s="183" customFormat="1" ht="14.4" x14ac:dyDescent="0.3">
      <c r="B120" s="207" t="s">
        <v>1951</v>
      </c>
      <c r="C120" s="235"/>
      <c r="D120" s="209" t="s">
        <v>848</v>
      </c>
      <c r="E120" s="210" t="s">
        <v>1845</v>
      </c>
      <c r="F120" s="207">
        <v>8</v>
      </c>
      <c r="G120" s="207">
        <v>3</v>
      </c>
      <c r="H120" s="211"/>
      <c r="I120" s="212"/>
    </row>
    <row r="121" spans="2:9" s="183" customFormat="1" ht="14.4" x14ac:dyDescent="0.3">
      <c r="B121" s="207" t="s">
        <v>1952</v>
      </c>
      <c r="C121" s="235"/>
      <c r="D121" s="209" t="s">
        <v>852</v>
      </c>
      <c r="E121" s="210" t="s">
        <v>1845</v>
      </c>
      <c r="F121" s="207">
        <v>9</v>
      </c>
      <c r="G121" s="207">
        <v>3</v>
      </c>
      <c r="H121" s="211"/>
      <c r="I121" s="212"/>
    </row>
    <row r="122" spans="2:9" s="183" customFormat="1" ht="14.4" x14ac:dyDescent="0.3">
      <c r="B122" s="207" t="s">
        <v>1953</v>
      </c>
      <c r="C122" s="235"/>
      <c r="D122" s="209" t="s">
        <v>854</v>
      </c>
      <c r="E122" s="210" t="s">
        <v>1845</v>
      </c>
      <c r="F122" s="207">
        <v>7</v>
      </c>
      <c r="G122" s="207">
        <v>3</v>
      </c>
      <c r="H122" s="211"/>
      <c r="I122" s="212"/>
    </row>
    <row r="123" spans="2:9" s="183" customFormat="1" ht="14.4" x14ac:dyDescent="0.3">
      <c r="B123" s="207" t="s">
        <v>1954</v>
      </c>
      <c r="C123" s="235"/>
      <c r="D123" s="209" t="s">
        <v>856</v>
      </c>
      <c r="E123" s="210" t="s">
        <v>1845</v>
      </c>
      <c r="F123" s="207">
        <v>8</v>
      </c>
      <c r="G123" s="207">
        <v>3</v>
      </c>
      <c r="H123" s="211"/>
      <c r="I123" s="212"/>
    </row>
    <row r="124" spans="2:9" s="183" customFormat="1" ht="14.4" x14ac:dyDescent="0.3">
      <c r="B124" s="207" t="s">
        <v>1955</v>
      </c>
      <c r="C124" s="235"/>
      <c r="D124" s="209" t="s">
        <v>858</v>
      </c>
      <c r="E124" s="210" t="s">
        <v>1845</v>
      </c>
      <c r="F124" s="207">
        <v>16</v>
      </c>
      <c r="G124" s="207">
        <v>3</v>
      </c>
      <c r="H124" s="211"/>
      <c r="I124" s="212"/>
    </row>
    <row r="125" spans="2:9" s="183" customFormat="1" ht="14.4" x14ac:dyDescent="0.3">
      <c r="B125" s="207" t="s">
        <v>1956</v>
      </c>
      <c r="C125" s="235"/>
      <c r="D125" s="209" t="s">
        <v>862</v>
      </c>
      <c r="E125" s="210" t="s">
        <v>1845</v>
      </c>
      <c r="F125" s="207">
        <v>11</v>
      </c>
      <c r="G125" s="207">
        <v>3</v>
      </c>
      <c r="H125" s="211"/>
      <c r="I125" s="212"/>
    </row>
    <row r="126" spans="2:9" s="183" customFormat="1" ht="14.4" x14ac:dyDescent="0.3">
      <c r="B126" s="207" t="s">
        <v>1957</v>
      </c>
      <c r="C126" s="235"/>
      <c r="D126" s="209" t="s">
        <v>864</v>
      </c>
      <c r="E126" s="210" t="s">
        <v>1845</v>
      </c>
      <c r="F126" s="207">
        <v>9</v>
      </c>
      <c r="G126" s="207">
        <v>3</v>
      </c>
      <c r="H126" s="211"/>
      <c r="I126" s="212"/>
    </row>
    <row r="127" spans="2:9" s="183" customFormat="1" ht="14.4" x14ac:dyDescent="0.3">
      <c r="B127" s="207" t="s">
        <v>1958</v>
      </c>
      <c r="C127" s="235"/>
      <c r="D127" s="209" t="s">
        <v>866</v>
      </c>
      <c r="E127" s="210" t="s">
        <v>1845</v>
      </c>
      <c r="F127" s="207">
        <v>40</v>
      </c>
      <c r="G127" s="207">
        <v>3</v>
      </c>
      <c r="H127" s="211"/>
      <c r="I127" s="212"/>
    </row>
    <row r="128" spans="2:9" s="183" customFormat="1" ht="14.4" x14ac:dyDescent="0.3">
      <c r="B128" s="207" t="s">
        <v>1959</v>
      </c>
      <c r="C128" s="235"/>
      <c r="D128" s="209" t="s">
        <v>868</v>
      </c>
      <c r="E128" s="210" t="s">
        <v>1845</v>
      </c>
      <c r="F128" s="207">
        <v>8</v>
      </c>
      <c r="G128" s="207">
        <v>3</v>
      </c>
      <c r="H128" s="211"/>
      <c r="I128" s="212"/>
    </row>
    <row r="129" spans="2:9" s="183" customFormat="1" ht="14.4" x14ac:dyDescent="0.3">
      <c r="B129" s="207" t="s">
        <v>1960</v>
      </c>
      <c r="C129" s="235"/>
      <c r="D129" s="209" t="s">
        <v>870</v>
      </c>
      <c r="E129" s="210" t="s">
        <v>1845</v>
      </c>
      <c r="F129" s="207">
        <v>10</v>
      </c>
      <c r="G129" s="207">
        <v>3</v>
      </c>
      <c r="H129" s="211"/>
      <c r="I129" s="212"/>
    </row>
    <row r="130" spans="2:9" s="183" customFormat="1" ht="14.4" x14ac:dyDescent="0.3">
      <c r="B130" s="207" t="s">
        <v>1961</v>
      </c>
      <c r="C130" s="235"/>
      <c r="D130" s="209" t="s">
        <v>872</v>
      </c>
      <c r="E130" s="210" t="s">
        <v>1845</v>
      </c>
      <c r="F130" s="207">
        <v>12</v>
      </c>
      <c r="G130" s="207">
        <v>3</v>
      </c>
      <c r="H130" s="211"/>
      <c r="I130" s="212"/>
    </row>
    <row r="131" spans="2:9" s="183" customFormat="1" ht="14.4" x14ac:dyDescent="0.3">
      <c r="B131" s="207" t="s">
        <v>1962</v>
      </c>
      <c r="C131" s="235"/>
      <c r="D131" s="209" t="s">
        <v>874</v>
      </c>
      <c r="E131" s="210" t="s">
        <v>1845</v>
      </c>
      <c r="F131" s="207">
        <v>7</v>
      </c>
      <c r="G131" s="207">
        <v>3</v>
      </c>
      <c r="H131" s="211"/>
      <c r="I131" s="212"/>
    </row>
    <row r="132" spans="2:9" s="183" customFormat="1" ht="14.4" x14ac:dyDescent="0.3">
      <c r="B132" s="207" t="s">
        <v>1963</v>
      </c>
      <c r="C132" s="235"/>
      <c r="D132" s="209" t="s">
        <v>876</v>
      </c>
      <c r="E132" s="210" t="s">
        <v>1845</v>
      </c>
      <c r="F132" s="207">
        <v>13</v>
      </c>
      <c r="G132" s="207">
        <v>3</v>
      </c>
      <c r="H132" s="211"/>
      <c r="I132" s="212"/>
    </row>
    <row r="133" spans="2:9" s="183" customFormat="1" ht="14.4" x14ac:dyDescent="0.3">
      <c r="B133" s="207" t="s">
        <v>1964</v>
      </c>
      <c r="C133" s="235"/>
      <c r="D133" s="209" t="s">
        <v>878</v>
      </c>
      <c r="E133" s="210" t="s">
        <v>1845</v>
      </c>
      <c r="F133" s="207">
        <v>36</v>
      </c>
      <c r="G133" s="207">
        <v>3</v>
      </c>
      <c r="H133" s="211"/>
      <c r="I133" s="212"/>
    </row>
    <row r="134" spans="2:9" s="183" customFormat="1" ht="14.4" x14ac:dyDescent="0.3">
      <c r="B134" s="207" t="s">
        <v>1965</v>
      </c>
      <c r="C134" s="235"/>
      <c r="D134" s="209" t="s">
        <v>880</v>
      </c>
      <c r="E134" s="210" t="s">
        <v>1845</v>
      </c>
      <c r="F134" s="207">
        <v>9</v>
      </c>
      <c r="G134" s="207">
        <v>3</v>
      </c>
      <c r="H134" s="211"/>
      <c r="I134" s="212"/>
    </row>
    <row r="135" spans="2:9" s="183" customFormat="1" ht="14.4" x14ac:dyDescent="0.3">
      <c r="B135" s="207" t="s">
        <v>1966</v>
      </c>
      <c r="C135" s="235"/>
      <c r="D135" s="209" t="s">
        <v>882</v>
      </c>
      <c r="E135" s="210" t="s">
        <v>1845</v>
      </c>
      <c r="F135" s="207">
        <v>10</v>
      </c>
      <c r="G135" s="207">
        <v>3</v>
      </c>
      <c r="H135" s="211"/>
      <c r="I135" s="212"/>
    </row>
    <row r="136" spans="2:9" s="183" customFormat="1" ht="14.4" x14ac:dyDescent="0.3">
      <c r="B136" s="207" t="s">
        <v>1967</v>
      </c>
      <c r="C136" s="235"/>
      <c r="D136" s="209" t="s">
        <v>884</v>
      </c>
      <c r="E136" s="210" t="s">
        <v>1845</v>
      </c>
      <c r="F136" s="207">
        <v>9</v>
      </c>
      <c r="G136" s="207">
        <v>3</v>
      </c>
      <c r="H136" s="211"/>
      <c r="I136" s="212"/>
    </row>
    <row r="137" spans="2:9" s="183" customFormat="1" ht="14.4" x14ac:dyDescent="0.3">
      <c r="B137" s="207" t="s">
        <v>1968</v>
      </c>
      <c r="C137" s="235"/>
      <c r="D137" s="209" t="s">
        <v>886</v>
      </c>
      <c r="E137" s="210" t="s">
        <v>1845</v>
      </c>
      <c r="F137" s="207">
        <v>9</v>
      </c>
      <c r="G137" s="207">
        <v>3</v>
      </c>
      <c r="H137" s="211"/>
      <c r="I137" s="212"/>
    </row>
    <row r="138" spans="2:9" s="183" customFormat="1" ht="14.4" x14ac:dyDescent="0.3">
      <c r="B138" s="207" t="s">
        <v>1969</v>
      </c>
      <c r="C138" s="235"/>
      <c r="D138" s="209" t="s">
        <v>888</v>
      </c>
      <c r="E138" s="210" t="s">
        <v>1845</v>
      </c>
      <c r="F138" s="207">
        <v>13</v>
      </c>
      <c r="G138" s="207">
        <v>3</v>
      </c>
      <c r="H138" s="211"/>
      <c r="I138" s="212"/>
    </row>
    <row r="139" spans="2:9" s="183" customFormat="1" ht="14.4" x14ac:dyDescent="0.3">
      <c r="B139" s="207" t="s">
        <v>1970</v>
      </c>
      <c r="C139" s="235"/>
      <c r="D139" s="209" t="s">
        <v>890</v>
      </c>
      <c r="E139" s="210" t="s">
        <v>1845</v>
      </c>
      <c r="F139" s="207">
        <v>2</v>
      </c>
      <c r="G139" s="207">
        <v>3</v>
      </c>
      <c r="H139" s="211"/>
      <c r="I139" s="212"/>
    </row>
    <row r="140" spans="2:9" s="183" customFormat="1" ht="14.4" x14ac:dyDescent="0.3">
      <c r="B140" s="207" t="s">
        <v>1971</v>
      </c>
      <c r="C140" s="235"/>
      <c r="D140" s="209" t="s">
        <v>892</v>
      </c>
      <c r="E140" s="210" t="s">
        <v>1845</v>
      </c>
      <c r="F140" s="207">
        <v>9</v>
      </c>
      <c r="G140" s="207">
        <v>3</v>
      </c>
      <c r="H140" s="211"/>
      <c r="I140" s="212"/>
    </row>
    <row r="141" spans="2:9" s="183" customFormat="1" ht="14.4" x14ac:dyDescent="0.3">
      <c r="B141" s="207" t="s">
        <v>1972</v>
      </c>
      <c r="C141" s="235"/>
      <c r="D141" s="209" t="s">
        <v>894</v>
      </c>
      <c r="E141" s="210" t="s">
        <v>1845</v>
      </c>
      <c r="F141" s="207">
        <v>10</v>
      </c>
      <c r="G141" s="207">
        <v>3</v>
      </c>
      <c r="H141" s="211"/>
      <c r="I141" s="212"/>
    </row>
    <row r="142" spans="2:9" s="183" customFormat="1" ht="14.4" x14ac:dyDescent="0.3">
      <c r="B142" s="207" t="s">
        <v>1973</v>
      </c>
      <c r="C142" s="235"/>
      <c r="D142" s="209" t="s">
        <v>896</v>
      </c>
      <c r="E142" s="210" t="s">
        <v>1845</v>
      </c>
      <c r="F142" s="207">
        <v>9</v>
      </c>
      <c r="G142" s="207">
        <v>3</v>
      </c>
      <c r="H142" s="211"/>
      <c r="I142" s="212"/>
    </row>
    <row r="143" spans="2:9" s="183" customFormat="1" ht="14.4" x14ac:dyDescent="0.3">
      <c r="B143" s="207" t="s">
        <v>1974</v>
      </c>
      <c r="C143" s="235"/>
      <c r="D143" s="209" t="s">
        <v>898</v>
      </c>
      <c r="E143" s="210" t="s">
        <v>1845</v>
      </c>
      <c r="F143" s="207">
        <v>11</v>
      </c>
      <c r="G143" s="207">
        <v>3</v>
      </c>
      <c r="H143" s="211"/>
      <c r="I143" s="212"/>
    </row>
    <row r="144" spans="2:9" s="183" customFormat="1" ht="14.4" x14ac:dyDescent="0.3">
      <c r="B144" s="207" t="s">
        <v>1975</v>
      </c>
      <c r="C144" s="235"/>
      <c r="D144" s="209" t="s">
        <v>900</v>
      </c>
      <c r="E144" s="210" t="s">
        <v>1845</v>
      </c>
      <c r="F144" s="207">
        <v>10</v>
      </c>
      <c r="G144" s="207">
        <v>3</v>
      </c>
      <c r="H144" s="211"/>
      <c r="I144" s="212"/>
    </row>
    <row r="145" spans="2:9" s="183" customFormat="1" ht="14.4" x14ac:dyDescent="0.3">
      <c r="B145" s="207" t="s">
        <v>1976</v>
      </c>
      <c r="C145" s="235"/>
      <c r="D145" s="209" t="s">
        <v>902</v>
      </c>
      <c r="E145" s="210" t="s">
        <v>1845</v>
      </c>
      <c r="F145" s="207">
        <v>11</v>
      </c>
      <c r="G145" s="207">
        <v>3</v>
      </c>
      <c r="H145" s="211"/>
      <c r="I145" s="212"/>
    </row>
    <row r="146" spans="2:9" s="183" customFormat="1" ht="14.4" x14ac:dyDescent="0.3">
      <c r="B146" s="207" t="s">
        <v>1977</v>
      </c>
      <c r="C146" s="235"/>
      <c r="D146" s="209" t="s">
        <v>904</v>
      </c>
      <c r="E146" s="210" t="s">
        <v>1845</v>
      </c>
      <c r="F146" s="207">
        <v>12</v>
      </c>
      <c r="G146" s="207">
        <v>3</v>
      </c>
      <c r="H146" s="211"/>
      <c r="I146" s="212"/>
    </row>
    <row r="147" spans="2:9" s="183" customFormat="1" ht="14.4" x14ac:dyDescent="0.3">
      <c r="B147" s="207" t="s">
        <v>1978</v>
      </c>
      <c r="C147" s="235"/>
      <c r="D147" s="209" t="s">
        <v>906</v>
      </c>
      <c r="E147" s="210" t="s">
        <v>1845</v>
      </c>
      <c r="F147" s="207">
        <v>9</v>
      </c>
      <c r="G147" s="207">
        <v>3</v>
      </c>
      <c r="H147" s="211"/>
      <c r="I147" s="212"/>
    </row>
    <row r="148" spans="2:9" s="183" customFormat="1" ht="14.4" x14ac:dyDescent="0.3">
      <c r="B148" s="207" t="s">
        <v>1979</v>
      </c>
      <c r="C148" s="235"/>
      <c r="D148" s="209" t="s">
        <v>908</v>
      </c>
      <c r="E148" s="210" t="s">
        <v>1845</v>
      </c>
      <c r="F148" s="207">
        <v>9</v>
      </c>
      <c r="G148" s="207">
        <v>3</v>
      </c>
      <c r="H148" s="211"/>
      <c r="I148" s="212"/>
    </row>
    <row r="149" spans="2:9" s="183" customFormat="1" ht="14.4" x14ac:dyDescent="0.3">
      <c r="B149" s="207" t="s">
        <v>1980</v>
      </c>
      <c r="C149" s="235"/>
      <c r="D149" s="209" t="s">
        <v>910</v>
      </c>
      <c r="E149" s="210" t="s">
        <v>1845</v>
      </c>
      <c r="F149" s="207">
        <v>7</v>
      </c>
      <c r="G149" s="207">
        <v>3</v>
      </c>
      <c r="H149" s="211"/>
      <c r="I149" s="212"/>
    </row>
    <row r="150" spans="2:9" s="183" customFormat="1" ht="14.4" x14ac:dyDescent="0.3">
      <c r="B150" s="207" t="s">
        <v>1981</v>
      </c>
      <c r="C150" s="235"/>
      <c r="D150" s="209" t="s">
        <v>912</v>
      </c>
      <c r="E150" s="210" t="s">
        <v>1845</v>
      </c>
      <c r="F150" s="207">
        <v>9</v>
      </c>
      <c r="G150" s="207">
        <v>3</v>
      </c>
      <c r="H150" s="211"/>
      <c r="I150" s="212"/>
    </row>
    <row r="151" spans="2:9" s="183" customFormat="1" ht="14.4" x14ac:dyDescent="0.3">
      <c r="B151" s="207" t="s">
        <v>1982</v>
      </c>
      <c r="C151" s="235"/>
      <c r="D151" s="209" t="s">
        <v>914</v>
      </c>
      <c r="E151" s="210" t="s">
        <v>1845</v>
      </c>
      <c r="F151" s="207">
        <v>13</v>
      </c>
      <c r="G151" s="207">
        <v>3</v>
      </c>
      <c r="H151" s="211"/>
      <c r="I151" s="212"/>
    </row>
    <row r="152" spans="2:9" s="183" customFormat="1" ht="14.4" x14ac:dyDescent="0.3">
      <c r="B152" s="207" t="s">
        <v>1983</v>
      </c>
      <c r="C152" s="235"/>
      <c r="D152" s="209" t="s">
        <v>916</v>
      </c>
      <c r="E152" s="210" t="s">
        <v>1845</v>
      </c>
      <c r="F152" s="207">
        <v>12</v>
      </c>
      <c r="G152" s="207">
        <v>3</v>
      </c>
      <c r="H152" s="211"/>
      <c r="I152" s="212"/>
    </row>
    <row r="153" spans="2:9" s="183" customFormat="1" ht="14.4" x14ac:dyDescent="0.3">
      <c r="B153" s="207" t="s">
        <v>1984</v>
      </c>
      <c r="C153" s="235"/>
      <c r="D153" s="209" t="s">
        <v>918</v>
      </c>
      <c r="E153" s="210" t="s">
        <v>1845</v>
      </c>
      <c r="F153" s="207">
        <v>15</v>
      </c>
      <c r="G153" s="207">
        <v>3</v>
      </c>
      <c r="H153" s="211"/>
      <c r="I153" s="212"/>
    </row>
    <row r="154" spans="2:9" s="183" customFormat="1" ht="14.4" x14ac:dyDescent="0.3">
      <c r="B154" s="207" t="s">
        <v>1985</v>
      </c>
      <c r="C154" s="235"/>
      <c r="D154" s="209" t="s">
        <v>920</v>
      </c>
      <c r="E154" s="210" t="s">
        <v>1845</v>
      </c>
      <c r="F154" s="207">
        <v>6</v>
      </c>
      <c r="G154" s="207">
        <v>3</v>
      </c>
      <c r="H154" s="211"/>
      <c r="I154" s="212"/>
    </row>
    <row r="155" spans="2:9" s="183" customFormat="1" ht="14.4" x14ac:dyDescent="0.3">
      <c r="B155" s="207" t="s">
        <v>1986</v>
      </c>
      <c r="C155" s="235"/>
      <c r="D155" s="209" t="s">
        <v>922</v>
      </c>
      <c r="E155" s="210" t="s">
        <v>1845</v>
      </c>
      <c r="F155" s="207">
        <v>12</v>
      </c>
      <c r="G155" s="207">
        <v>3</v>
      </c>
      <c r="H155" s="211"/>
      <c r="I155" s="212"/>
    </row>
    <row r="156" spans="2:9" s="183" customFormat="1" ht="14.4" x14ac:dyDescent="0.3">
      <c r="B156" s="207" t="s">
        <v>1987</v>
      </c>
      <c r="C156" s="235"/>
      <c r="D156" s="209" t="s">
        <v>924</v>
      </c>
      <c r="E156" s="210" t="s">
        <v>1845</v>
      </c>
      <c r="F156" s="207">
        <v>11</v>
      </c>
      <c r="G156" s="207">
        <v>3</v>
      </c>
      <c r="H156" s="211"/>
      <c r="I156" s="212"/>
    </row>
    <row r="157" spans="2:9" s="183" customFormat="1" ht="14.4" x14ac:dyDescent="0.3">
      <c r="B157" s="207" t="s">
        <v>1988</v>
      </c>
      <c r="C157" s="235"/>
      <c r="D157" s="209" t="s">
        <v>926</v>
      </c>
      <c r="E157" s="210" t="s">
        <v>1845</v>
      </c>
      <c r="F157" s="207">
        <v>25</v>
      </c>
      <c r="G157" s="207">
        <v>3</v>
      </c>
      <c r="H157" s="211"/>
      <c r="I157" s="212"/>
    </row>
    <row r="158" spans="2:9" s="183" customFormat="1" ht="14.4" x14ac:dyDescent="0.3">
      <c r="B158" s="207" t="s">
        <v>1989</v>
      </c>
      <c r="C158" s="235"/>
      <c r="D158" s="209" t="s">
        <v>928</v>
      </c>
      <c r="E158" s="210" t="s">
        <v>1845</v>
      </c>
      <c r="F158" s="207">
        <v>8</v>
      </c>
      <c r="G158" s="207">
        <v>3</v>
      </c>
      <c r="H158" s="211"/>
      <c r="I158" s="212"/>
    </row>
    <row r="159" spans="2:9" s="183" customFormat="1" ht="14.4" x14ac:dyDescent="0.3">
      <c r="B159" s="207" t="s">
        <v>1990</v>
      </c>
      <c r="C159" s="235"/>
      <c r="D159" s="209" t="s">
        <v>930</v>
      </c>
      <c r="E159" s="210" t="s">
        <v>1845</v>
      </c>
      <c r="F159" s="207">
        <v>11</v>
      </c>
      <c r="G159" s="207">
        <v>3</v>
      </c>
      <c r="H159" s="211"/>
      <c r="I159" s="212"/>
    </row>
    <row r="160" spans="2:9" s="183" customFormat="1" ht="14.4" x14ac:dyDescent="0.3">
      <c r="B160" s="207" t="s">
        <v>1991</v>
      </c>
      <c r="C160" s="235"/>
      <c r="D160" s="209" t="s">
        <v>932</v>
      </c>
      <c r="E160" s="210" t="s">
        <v>1845</v>
      </c>
      <c r="F160" s="207">
        <v>7</v>
      </c>
      <c r="G160" s="207">
        <v>3</v>
      </c>
      <c r="H160" s="211"/>
      <c r="I160" s="212"/>
    </row>
    <row r="161" spans="2:9" s="183" customFormat="1" ht="14.4" x14ac:dyDescent="0.3">
      <c r="B161" s="207" t="s">
        <v>1992</v>
      </c>
      <c r="C161" s="235"/>
      <c r="D161" s="209" t="s">
        <v>934</v>
      </c>
      <c r="E161" s="210" t="s">
        <v>1845</v>
      </c>
      <c r="F161" s="207">
        <v>15</v>
      </c>
      <c r="G161" s="207">
        <v>3</v>
      </c>
      <c r="H161" s="211"/>
      <c r="I161" s="212"/>
    </row>
    <row r="162" spans="2:9" s="183" customFormat="1" ht="14.4" x14ac:dyDescent="0.3">
      <c r="B162" s="207" t="s">
        <v>1993</v>
      </c>
      <c r="C162" s="235"/>
      <c r="D162" s="209" t="s">
        <v>936</v>
      </c>
      <c r="E162" s="210" t="s">
        <v>1845</v>
      </c>
      <c r="F162" s="207">
        <v>23</v>
      </c>
      <c r="G162" s="207">
        <v>3</v>
      </c>
      <c r="H162" s="211"/>
      <c r="I162" s="212"/>
    </row>
    <row r="163" spans="2:9" s="183" customFormat="1" ht="14.4" x14ac:dyDescent="0.3">
      <c r="B163" s="207" t="s">
        <v>1994</v>
      </c>
      <c r="C163" s="235"/>
      <c r="D163" s="209" t="s">
        <v>938</v>
      </c>
      <c r="E163" s="210" t="s">
        <v>1845</v>
      </c>
      <c r="F163" s="207">
        <v>10</v>
      </c>
      <c r="G163" s="207">
        <v>3</v>
      </c>
      <c r="H163" s="211"/>
      <c r="I163" s="212"/>
    </row>
    <row r="164" spans="2:9" s="183" customFormat="1" ht="14.4" x14ac:dyDescent="0.3">
      <c r="B164" s="207" t="s">
        <v>1995</v>
      </c>
      <c r="C164" s="235"/>
      <c r="D164" s="209" t="s">
        <v>940</v>
      </c>
      <c r="E164" s="210" t="s">
        <v>1845</v>
      </c>
      <c r="F164" s="207">
        <v>10</v>
      </c>
      <c r="G164" s="207">
        <v>3</v>
      </c>
      <c r="H164" s="211"/>
      <c r="I164" s="212"/>
    </row>
    <row r="165" spans="2:9" s="183" customFormat="1" ht="14.4" x14ac:dyDescent="0.3">
      <c r="B165" s="207" t="s">
        <v>1996</v>
      </c>
      <c r="C165" s="235"/>
      <c r="D165" s="209" t="s">
        <v>942</v>
      </c>
      <c r="E165" s="210" t="s">
        <v>1845</v>
      </c>
      <c r="F165" s="207">
        <v>9</v>
      </c>
      <c r="G165" s="207">
        <v>3</v>
      </c>
      <c r="H165" s="211"/>
      <c r="I165" s="212"/>
    </row>
    <row r="166" spans="2:9" s="183" customFormat="1" ht="14.4" x14ac:dyDescent="0.3">
      <c r="B166" s="207" t="s">
        <v>1997</v>
      </c>
      <c r="C166" s="235"/>
      <c r="D166" s="209" t="s">
        <v>944</v>
      </c>
      <c r="E166" s="210" t="s">
        <v>1845</v>
      </c>
      <c r="F166" s="207">
        <v>13</v>
      </c>
      <c r="G166" s="207">
        <v>3</v>
      </c>
      <c r="H166" s="211"/>
      <c r="I166" s="212"/>
    </row>
    <row r="167" spans="2:9" s="183" customFormat="1" ht="14.4" x14ac:dyDescent="0.3">
      <c r="B167" s="207" t="s">
        <v>1998</v>
      </c>
      <c r="C167" s="235"/>
      <c r="D167" s="209" t="s">
        <v>946</v>
      </c>
      <c r="E167" s="210" t="s">
        <v>1845</v>
      </c>
      <c r="F167" s="207">
        <v>12</v>
      </c>
      <c r="G167" s="207">
        <v>3</v>
      </c>
      <c r="H167" s="211"/>
      <c r="I167" s="212"/>
    </row>
    <row r="168" spans="2:9" s="183" customFormat="1" ht="14.4" x14ac:dyDescent="0.3">
      <c r="B168" s="207" t="s">
        <v>1999</v>
      </c>
      <c r="C168" s="235"/>
      <c r="D168" s="209" t="s">
        <v>948</v>
      </c>
      <c r="E168" s="210" t="s">
        <v>1845</v>
      </c>
      <c r="F168" s="207">
        <v>11</v>
      </c>
      <c r="G168" s="207">
        <v>3</v>
      </c>
      <c r="H168" s="211"/>
      <c r="I168" s="212"/>
    </row>
    <row r="169" spans="2:9" s="183" customFormat="1" ht="14.4" x14ac:dyDescent="0.3">
      <c r="B169" s="207" t="s">
        <v>2000</v>
      </c>
      <c r="C169" s="235"/>
      <c r="D169" s="209" t="s">
        <v>2001</v>
      </c>
      <c r="E169" s="210" t="s">
        <v>1845</v>
      </c>
      <c r="F169" s="207">
        <v>9</v>
      </c>
      <c r="G169" s="207">
        <v>3</v>
      </c>
      <c r="H169" s="211"/>
      <c r="I169" s="212"/>
    </row>
    <row r="170" spans="2:9" s="183" customFormat="1" ht="14.4" x14ac:dyDescent="0.3">
      <c r="B170" s="207" t="s">
        <v>2002</v>
      </c>
      <c r="C170" s="235"/>
      <c r="D170" s="209" t="s">
        <v>2003</v>
      </c>
      <c r="E170" s="210" t="s">
        <v>1845</v>
      </c>
      <c r="F170" s="207">
        <v>9</v>
      </c>
      <c r="G170" s="207">
        <v>3</v>
      </c>
      <c r="H170" s="211"/>
      <c r="I170" s="212"/>
    </row>
    <row r="171" spans="2:9" s="183" customFormat="1" ht="14.4" x14ac:dyDescent="0.3">
      <c r="B171" s="207" t="s">
        <v>2004</v>
      </c>
      <c r="C171" s="235"/>
      <c r="D171" s="209" t="s">
        <v>950</v>
      </c>
      <c r="E171" s="210" t="s">
        <v>1845</v>
      </c>
      <c r="F171" s="207">
        <v>9</v>
      </c>
      <c r="G171" s="207">
        <v>3</v>
      </c>
      <c r="H171" s="211"/>
      <c r="I171" s="212"/>
    </row>
    <row r="172" spans="2:9" s="183" customFormat="1" ht="14.4" x14ac:dyDescent="0.3">
      <c r="B172" s="207" t="s">
        <v>2005</v>
      </c>
      <c r="C172" s="235"/>
      <c r="D172" s="209" t="s">
        <v>952</v>
      </c>
      <c r="E172" s="210" t="s">
        <v>1845</v>
      </c>
      <c r="F172" s="207">
        <v>10</v>
      </c>
      <c r="G172" s="207">
        <v>3</v>
      </c>
      <c r="H172" s="211"/>
      <c r="I172" s="212"/>
    </row>
    <row r="173" spans="2:9" s="183" customFormat="1" ht="14.4" x14ac:dyDescent="0.3">
      <c r="B173" s="207" t="s">
        <v>2006</v>
      </c>
      <c r="C173" s="235"/>
      <c r="D173" s="209" t="s">
        <v>954</v>
      </c>
      <c r="E173" s="210" t="s">
        <v>1845</v>
      </c>
      <c r="F173" s="207">
        <v>10</v>
      </c>
      <c r="G173" s="207">
        <v>3</v>
      </c>
      <c r="H173" s="211"/>
      <c r="I173" s="212"/>
    </row>
    <row r="174" spans="2:9" s="183" customFormat="1" ht="14.4" x14ac:dyDescent="0.3">
      <c r="B174" s="207" t="s">
        <v>2007</v>
      </c>
      <c r="C174" s="235"/>
      <c r="D174" s="209" t="s">
        <v>956</v>
      </c>
      <c r="E174" s="210" t="s">
        <v>1845</v>
      </c>
      <c r="F174" s="207">
        <v>10</v>
      </c>
      <c r="G174" s="207">
        <v>3</v>
      </c>
      <c r="H174" s="211"/>
      <c r="I174" s="212"/>
    </row>
    <row r="175" spans="2:9" s="183" customFormat="1" ht="14.4" x14ac:dyDescent="0.3">
      <c r="B175" s="207" t="s">
        <v>2008</v>
      </c>
      <c r="C175" s="235"/>
      <c r="D175" s="209" t="s">
        <v>958</v>
      </c>
      <c r="E175" s="210" t="s">
        <v>1845</v>
      </c>
      <c r="F175" s="207">
        <v>9</v>
      </c>
      <c r="G175" s="207">
        <v>3</v>
      </c>
      <c r="H175" s="211"/>
      <c r="I175" s="212"/>
    </row>
    <row r="176" spans="2:9" s="183" customFormat="1" ht="14.4" x14ac:dyDescent="0.3">
      <c r="B176" s="207" t="s">
        <v>2009</v>
      </c>
      <c r="C176" s="235"/>
      <c r="D176" s="209" t="s">
        <v>960</v>
      </c>
      <c r="E176" s="210" t="s">
        <v>1845</v>
      </c>
      <c r="F176" s="207">
        <v>13</v>
      </c>
      <c r="G176" s="207">
        <v>3</v>
      </c>
      <c r="H176" s="211"/>
      <c r="I176" s="212"/>
    </row>
    <row r="177" spans="2:9" s="183" customFormat="1" ht="14.4" x14ac:dyDescent="0.3">
      <c r="B177" s="207" t="s">
        <v>2010</v>
      </c>
      <c r="C177" s="235"/>
      <c r="D177" s="209" t="s">
        <v>962</v>
      </c>
      <c r="E177" s="210" t="s">
        <v>1845</v>
      </c>
      <c r="F177" s="207">
        <v>30</v>
      </c>
      <c r="G177" s="207">
        <v>3</v>
      </c>
      <c r="H177" s="211"/>
      <c r="I177" s="212"/>
    </row>
    <row r="178" spans="2:9" s="183" customFormat="1" ht="14.4" x14ac:dyDescent="0.3">
      <c r="B178" s="207" t="s">
        <v>2011</v>
      </c>
      <c r="C178" s="235"/>
      <c r="D178" s="209" t="s">
        <v>964</v>
      </c>
      <c r="E178" s="210" t="s">
        <v>1845</v>
      </c>
      <c r="F178" s="207">
        <v>13</v>
      </c>
      <c r="G178" s="207">
        <v>3</v>
      </c>
      <c r="H178" s="211"/>
      <c r="I178" s="212"/>
    </row>
    <row r="179" spans="2:9" s="183" customFormat="1" ht="14.4" x14ac:dyDescent="0.3">
      <c r="B179" s="207" t="s">
        <v>2012</v>
      </c>
      <c r="C179" s="235"/>
      <c r="D179" s="209" t="s">
        <v>966</v>
      </c>
      <c r="E179" s="210" t="s">
        <v>1845</v>
      </c>
      <c r="F179" s="207">
        <v>12</v>
      </c>
      <c r="G179" s="207">
        <v>3</v>
      </c>
      <c r="H179" s="211"/>
      <c r="I179" s="212"/>
    </row>
    <row r="180" spans="2:9" s="183" customFormat="1" x14ac:dyDescent="0.3">
      <c r="B180" s="207"/>
      <c r="C180" s="235"/>
      <c r="D180" s="236"/>
      <c r="E180" s="207"/>
      <c r="F180" s="207"/>
      <c r="G180" s="207"/>
      <c r="H180" s="211"/>
      <c r="I180" s="211"/>
    </row>
    <row r="181" spans="2:9" s="183" customFormat="1" ht="14.4" thickBot="1" x14ac:dyDescent="0.35">
      <c r="B181" s="207"/>
      <c r="C181" s="235"/>
      <c r="D181" s="236"/>
      <c r="E181" s="207"/>
      <c r="F181" s="207"/>
      <c r="G181" s="207"/>
      <c r="H181" s="211"/>
      <c r="I181" s="211"/>
    </row>
    <row r="182" spans="2:9" s="183" customFormat="1" ht="45" customHeight="1" x14ac:dyDescent="0.3">
      <c r="B182" s="219" t="s">
        <v>635</v>
      </c>
      <c r="C182" s="219"/>
      <c r="D182" s="232" t="s">
        <v>2013</v>
      </c>
      <c r="E182" s="233"/>
      <c r="F182" s="233"/>
      <c r="G182" s="233"/>
      <c r="H182" s="234"/>
      <c r="I182" s="234"/>
    </row>
    <row r="183" spans="2:9" s="183" customFormat="1" ht="45" customHeight="1" x14ac:dyDescent="0.3">
      <c r="B183" s="207"/>
      <c r="C183" s="235"/>
      <c r="D183" s="236" t="s">
        <v>1843</v>
      </c>
      <c r="E183" s="207"/>
      <c r="F183" s="207"/>
      <c r="G183" s="207"/>
      <c r="H183" s="211"/>
      <c r="I183" s="211"/>
    </row>
    <row r="184" spans="2:9" s="183" customFormat="1" ht="14.4" x14ac:dyDescent="0.3">
      <c r="B184" s="207" t="s">
        <v>2014</v>
      </c>
      <c r="C184" s="235"/>
      <c r="D184" s="237" t="s">
        <v>664</v>
      </c>
      <c r="E184" s="210" t="s">
        <v>1845</v>
      </c>
      <c r="F184" s="207">
        <v>1</v>
      </c>
      <c r="G184" s="207">
        <v>3</v>
      </c>
      <c r="H184" s="211"/>
      <c r="I184" s="212"/>
    </row>
    <row r="185" spans="2:9" s="183" customFormat="1" ht="14.4" x14ac:dyDescent="0.3">
      <c r="B185" s="207" t="s">
        <v>2015</v>
      </c>
      <c r="C185" s="235"/>
      <c r="D185" s="237" t="s">
        <v>666</v>
      </c>
      <c r="E185" s="210" t="s">
        <v>1845</v>
      </c>
      <c r="F185" s="207">
        <v>9</v>
      </c>
      <c r="G185" s="207">
        <v>3</v>
      </c>
      <c r="H185" s="211"/>
      <c r="I185" s="212"/>
    </row>
    <row r="186" spans="2:9" s="183" customFormat="1" ht="14.4" x14ac:dyDescent="0.3">
      <c r="B186" s="207" t="s">
        <v>2016</v>
      </c>
      <c r="C186" s="235"/>
      <c r="D186" s="238" t="s">
        <v>688</v>
      </c>
      <c r="E186" s="210" t="s">
        <v>1845</v>
      </c>
      <c r="F186" s="207">
        <v>30</v>
      </c>
      <c r="G186" s="207">
        <v>3</v>
      </c>
      <c r="H186" s="211"/>
      <c r="I186" s="212"/>
    </row>
    <row r="187" spans="2:9" s="183" customFormat="1" ht="14.4" x14ac:dyDescent="0.3">
      <c r="B187" s="207" t="s">
        <v>2017</v>
      </c>
      <c r="C187" s="235"/>
      <c r="D187" s="237" t="s">
        <v>808</v>
      </c>
      <c r="E187" s="210" t="s">
        <v>1845</v>
      </c>
      <c r="F187" s="207">
        <v>12</v>
      </c>
      <c r="G187" s="207">
        <v>3</v>
      </c>
      <c r="H187" s="211"/>
      <c r="I187" s="212"/>
    </row>
    <row r="188" spans="2:9" s="183" customFormat="1" ht="14.4" x14ac:dyDescent="0.3">
      <c r="B188" s="207" t="s">
        <v>2018</v>
      </c>
      <c r="C188" s="235"/>
      <c r="D188" s="237" t="s">
        <v>850</v>
      </c>
      <c r="E188" s="210" t="s">
        <v>1845</v>
      </c>
      <c r="F188" s="207">
        <v>3</v>
      </c>
      <c r="G188" s="207">
        <v>3</v>
      </c>
      <c r="H188" s="211"/>
      <c r="I188" s="212"/>
    </row>
    <row r="189" spans="2:9" s="183" customFormat="1" ht="14.4" x14ac:dyDescent="0.3">
      <c r="B189" s="207" t="s">
        <v>2019</v>
      </c>
      <c r="C189" s="235"/>
      <c r="D189" s="237" t="s">
        <v>2020</v>
      </c>
      <c r="E189" s="210" t="s">
        <v>1845</v>
      </c>
      <c r="F189" s="207">
        <v>10</v>
      </c>
      <c r="G189" s="207">
        <v>3</v>
      </c>
      <c r="H189" s="211"/>
      <c r="I189" s="212"/>
    </row>
    <row r="190" spans="2:9" s="183" customFormat="1" ht="14.4" x14ac:dyDescent="0.3">
      <c r="B190" s="207" t="s">
        <v>2021</v>
      </c>
      <c r="C190" s="235"/>
      <c r="D190" s="237" t="s">
        <v>866</v>
      </c>
      <c r="E190" s="210" t="s">
        <v>1845</v>
      </c>
      <c r="F190" s="207">
        <v>6</v>
      </c>
      <c r="G190" s="207">
        <v>3</v>
      </c>
      <c r="H190" s="211"/>
      <c r="I190" s="212"/>
    </row>
    <row r="191" spans="2:9" s="183" customFormat="1" x14ac:dyDescent="0.3">
      <c r="B191" s="207"/>
      <c r="C191" s="235"/>
      <c r="D191" s="236"/>
      <c r="E191" s="207"/>
      <c r="F191" s="207"/>
      <c r="G191" s="207"/>
      <c r="H191" s="211"/>
      <c r="I191" s="211"/>
    </row>
    <row r="192" spans="2:9" s="183" customFormat="1" ht="14.4" thickBot="1" x14ac:dyDescent="0.35">
      <c r="B192" s="207"/>
      <c r="C192" s="235"/>
      <c r="D192" s="236"/>
      <c r="E192" s="207"/>
      <c r="F192" s="207"/>
      <c r="G192" s="207"/>
      <c r="H192" s="211"/>
      <c r="I192" s="211"/>
    </row>
    <row r="193" spans="2:9" s="183" customFormat="1" ht="45" customHeight="1" x14ac:dyDescent="0.3">
      <c r="B193" s="219" t="s">
        <v>637</v>
      </c>
      <c r="C193" s="219"/>
      <c r="D193" s="232" t="s">
        <v>2022</v>
      </c>
      <c r="E193" s="233"/>
      <c r="F193" s="233"/>
      <c r="G193" s="233"/>
      <c r="H193" s="234"/>
      <c r="I193" s="234"/>
    </row>
    <row r="194" spans="2:9" s="183" customFormat="1" ht="45" customHeight="1" x14ac:dyDescent="0.3">
      <c r="B194" s="207"/>
      <c r="C194" s="235"/>
      <c r="D194" s="236" t="s">
        <v>1843</v>
      </c>
      <c r="E194" s="207"/>
      <c r="F194" s="207"/>
      <c r="G194" s="207"/>
      <c r="H194" s="211"/>
      <c r="I194" s="211"/>
    </row>
    <row r="195" spans="2:9" s="183" customFormat="1" ht="14.4" x14ac:dyDescent="0.3">
      <c r="B195" s="207" t="s">
        <v>2023</v>
      </c>
      <c r="C195" s="235"/>
      <c r="D195" s="209" t="s">
        <v>634</v>
      </c>
      <c r="E195" s="210" t="s">
        <v>1845</v>
      </c>
      <c r="F195" s="207">
        <v>20</v>
      </c>
      <c r="G195" s="207">
        <v>3</v>
      </c>
      <c r="H195" s="211"/>
      <c r="I195" s="212"/>
    </row>
    <row r="196" spans="2:9" s="183" customFormat="1" ht="14.4" x14ac:dyDescent="0.3">
      <c r="B196" s="207" t="s">
        <v>2024</v>
      </c>
      <c r="C196" s="235"/>
      <c r="D196" s="209" t="s">
        <v>640</v>
      </c>
      <c r="E196" s="210" t="s">
        <v>1845</v>
      </c>
      <c r="F196" s="207">
        <v>2</v>
      </c>
      <c r="G196" s="207">
        <v>3</v>
      </c>
      <c r="H196" s="211"/>
      <c r="I196" s="212"/>
    </row>
    <row r="197" spans="2:9" s="183" customFormat="1" ht="14.4" x14ac:dyDescent="0.3">
      <c r="B197" s="207" t="s">
        <v>2025</v>
      </c>
      <c r="C197" s="235"/>
      <c r="D197" s="213" t="s">
        <v>646</v>
      </c>
      <c r="E197" s="210" t="s">
        <v>1845</v>
      </c>
      <c r="F197" s="207">
        <v>7</v>
      </c>
      <c r="G197" s="207">
        <v>3</v>
      </c>
      <c r="H197" s="211"/>
      <c r="I197" s="212"/>
    </row>
    <row r="198" spans="2:9" s="183" customFormat="1" ht="14.4" x14ac:dyDescent="0.3">
      <c r="B198" s="207" t="s">
        <v>2026</v>
      </c>
      <c r="C198" s="235"/>
      <c r="D198" s="209" t="s">
        <v>654</v>
      </c>
      <c r="E198" s="210" t="s">
        <v>1845</v>
      </c>
      <c r="F198" s="207">
        <v>1</v>
      </c>
      <c r="G198" s="207">
        <v>3</v>
      </c>
      <c r="H198" s="211"/>
      <c r="I198" s="212"/>
    </row>
    <row r="199" spans="2:9" s="183" customFormat="1" ht="14.4" x14ac:dyDescent="0.3">
      <c r="B199" s="207" t="s">
        <v>2027</v>
      </c>
      <c r="C199" s="235"/>
      <c r="D199" s="209" t="s">
        <v>662</v>
      </c>
      <c r="E199" s="210" t="s">
        <v>1845</v>
      </c>
      <c r="F199" s="207">
        <v>14</v>
      </c>
      <c r="G199" s="207">
        <v>3</v>
      </c>
      <c r="H199" s="211"/>
      <c r="I199" s="212"/>
    </row>
    <row r="200" spans="2:9" s="183" customFormat="1" ht="14.4" x14ac:dyDescent="0.3">
      <c r="B200" s="207" t="s">
        <v>2028</v>
      </c>
      <c r="C200" s="235"/>
      <c r="D200" s="209" t="s">
        <v>664</v>
      </c>
      <c r="E200" s="210" t="s">
        <v>1845</v>
      </c>
      <c r="F200" s="207">
        <v>5</v>
      </c>
      <c r="G200" s="207">
        <v>3</v>
      </c>
      <c r="H200" s="211"/>
      <c r="I200" s="212"/>
    </row>
    <row r="201" spans="2:9" s="183" customFormat="1" ht="14.4" x14ac:dyDescent="0.3">
      <c r="B201" s="207" t="s">
        <v>2029</v>
      </c>
      <c r="C201" s="235"/>
      <c r="D201" s="209" t="s">
        <v>682</v>
      </c>
      <c r="E201" s="210" t="s">
        <v>1845</v>
      </c>
      <c r="F201" s="207">
        <v>5</v>
      </c>
      <c r="G201" s="207">
        <v>3</v>
      </c>
      <c r="H201" s="211"/>
      <c r="I201" s="212"/>
    </row>
    <row r="202" spans="2:9" s="183" customFormat="1" ht="14.4" x14ac:dyDescent="0.3">
      <c r="B202" s="207" t="s">
        <v>2030</v>
      </c>
      <c r="C202" s="235"/>
      <c r="D202" s="209" t="s">
        <v>688</v>
      </c>
      <c r="E202" s="210" t="s">
        <v>1845</v>
      </c>
      <c r="F202" s="207">
        <v>100</v>
      </c>
      <c r="G202" s="207">
        <v>3</v>
      </c>
      <c r="H202" s="211"/>
      <c r="I202" s="212"/>
    </row>
    <row r="203" spans="2:9" s="183" customFormat="1" ht="14.4" x14ac:dyDescent="0.3">
      <c r="B203" s="207" t="s">
        <v>2031</v>
      </c>
      <c r="C203" s="235"/>
      <c r="D203" s="209" t="s">
        <v>690</v>
      </c>
      <c r="E203" s="210" t="s">
        <v>1845</v>
      </c>
      <c r="F203" s="207">
        <v>3</v>
      </c>
      <c r="G203" s="207">
        <v>3</v>
      </c>
      <c r="H203" s="211"/>
      <c r="I203" s="212"/>
    </row>
    <row r="204" spans="2:9" s="183" customFormat="1" ht="14.4" x14ac:dyDescent="0.3">
      <c r="B204" s="207" t="s">
        <v>2032</v>
      </c>
      <c r="C204" s="235"/>
      <c r="D204" s="209" t="s">
        <v>700</v>
      </c>
      <c r="E204" s="210" t="s">
        <v>1845</v>
      </c>
      <c r="F204" s="207">
        <v>10</v>
      </c>
      <c r="G204" s="207">
        <v>3</v>
      </c>
      <c r="H204" s="211"/>
      <c r="I204" s="212"/>
    </row>
    <row r="205" spans="2:9" s="183" customFormat="1" ht="14.4" x14ac:dyDescent="0.3">
      <c r="B205" s="207" t="s">
        <v>2033</v>
      </c>
      <c r="C205" s="235"/>
      <c r="D205" s="209" t="s">
        <v>702</v>
      </c>
      <c r="E205" s="210" t="s">
        <v>1845</v>
      </c>
      <c r="F205" s="207">
        <v>9</v>
      </c>
      <c r="G205" s="207">
        <v>3</v>
      </c>
      <c r="H205" s="211"/>
      <c r="I205" s="212"/>
    </row>
    <row r="206" spans="2:9" s="183" customFormat="1" ht="14.4" x14ac:dyDescent="0.3">
      <c r="B206" s="207" t="s">
        <v>2034</v>
      </c>
      <c r="C206" s="235"/>
      <c r="D206" s="209" t="s">
        <v>714</v>
      </c>
      <c r="E206" s="210" t="s">
        <v>1845</v>
      </c>
      <c r="F206" s="207">
        <v>3</v>
      </c>
      <c r="G206" s="207">
        <v>3</v>
      </c>
      <c r="H206" s="211"/>
      <c r="I206" s="212"/>
    </row>
    <row r="207" spans="2:9" s="183" customFormat="1" ht="14.4" x14ac:dyDescent="0.3">
      <c r="B207" s="207" t="s">
        <v>2035</v>
      </c>
      <c r="C207" s="235"/>
      <c r="D207" s="209" t="s">
        <v>720</v>
      </c>
      <c r="E207" s="210" t="s">
        <v>1845</v>
      </c>
      <c r="F207" s="207">
        <v>2</v>
      </c>
      <c r="G207" s="207">
        <v>3</v>
      </c>
      <c r="H207" s="211"/>
      <c r="I207" s="212"/>
    </row>
    <row r="208" spans="2:9" s="183" customFormat="1" ht="14.4" x14ac:dyDescent="0.3">
      <c r="B208" s="207" t="s">
        <v>2036</v>
      </c>
      <c r="C208" s="235"/>
      <c r="D208" s="209" t="s">
        <v>734</v>
      </c>
      <c r="E208" s="210" t="s">
        <v>1845</v>
      </c>
      <c r="F208" s="207">
        <v>3</v>
      </c>
      <c r="G208" s="207">
        <v>3</v>
      </c>
      <c r="H208" s="211"/>
      <c r="I208" s="212"/>
    </row>
    <row r="209" spans="2:9" s="183" customFormat="1" ht="14.4" x14ac:dyDescent="0.3">
      <c r="B209" s="207" t="s">
        <v>2037</v>
      </c>
      <c r="C209" s="235"/>
      <c r="D209" s="209" t="s">
        <v>744</v>
      </c>
      <c r="E209" s="210" t="s">
        <v>1845</v>
      </c>
      <c r="F209" s="207">
        <v>7</v>
      </c>
      <c r="G209" s="207">
        <v>3</v>
      </c>
      <c r="H209" s="211"/>
      <c r="I209" s="212"/>
    </row>
    <row r="210" spans="2:9" s="183" customFormat="1" ht="14.4" x14ac:dyDescent="0.3">
      <c r="B210" s="207" t="s">
        <v>2038</v>
      </c>
      <c r="C210" s="235"/>
      <c r="D210" s="209" t="s">
        <v>750</v>
      </c>
      <c r="E210" s="210" t="s">
        <v>1845</v>
      </c>
      <c r="F210" s="207">
        <v>7</v>
      </c>
      <c r="G210" s="207">
        <v>3</v>
      </c>
      <c r="H210" s="211"/>
      <c r="I210" s="212"/>
    </row>
    <row r="211" spans="2:9" s="183" customFormat="1" ht="14.4" x14ac:dyDescent="0.3">
      <c r="B211" s="207" t="s">
        <v>2039</v>
      </c>
      <c r="C211" s="235"/>
      <c r="D211" s="209" t="s">
        <v>754</v>
      </c>
      <c r="E211" s="210" t="s">
        <v>1845</v>
      </c>
      <c r="F211" s="207">
        <v>2</v>
      </c>
      <c r="G211" s="207">
        <v>3</v>
      </c>
      <c r="H211" s="211"/>
      <c r="I211" s="212"/>
    </row>
    <row r="212" spans="2:9" s="183" customFormat="1" ht="14.4" x14ac:dyDescent="0.3">
      <c r="B212" s="207" t="s">
        <v>2040</v>
      </c>
      <c r="C212" s="235"/>
      <c r="D212" s="209" t="s">
        <v>758</v>
      </c>
      <c r="E212" s="210" t="s">
        <v>1845</v>
      </c>
      <c r="F212" s="207">
        <v>1</v>
      </c>
      <c r="G212" s="207">
        <v>3</v>
      </c>
      <c r="H212" s="211"/>
      <c r="I212" s="212"/>
    </row>
    <row r="213" spans="2:9" s="183" customFormat="1" ht="14.4" x14ac:dyDescent="0.3">
      <c r="B213" s="207" t="s">
        <v>2041</v>
      </c>
      <c r="C213" s="235"/>
      <c r="D213" s="209" t="s">
        <v>770</v>
      </c>
      <c r="E213" s="210" t="s">
        <v>1845</v>
      </c>
      <c r="F213" s="207">
        <v>4</v>
      </c>
      <c r="G213" s="207">
        <v>3</v>
      </c>
      <c r="H213" s="211"/>
      <c r="I213" s="212"/>
    </row>
    <row r="214" spans="2:9" s="183" customFormat="1" ht="14.4" x14ac:dyDescent="0.3">
      <c r="B214" s="207" t="s">
        <v>2042</v>
      </c>
      <c r="C214" s="235"/>
      <c r="D214" s="209" t="s">
        <v>774</v>
      </c>
      <c r="E214" s="210" t="s">
        <v>1845</v>
      </c>
      <c r="F214" s="207">
        <v>11</v>
      </c>
      <c r="G214" s="207">
        <v>3</v>
      </c>
      <c r="H214" s="211"/>
      <c r="I214" s="212"/>
    </row>
    <row r="215" spans="2:9" s="183" customFormat="1" ht="14.4" x14ac:dyDescent="0.3">
      <c r="B215" s="207" t="s">
        <v>2043</v>
      </c>
      <c r="C215" s="235"/>
      <c r="D215" s="209" t="s">
        <v>782</v>
      </c>
      <c r="E215" s="210" t="s">
        <v>1845</v>
      </c>
      <c r="F215" s="207">
        <v>5</v>
      </c>
      <c r="G215" s="207">
        <v>3</v>
      </c>
      <c r="H215" s="211"/>
      <c r="I215" s="212"/>
    </row>
    <row r="216" spans="2:9" s="183" customFormat="1" ht="14.4" x14ac:dyDescent="0.3">
      <c r="B216" s="207" t="s">
        <v>2044</v>
      </c>
      <c r="C216" s="235"/>
      <c r="D216" s="209" t="s">
        <v>796</v>
      </c>
      <c r="E216" s="210" t="s">
        <v>1845</v>
      </c>
      <c r="F216" s="207">
        <v>1</v>
      </c>
      <c r="G216" s="207">
        <v>3</v>
      </c>
      <c r="H216" s="211"/>
      <c r="I216" s="212"/>
    </row>
    <row r="217" spans="2:9" s="183" customFormat="1" ht="14.4" x14ac:dyDescent="0.3">
      <c r="B217" s="207" t="s">
        <v>2045</v>
      </c>
      <c r="C217" s="235"/>
      <c r="D217" s="209" t="s">
        <v>808</v>
      </c>
      <c r="E217" s="210" t="s">
        <v>1845</v>
      </c>
      <c r="F217" s="207">
        <v>6</v>
      </c>
      <c r="G217" s="207">
        <v>3</v>
      </c>
      <c r="H217" s="211"/>
      <c r="I217" s="212"/>
    </row>
    <row r="218" spans="2:9" s="183" customFormat="1" ht="14.4" x14ac:dyDescent="0.3">
      <c r="B218" s="207" t="s">
        <v>2046</v>
      </c>
      <c r="C218" s="235"/>
      <c r="D218" s="209" t="s">
        <v>812</v>
      </c>
      <c r="E218" s="210" t="s">
        <v>1845</v>
      </c>
      <c r="F218" s="207">
        <v>7</v>
      </c>
      <c r="G218" s="207">
        <v>3</v>
      </c>
      <c r="H218" s="211"/>
      <c r="I218" s="212"/>
    </row>
    <row r="219" spans="2:9" s="183" customFormat="1" ht="14.4" x14ac:dyDescent="0.3">
      <c r="B219" s="207" t="s">
        <v>2047</v>
      </c>
      <c r="C219" s="235"/>
      <c r="D219" s="209" t="s">
        <v>820</v>
      </c>
      <c r="E219" s="210" t="s">
        <v>1845</v>
      </c>
      <c r="F219" s="207">
        <v>1</v>
      </c>
      <c r="G219" s="207">
        <v>3</v>
      </c>
      <c r="H219" s="211"/>
      <c r="I219" s="212"/>
    </row>
    <row r="220" spans="2:9" s="183" customFormat="1" ht="14.4" x14ac:dyDescent="0.3">
      <c r="B220" s="207" t="s">
        <v>2048</v>
      </c>
      <c r="C220" s="235"/>
      <c r="D220" s="209" t="s">
        <v>822</v>
      </c>
      <c r="E220" s="210" t="s">
        <v>1845</v>
      </c>
      <c r="F220" s="207">
        <v>12</v>
      </c>
      <c r="G220" s="207">
        <v>3</v>
      </c>
      <c r="H220" s="211"/>
      <c r="I220" s="212"/>
    </row>
    <row r="221" spans="2:9" s="183" customFormat="1" ht="14.4" x14ac:dyDescent="0.3">
      <c r="B221" s="207" t="s">
        <v>2049</v>
      </c>
      <c r="C221" s="235"/>
      <c r="D221" s="209" t="s">
        <v>832</v>
      </c>
      <c r="E221" s="210" t="s">
        <v>1845</v>
      </c>
      <c r="F221" s="207">
        <v>8</v>
      </c>
      <c r="G221" s="207">
        <v>3</v>
      </c>
      <c r="H221" s="211"/>
      <c r="I221" s="212"/>
    </row>
    <row r="222" spans="2:9" s="183" customFormat="1" ht="14.4" x14ac:dyDescent="0.3">
      <c r="B222" s="207" t="s">
        <v>2050</v>
      </c>
      <c r="C222" s="235"/>
      <c r="D222" s="209" t="s">
        <v>844</v>
      </c>
      <c r="E222" s="210" t="s">
        <v>1845</v>
      </c>
      <c r="F222" s="207">
        <v>9</v>
      </c>
      <c r="G222" s="207">
        <v>3</v>
      </c>
      <c r="H222" s="211"/>
      <c r="I222" s="212"/>
    </row>
    <row r="223" spans="2:9" s="183" customFormat="1" ht="14.4" x14ac:dyDescent="0.3">
      <c r="B223" s="207" t="s">
        <v>2051</v>
      </c>
      <c r="C223" s="235"/>
      <c r="D223" s="209" t="s">
        <v>856</v>
      </c>
      <c r="E223" s="210" t="s">
        <v>1845</v>
      </c>
      <c r="F223" s="207">
        <v>2</v>
      </c>
      <c r="G223" s="207">
        <v>3</v>
      </c>
      <c r="H223" s="211"/>
      <c r="I223" s="212"/>
    </row>
    <row r="224" spans="2:9" s="183" customFormat="1" ht="14.4" x14ac:dyDescent="0.3">
      <c r="B224" s="207" t="s">
        <v>2052</v>
      </c>
      <c r="C224" s="235"/>
      <c r="D224" s="209" t="s">
        <v>866</v>
      </c>
      <c r="E224" s="210" t="s">
        <v>1845</v>
      </c>
      <c r="F224" s="207">
        <v>8</v>
      </c>
      <c r="G224" s="207">
        <v>3</v>
      </c>
      <c r="H224" s="211"/>
      <c r="I224" s="212"/>
    </row>
    <row r="225" spans="2:9" s="183" customFormat="1" ht="14.4" x14ac:dyDescent="0.3">
      <c r="B225" s="207" t="s">
        <v>2053</v>
      </c>
      <c r="C225" s="235"/>
      <c r="D225" s="209" t="s">
        <v>868</v>
      </c>
      <c r="E225" s="210" t="s">
        <v>1845</v>
      </c>
      <c r="F225" s="207">
        <v>6</v>
      </c>
      <c r="G225" s="207">
        <v>3</v>
      </c>
      <c r="H225" s="211"/>
      <c r="I225" s="212"/>
    </row>
    <row r="226" spans="2:9" s="183" customFormat="1" ht="14.4" x14ac:dyDescent="0.3">
      <c r="B226" s="207" t="s">
        <v>2054</v>
      </c>
      <c r="C226" s="235"/>
      <c r="D226" s="209" t="s">
        <v>888</v>
      </c>
      <c r="E226" s="210" t="s">
        <v>1845</v>
      </c>
      <c r="F226" s="207">
        <v>4</v>
      </c>
      <c r="G226" s="207">
        <v>3</v>
      </c>
      <c r="H226" s="211"/>
      <c r="I226" s="212"/>
    </row>
    <row r="227" spans="2:9" s="183" customFormat="1" ht="14.4" x14ac:dyDescent="0.3">
      <c r="B227" s="207" t="s">
        <v>2055</v>
      </c>
      <c r="C227" s="235"/>
      <c r="D227" s="209" t="s">
        <v>890</v>
      </c>
      <c r="E227" s="210" t="s">
        <v>1845</v>
      </c>
      <c r="F227" s="207">
        <v>4</v>
      </c>
      <c r="G227" s="207">
        <v>3</v>
      </c>
      <c r="H227" s="211"/>
      <c r="I227" s="212"/>
    </row>
    <row r="228" spans="2:9" s="183" customFormat="1" ht="14.4" x14ac:dyDescent="0.3">
      <c r="B228" s="207" t="s">
        <v>2056</v>
      </c>
      <c r="C228" s="235"/>
      <c r="D228" s="209" t="s">
        <v>896</v>
      </c>
      <c r="E228" s="210" t="s">
        <v>1845</v>
      </c>
      <c r="F228" s="207">
        <v>1</v>
      </c>
      <c r="G228" s="207">
        <v>3</v>
      </c>
      <c r="H228" s="211"/>
      <c r="I228" s="212"/>
    </row>
    <row r="229" spans="2:9" s="183" customFormat="1" ht="14.4" x14ac:dyDescent="0.3">
      <c r="B229" s="207" t="s">
        <v>2057</v>
      </c>
      <c r="C229" s="235"/>
      <c r="D229" s="209" t="s">
        <v>910</v>
      </c>
      <c r="E229" s="210" t="s">
        <v>1845</v>
      </c>
      <c r="F229" s="207">
        <v>4</v>
      </c>
      <c r="G229" s="207">
        <v>3</v>
      </c>
      <c r="H229" s="211"/>
      <c r="I229" s="212"/>
    </row>
    <row r="230" spans="2:9" s="183" customFormat="1" ht="14.4" x14ac:dyDescent="0.3">
      <c r="B230" s="207" t="s">
        <v>2058</v>
      </c>
      <c r="C230" s="235"/>
      <c r="D230" s="209" t="s">
        <v>932</v>
      </c>
      <c r="E230" s="210" t="s">
        <v>1845</v>
      </c>
      <c r="F230" s="207">
        <v>2</v>
      </c>
      <c r="G230" s="207">
        <v>3</v>
      </c>
      <c r="H230" s="211"/>
      <c r="I230" s="212"/>
    </row>
    <row r="231" spans="2:9" s="183" customFormat="1" ht="14.4" x14ac:dyDescent="0.3">
      <c r="B231" s="207" t="s">
        <v>2059</v>
      </c>
      <c r="C231" s="235"/>
      <c r="D231" s="209" t="s">
        <v>936</v>
      </c>
      <c r="E231" s="210" t="s">
        <v>1845</v>
      </c>
      <c r="F231" s="207">
        <v>11</v>
      </c>
      <c r="G231" s="207">
        <v>3</v>
      </c>
      <c r="H231" s="211"/>
      <c r="I231" s="212"/>
    </row>
    <row r="232" spans="2:9" s="183" customFormat="1" ht="14.4" x14ac:dyDescent="0.3">
      <c r="B232" s="207" t="s">
        <v>2060</v>
      </c>
      <c r="C232" s="235"/>
      <c r="D232" s="209" t="s">
        <v>962</v>
      </c>
      <c r="E232" s="210" t="s">
        <v>1845</v>
      </c>
      <c r="F232" s="207">
        <v>8</v>
      </c>
      <c r="G232" s="207">
        <v>3</v>
      </c>
      <c r="H232" s="211"/>
      <c r="I232" s="212"/>
    </row>
    <row r="233" spans="2:9" s="183" customFormat="1" x14ac:dyDescent="0.3">
      <c r="B233" s="207"/>
      <c r="C233" s="235"/>
      <c r="D233" s="236"/>
      <c r="E233" s="207"/>
      <c r="F233" s="207"/>
      <c r="G233" s="207"/>
      <c r="H233" s="211"/>
      <c r="I233" s="211"/>
    </row>
    <row r="234" spans="2:9" s="183" customFormat="1" ht="14.4" thickBot="1" x14ac:dyDescent="0.35">
      <c r="B234" s="207"/>
      <c r="C234" s="235"/>
      <c r="D234" s="236"/>
      <c r="E234" s="207"/>
      <c r="F234" s="207"/>
      <c r="G234" s="207"/>
      <c r="H234" s="211"/>
      <c r="I234" s="211"/>
    </row>
    <row r="235" spans="2:9" s="183" customFormat="1" ht="45" customHeight="1" x14ac:dyDescent="0.3">
      <c r="B235" s="219" t="s">
        <v>639</v>
      </c>
      <c r="C235" s="219"/>
      <c r="D235" s="232" t="s">
        <v>2061</v>
      </c>
      <c r="E235" s="233"/>
      <c r="F235" s="233"/>
      <c r="G235" s="233"/>
      <c r="H235" s="234"/>
      <c r="I235" s="234"/>
    </row>
    <row r="236" spans="2:9" s="183" customFormat="1" ht="45" customHeight="1" x14ac:dyDescent="0.3">
      <c r="B236" s="207"/>
      <c r="C236" s="235"/>
      <c r="D236" s="236" t="s">
        <v>1843</v>
      </c>
      <c r="E236" s="207"/>
      <c r="F236" s="207"/>
      <c r="G236" s="207"/>
      <c r="H236" s="211"/>
      <c r="I236" s="211"/>
    </row>
    <row r="237" spans="2:9" s="183" customFormat="1" ht="14.4" x14ac:dyDescent="0.3">
      <c r="B237" s="207" t="s">
        <v>2062</v>
      </c>
      <c r="C237" s="235"/>
      <c r="D237" s="237" t="s">
        <v>682</v>
      </c>
      <c r="E237" s="210" t="s">
        <v>1845</v>
      </c>
      <c r="F237" s="207">
        <v>9</v>
      </c>
      <c r="G237" s="207">
        <v>3</v>
      </c>
      <c r="H237" s="211"/>
      <c r="I237" s="212"/>
    </row>
    <row r="238" spans="2:9" s="183" customFormat="1" ht="14.4" x14ac:dyDescent="0.3">
      <c r="B238" s="207" t="s">
        <v>2063</v>
      </c>
      <c r="C238" s="235"/>
      <c r="D238" s="237" t="s">
        <v>744</v>
      </c>
      <c r="E238" s="210" t="s">
        <v>1845</v>
      </c>
      <c r="F238" s="207">
        <v>6</v>
      </c>
      <c r="G238" s="207">
        <v>3</v>
      </c>
      <c r="H238" s="211"/>
      <c r="I238" s="212"/>
    </row>
    <row r="239" spans="2:9" s="183" customFormat="1" ht="14.4" x14ac:dyDescent="0.3">
      <c r="B239" s="207" t="s">
        <v>2064</v>
      </c>
      <c r="C239" s="235"/>
      <c r="D239" s="238" t="s">
        <v>756</v>
      </c>
      <c r="E239" s="210" t="s">
        <v>1845</v>
      </c>
      <c r="F239" s="207">
        <v>3</v>
      </c>
      <c r="G239" s="207">
        <v>3</v>
      </c>
      <c r="H239" s="211"/>
      <c r="I239" s="212"/>
    </row>
    <row r="240" spans="2:9" s="183" customFormat="1" ht="14.4" x14ac:dyDescent="0.3">
      <c r="B240" s="207" t="s">
        <v>2065</v>
      </c>
      <c r="C240" s="235"/>
      <c r="D240" s="237" t="s">
        <v>808</v>
      </c>
      <c r="E240" s="210" t="s">
        <v>1845</v>
      </c>
      <c r="F240" s="207">
        <v>14</v>
      </c>
      <c r="G240" s="207">
        <v>3</v>
      </c>
      <c r="H240" s="211"/>
      <c r="I240" s="212"/>
    </row>
    <row r="241" spans="2:9" s="183" customFormat="1" ht="14.4" x14ac:dyDescent="0.3">
      <c r="B241" s="207" t="s">
        <v>2066</v>
      </c>
      <c r="C241" s="235"/>
      <c r="D241" s="237" t="s">
        <v>812</v>
      </c>
      <c r="E241" s="210" t="s">
        <v>1845</v>
      </c>
      <c r="F241" s="207">
        <v>8</v>
      </c>
      <c r="G241" s="207">
        <v>3</v>
      </c>
      <c r="H241" s="211"/>
      <c r="I241" s="212"/>
    </row>
    <row r="242" spans="2:9" s="183" customFormat="1" ht="14.4" x14ac:dyDescent="0.3">
      <c r="B242" s="207" t="s">
        <v>2067</v>
      </c>
      <c r="C242" s="235"/>
      <c r="D242" s="237" t="s">
        <v>824</v>
      </c>
      <c r="E242" s="210" t="s">
        <v>1845</v>
      </c>
      <c r="F242" s="207">
        <v>1</v>
      </c>
      <c r="G242" s="207">
        <v>3</v>
      </c>
      <c r="H242" s="211"/>
      <c r="I242" s="212"/>
    </row>
    <row r="243" spans="2:9" s="183" customFormat="1" ht="14.4" x14ac:dyDescent="0.3">
      <c r="B243" s="207" t="s">
        <v>2068</v>
      </c>
      <c r="C243" s="235"/>
      <c r="D243" s="237" t="s">
        <v>844</v>
      </c>
      <c r="E243" s="210" t="s">
        <v>1845</v>
      </c>
      <c r="F243" s="207">
        <v>5</v>
      </c>
      <c r="G243" s="207">
        <v>3</v>
      </c>
      <c r="H243" s="211"/>
      <c r="I243" s="212"/>
    </row>
    <row r="244" spans="2:9" s="183" customFormat="1" ht="14.4" x14ac:dyDescent="0.3">
      <c r="B244" s="207" t="s">
        <v>2069</v>
      </c>
      <c r="C244" s="235"/>
      <c r="D244" s="237" t="s">
        <v>846</v>
      </c>
      <c r="E244" s="210" t="s">
        <v>1845</v>
      </c>
      <c r="F244" s="207">
        <v>6</v>
      </c>
      <c r="G244" s="207">
        <v>3</v>
      </c>
      <c r="H244" s="211"/>
      <c r="I244" s="212"/>
    </row>
    <row r="245" spans="2:9" s="183" customFormat="1" ht="14.4" x14ac:dyDescent="0.3">
      <c r="B245" s="207" t="s">
        <v>2070</v>
      </c>
      <c r="C245" s="235"/>
      <c r="D245" s="237" t="s">
        <v>856</v>
      </c>
      <c r="E245" s="210" t="s">
        <v>1845</v>
      </c>
      <c r="F245" s="207">
        <v>2</v>
      </c>
      <c r="G245" s="207">
        <v>3</v>
      </c>
      <c r="H245" s="211"/>
      <c r="I245" s="212"/>
    </row>
    <row r="246" spans="2:9" s="183" customFormat="1" ht="14.4" x14ac:dyDescent="0.3">
      <c r="B246" s="207" t="s">
        <v>2071</v>
      </c>
      <c r="C246" s="235"/>
      <c r="D246" s="237" t="s">
        <v>936</v>
      </c>
      <c r="E246" s="210" t="s">
        <v>1845</v>
      </c>
      <c r="F246" s="207">
        <v>10</v>
      </c>
      <c r="G246" s="207">
        <v>3</v>
      </c>
      <c r="H246" s="211"/>
      <c r="I246" s="212"/>
    </row>
    <row r="247" spans="2:9" s="183" customFormat="1" x14ac:dyDescent="0.3">
      <c r="B247" s="207"/>
      <c r="C247" s="235"/>
      <c r="D247" s="236"/>
      <c r="E247" s="207"/>
      <c r="F247" s="207"/>
      <c r="G247" s="207"/>
      <c r="H247" s="211"/>
      <c r="I247" s="239"/>
    </row>
    <row r="248" spans="2:9" s="183" customFormat="1" ht="14.4" thickBot="1" x14ac:dyDescent="0.35">
      <c r="B248" s="207"/>
      <c r="C248" s="235"/>
      <c r="D248" s="236"/>
      <c r="E248" s="207"/>
      <c r="F248" s="207"/>
      <c r="G248" s="207"/>
      <c r="H248" s="211"/>
      <c r="I248" s="240"/>
    </row>
    <row r="249" spans="2:9" s="183" customFormat="1" ht="45" customHeight="1" x14ac:dyDescent="0.3">
      <c r="B249" s="219" t="s">
        <v>641</v>
      </c>
      <c r="C249" s="219"/>
      <c r="D249" s="232" t="s">
        <v>2072</v>
      </c>
      <c r="E249" s="233"/>
      <c r="F249" s="233"/>
      <c r="G249" s="233"/>
      <c r="H249" s="234"/>
      <c r="I249" s="234"/>
    </row>
    <row r="250" spans="2:9" s="183" customFormat="1" ht="45" customHeight="1" x14ac:dyDescent="0.3">
      <c r="B250" s="207"/>
      <c r="C250" s="235"/>
      <c r="D250" s="236" t="s">
        <v>1843</v>
      </c>
      <c r="E250" s="207"/>
      <c r="F250" s="207"/>
      <c r="G250" s="207"/>
      <c r="H250" s="211"/>
      <c r="I250" s="211"/>
    </row>
    <row r="251" spans="2:9" s="183" customFormat="1" ht="14.4" x14ac:dyDescent="0.3">
      <c r="B251" s="207" t="s">
        <v>2073</v>
      </c>
      <c r="C251" s="235"/>
      <c r="D251" s="209" t="s">
        <v>2074</v>
      </c>
      <c r="E251" s="210" t="s">
        <v>1845</v>
      </c>
      <c r="F251" s="207">
        <v>20</v>
      </c>
      <c r="G251" s="207">
        <v>3</v>
      </c>
      <c r="H251" s="211"/>
      <c r="I251" s="212"/>
    </row>
    <row r="252" spans="2:9" s="183" customFormat="1" ht="14.4" x14ac:dyDescent="0.3">
      <c r="B252" s="207" t="s">
        <v>2075</v>
      </c>
      <c r="C252" s="235"/>
      <c r="D252" s="209" t="s">
        <v>674</v>
      </c>
      <c r="E252" s="210" t="s">
        <v>1845</v>
      </c>
      <c r="F252" s="207">
        <v>11</v>
      </c>
      <c r="G252" s="207">
        <v>3</v>
      </c>
      <c r="H252" s="211"/>
      <c r="I252" s="212"/>
    </row>
    <row r="253" spans="2:9" s="183" customFormat="1" ht="14.4" x14ac:dyDescent="0.3">
      <c r="B253" s="207" t="s">
        <v>2076</v>
      </c>
      <c r="C253" s="235"/>
      <c r="D253" s="209" t="s">
        <v>676</v>
      </c>
      <c r="E253" s="210" t="s">
        <v>1845</v>
      </c>
      <c r="F253" s="207">
        <v>12</v>
      </c>
      <c r="G253" s="207">
        <v>3</v>
      </c>
      <c r="H253" s="211"/>
      <c r="I253" s="212"/>
    </row>
    <row r="254" spans="2:9" s="183" customFormat="1" ht="14.4" x14ac:dyDescent="0.3">
      <c r="B254" s="207" t="s">
        <v>2077</v>
      </c>
      <c r="C254" s="235"/>
      <c r="D254" s="213" t="s">
        <v>678</v>
      </c>
      <c r="E254" s="210" t="s">
        <v>1845</v>
      </c>
      <c r="F254" s="207">
        <v>13</v>
      </c>
      <c r="G254" s="207">
        <v>3</v>
      </c>
      <c r="H254" s="211"/>
      <c r="I254" s="212"/>
    </row>
    <row r="255" spans="2:9" s="183" customFormat="1" ht="14.4" x14ac:dyDescent="0.3">
      <c r="B255" s="207" t="s">
        <v>2078</v>
      </c>
      <c r="C255" s="235"/>
      <c r="D255" s="209" t="s">
        <v>698</v>
      </c>
      <c r="E255" s="210" t="s">
        <v>1845</v>
      </c>
      <c r="F255" s="207">
        <v>9</v>
      </c>
      <c r="G255" s="207">
        <v>3</v>
      </c>
      <c r="H255" s="211"/>
      <c r="I255" s="212"/>
    </row>
    <row r="256" spans="2:9" s="183" customFormat="1" ht="14.4" x14ac:dyDescent="0.3">
      <c r="B256" s="207" t="s">
        <v>2079</v>
      </c>
      <c r="C256" s="235"/>
      <c r="D256" s="209" t="s">
        <v>704</v>
      </c>
      <c r="E256" s="210" t="s">
        <v>1845</v>
      </c>
      <c r="F256" s="207">
        <v>10</v>
      </c>
      <c r="G256" s="207">
        <v>3</v>
      </c>
      <c r="H256" s="211"/>
      <c r="I256" s="212"/>
    </row>
    <row r="257" spans="2:9" s="183" customFormat="1" ht="14.4" x14ac:dyDescent="0.3">
      <c r="B257" s="207" t="s">
        <v>2080</v>
      </c>
      <c r="C257" s="235"/>
      <c r="D257" s="209" t="s">
        <v>744</v>
      </c>
      <c r="E257" s="210" t="s">
        <v>1845</v>
      </c>
      <c r="F257" s="207">
        <v>11</v>
      </c>
      <c r="G257" s="207">
        <v>3</v>
      </c>
      <c r="H257" s="211"/>
      <c r="I257" s="212"/>
    </row>
    <row r="258" spans="2:9" s="183" customFormat="1" ht="14.4" x14ac:dyDescent="0.3">
      <c r="B258" s="207" t="s">
        <v>2081</v>
      </c>
      <c r="C258" s="235"/>
      <c r="D258" s="209" t="s">
        <v>850</v>
      </c>
      <c r="E258" s="210" t="s">
        <v>1845</v>
      </c>
      <c r="F258" s="207">
        <v>11</v>
      </c>
      <c r="G258" s="207">
        <v>3</v>
      </c>
      <c r="H258" s="211"/>
      <c r="I258" s="212"/>
    </row>
    <row r="259" spans="2:9" s="183" customFormat="1" x14ac:dyDescent="0.3">
      <c r="B259" s="207"/>
      <c r="C259" s="235"/>
      <c r="D259" s="236"/>
      <c r="E259" s="207"/>
      <c r="F259" s="207"/>
      <c r="G259" s="207"/>
      <c r="H259" s="211"/>
      <c r="I259" s="239"/>
    </row>
    <row r="260" spans="2:9" s="183" customFormat="1" ht="14.4" thickBot="1" x14ac:dyDescent="0.35">
      <c r="B260" s="207"/>
      <c r="C260" s="235"/>
      <c r="D260" s="236"/>
      <c r="E260" s="207"/>
      <c r="F260" s="207"/>
      <c r="G260" s="207"/>
      <c r="H260" s="211"/>
      <c r="I260" s="240"/>
    </row>
    <row r="261" spans="2:9" s="183" customFormat="1" ht="45" customHeight="1" x14ac:dyDescent="0.3">
      <c r="B261" s="219" t="s">
        <v>643</v>
      </c>
      <c r="C261" s="219"/>
      <c r="D261" s="232" t="s">
        <v>2082</v>
      </c>
      <c r="E261" s="233"/>
      <c r="F261" s="233"/>
      <c r="G261" s="233"/>
      <c r="H261" s="234"/>
      <c r="I261" s="234"/>
    </row>
    <row r="262" spans="2:9" s="183" customFormat="1" ht="45" customHeight="1" x14ac:dyDescent="0.3">
      <c r="B262" s="207"/>
      <c r="C262" s="235"/>
      <c r="D262" s="236" t="s">
        <v>1843</v>
      </c>
      <c r="E262" s="207"/>
      <c r="F262" s="207"/>
      <c r="G262" s="207"/>
      <c r="H262" s="211"/>
      <c r="I262" s="211"/>
    </row>
    <row r="263" spans="2:9" s="183" customFormat="1" ht="14.4" x14ac:dyDescent="0.3">
      <c r="B263" s="207" t="s">
        <v>2083</v>
      </c>
      <c r="C263" s="235"/>
      <c r="D263" s="209" t="s">
        <v>634</v>
      </c>
      <c r="E263" s="210" t="s">
        <v>1845</v>
      </c>
      <c r="F263" s="207">
        <v>20</v>
      </c>
      <c r="G263" s="207">
        <v>3</v>
      </c>
      <c r="H263" s="211"/>
      <c r="I263" s="212"/>
    </row>
    <row r="264" spans="2:9" s="183" customFormat="1" ht="14.4" x14ac:dyDescent="0.3">
      <c r="B264" s="207" t="s">
        <v>2084</v>
      </c>
      <c r="C264" s="235"/>
      <c r="D264" s="209" t="s">
        <v>682</v>
      </c>
      <c r="E264" s="210" t="s">
        <v>1845</v>
      </c>
      <c r="F264" s="207">
        <v>7</v>
      </c>
      <c r="G264" s="207">
        <v>3</v>
      </c>
      <c r="H264" s="211"/>
      <c r="I264" s="212"/>
    </row>
    <row r="265" spans="2:9" s="183" customFormat="1" ht="14.4" x14ac:dyDescent="0.3">
      <c r="B265" s="207" t="s">
        <v>2085</v>
      </c>
      <c r="C265" s="235"/>
      <c r="D265" s="209" t="s">
        <v>688</v>
      </c>
      <c r="E265" s="210" t="s">
        <v>1845</v>
      </c>
      <c r="F265" s="207">
        <v>11</v>
      </c>
      <c r="G265" s="207">
        <v>3</v>
      </c>
      <c r="H265" s="211"/>
      <c r="I265" s="212"/>
    </row>
    <row r="266" spans="2:9" s="183" customFormat="1" ht="14.4" x14ac:dyDescent="0.3">
      <c r="B266" s="207" t="s">
        <v>2086</v>
      </c>
      <c r="C266" s="235"/>
      <c r="D266" s="209" t="s">
        <v>690</v>
      </c>
      <c r="E266" s="210" t="s">
        <v>1845</v>
      </c>
      <c r="F266" s="207">
        <v>5</v>
      </c>
      <c r="G266" s="207">
        <v>3</v>
      </c>
      <c r="H266" s="211"/>
      <c r="I266" s="212"/>
    </row>
    <row r="267" spans="2:9" s="183" customFormat="1" ht="14.4" x14ac:dyDescent="0.3">
      <c r="B267" s="207" t="s">
        <v>2087</v>
      </c>
      <c r="C267" s="235"/>
      <c r="D267" s="213" t="s">
        <v>710</v>
      </c>
      <c r="E267" s="210" t="s">
        <v>1845</v>
      </c>
      <c r="F267" s="207">
        <v>2</v>
      </c>
      <c r="G267" s="207">
        <v>3</v>
      </c>
      <c r="H267" s="211"/>
      <c r="I267" s="212"/>
    </row>
    <row r="268" spans="2:9" s="183" customFormat="1" ht="14.4" x14ac:dyDescent="0.3">
      <c r="B268" s="207" t="s">
        <v>2088</v>
      </c>
      <c r="C268" s="235"/>
      <c r="D268" s="209" t="s">
        <v>714</v>
      </c>
      <c r="E268" s="210" t="s">
        <v>1845</v>
      </c>
      <c r="F268" s="207">
        <v>3</v>
      </c>
      <c r="G268" s="207">
        <v>3</v>
      </c>
      <c r="H268" s="211"/>
      <c r="I268" s="212"/>
    </row>
    <row r="269" spans="2:9" s="183" customFormat="1" ht="14.4" x14ac:dyDescent="0.3">
      <c r="B269" s="207" t="s">
        <v>2089</v>
      </c>
      <c r="C269" s="235"/>
      <c r="D269" s="209" t="s">
        <v>718</v>
      </c>
      <c r="E269" s="210" t="s">
        <v>1845</v>
      </c>
      <c r="F269" s="207">
        <v>2</v>
      </c>
      <c r="G269" s="207">
        <v>3</v>
      </c>
      <c r="H269" s="211"/>
      <c r="I269" s="212"/>
    </row>
    <row r="270" spans="2:9" s="183" customFormat="1" ht="14.4" x14ac:dyDescent="0.3">
      <c r="B270" s="207" t="s">
        <v>2090</v>
      </c>
      <c r="C270" s="235"/>
      <c r="D270" s="209" t="s">
        <v>744</v>
      </c>
      <c r="E270" s="210" t="s">
        <v>1845</v>
      </c>
      <c r="F270" s="207">
        <v>2</v>
      </c>
      <c r="G270" s="207">
        <v>3</v>
      </c>
      <c r="H270" s="211"/>
      <c r="I270" s="212"/>
    </row>
    <row r="271" spans="2:9" s="183" customFormat="1" ht="14.4" x14ac:dyDescent="0.3">
      <c r="B271" s="207" t="s">
        <v>2091</v>
      </c>
      <c r="C271" s="235"/>
      <c r="D271" s="209" t="s">
        <v>750</v>
      </c>
      <c r="E271" s="210" t="s">
        <v>1845</v>
      </c>
      <c r="F271" s="207">
        <v>8</v>
      </c>
      <c r="G271" s="207">
        <v>3</v>
      </c>
      <c r="H271" s="211"/>
      <c r="I271" s="212"/>
    </row>
    <row r="272" spans="2:9" s="183" customFormat="1" ht="14.4" x14ac:dyDescent="0.3">
      <c r="B272" s="207" t="s">
        <v>2092</v>
      </c>
      <c r="C272" s="235"/>
      <c r="D272" s="209" t="s">
        <v>808</v>
      </c>
      <c r="E272" s="210" t="s">
        <v>1845</v>
      </c>
      <c r="F272" s="207">
        <v>5</v>
      </c>
      <c r="G272" s="207">
        <v>3</v>
      </c>
      <c r="H272" s="211"/>
      <c r="I272" s="212"/>
    </row>
    <row r="273" spans="2:9" s="183" customFormat="1" ht="14.4" x14ac:dyDescent="0.3">
      <c r="B273" s="207" t="s">
        <v>2093</v>
      </c>
      <c r="C273" s="235"/>
      <c r="D273" s="209" t="s">
        <v>812</v>
      </c>
      <c r="E273" s="210" t="s">
        <v>1845</v>
      </c>
      <c r="F273" s="207">
        <v>11</v>
      </c>
      <c r="G273" s="207">
        <v>3</v>
      </c>
      <c r="H273" s="211"/>
      <c r="I273" s="212"/>
    </row>
    <row r="274" spans="2:9" s="183" customFormat="1" ht="14.4" x14ac:dyDescent="0.3">
      <c r="B274" s="207" t="s">
        <v>2094</v>
      </c>
      <c r="C274" s="235"/>
      <c r="D274" s="209" t="s">
        <v>820</v>
      </c>
      <c r="E274" s="210" t="s">
        <v>1845</v>
      </c>
      <c r="F274" s="207">
        <v>1</v>
      </c>
      <c r="G274" s="207">
        <v>3</v>
      </c>
      <c r="H274" s="211"/>
      <c r="I274" s="212"/>
    </row>
    <row r="275" spans="2:9" s="183" customFormat="1" ht="14.4" x14ac:dyDescent="0.3">
      <c r="B275" s="207" t="s">
        <v>2095</v>
      </c>
      <c r="C275" s="235"/>
      <c r="D275" s="209" t="s">
        <v>844</v>
      </c>
      <c r="E275" s="210" t="s">
        <v>1845</v>
      </c>
      <c r="F275" s="207">
        <v>6</v>
      </c>
      <c r="G275" s="207">
        <v>3</v>
      </c>
      <c r="H275" s="211"/>
      <c r="I275" s="212"/>
    </row>
    <row r="276" spans="2:9" s="183" customFormat="1" ht="14.4" x14ac:dyDescent="0.3">
      <c r="B276" s="207" t="s">
        <v>2096</v>
      </c>
      <c r="C276" s="235"/>
      <c r="D276" s="209" t="s">
        <v>850</v>
      </c>
      <c r="E276" s="210" t="s">
        <v>1845</v>
      </c>
      <c r="F276" s="207">
        <v>3</v>
      </c>
      <c r="G276" s="207">
        <v>3</v>
      </c>
      <c r="H276" s="211"/>
      <c r="I276" s="212"/>
    </row>
    <row r="277" spans="2:9" s="183" customFormat="1" ht="14.4" x14ac:dyDescent="0.3">
      <c r="B277" s="207" t="s">
        <v>2097</v>
      </c>
      <c r="C277" s="235"/>
      <c r="D277" s="209" t="s">
        <v>866</v>
      </c>
      <c r="E277" s="210" t="s">
        <v>1845</v>
      </c>
      <c r="F277" s="207">
        <v>4</v>
      </c>
      <c r="G277" s="207">
        <v>3</v>
      </c>
      <c r="H277" s="211"/>
      <c r="I277" s="212"/>
    </row>
    <row r="278" spans="2:9" s="183" customFormat="1" ht="14.4" x14ac:dyDescent="0.3">
      <c r="B278" s="207" t="s">
        <v>2098</v>
      </c>
      <c r="C278" s="235"/>
      <c r="D278" s="209" t="s">
        <v>890</v>
      </c>
      <c r="E278" s="210" t="s">
        <v>1845</v>
      </c>
      <c r="F278" s="207">
        <v>5</v>
      </c>
      <c r="G278" s="207">
        <v>3</v>
      </c>
      <c r="H278" s="211"/>
      <c r="I278" s="212"/>
    </row>
    <row r="279" spans="2:9" s="183" customFormat="1" ht="14.4" x14ac:dyDescent="0.3">
      <c r="B279" s="207" t="s">
        <v>2099</v>
      </c>
      <c r="C279" s="235"/>
      <c r="D279" s="209" t="s">
        <v>914</v>
      </c>
      <c r="E279" s="210" t="s">
        <v>1845</v>
      </c>
      <c r="F279" s="207">
        <v>2</v>
      </c>
      <c r="G279" s="207">
        <v>3</v>
      </c>
      <c r="H279" s="211"/>
      <c r="I279" s="212"/>
    </row>
    <row r="280" spans="2:9" s="183" customFormat="1" ht="14.4" x14ac:dyDescent="0.3">
      <c r="B280" s="207" t="s">
        <v>2100</v>
      </c>
      <c r="C280" s="235"/>
      <c r="D280" s="209" t="s">
        <v>920</v>
      </c>
      <c r="E280" s="210" t="s">
        <v>1845</v>
      </c>
      <c r="F280" s="207">
        <v>3</v>
      </c>
      <c r="G280" s="207">
        <v>3</v>
      </c>
      <c r="H280" s="211"/>
      <c r="I280" s="212"/>
    </row>
    <row r="281" spans="2:9" s="183" customFormat="1" ht="14.4" x14ac:dyDescent="0.3">
      <c r="B281" s="207" t="s">
        <v>2101</v>
      </c>
      <c r="C281" s="235"/>
      <c r="D281" s="209" t="s">
        <v>936</v>
      </c>
      <c r="E281" s="210" t="s">
        <v>1845</v>
      </c>
      <c r="F281" s="207">
        <v>9</v>
      </c>
      <c r="G281" s="207">
        <v>3</v>
      </c>
      <c r="H281" s="211"/>
      <c r="I281" s="212"/>
    </row>
    <row r="282" spans="2:9" s="183" customFormat="1" ht="14.4" x14ac:dyDescent="0.3">
      <c r="B282" s="207" t="s">
        <v>2102</v>
      </c>
      <c r="C282" s="235"/>
      <c r="D282" s="209" t="s">
        <v>962</v>
      </c>
      <c r="E282" s="210" t="s">
        <v>1845</v>
      </c>
      <c r="F282" s="207">
        <v>10</v>
      </c>
      <c r="G282" s="207">
        <v>3</v>
      </c>
      <c r="H282" s="211"/>
      <c r="I282" s="212"/>
    </row>
    <row r="283" spans="2:9" s="183" customFormat="1" x14ac:dyDescent="0.3">
      <c r="B283" s="207"/>
      <c r="C283" s="235"/>
      <c r="D283" s="236"/>
      <c r="E283" s="207"/>
      <c r="F283" s="207"/>
      <c r="G283" s="207"/>
      <c r="H283" s="211"/>
      <c r="I283" s="239"/>
    </row>
    <row r="284" spans="2:9" s="183" customFormat="1" ht="14.4" thickBot="1" x14ac:dyDescent="0.35">
      <c r="B284" s="207"/>
      <c r="C284" s="235"/>
      <c r="D284" s="236"/>
      <c r="E284" s="207"/>
      <c r="F284" s="207"/>
      <c r="G284" s="207"/>
      <c r="H284" s="211"/>
      <c r="I284" s="240"/>
    </row>
    <row r="285" spans="2:9" s="183" customFormat="1" ht="45" customHeight="1" x14ac:dyDescent="0.3">
      <c r="B285" s="219" t="s">
        <v>645</v>
      </c>
      <c r="C285" s="219"/>
      <c r="D285" s="232" t="s">
        <v>2103</v>
      </c>
      <c r="E285" s="233"/>
      <c r="F285" s="233"/>
      <c r="G285" s="233"/>
      <c r="H285" s="234"/>
      <c r="I285" s="234"/>
    </row>
    <row r="286" spans="2:9" s="183" customFormat="1" ht="45" customHeight="1" x14ac:dyDescent="0.3">
      <c r="B286" s="207"/>
      <c r="C286" s="235"/>
      <c r="D286" s="236" t="s">
        <v>1843</v>
      </c>
      <c r="E286" s="207"/>
      <c r="F286" s="207"/>
      <c r="G286" s="207"/>
      <c r="H286" s="211"/>
      <c r="I286" s="211"/>
    </row>
    <row r="287" spans="2:9" s="183" customFormat="1" x14ac:dyDescent="0.3">
      <c r="B287" s="207" t="s">
        <v>2104</v>
      </c>
      <c r="C287" s="235"/>
      <c r="D287" s="236" t="s">
        <v>2105</v>
      </c>
      <c r="E287" s="207" t="s">
        <v>1845</v>
      </c>
      <c r="F287" s="207">
        <v>10</v>
      </c>
      <c r="G287" s="207">
        <v>3</v>
      </c>
      <c r="H287" s="211"/>
      <c r="I287" s="211"/>
    </row>
    <row r="288" spans="2:9" s="183" customFormat="1" x14ac:dyDescent="0.3">
      <c r="B288" s="207"/>
      <c r="C288" s="235"/>
      <c r="D288" s="236"/>
      <c r="E288" s="207"/>
      <c r="F288" s="207"/>
      <c r="G288" s="207"/>
      <c r="H288" s="211"/>
      <c r="I288" s="211"/>
    </row>
    <row r="289" spans="2:9" s="183" customFormat="1" ht="14.4" thickBot="1" x14ac:dyDescent="0.35">
      <c r="B289" s="207"/>
      <c r="C289" s="235"/>
      <c r="D289" s="236"/>
      <c r="E289" s="207"/>
      <c r="F289" s="207"/>
      <c r="G289" s="207"/>
      <c r="H289" s="211"/>
      <c r="I289" s="211"/>
    </row>
    <row r="290" spans="2:9" s="183" customFormat="1" ht="45" customHeight="1" x14ac:dyDescent="0.3">
      <c r="B290" s="219">
        <v>1.9</v>
      </c>
      <c r="C290" s="219"/>
      <c r="D290" s="232" t="s">
        <v>2106</v>
      </c>
      <c r="E290" s="233"/>
      <c r="F290" s="233"/>
      <c r="G290" s="233"/>
      <c r="H290" s="234"/>
      <c r="I290" s="234"/>
    </row>
    <row r="291" spans="2:9" s="183" customFormat="1" ht="45" customHeight="1" x14ac:dyDescent="0.3">
      <c r="B291" s="207"/>
      <c r="C291" s="235"/>
      <c r="D291" s="236" t="s">
        <v>2107</v>
      </c>
      <c r="E291" s="207"/>
      <c r="F291" s="207"/>
      <c r="G291" s="207"/>
      <c r="H291" s="211"/>
      <c r="I291" s="211"/>
    </row>
    <row r="292" spans="2:9" s="183" customFormat="1" ht="14.4" x14ac:dyDescent="0.3">
      <c r="B292" s="207" t="s">
        <v>2108</v>
      </c>
      <c r="C292" s="235"/>
      <c r="D292" s="209" t="s">
        <v>640</v>
      </c>
      <c r="E292" s="210" t="s">
        <v>1845</v>
      </c>
      <c r="F292" s="207">
        <v>2</v>
      </c>
      <c r="G292" s="207">
        <v>6</v>
      </c>
      <c r="H292" s="211"/>
      <c r="I292" s="212"/>
    </row>
    <row r="293" spans="2:9" s="183" customFormat="1" ht="14.4" x14ac:dyDescent="0.3">
      <c r="B293" s="207" t="s">
        <v>2109</v>
      </c>
      <c r="C293" s="235"/>
      <c r="D293" s="209" t="s">
        <v>646</v>
      </c>
      <c r="E293" s="210" t="s">
        <v>1845</v>
      </c>
      <c r="F293" s="207">
        <v>2</v>
      </c>
      <c r="G293" s="207">
        <v>6</v>
      </c>
      <c r="H293" s="211"/>
      <c r="I293" s="212"/>
    </row>
    <row r="294" spans="2:9" s="183" customFormat="1" ht="14.4" x14ac:dyDescent="0.3">
      <c r="B294" s="207" t="s">
        <v>2110</v>
      </c>
      <c r="C294" s="235"/>
      <c r="D294" s="209" t="s">
        <v>660</v>
      </c>
      <c r="E294" s="210" t="s">
        <v>1845</v>
      </c>
      <c r="F294" s="207">
        <v>2</v>
      </c>
      <c r="G294" s="207">
        <v>6</v>
      </c>
      <c r="H294" s="211"/>
      <c r="I294" s="212"/>
    </row>
    <row r="295" spans="2:9" s="183" customFormat="1" ht="14.4" x14ac:dyDescent="0.3">
      <c r="B295" s="207" t="s">
        <v>2111</v>
      </c>
      <c r="C295" s="235"/>
      <c r="D295" s="209" t="s">
        <v>670</v>
      </c>
      <c r="E295" s="210" t="s">
        <v>1845</v>
      </c>
      <c r="F295" s="207">
        <v>2</v>
      </c>
      <c r="G295" s="207">
        <v>6</v>
      </c>
      <c r="H295" s="211"/>
      <c r="I295" s="212"/>
    </row>
    <row r="296" spans="2:9" s="183" customFormat="1" ht="14.4" x14ac:dyDescent="0.3">
      <c r="B296" s="207" t="s">
        <v>2112</v>
      </c>
      <c r="C296" s="235"/>
      <c r="D296" s="213" t="s">
        <v>672</v>
      </c>
      <c r="E296" s="210" t="s">
        <v>1845</v>
      </c>
      <c r="F296" s="207">
        <v>2</v>
      </c>
      <c r="G296" s="207">
        <v>6</v>
      </c>
      <c r="H296" s="211"/>
      <c r="I296" s="212"/>
    </row>
    <row r="297" spans="2:9" s="183" customFormat="1" ht="14.4" x14ac:dyDescent="0.3">
      <c r="B297" s="207" t="s">
        <v>2113</v>
      </c>
      <c r="C297" s="235"/>
      <c r="D297" s="209" t="s">
        <v>674</v>
      </c>
      <c r="E297" s="210" t="s">
        <v>1845</v>
      </c>
      <c r="F297" s="207">
        <v>2</v>
      </c>
      <c r="G297" s="207">
        <v>6</v>
      </c>
      <c r="H297" s="211"/>
      <c r="I297" s="212"/>
    </row>
    <row r="298" spans="2:9" s="183" customFormat="1" ht="14.4" x14ac:dyDescent="0.3">
      <c r="B298" s="207" t="s">
        <v>2114</v>
      </c>
      <c r="C298" s="235"/>
      <c r="D298" s="209" t="s">
        <v>680</v>
      </c>
      <c r="E298" s="210" t="s">
        <v>1845</v>
      </c>
      <c r="F298" s="207">
        <v>2</v>
      </c>
      <c r="G298" s="207">
        <v>6</v>
      </c>
      <c r="H298" s="211"/>
      <c r="I298" s="212"/>
    </row>
    <row r="299" spans="2:9" s="183" customFormat="1" ht="14.4" x14ac:dyDescent="0.3">
      <c r="B299" s="207" t="s">
        <v>2115</v>
      </c>
      <c r="C299" s="235"/>
      <c r="D299" s="209" t="s">
        <v>682</v>
      </c>
      <c r="E299" s="210" t="s">
        <v>1845</v>
      </c>
      <c r="F299" s="207">
        <v>10</v>
      </c>
      <c r="G299" s="207">
        <v>6</v>
      </c>
      <c r="H299" s="211"/>
      <c r="I299" s="212"/>
    </row>
    <row r="300" spans="2:9" s="183" customFormat="1" ht="14.4" x14ac:dyDescent="0.3">
      <c r="B300" s="207" t="s">
        <v>2116</v>
      </c>
      <c r="C300" s="235"/>
      <c r="D300" s="209" t="s">
        <v>684</v>
      </c>
      <c r="E300" s="210" t="s">
        <v>1845</v>
      </c>
      <c r="F300" s="207">
        <v>2</v>
      </c>
      <c r="G300" s="207">
        <v>6</v>
      </c>
      <c r="H300" s="211"/>
      <c r="I300" s="212"/>
    </row>
    <row r="301" spans="2:9" s="183" customFormat="1" ht="14.4" x14ac:dyDescent="0.3">
      <c r="B301" s="207" t="s">
        <v>2117</v>
      </c>
      <c r="C301" s="235"/>
      <c r="D301" s="209" t="s">
        <v>2118</v>
      </c>
      <c r="E301" s="210" t="s">
        <v>1845</v>
      </c>
      <c r="F301" s="207">
        <v>4</v>
      </c>
      <c r="G301" s="207">
        <v>6</v>
      </c>
      <c r="H301" s="211"/>
      <c r="I301" s="212"/>
    </row>
    <row r="302" spans="2:9" s="183" customFormat="1" ht="14.4" x14ac:dyDescent="0.3">
      <c r="B302" s="207" t="s">
        <v>2119</v>
      </c>
      <c r="C302" s="235"/>
      <c r="D302" s="209" t="s">
        <v>2120</v>
      </c>
      <c r="E302" s="210" t="s">
        <v>1845</v>
      </c>
      <c r="F302" s="207">
        <v>3</v>
      </c>
      <c r="G302" s="207">
        <v>6</v>
      </c>
      <c r="H302" s="211"/>
      <c r="I302" s="212"/>
    </row>
    <row r="303" spans="2:9" s="183" customFormat="1" ht="14.4" x14ac:dyDescent="0.3">
      <c r="B303" s="207" t="s">
        <v>2121</v>
      </c>
      <c r="C303" s="235"/>
      <c r="D303" s="209" t="s">
        <v>2122</v>
      </c>
      <c r="E303" s="210" t="s">
        <v>1845</v>
      </c>
      <c r="F303" s="207">
        <v>2</v>
      </c>
      <c r="G303" s="207">
        <v>6</v>
      </c>
      <c r="H303" s="211"/>
      <c r="I303" s="212"/>
    </row>
    <row r="304" spans="2:9" s="183" customFormat="1" ht="14.4" x14ac:dyDescent="0.3">
      <c r="B304" s="207" t="s">
        <v>2123</v>
      </c>
      <c r="C304" s="235"/>
      <c r="D304" s="209" t="s">
        <v>696</v>
      </c>
      <c r="E304" s="210" t="s">
        <v>1845</v>
      </c>
      <c r="F304" s="207">
        <v>1</v>
      </c>
      <c r="G304" s="207">
        <v>6</v>
      </c>
      <c r="H304" s="211"/>
      <c r="I304" s="212"/>
    </row>
    <row r="305" spans="2:9" s="183" customFormat="1" ht="14.4" x14ac:dyDescent="0.3">
      <c r="B305" s="207" t="s">
        <v>2124</v>
      </c>
      <c r="C305" s="235"/>
      <c r="D305" s="209" t="s">
        <v>706</v>
      </c>
      <c r="E305" s="210" t="s">
        <v>1845</v>
      </c>
      <c r="F305" s="207">
        <v>1</v>
      </c>
      <c r="G305" s="207">
        <v>6</v>
      </c>
      <c r="H305" s="211"/>
      <c r="I305" s="212"/>
    </row>
    <row r="306" spans="2:9" s="183" customFormat="1" ht="14.4" x14ac:dyDescent="0.3">
      <c r="B306" s="207" t="s">
        <v>2125</v>
      </c>
      <c r="C306" s="235"/>
      <c r="D306" s="209" t="s">
        <v>714</v>
      </c>
      <c r="E306" s="210" t="s">
        <v>1845</v>
      </c>
      <c r="F306" s="207">
        <v>1</v>
      </c>
      <c r="G306" s="207">
        <v>6</v>
      </c>
      <c r="H306" s="211"/>
      <c r="I306" s="212"/>
    </row>
    <row r="307" spans="2:9" s="183" customFormat="1" ht="14.4" x14ac:dyDescent="0.3">
      <c r="B307" s="207" t="s">
        <v>2126</v>
      </c>
      <c r="C307" s="235"/>
      <c r="D307" s="209" t="s">
        <v>654</v>
      </c>
      <c r="E307" s="210" t="s">
        <v>1845</v>
      </c>
      <c r="F307" s="207">
        <v>2</v>
      </c>
      <c r="G307" s="207">
        <v>6</v>
      </c>
      <c r="H307" s="211"/>
      <c r="I307" s="212"/>
    </row>
    <row r="308" spans="2:9" s="183" customFormat="1" ht="14.4" x14ac:dyDescent="0.3">
      <c r="B308" s="207" t="s">
        <v>2127</v>
      </c>
      <c r="C308" s="235"/>
      <c r="D308" s="209" t="s">
        <v>716</v>
      </c>
      <c r="E308" s="210" t="s">
        <v>1845</v>
      </c>
      <c r="F308" s="207">
        <v>2</v>
      </c>
      <c r="G308" s="207">
        <v>6</v>
      </c>
      <c r="H308" s="211"/>
      <c r="I308" s="212"/>
    </row>
    <row r="309" spans="2:9" s="183" customFormat="1" ht="14.4" x14ac:dyDescent="0.3">
      <c r="B309" s="207" t="s">
        <v>2128</v>
      </c>
      <c r="C309" s="235"/>
      <c r="D309" s="209" t="s">
        <v>724</v>
      </c>
      <c r="E309" s="210" t="s">
        <v>1845</v>
      </c>
      <c r="F309" s="207">
        <v>2</v>
      </c>
      <c r="G309" s="207">
        <v>6</v>
      </c>
      <c r="H309" s="211"/>
      <c r="I309" s="212"/>
    </row>
    <row r="310" spans="2:9" s="183" customFormat="1" ht="14.4" x14ac:dyDescent="0.3">
      <c r="B310" s="207" t="s">
        <v>2129</v>
      </c>
      <c r="C310" s="235"/>
      <c r="D310" s="209" t="s">
        <v>2130</v>
      </c>
      <c r="E310" s="210" t="s">
        <v>1845</v>
      </c>
      <c r="F310" s="207">
        <v>2</v>
      </c>
      <c r="G310" s="207">
        <v>6</v>
      </c>
      <c r="H310" s="211"/>
      <c r="I310" s="212"/>
    </row>
    <row r="311" spans="2:9" s="183" customFormat="1" ht="14.4" x14ac:dyDescent="0.3">
      <c r="B311" s="207" t="s">
        <v>2131</v>
      </c>
      <c r="C311" s="235"/>
      <c r="D311" s="209" t="s">
        <v>734</v>
      </c>
      <c r="E311" s="210" t="s">
        <v>1845</v>
      </c>
      <c r="F311" s="207">
        <v>2</v>
      </c>
      <c r="G311" s="207">
        <v>6</v>
      </c>
      <c r="H311" s="211"/>
      <c r="I311" s="212"/>
    </row>
    <row r="312" spans="2:9" s="183" customFormat="1" ht="14.4" x14ac:dyDescent="0.3">
      <c r="B312" s="207" t="s">
        <v>2132</v>
      </c>
      <c r="C312" s="235"/>
      <c r="D312" s="209" t="s">
        <v>738</v>
      </c>
      <c r="E312" s="210" t="s">
        <v>1845</v>
      </c>
      <c r="F312" s="207">
        <v>1</v>
      </c>
      <c r="G312" s="207">
        <v>6</v>
      </c>
      <c r="H312" s="211"/>
      <c r="I312" s="212"/>
    </row>
    <row r="313" spans="2:9" s="183" customFormat="1" ht="14.4" x14ac:dyDescent="0.3">
      <c r="B313" s="207" t="s">
        <v>2133</v>
      </c>
      <c r="C313" s="235"/>
      <c r="D313" s="209" t="s">
        <v>744</v>
      </c>
      <c r="E313" s="210" t="s">
        <v>1845</v>
      </c>
      <c r="F313" s="207">
        <v>7</v>
      </c>
      <c r="G313" s="207">
        <v>6</v>
      </c>
      <c r="H313" s="211"/>
      <c r="I313" s="212"/>
    </row>
    <row r="314" spans="2:9" s="183" customFormat="1" ht="14.4" x14ac:dyDescent="0.3">
      <c r="B314" s="207" t="s">
        <v>2134</v>
      </c>
      <c r="C314" s="235"/>
      <c r="D314" s="209" t="s">
        <v>748</v>
      </c>
      <c r="E314" s="210" t="s">
        <v>1845</v>
      </c>
      <c r="F314" s="207">
        <v>2</v>
      </c>
      <c r="G314" s="207">
        <v>6</v>
      </c>
      <c r="H314" s="211"/>
      <c r="I314" s="212"/>
    </row>
    <row r="315" spans="2:9" s="183" customFormat="1" ht="14.4" x14ac:dyDescent="0.3">
      <c r="B315" s="207" t="s">
        <v>2135</v>
      </c>
      <c r="C315" s="235"/>
      <c r="D315" s="209" t="s">
        <v>754</v>
      </c>
      <c r="E315" s="210" t="s">
        <v>1845</v>
      </c>
      <c r="F315" s="207">
        <v>2</v>
      </c>
      <c r="G315" s="207">
        <v>6</v>
      </c>
      <c r="H315" s="211"/>
      <c r="I315" s="212"/>
    </row>
    <row r="316" spans="2:9" s="183" customFormat="1" ht="14.4" x14ac:dyDescent="0.3">
      <c r="B316" s="207" t="s">
        <v>2136</v>
      </c>
      <c r="C316" s="235"/>
      <c r="D316" s="209" t="s">
        <v>760</v>
      </c>
      <c r="E316" s="210" t="s">
        <v>1845</v>
      </c>
      <c r="F316" s="207">
        <v>2</v>
      </c>
      <c r="G316" s="207">
        <v>6</v>
      </c>
      <c r="H316" s="211"/>
      <c r="I316" s="212"/>
    </row>
    <row r="317" spans="2:9" s="183" customFormat="1" ht="14.4" x14ac:dyDescent="0.3">
      <c r="B317" s="207" t="s">
        <v>2137</v>
      </c>
      <c r="C317" s="235"/>
      <c r="D317" s="209" t="s">
        <v>788</v>
      </c>
      <c r="E317" s="210" t="s">
        <v>1845</v>
      </c>
      <c r="F317" s="207">
        <v>2</v>
      </c>
      <c r="G317" s="207">
        <v>6</v>
      </c>
      <c r="H317" s="211"/>
      <c r="I317" s="212"/>
    </row>
    <row r="318" spans="2:9" s="183" customFormat="1" ht="14.4" x14ac:dyDescent="0.3">
      <c r="B318" s="207" t="s">
        <v>2138</v>
      </c>
      <c r="C318" s="235"/>
      <c r="D318" s="209" t="s">
        <v>796</v>
      </c>
      <c r="E318" s="210" t="s">
        <v>1845</v>
      </c>
      <c r="F318" s="207">
        <v>2</v>
      </c>
      <c r="G318" s="207">
        <v>6</v>
      </c>
      <c r="H318" s="211"/>
      <c r="I318" s="212"/>
    </row>
    <row r="319" spans="2:9" s="183" customFormat="1" ht="14.4" x14ac:dyDescent="0.3">
      <c r="B319" s="207" t="s">
        <v>2139</v>
      </c>
      <c r="C319" s="235"/>
      <c r="D319" s="209" t="s">
        <v>808</v>
      </c>
      <c r="E319" s="210" t="s">
        <v>1845</v>
      </c>
      <c r="F319" s="207">
        <v>25</v>
      </c>
      <c r="G319" s="207">
        <v>6</v>
      </c>
      <c r="H319" s="211"/>
      <c r="I319" s="212"/>
    </row>
    <row r="320" spans="2:9" s="183" customFormat="1" ht="14.4" x14ac:dyDescent="0.3">
      <c r="B320" s="207" t="s">
        <v>2140</v>
      </c>
      <c r="C320" s="235"/>
      <c r="D320" s="209" t="s">
        <v>922</v>
      </c>
      <c r="E320" s="210" t="s">
        <v>1845</v>
      </c>
      <c r="F320" s="207">
        <v>1</v>
      </c>
      <c r="G320" s="207">
        <v>6</v>
      </c>
      <c r="H320" s="211"/>
      <c r="I320" s="212"/>
    </row>
    <row r="321" spans="2:9" s="183" customFormat="1" ht="14.4" x14ac:dyDescent="0.3">
      <c r="B321" s="207" t="s">
        <v>2141</v>
      </c>
      <c r="C321" s="235"/>
      <c r="D321" s="209" t="s">
        <v>926</v>
      </c>
      <c r="E321" s="210" t="s">
        <v>1845</v>
      </c>
      <c r="F321" s="207">
        <v>9</v>
      </c>
      <c r="G321" s="207">
        <v>6</v>
      </c>
      <c r="H321" s="211"/>
      <c r="I321" s="212"/>
    </row>
    <row r="322" spans="2:9" s="183" customFormat="1" ht="14.4" x14ac:dyDescent="0.3">
      <c r="B322" s="207" t="s">
        <v>2142</v>
      </c>
      <c r="C322" s="235"/>
      <c r="D322" s="209" t="s">
        <v>2143</v>
      </c>
      <c r="E322" s="210" t="s">
        <v>1845</v>
      </c>
      <c r="F322" s="207">
        <v>1</v>
      </c>
      <c r="G322" s="207">
        <v>6</v>
      </c>
      <c r="H322" s="211"/>
      <c r="I322" s="212"/>
    </row>
    <row r="323" spans="2:9" s="183" customFormat="1" ht="14.4" x14ac:dyDescent="0.3">
      <c r="B323" s="207" t="s">
        <v>2144</v>
      </c>
      <c r="C323" s="235"/>
      <c r="D323" s="209" t="s">
        <v>936</v>
      </c>
      <c r="E323" s="210" t="s">
        <v>1845</v>
      </c>
      <c r="F323" s="207">
        <v>19</v>
      </c>
      <c r="G323" s="207">
        <v>6</v>
      </c>
      <c r="H323" s="211"/>
      <c r="I323" s="212"/>
    </row>
    <row r="324" spans="2:9" s="183" customFormat="1" ht="14.4" x14ac:dyDescent="0.3">
      <c r="B324" s="207" t="s">
        <v>2145</v>
      </c>
      <c r="C324" s="235"/>
      <c r="D324" s="209" t="s">
        <v>2001</v>
      </c>
      <c r="E324" s="210" t="s">
        <v>1845</v>
      </c>
      <c r="F324" s="207">
        <v>2</v>
      </c>
      <c r="G324" s="207">
        <v>6</v>
      </c>
      <c r="H324" s="211"/>
      <c r="I324" s="212"/>
    </row>
    <row r="325" spans="2:9" s="183" customFormat="1" ht="14.4" x14ac:dyDescent="0.3">
      <c r="B325" s="207" t="s">
        <v>2146</v>
      </c>
      <c r="C325" s="235"/>
      <c r="D325" s="209" t="s">
        <v>954</v>
      </c>
      <c r="E325" s="210" t="s">
        <v>1845</v>
      </c>
      <c r="F325" s="207">
        <v>1</v>
      </c>
      <c r="G325" s="207">
        <v>6</v>
      </c>
      <c r="H325" s="211"/>
      <c r="I325" s="212"/>
    </row>
    <row r="326" spans="2:9" s="183" customFormat="1" ht="14.4" x14ac:dyDescent="0.3">
      <c r="B326" s="207" t="s">
        <v>2147</v>
      </c>
      <c r="C326" s="235"/>
      <c r="D326" s="209" t="s">
        <v>958</v>
      </c>
      <c r="E326" s="210" t="s">
        <v>1845</v>
      </c>
      <c r="F326" s="207">
        <v>1</v>
      </c>
      <c r="G326" s="207">
        <v>6</v>
      </c>
      <c r="H326" s="211"/>
      <c r="I326" s="212"/>
    </row>
    <row r="327" spans="2:9" s="183" customFormat="1" ht="14.4" x14ac:dyDescent="0.3">
      <c r="B327" s="207" t="s">
        <v>2148</v>
      </c>
      <c r="C327" s="235"/>
      <c r="D327" s="209" t="s">
        <v>962</v>
      </c>
      <c r="E327" s="210" t="s">
        <v>1845</v>
      </c>
      <c r="F327" s="207">
        <v>13</v>
      </c>
      <c r="G327" s="207">
        <v>6</v>
      </c>
      <c r="H327" s="211"/>
      <c r="I327" s="212"/>
    </row>
    <row r="328" spans="2:9" s="183" customFormat="1" ht="14.4" x14ac:dyDescent="0.3">
      <c r="B328" s="207" t="s">
        <v>2149</v>
      </c>
      <c r="C328" s="235"/>
      <c r="D328" s="209" t="s">
        <v>932</v>
      </c>
      <c r="E328" s="210" t="s">
        <v>1845</v>
      </c>
      <c r="F328" s="207">
        <v>1</v>
      </c>
      <c r="G328" s="207">
        <v>6</v>
      </c>
      <c r="H328" s="211"/>
      <c r="I328" s="212"/>
    </row>
    <row r="329" spans="2:9" s="183" customFormat="1" ht="14.4" x14ac:dyDescent="0.3">
      <c r="B329" s="207" t="s">
        <v>2150</v>
      </c>
      <c r="C329" s="235"/>
      <c r="D329" s="209" t="s">
        <v>896</v>
      </c>
      <c r="E329" s="210" t="s">
        <v>1845</v>
      </c>
      <c r="F329" s="207">
        <v>2</v>
      </c>
      <c r="G329" s="207">
        <v>6</v>
      </c>
      <c r="H329" s="211"/>
      <c r="I329" s="212"/>
    </row>
    <row r="330" spans="2:9" s="183" customFormat="1" ht="14.4" x14ac:dyDescent="0.3">
      <c r="B330" s="207" t="s">
        <v>2151</v>
      </c>
      <c r="C330" s="235"/>
      <c r="D330" s="209" t="s">
        <v>904</v>
      </c>
      <c r="E330" s="210" t="s">
        <v>1845</v>
      </c>
      <c r="F330" s="207">
        <v>1</v>
      </c>
      <c r="G330" s="207">
        <v>6</v>
      </c>
      <c r="H330" s="211"/>
      <c r="I330" s="212"/>
    </row>
    <row r="331" spans="2:9" s="183" customFormat="1" ht="14.4" x14ac:dyDescent="0.3">
      <c r="B331" s="207" t="s">
        <v>2152</v>
      </c>
      <c r="C331" s="235"/>
      <c r="D331" s="209" t="s">
        <v>914</v>
      </c>
      <c r="E331" s="210" t="s">
        <v>1845</v>
      </c>
      <c r="F331" s="207">
        <v>5</v>
      </c>
      <c r="G331" s="207">
        <v>6</v>
      </c>
      <c r="H331" s="211"/>
      <c r="I331" s="212"/>
    </row>
    <row r="332" spans="2:9" s="183" customFormat="1" ht="14.4" x14ac:dyDescent="0.3">
      <c r="B332" s="207" t="s">
        <v>2153</v>
      </c>
      <c r="C332" s="235"/>
      <c r="D332" s="209" t="s">
        <v>918</v>
      </c>
      <c r="E332" s="210" t="s">
        <v>1845</v>
      </c>
      <c r="F332" s="207">
        <v>2</v>
      </c>
      <c r="G332" s="207">
        <v>6</v>
      </c>
      <c r="H332" s="211"/>
      <c r="I332" s="212"/>
    </row>
    <row r="333" spans="2:9" s="183" customFormat="1" ht="14.4" x14ac:dyDescent="0.3">
      <c r="B333" s="207" t="s">
        <v>2154</v>
      </c>
      <c r="C333" s="235"/>
      <c r="D333" s="209" t="s">
        <v>920</v>
      </c>
      <c r="E333" s="210" t="s">
        <v>1845</v>
      </c>
      <c r="F333" s="207">
        <v>1</v>
      </c>
      <c r="G333" s="207">
        <v>6</v>
      </c>
      <c r="H333" s="211"/>
      <c r="I333" s="212"/>
    </row>
    <row r="334" spans="2:9" s="183" customFormat="1" ht="14.4" x14ac:dyDescent="0.3">
      <c r="B334" s="207" t="s">
        <v>2155</v>
      </c>
      <c r="C334" s="235"/>
      <c r="D334" s="209" t="s">
        <v>880</v>
      </c>
      <c r="E334" s="210" t="s">
        <v>1845</v>
      </c>
      <c r="F334" s="207">
        <v>1</v>
      </c>
      <c r="G334" s="207">
        <v>6</v>
      </c>
      <c r="H334" s="211"/>
      <c r="I334" s="212"/>
    </row>
    <row r="335" spans="2:9" s="183" customFormat="1" ht="14.4" x14ac:dyDescent="0.3">
      <c r="B335" s="207" t="s">
        <v>2156</v>
      </c>
      <c r="C335" s="235"/>
      <c r="D335" s="209" t="s">
        <v>812</v>
      </c>
      <c r="E335" s="210" t="s">
        <v>1845</v>
      </c>
      <c r="F335" s="207">
        <v>4</v>
      </c>
      <c r="G335" s="207">
        <v>6</v>
      </c>
      <c r="H335" s="211"/>
      <c r="I335" s="212"/>
    </row>
    <row r="336" spans="2:9" s="183" customFormat="1" ht="14.4" x14ac:dyDescent="0.3">
      <c r="B336" s="207" t="s">
        <v>2157</v>
      </c>
      <c r="C336" s="235"/>
      <c r="D336" s="209" t="s">
        <v>816</v>
      </c>
      <c r="E336" s="210" t="s">
        <v>1845</v>
      </c>
      <c r="F336" s="207">
        <v>2</v>
      </c>
      <c r="G336" s="207">
        <v>6</v>
      </c>
      <c r="H336" s="211"/>
      <c r="I336" s="212"/>
    </row>
    <row r="337" spans="2:9" s="183" customFormat="1" ht="14.4" x14ac:dyDescent="0.3">
      <c r="B337" s="207" t="s">
        <v>2158</v>
      </c>
      <c r="C337" s="235"/>
      <c r="D337" s="209" t="s">
        <v>820</v>
      </c>
      <c r="E337" s="210" t="s">
        <v>1845</v>
      </c>
      <c r="F337" s="207">
        <v>1</v>
      </c>
      <c r="G337" s="207">
        <v>6</v>
      </c>
      <c r="H337" s="211"/>
      <c r="I337" s="212"/>
    </row>
    <row r="338" spans="2:9" s="183" customFormat="1" ht="14.4" x14ac:dyDescent="0.3">
      <c r="B338" s="207" t="s">
        <v>2159</v>
      </c>
      <c r="C338" s="235"/>
      <c r="D338" s="209" t="s">
        <v>826</v>
      </c>
      <c r="E338" s="210" t="s">
        <v>1845</v>
      </c>
      <c r="F338" s="207">
        <v>2</v>
      </c>
      <c r="G338" s="207">
        <v>6</v>
      </c>
      <c r="H338" s="211"/>
      <c r="I338" s="212"/>
    </row>
    <row r="339" spans="2:9" s="183" customFormat="1" ht="14.4" x14ac:dyDescent="0.3">
      <c r="B339" s="207" t="s">
        <v>2160</v>
      </c>
      <c r="C339" s="235"/>
      <c r="D339" s="209" t="s">
        <v>830</v>
      </c>
      <c r="E339" s="210" t="s">
        <v>1845</v>
      </c>
      <c r="F339" s="207">
        <v>1</v>
      </c>
      <c r="G339" s="207">
        <v>6</v>
      </c>
      <c r="H339" s="211"/>
      <c r="I339" s="212"/>
    </row>
    <row r="340" spans="2:9" s="183" customFormat="1" ht="14.4" x14ac:dyDescent="0.3">
      <c r="B340" s="207" t="s">
        <v>2161</v>
      </c>
      <c r="C340" s="235"/>
      <c r="D340" s="209" t="s">
        <v>870</v>
      </c>
      <c r="E340" s="210" t="s">
        <v>1845</v>
      </c>
      <c r="F340" s="207">
        <v>1</v>
      </c>
      <c r="G340" s="207">
        <v>6</v>
      </c>
      <c r="H340" s="211"/>
      <c r="I340" s="212"/>
    </row>
    <row r="341" spans="2:9" s="183" customFormat="1" ht="14.4" x14ac:dyDescent="0.3">
      <c r="B341" s="207" t="s">
        <v>2162</v>
      </c>
      <c r="C341" s="235"/>
      <c r="D341" s="209" t="s">
        <v>872</v>
      </c>
      <c r="E341" s="210" t="s">
        <v>1845</v>
      </c>
      <c r="F341" s="207">
        <v>1</v>
      </c>
      <c r="G341" s="207">
        <v>6</v>
      </c>
      <c r="H341" s="211"/>
      <c r="I341" s="212"/>
    </row>
    <row r="342" spans="2:9" s="183" customFormat="1" ht="39.6" x14ac:dyDescent="0.3">
      <c r="B342" s="207"/>
      <c r="C342" s="235"/>
      <c r="D342" s="236" t="s">
        <v>1843</v>
      </c>
      <c r="E342" s="210"/>
      <c r="F342" s="207"/>
      <c r="G342" s="207"/>
      <c r="H342" s="211"/>
      <c r="I342" s="211"/>
    </row>
    <row r="343" spans="2:9" s="183" customFormat="1" ht="14.4" x14ac:dyDescent="0.3">
      <c r="B343" s="207" t="s">
        <v>2163</v>
      </c>
      <c r="C343" s="235"/>
      <c r="D343" s="209" t="s">
        <v>640</v>
      </c>
      <c r="E343" s="210" t="s">
        <v>1845</v>
      </c>
      <c r="F343" s="207">
        <v>2</v>
      </c>
      <c r="G343" s="207">
        <v>3</v>
      </c>
      <c r="H343" s="211"/>
      <c r="I343" s="212"/>
    </row>
    <row r="344" spans="2:9" s="183" customFormat="1" ht="14.4" x14ac:dyDescent="0.3">
      <c r="B344" s="207" t="s">
        <v>2164</v>
      </c>
      <c r="C344" s="235"/>
      <c r="D344" s="209" t="s">
        <v>646</v>
      </c>
      <c r="E344" s="210" t="s">
        <v>1845</v>
      </c>
      <c r="F344" s="207">
        <v>2</v>
      </c>
      <c r="G344" s="207">
        <v>3</v>
      </c>
      <c r="H344" s="211"/>
      <c r="I344" s="212"/>
    </row>
    <row r="345" spans="2:9" s="183" customFormat="1" ht="14.4" x14ac:dyDescent="0.3">
      <c r="B345" s="207" t="s">
        <v>2165</v>
      </c>
      <c r="C345" s="235"/>
      <c r="D345" s="209" t="s">
        <v>660</v>
      </c>
      <c r="E345" s="210" t="s">
        <v>1845</v>
      </c>
      <c r="F345" s="207">
        <v>2</v>
      </c>
      <c r="G345" s="207">
        <v>3</v>
      </c>
      <c r="H345" s="211"/>
      <c r="I345" s="212"/>
    </row>
    <row r="346" spans="2:9" s="183" customFormat="1" ht="14.4" x14ac:dyDescent="0.3">
      <c r="B346" s="207" t="s">
        <v>2166</v>
      </c>
      <c r="C346" s="235"/>
      <c r="D346" s="209" t="s">
        <v>670</v>
      </c>
      <c r="E346" s="210" t="s">
        <v>1845</v>
      </c>
      <c r="F346" s="207">
        <v>2</v>
      </c>
      <c r="G346" s="207">
        <v>3</v>
      </c>
      <c r="H346" s="211"/>
      <c r="I346" s="212"/>
    </row>
    <row r="347" spans="2:9" s="183" customFormat="1" ht="14.4" x14ac:dyDescent="0.3">
      <c r="B347" s="207" t="s">
        <v>2167</v>
      </c>
      <c r="C347" s="235"/>
      <c r="D347" s="213" t="s">
        <v>672</v>
      </c>
      <c r="E347" s="210" t="s">
        <v>1845</v>
      </c>
      <c r="F347" s="207">
        <v>2</v>
      </c>
      <c r="G347" s="207">
        <v>3</v>
      </c>
      <c r="H347" s="211"/>
      <c r="I347" s="212"/>
    </row>
    <row r="348" spans="2:9" s="183" customFormat="1" ht="14.4" x14ac:dyDescent="0.3">
      <c r="B348" s="207" t="s">
        <v>2168</v>
      </c>
      <c r="C348" s="235"/>
      <c r="D348" s="209" t="s">
        <v>674</v>
      </c>
      <c r="E348" s="210" t="s">
        <v>1845</v>
      </c>
      <c r="F348" s="207">
        <v>2</v>
      </c>
      <c r="G348" s="207">
        <v>3</v>
      </c>
      <c r="H348" s="211"/>
      <c r="I348" s="212"/>
    </row>
    <row r="349" spans="2:9" s="183" customFormat="1" ht="14.4" x14ac:dyDescent="0.3">
      <c r="B349" s="207" t="s">
        <v>2169</v>
      </c>
      <c r="C349" s="235"/>
      <c r="D349" s="209" t="s">
        <v>680</v>
      </c>
      <c r="E349" s="210" t="s">
        <v>1845</v>
      </c>
      <c r="F349" s="207">
        <v>2</v>
      </c>
      <c r="G349" s="207">
        <v>3</v>
      </c>
      <c r="H349" s="211"/>
      <c r="I349" s="212"/>
    </row>
    <row r="350" spans="2:9" s="183" customFormat="1" ht="14.4" x14ac:dyDescent="0.3">
      <c r="B350" s="207" t="s">
        <v>2170</v>
      </c>
      <c r="C350" s="235"/>
      <c r="D350" s="209" t="s">
        <v>682</v>
      </c>
      <c r="E350" s="210" t="s">
        <v>1845</v>
      </c>
      <c r="F350" s="207">
        <v>10</v>
      </c>
      <c r="G350" s="207">
        <v>3</v>
      </c>
      <c r="H350" s="211"/>
      <c r="I350" s="212"/>
    </row>
    <row r="351" spans="2:9" s="183" customFormat="1" ht="14.4" x14ac:dyDescent="0.3">
      <c r="B351" s="207" t="s">
        <v>2171</v>
      </c>
      <c r="C351" s="235"/>
      <c r="D351" s="209" t="s">
        <v>684</v>
      </c>
      <c r="E351" s="210" t="s">
        <v>1845</v>
      </c>
      <c r="F351" s="207">
        <v>2</v>
      </c>
      <c r="G351" s="207">
        <v>3</v>
      </c>
      <c r="H351" s="211"/>
      <c r="I351" s="212"/>
    </row>
    <row r="352" spans="2:9" s="183" customFormat="1" ht="14.4" x14ac:dyDescent="0.3">
      <c r="B352" s="207" t="s">
        <v>2172</v>
      </c>
      <c r="C352" s="235"/>
      <c r="D352" s="209" t="s">
        <v>2118</v>
      </c>
      <c r="E352" s="210" t="s">
        <v>1845</v>
      </c>
      <c r="F352" s="207">
        <v>4</v>
      </c>
      <c r="G352" s="207">
        <v>3</v>
      </c>
      <c r="H352" s="211"/>
      <c r="I352" s="212"/>
    </row>
    <row r="353" spans="2:9" s="183" customFormat="1" ht="14.4" x14ac:dyDescent="0.3">
      <c r="B353" s="207" t="s">
        <v>2173</v>
      </c>
      <c r="C353" s="235"/>
      <c r="D353" s="209" t="s">
        <v>2120</v>
      </c>
      <c r="E353" s="210" t="s">
        <v>1845</v>
      </c>
      <c r="F353" s="207">
        <v>3</v>
      </c>
      <c r="G353" s="207">
        <v>3</v>
      </c>
      <c r="H353" s="211"/>
      <c r="I353" s="212"/>
    </row>
    <row r="354" spans="2:9" s="183" customFormat="1" ht="14.4" x14ac:dyDescent="0.3">
      <c r="B354" s="207" t="s">
        <v>2174</v>
      </c>
      <c r="C354" s="235"/>
      <c r="D354" s="209" t="s">
        <v>2122</v>
      </c>
      <c r="E354" s="210" t="s">
        <v>1845</v>
      </c>
      <c r="F354" s="207">
        <v>2</v>
      </c>
      <c r="G354" s="207">
        <v>3</v>
      </c>
      <c r="H354" s="211"/>
      <c r="I354" s="212"/>
    </row>
    <row r="355" spans="2:9" s="183" customFormat="1" ht="14.4" x14ac:dyDescent="0.3">
      <c r="B355" s="207" t="s">
        <v>2175</v>
      </c>
      <c r="C355" s="235"/>
      <c r="D355" s="209" t="s">
        <v>696</v>
      </c>
      <c r="E355" s="210" t="s">
        <v>1845</v>
      </c>
      <c r="F355" s="207">
        <v>1</v>
      </c>
      <c r="G355" s="207">
        <v>3</v>
      </c>
      <c r="H355" s="211"/>
      <c r="I355" s="212"/>
    </row>
    <row r="356" spans="2:9" s="183" customFormat="1" ht="14.4" x14ac:dyDescent="0.3">
      <c r="B356" s="207" t="s">
        <v>2176</v>
      </c>
      <c r="C356" s="235"/>
      <c r="D356" s="209" t="s">
        <v>706</v>
      </c>
      <c r="E356" s="210" t="s">
        <v>1845</v>
      </c>
      <c r="F356" s="207">
        <v>1</v>
      </c>
      <c r="G356" s="207">
        <v>3</v>
      </c>
      <c r="H356" s="211"/>
      <c r="I356" s="212"/>
    </row>
    <row r="357" spans="2:9" s="183" customFormat="1" ht="14.4" x14ac:dyDescent="0.3">
      <c r="B357" s="207" t="s">
        <v>2177</v>
      </c>
      <c r="C357" s="235"/>
      <c r="D357" s="209" t="s">
        <v>714</v>
      </c>
      <c r="E357" s="210" t="s">
        <v>1845</v>
      </c>
      <c r="F357" s="207">
        <v>1</v>
      </c>
      <c r="G357" s="207">
        <v>3</v>
      </c>
      <c r="H357" s="211"/>
      <c r="I357" s="212"/>
    </row>
    <row r="358" spans="2:9" s="183" customFormat="1" ht="14.4" x14ac:dyDescent="0.3">
      <c r="B358" s="207" t="s">
        <v>2178</v>
      </c>
      <c r="C358" s="235"/>
      <c r="D358" s="209" t="s">
        <v>654</v>
      </c>
      <c r="E358" s="210" t="s">
        <v>1845</v>
      </c>
      <c r="F358" s="207">
        <v>2</v>
      </c>
      <c r="G358" s="207">
        <v>3</v>
      </c>
      <c r="H358" s="211"/>
      <c r="I358" s="212"/>
    </row>
    <row r="359" spans="2:9" s="183" customFormat="1" ht="14.4" x14ac:dyDescent="0.3">
      <c r="B359" s="207" t="s">
        <v>2179</v>
      </c>
      <c r="C359" s="235"/>
      <c r="D359" s="209" t="s">
        <v>716</v>
      </c>
      <c r="E359" s="210" t="s">
        <v>1845</v>
      </c>
      <c r="F359" s="207">
        <v>2</v>
      </c>
      <c r="G359" s="207">
        <v>3</v>
      </c>
      <c r="H359" s="211"/>
      <c r="I359" s="212"/>
    </row>
    <row r="360" spans="2:9" s="183" customFormat="1" ht="14.4" x14ac:dyDescent="0.3">
      <c r="B360" s="207" t="s">
        <v>2180</v>
      </c>
      <c r="C360" s="235"/>
      <c r="D360" s="209" t="s">
        <v>724</v>
      </c>
      <c r="E360" s="210" t="s">
        <v>1845</v>
      </c>
      <c r="F360" s="207">
        <v>2</v>
      </c>
      <c r="G360" s="207">
        <v>3</v>
      </c>
      <c r="H360" s="211"/>
      <c r="I360" s="212"/>
    </row>
    <row r="361" spans="2:9" s="183" customFormat="1" ht="14.4" x14ac:dyDescent="0.3">
      <c r="B361" s="207" t="s">
        <v>2181</v>
      </c>
      <c r="C361" s="235"/>
      <c r="D361" s="209" t="s">
        <v>2130</v>
      </c>
      <c r="E361" s="210" t="s">
        <v>1845</v>
      </c>
      <c r="F361" s="207">
        <v>2</v>
      </c>
      <c r="G361" s="207">
        <v>3</v>
      </c>
      <c r="H361" s="211"/>
      <c r="I361" s="212"/>
    </row>
    <row r="362" spans="2:9" s="183" customFormat="1" ht="14.4" x14ac:dyDescent="0.3">
      <c r="B362" s="207" t="s">
        <v>2182</v>
      </c>
      <c r="C362" s="235"/>
      <c r="D362" s="209" t="s">
        <v>734</v>
      </c>
      <c r="E362" s="210" t="s">
        <v>1845</v>
      </c>
      <c r="F362" s="207">
        <v>2</v>
      </c>
      <c r="G362" s="207">
        <v>3</v>
      </c>
      <c r="H362" s="211"/>
      <c r="I362" s="212"/>
    </row>
    <row r="363" spans="2:9" s="183" customFormat="1" ht="14.4" x14ac:dyDescent="0.3">
      <c r="B363" s="207" t="s">
        <v>2183</v>
      </c>
      <c r="C363" s="235"/>
      <c r="D363" s="209" t="s">
        <v>738</v>
      </c>
      <c r="E363" s="210" t="s">
        <v>1845</v>
      </c>
      <c r="F363" s="207">
        <v>1</v>
      </c>
      <c r="G363" s="207">
        <v>3</v>
      </c>
      <c r="H363" s="211"/>
      <c r="I363" s="212"/>
    </row>
    <row r="364" spans="2:9" s="183" customFormat="1" ht="14.4" x14ac:dyDescent="0.3">
      <c r="B364" s="207" t="s">
        <v>2184</v>
      </c>
      <c r="C364" s="235"/>
      <c r="D364" s="209" t="s">
        <v>744</v>
      </c>
      <c r="E364" s="210" t="s">
        <v>1845</v>
      </c>
      <c r="F364" s="207">
        <v>7</v>
      </c>
      <c r="G364" s="207">
        <v>3</v>
      </c>
      <c r="H364" s="211"/>
      <c r="I364" s="212"/>
    </row>
    <row r="365" spans="2:9" s="183" customFormat="1" ht="14.4" x14ac:dyDescent="0.3">
      <c r="B365" s="207" t="s">
        <v>2185</v>
      </c>
      <c r="C365" s="235"/>
      <c r="D365" s="209" t="s">
        <v>748</v>
      </c>
      <c r="E365" s="210" t="s">
        <v>1845</v>
      </c>
      <c r="F365" s="207">
        <v>2</v>
      </c>
      <c r="G365" s="207">
        <v>3</v>
      </c>
      <c r="H365" s="211"/>
      <c r="I365" s="212"/>
    </row>
    <row r="366" spans="2:9" s="183" customFormat="1" ht="14.4" x14ac:dyDescent="0.3">
      <c r="B366" s="207" t="s">
        <v>2186</v>
      </c>
      <c r="C366" s="235"/>
      <c r="D366" s="209" t="s">
        <v>754</v>
      </c>
      <c r="E366" s="210" t="s">
        <v>1845</v>
      </c>
      <c r="F366" s="207">
        <v>2</v>
      </c>
      <c r="G366" s="207">
        <v>3</v>
      </c>
      <c r="H366" s="211"/>
      <c r="I366" s="212"/>
    </row>
    <row r="367" spans="2:9" s="183" customFormat="1" ht="14.4" x14ac:dyDescent="0.3">
      <c r="B367" s="207" t="s">
        <v>2187</v>
      </c>
      <c r="C367" s="235"/>
      <c r="D367" s="209" t="s">
        <v>760</v>
      </c>
      <c r="E367" s="210" t="s">
        <v>1845</v>
      </c>
      <c r="F367" s="207">
        <v>2</v>
      </c>
      <c r="G367" s="207">
        <v>3</v>
      </c>
      <c r="H367" s="211"/>
      <c r="I367" s="212"/>
    </row>
    <row r="368" spans="2:9" s="183" customFormat="1" ht="14.4" x14ac:dyDescent="0.3">
      <c r="B368" s="207" t="s">
        <v>2188</v>
      </c>
      <c r="C368" s="235"/>
      <c r="D368" s="209" t="s">
        <v>788</v>
      </c>
      <c r="E368" s="210" t="s">
        <v>1845</v>
      </c>
      <c r="F368" s="207">
        <v>2</v>
      </c>
      <c r="G368" s="207">
        <v>3</v>
      </c>
      <c r="H368" s="211"/>
      <c r="I368" s="212"/>
    </row>
    <row r="369" spans="2:9" s="183" customFormat="1" ht="14.4" x14ac:dyDescent="0.3">
      <c r="B369" s="207" t="s">
        <v>2189</v>
      </c>
      <c r="C369" s="235"/>
      <c r="D369" s="209" t="s">
        <v>796</v>
      </c>
      <c r="E369" s="210" t="s">
        <v>1845</v>
      </c>
      <c r="F369" s="207">
        <v>2</v>
      </c>
      <c r="G369" s="207">
        <v>3</v>
      </c>
      <c r="H369" s="211"/>
      <c r="I369" s="212"/>
    </row>
    <row r="370" spans="2:9" s="183" customFormat="1" ht="14.4" x14ac:dyDescent="0.3">
      <c r="B370" s="207" t="s">
        <v>2190</v>
      </c>
      <c r="C370" s="235"/>
      <c r="D370" s="209" t="s">
        <v>808</v>
      </c>
      <c r="E370" s="210" t="s">
        <v>1845</v>
      </c>
      <c r="F370" s="207">
        <v>25</v>
      </c>
      <c r="G370" s="207">
        <v>3</v>
      </c>
      <c r="H370" s="211"/>
      <c r="I370" s="212"/>
    </row>
    <row r="371" spans="2:9" s="183" customFormat="1" ht="14.4" x14ac:dyDescent="0.3">
      <c r="B371" s="207" t="s">
        <v>2191</v>
      </c>
      <c r="C371" s="235"/>
      <c r="D371" s="209" t="s">
        <v>922</v>
      </c>
      <c r="E371" s="210" t="s">
        <v>1845</v>
      </c>
      <c r="F371" s="207">
        <v>1</v>
      </c>
      <c r="G371" s="207">
        <v>3</v>
      </c>
      <c r="H371" s="211"/>
      <c r="I371" s="212"/>
    </row>
    <row r="372" spans="2:9" s="183" customFormat="1" ht="14.4" x14ac:dyDescent="0.3">
      <c r="B372" s="207" t="s">
        <v>2192</v>
      </c>
      <c r="C372" s="235"/>
      <c r="D372" s="209" t="s">
        <v>926</v>
      </c>
      <c r="E372" s="210" t="s">
        <v>1845</v>
      </c>
      <c r="F372" s="207">
        <v>9</v>
      </c>
      <c r="G372" s="207">
        <v>3</v>
      </c>
      <c r="H372" s="211"/>
      <c r="I372" s="212"/>
    </row>
    <row r="373" spans="2:9" s="183" customFormat="1" ht="14.4" x14ac:dyDescent="0.3">
      <c r="B373" s="207" t="s">
        <v>2193</v>
      </c>
      <c r="C373" s="235"/>
      <c r="D373" s="209" t="s">
        <v>2143</v>
      </c>
      <c r="E373" s="210" t="s">
        <v>1845</v>
      </c>
      <c r="F373" s="207">
        <v>1</v>
      </c>
      <c r="G373" s="207">
        <v>3</v>
      </c>
      <c r="H373" s="211"/>
      <c r="I373" s="212"/>
    </row>
    <row r="374" spans="2:9" s="183" customFormat="1" ht="14.4" x14ac:dyDescent="0.3">
      <c r="B374" s="207" t="s">
        <v>2194</v>
      </c>
      <c r="C374" s="235"/>
      <c r="D374" s="209" t="s">
        <v>936</v>
      </c>
      <c r="E374" s="210" t="s">
        <v>1845</v>
      </c>
      <c r="F374" s="207">
        <v>19</v>
      </c>
      <c r="G374" s="207">
        <v>3</v>
      </c>
      <c r="H374" s="211"/>
      <c r="I374" s="212"/>
    </row>
    <row r="375" spans="2:9" s="183" customFormat="1" ht="14.4" x14ac:dyDescent="0.3">
      <c r="B375" s="207" t="s">
        <v>2195</v>
      </c>
      <c r="C375" s="235"/>
      <c r="D375" s="209" t="s">
        <v>2001</v>
      </c>
      <c r="E375" s="210" t="s">
        <v>1845</v>
      </c>
      <c r="F375" s="207">
        <v>2</v>
      </c>
      <c r="G375" s="207">
        <v>3</v>
      </c>
      <c r="H375" s="211"/>
      <c r="I375" s="212"/>
    </row>
    <row r="376" spans="2:9" s="183" customFormat="1" ht="14.4" x14ac:dyDescent="0.3">
      <c r="B376" s="207" t="s">
        <v>2196</v>
      </c>
      <c r="C376" s="235"/>
      <c r="D376" s="209" t="s">
        <v>954</v>
      </c>
      <c r="E376" s="210" t="s">
        <v>1845</v>
      </c>
      <c r="F376" s="207">
        <v>1</v>
      </c>
      <c r="G376" s="207">
        <v>3</v>
      </c>
      <c r="H376" s="211"/>
      <c r="I376" s="212"/>
    </row>
    <row r="377" spans="2:9" s="183" customFormat="1" ht="14.4" x14ac:dyDescent="0.3">
      <c r="B377" s="207" t="s">
        <v>2197</v>
      </c>
      <c r="C377" s="235"/>
      <c r="D377" s="209" t="s">
        <v>958</v>
      </c>
      <c r="E377" s="210" t="s">
        <v>1845</v>
      </c>
      <c r="F377" s="207">
        <v>1</v>
      </c>
      <c r="G377" s="207">
        <v>3</v>
      </c>
      <c r="H377" s="211"/>
      <c r="I377" s="212"/>
    </row>
    <row r="378" spans="2:9" s="183" customFormat="1" ht="14.4" x14ac:dyDescent="0.3">
      <c r="B378" s="207" t="s">
        <v>2198</v>
      </c>
      <c r="C378" s="235"/>
      <c r="D378" s="209" t="s">
        <v>962</v>
      </c>
      <c r="E378" s="210" t="s">
        <v>1845</v>
      </c>
      <c r="F378" s="207">
        <v>13</v>
      </c>
      <c r="G378" s="207">
        <v>3</v>
      </c>
      <c r="H378" s="211"/>
      <c r="I378" s="212"/>
    </row>
    <row r="379" spans="2:9" s="183" customFormat="1" ht="14.4" x14ac:dyDescent="0.3">
      <c r="B379" s="207" t="s">
        <v>2199</v>
      </c>
      <c r="C379" s="235"/>
      <c r="D379" s="209" t="s">
        <v>932</v>
      </c>
      <c r="E379" s="210" t="s">
        <v>1845</v>
      </c>
      <c r="F379" s="207">
        <v>1</v>
      </c>
      <c r="G379" s="207">
        <v>3</v>
      </c>
      <c r="H379" s="211"/>
      <c r="I379" s="212"/>
    </row>
    <row r="380" spans="2:9" s="183" customFormat="1" ht="14.4" x14ac:dyDescent="0.3">
      <c r="B380" s="207" t="s">
        <v>2200</v>
      </c>
      <c r="C380" s="235"/>
      <c r="D380" s="209" t="s">
        <v>896</v>
      </c>
      <c r="E380" s="210" t="s">
        <v>1845</v>
      </c>
      <c r="F380" s="207">
        <v>2</v>
      </c>
      <c r="G380" s="207">
        <v>3</v>
      </c>
      <c r="H380" s="211"/>
      <c r="I380" s="212"/>
    </row>
    <row r="381" spans="2:9" s="183" customFormat="1" ht="14.4" x14ac:dyDescent="0.3">
      <c r="B381" s="207" t="s">
        <v>2201</v>
      </c>
      <c r="C381" s="235"/>
      <c r="D381" s="209" t="s">
        <v>904</v>
      </c>
      <c r="E381" s="210" t="s">
        <v>1845</v>
      </c>
      <c r="F381" s="207">
        <v>1</v>
      </c>
      <c r="G381" s="207">
        <v>3</v>
      </c>
      <c r="H381" s="211"/>
      <c r="I381" s="212"/>
    </row>
    <row r="382" spans="2:9" s="183" customFormat="1" ht="14.4" x14ac:dyDescent="0.3">
      <c r="B382" s="207" t="s">
        <v>2202</v>
      </c>
      <c r="C382" s="235"/>
      <c r="D382" s="209" t="s">
        <v>914</v>
      </c>
      <c r="E382" s="210" t="s">
        <v>1845</v>
      </c>
      <c r="F382" s="207">
        <v>5</v>
      </c>
      <c r="G382" s="207">
        <v>3</v>
      </c>
      <c r="H382" s="211"/>
      <c r="I382" s="212"/>
    </row>
    <row r="383" spans="2:9" s="183" customFormat="1" ht="14.4" x14ac:dyDescent="0.3">
      <c r="B383" s="207" t="s">
        <v>2203</v>
      </c>
      <c r="C383" s="235"/>
      <c r="D383" s="209" t="s">
        <v>918</v>
      </c>
      <c r="E383" s="210" t="s">
        <v>1845</v>
      </c>
      <c r="F383" s="207">
        <v>2</v>
      </c>
      <c r="G383" s="207">
        <v>3</v>
      </c>
      <c r="H383" s="211"/>
      <c r="I383" s="212"/>
    </row>
    <row r="384" spans="2:9" s="183" customFormat="1" ht="14.4" x14ac:dyDescent="0.3">
      <c r="B384" s="207" t="s">
        <v>2204</v>
      </c>
      <c r="C384" s="235"/>
      <c r="D384" s="209" t="s">
        <v>920</v>
      </c>
      <c r="E384" s="210" t="s">
        <v>1845</v>
      </c>
      <c r="F384" s="207">
        <v>1</v>
      </c>
      <c r="G384" s="207">
        <v>3</v>
      </c>
      <c r="H384" s="211"/>
      <c r="I384" s="212"/>
    </row>
    <row r="385" spans="2:9" s="183" customFormat="1" ht="14.4" x14ac:dyDescent="0.3">
      <c r="B385" s="207" t="s">
        <v>2205</v>
      </c>
      <c r="C385" s="235"/>
      <c r="D385" s="209" t="s">
        <v>880</v>
      </c>
      <c r="E385" s="210" t="s">
        <v>1845</v>
      </c>
      <c r="F385" s="207">
        <v>1</v>
      </c>
      <c r="G385" s="207">
        <v>3</v>
      </c>
      <c r="H385" s="211"/>
      <c r="I385" s="212"/>
    </row>
    <row r="386" spans="2:9" s="183" customFormat="1" ht="14.4" x14ac:dyDescent="0.3">
      <c r="B386" s="207" t="s">
        <v>2206</v>
      </c>
      <c r="C386" s="235"/>
      <c r="D386" s="209" t="s">
        <v>812</v>
      </c>
      <c r="E386" s="210" t="s">
        <v>1845</v>
      </c>
      <c r="F386" s="207">
        <v>4</v>
      </c>
      <c r="G386" s="207">
        <v>3</v>
      </c>
      <c r="H386" s="211"/>
      <c r="I386" s="212"/>
    </row>
    <row r="387" spans="2:9" s="183" customFormat="1" ht="14.4" x14ac:dyDescent="0.3">
      <c r="B387" s="207" t="s">
        <v>2207</v>
      </c>
      <c r="C387" s="235"/>
      <c r="D387" s="209" t="s">
        <v>816</v>
      </c>
      <c r="E387" s="210" t="s">
        <v>1845</v>
      </c>
      <c r="F387" s="207">
        <v>2</v>
      </c>
      <c r="G387" s="207">
        <v>3</v>
      </c>
      <c r="H387" s="211"/>
      <c r="I387" s="212"/>
    </row>
    <row r="388" spans="2:9" s="183" customFormat="1" ht="14.4" x14ac:dyDescent="0.3">
      <c r="B388" s="207" t="s">
        <v>2208</v>
      </c>
      <c r="C388" s="235"/>
      <c r="D388" s="209" t="s">
        <v>820</v>
      </c>
      <c r="E388" s="210" t="s">
        <v>1845</v>
      </c>
      <c r="F388" s="207">
        <v>1</v>
      </c>
      <c r="G388" s="207">
        <v>3</v>
      </c>
      <c r="H388" s="211"/>
      <c r="I388" s="212"/>
    </row>
    <row r="389" spans="2:9" s="183" customFormat="1" ht="14.4" x14ac:dyDescent="0.3">
      <c r="B389" s="207" t="s">
        <v>2209</v>
      </c>
      <c r="C389" s="235"/>
      <c r="D389" s="209" t="s">
        <v>826</v>
      </c>
      <c r="E389" s="210" t="s">
        <v>1845</v>
      </c>
      <c r="F389" s="207">
        <v>2</v>
      </c>
      <c r="G389" s="207">
        <v>3</v>
      </c>
      <c r="H389" s="211"/>
      <c r="I389" s="212"/>
    </row>
    <row r="390" spans="2:9" s="183" customFormat="1" ht="14.4" x14ac:dyDescent="0.3">
      <c r="B390" s="207" t="s">
        <v>2210</v>
      </c>
      <c r="C390" s="235"/>
      <c r="D390" s="209" t="s">
        <v>830</v>
      </c>
      <c r="E390" s="210" t="s">
        <v>1845</v>
      </c>
      <c r="F390" s="207">
        <v>1</v>
      </c>
      <c r="G390" s="207">
        <v>3</v>
      </c>
      <c r="H390" s="211"/>
      <c r="I390" s="212"/>
    </row>
    <row r="391" spans="2:9" s="183" customFormat="1" ht="14.4" x14ac:dyDescent="0.3">
      <c r="B391" s="207" t="s">
        <v>2211</v>
      </c>
      <c r="C391" s="235"/>
      <c r="D391" s="209" t="s">
        <v>870</v>
      </c>
      <c r="E391" s="210" t="s">
        <v>1845</v>
      </c>
      <c r="F391" s="207">
        <v>1</v>
      </c>
      <c r="G391" s="207">
        <v>3</v>
      </c>
      <c r="H391" s="211"/>
      <c r="I391" s="212"/>
    </row>
    <row r="392" spans="2:9" s="183" customFormat="1" ht="14.4" x14ac:dyDescent="0.3">
      <c r="B392" s="207" t="s">
        <v>2212</v>
      </c>
      <c r="C392" s="235"/>
      <c r="D392" s="209" t="s">
        <v>872</v>
      </c>
      <c r="E392" s="210" t="s">
        <v>1845</v>
      </c>
      <c r="F392" s="207">
        <v>1</v>
      </c>
      <c r="G392" s="207">
        <v>3</v>
      </c>
      <c r="H392" s="211"/>
      <c r="I392" s="212"/>
    </row>
    <row r="393" spans="2:9" s="183" customFormat="1" ht="14.4" x14ac:dyDescent="0.3">
      <c r="B393" s="207"/>
      <c r="C393" s="235"/>
      <c r="D393" s="209"/>
      <c r="E393" s="210"/>
      <c r="F393" s="207"/>
      <c r="G393" s="207"/>
      <c r="H393" s="211"/>
      <c r="I393" s="212"/>
    </row>
    <row r="394" spans="2:9" s="183" customFormat="1" ht="15" thickBot="1" x14ac:dyDescent="0.35">
      <c r="B394" s="207"/>
      <c r="C394" s="235"/>
      <c r="D394" s="209"/>
      <c r="E394" s="210"/>
      <c r="F394" s="207"/>
      <c r="G394" s="207"/>
      <c r="H394" s="211"/>
      <c r="I394" s="212"/>
    </row>
    <row r="395" spans="2:9" s="183" customFormat="1" ht="37.5" customHeight="1" x14ac:dyDescent="0.3">
      <c r="B395" s="241" t="s">
        <v>649</v>
      </c>
      <c r="C395" s="219"/>
      <c r="D395" s="232" t="s">
        <v>2213</v>
      </c>
      <c r="E395" s="210"/>
      <c r="F395" s="233"/>
      <c r="G395" s="233"/>
      <c r="H395" s="234"/>
      <c r="I395" s="234"/>
    </row>
    <row r="396" spans="2:9" s="183" customFormat="1" ht="39.6" x14ac:dyDescent="0.3">
      <c r="B396" s="207"/>
      <c r="C396" s="235"/>
      <c r="D396" s="236" t="s">
        <v>2107</v>
      </c>
      <c r="E396" s="210"/>
      <c r="F396" s="207"/>
      <c r="G396" s="207"/>
      <c r="H396" s="211"/>
      <c r="I396" s="211"/>
    </row>
    <row r="397" spans="2:9" s="183" customFormat="1" ht="14.4" x14ac:dyDescent="0.3">
      <c r="B397" s="207" t="s">
        <v>2214</v>
      </c>
      <c r="C397" s="235"/>
      <c r="D397" s="209" t="s">
        <v>674</v>
      </c>
      <c r="E397" s="210" t="s">
        <v>1845</v>
      </c>
      <c r="F397" s="207">
        <v>1</v>
      </c>
      <c r="G397" s="207">
        <v>6</v>
      </c>
      <c r="H397" s="211"/>
      <c r="I397" s="212"/>
    </row>
    <row r="398" spans="2:9" s="183" customFormat="1" ht="14.4" x14ac:dyDescent="0.3">
      <c r="B398" s="207" t="s">
        <v>2215</v>
      </c>
      <c r="C398" s="235"/>
      <c r="D398" s="209" t="s">
        <v>682</v>
      </c>
      <c r="E398" s="210" t="s">
        <v>1845</v>
      </c>
      <c r="F398" s="207">
        <v>23</v>
      </c>
      <c r="G398" s="207">
        <v>6</v>
      </c>
      <c r="H398" s="211"/>
      <c r="I398" s="212"/>
    </row>
    <row r="399" spans="2:9" s="183" customFormat="1" ht="14.4" x14ac:dyDescent="0.3">
      <c r="B399" s="207" t="s">
        <v>2216</v>
      </c>
      <c r="C399" s="235"/>
      <c r="D399" s="209" t="s">
        <v>2118</v>
      </c>
      <c r="E399" s="210" t="s">
        <v>1845</v>
      </c>
      <c r="F399" s="207">
        <v>27</v>
      </c>
      <c r="G399" s="207">
        <v>6</v>
      </c>
      <c r="H399" s="211"/>
      <c r="I399" s="212"/>
    </row>
    <row r="400" spans="2:9" s="183" customFormat="1" ht="14.4" x14ac:dyDescent="0.3">
      <c r="B400" s="207" t="s">
        <v>2217</v>
      </c>
      <c r="C400" s="235"/>
      <c r="D400" s="209" t="s">
        <v>744</v>
      </c>
      <c r="E400" s="210" t="s">
        <v>1845</v>
      </c>
      <c r="F400" s="207">
        <v>8</v>
      </c>
      <c r="G400" s="207">
        <v>6</v>
      </c>
      <c r="H400" s="211"/>
      <c r="I400" s="212"/>
    </row>
    <row r="401" spans="2:9" s="183" customFormat="1" ht="14.4" x14ac:dyDescent="0.3">
      <c r="B401" s="207" t="s">
        <v>2218</v>
      </c>
      <c r="C401" s="235"/>
      <c r="D401" s="213" t="s">
        <v>808</v>
      </c>
      <c r="E401" s="210" t="s">
        <v>1845</v>
      </c>
      <c r="F401" s="207">
        <v>12</v>
      </c>
      <c r="G401" s="207">
        <v>6</v>
      </c>
      <c r="H401" s="211"/>
      <c r="I401" s="212"/>
    </row>
    <row r="402" spans="2:9" s="183" customFormat="1" ht="14.4" x14ac:dyDescent="0.3">
      <c r="B402" s="207" t="s">
        <v>2219</v>
      </c>
      <c r="C402" s="235"/>
      <c r="D402" s="209" t="s">
        <v>926</v>
      </c>
      <c r="E402" s="210" t="s">
        <v>1845</v>
      </c>
      <c r="F402" s="207">
        <v>4</v>
      </c>
      <c r="G402" s="207">
        <v>6</v>
      </c>
      <c r="H402" s="211"/>
      <c r="I402" s="212"/>
    </row>
    <row r="403" spans="2:9" s="183" customFormat="1" ht="14.4" x14ac:dyDescent="0.3">
      <c r="B403" s="207" t="s">
        <v>2220</v>
      </c>
      <c r="C403" s="235"/>
      <c r="D403" s="209" t="s">
        <v>936</v>
      </c>
      <c r="E403" s="210" t="s">
        <v>1845</v>
      </c>
      <c r="F403" s="207">
        <v>5</v>
      </c>
      <c r="G403" s="207">
        <v>6</v>
      </c>
      <c r="H403" s="211"/>
      <c r="I403" s="212"/>
    </row>
    <row r="404" spans="2:9" s="183" customFormat="1" ht="14.4" x14ac:dyDescent="0.3">
      <c r="B404" s="207" t="s">
        <v>2221</v>
      </c>
      <c r="C404" s="235"/>
      <c r="D404" s="209" t="s">
        <v>962</v>
      </c>
      <c r="E404" s="210" t="s">
        <v>1845</v>
      </c>
      <c r="F404" s="207">
        <v>5</v>
      </c>
      <c r="G404" s="207">
        <v>6</v>
      </c>
      <c r="H404" s="211"/>
      <c r="I404" s="212"/>
    </row>
    <row r="405" spans="2:9" s="183" customFormat="1" ht="14.4" x14ac:dyDescent="0.3">
      <c r="B405" s="207" t="s">
        <v>2222</v>
      </c>
      <c r="C405" s="235"/>
      <c r="D405" s="209" t="s">
        <v>920</v>
      </c>
      <c r="E405" s="210" t="s">
        <v>1845</v>
      </c>
      <c r="F405" s="207">
        <v>1</v>
      </c>
      <c r="G405" s="207">
        <v>6</v>
      </c>
      <c r="H405" s="211"/>
      <c r="I405" s="212"/>
    </row>
    <row r="406" spans="2:9" s="183" customFormat="1" ht="14.4" x14ac:dyDescent="0.3">
      <c r="B406" s="207" t="s">
        <v>2223</v>
      </c>
      <c r="C406" s="235"/>
      <c r="D406" s="209" t="s">
        <v>2224</v>
      </c>
      <c r="E406" s="210" t="s">
        <v>1845</v>
      </c>
      <c r="F406" s="207">
        <v>4</v>
      </c>
      <c r="G406" s="207">
        <v>6</v>
      </c>
      <c r="H406" s="211"/>
      <c r="I406" s="212"/>
    </row>
    <row r="407" spans="2:9" s="183" customFormat="1" ht="14.4" x14ac:dyDescent="0.3">
      <c r="B407" s="207" t="s">
        <v>2225</v>
      </c>
      <c r="C407" s="235"/>
      <c r="D407" s="209" t="s">
        <v>872</v>
      </c>
      <c r="E407" s="210" t="s">
        <v>1845</v>
      </c>
      <c r="F407" s="207">
        <v>1</v>
      </c>
      <c r="G407" s="207">
        <v>6</v>
      </c>
      <c r="H407" s="211"/>
      <c r="I407" s="212"/>
    </row>
    <row r="408" spans="2:9" s="183" customFormat="1" ht="39.6" x14ac:dyDescent="0.3">
      <c r="B408" s="207"/>
      <c r="C408" s="235"/>
      <c r="D408" s="236" t="s">
        <v>1843</v>
      </c>
      <c r="E408" s="210"/>
      <c r="F408" s="207"/>
      <c r="G408" s="207"/>
      <c r="H408" s="211"/>
      <c r="I408" s="211"/>
    </row>
    <row r="409" spans="2:9" s="183" customFormat="1" ht="14.4" x14ac:dyDescent="0.3">
      <c r="B409" s="207" t="s">
        <v>2226</v>
      </c>
      <c r="C409" s="235"/>
      <c r="D409" s="209" t="s">
        <v>674</v>
      </c>
      <c r="E409" s="210" t="s">
        <v>1845</v>
      </c>
      <c r="F409" s="207">
        <v>1</v>
      </c>
      <c r="G409" s="207">
        <v>3</v>
      </c>
      <c r="H409" s="211"/>
      <c r="I409" s="212"/>
    </row>
    <row r="410" spans="2:9" s="183" customFormat="1" ht="14.4" x14ac:dyDescent="0.3">
      <c r="B410" s="207" t="s">
        <v>2227</v>
      </c>
      <c r="C410" s="235"/>
      <c r="D410" s="209" t="s">
        <v>682</v>
      </c>
      <c r="E410" s="210" t="s">
        <v>1845</v>
      </c>
      <c r="F410" s="207">
        <v>23</v>
      </c>
      <c r="G410" s="207">
        <v>3</v>
      </c>
      <c r="H410" s="211"/>
      <c r="I410" s="212"/>
    </row>
    <row r="411" spans="2:9" s="183" customFormat="1" ht="14.4" x14ac:dyDescent="0.3">
      <c r="B411" s="207" t="s">
        <v>2228</v>
      </c>
      <c r="C411" s="235"/>
      <c r="D411" s="209" t="s">
        <v>2118</v>
      </c>
      <c r="E411" s="210" t="s">
        <v>1845</v>
      </c>
      <c r="F411" s="207">
        <v>27</v>
      </c>
      <c r="G411" s="207">
        <v>3</v>
      </c>
      <c r="H411" s="211"/>
      <c r="I411" s="212"/>
    </row>
    <row r="412" spans="2:9" s="183" customFormat="1" ht="14.4" x14ac:dyDescent="0.3">
      <c r="B412" s="207" t="s">
        <v>2229</v>
      </c>
      <c r="C412" s="235"/>
      <c r="D412" s="209" t="s">
        <v>744</v>
      </c>
      <c r="E412" s="210" t="s">
        <v>1845</v>
      </c>
      <c r="F412" s="207">
        <v>8</v>
      </c>
      <c r="G412" s="207">
        <v>3</v>
      </c>
      <c r="H412" s="211"/>
      <c r="I412" s="212"/>
    </row>
    <row r="413" spans="2:9" s="183" customFormat="1" ht="14.4" x14ac:dyDescent="0.3">
      <c r="B413" s="207" t="s">
        <v>2230</v>
      </c>
      <c r="C413" s="235"/>
      <c r="D413" s="213" t="s">
        <v>808</v>
      </c>
      <c r="E413" s="210" t="s">
        <v>1845</v>
      </c>
      <c r="F413" s="207">
        <v>12</v>
      </c>
      <c r="G413" s="207">
        <v>3</v>
      </c>
      <c r="H413" s="211"/>
      <c r="I413" s="212"/>
    </row>
    <row r="414" spans="2:9" s="183" customFormat="1" ht="14.4" x14ac:dyDescent="0.3">
      <c r="B414" s="207" t="s">
        <v>2231</v>
      </c>
      <c r="C414" s="235"/>
      <c r="D414" s="209" t="s">
        <v>926</v>
      </c>
      <c r="E414" s="210" t="s">
        <v>1845</v>
      </c>
      <c r="F414" s="207">
        <v>4</v>
      </c>
      <c r="G414" s="207">
        <v>3</v>
      </c>
      <c r="H414" s="211"/>
      <c r="I414" s="212"/>
    </row>
    <row r="415" spans="2:9" s="183" customFormat="1" ht="14.4" x14ac:dyDescent="0.3">
      <c r="B415" s="207" t="s">
        <v>2232</v>
      </c>
      <c r="C415" s="235"/>
      <c r="D415" s="209" t="s">
        <v>936</v>
      </c>
      <c r="E415" s="210" t="s">
        <v>1845</v>
      </c>
      <c r="F415" s="207">
        <v>5</v>
      </c>
      <c r="G415" s="207">
        <v>3</v>
      </c>
      <c r="H415" s="211"/>
      <c r="I415" s="212"/>
    </row>
    <row r="416" spans="2:9" s="183" customFormat="1" ht="14.4" x14ac:dyDescent="0.3">
      <c r="B416" s="207" t="s">
        <v>2233</v>
      </c>
      <c r="C416" s="235"/>
      <c r="D416" s="209" t="s">
        <v>962</v>
      </c>
      <c r="E416" s="210" t="s">
        <v>1845</v>
      </c>
      <c r="F416" s="207">
        <v>5</v>
      </c>
      <c r="G416" s="207">
        <v>3</v>
      </c>
      <c r="H416" s="211"/>
      <c r="I416" s="212"/>
    </row>
    <row r="417" spans="2:9" s="183" customFormat="1" ht="14.4" x14ac:dyDescent="0.3">
      <c r="B417" s="207" t="s">
        <v>2234</v>
      </c>
      <c r="C417" s="235"/>
      <c r="D417" s="209" t="s">
        <v>920</v>
      </c>
      <c r="E417" s="210" t="s">
        <v>1845</v>
      </c>
      <c r="F417" s="207">
        <v>1</v>
      </c>
      <c r="G417" s="207">
        <v>3</v>
      </c>
      <c r="H417" s="211"/>
      <c r="I417" s="212"/>
    </row>
    <row r="418" spans="2:9" s="183" customFormat="1" ht="14.4" x14ac:dyDescent="0.3">
      <c r="B418" s="207" t="s">
        <v>2235</v>
      </c>
      <c r="C418" s="235"/>
      <c r="D418" s="209" t="s">
        <v>2224</v>
      </c>
      <c r="E418" s="210" t="s">
        <v>1845</v>
      </c>
      <c r="F418" s="207">
        <v>4</v>
      </c>
      <c r="G418" s="207">
        <v>3</v>
      </c>
      <c r="H418" s="211"/>
      <c r="I418" s="212"/>
    </row>
    <row r="419" spans="2:9" s="183" customFormat="1" ht="14.4" x14ac:dyDescent="0.3">
      <c r="B419" s="207" t="s">
        <v>2236</v>
      </c>
      <c r="C419" s="235"/>
      <c r="D419" s="209" t="s">
        <v>872</v>
      </c>
      <c r="E419" s="210" t="s">
        <v>1845</v>
      </c>
      <c r="F419" s="207">
        <v>1</v>
      </c>
      <c r="G419" s="207">
        <v>3</v>
      </c>
      <c r="H419" s="211"/>
      <c r="I419" s="212"/>
    </row>
    <row r="420" spans="2:9" s="183" customFormat="1" ht="14.4" x14ac:dyDescent="0.3">
      <c r="B420" s="207"/>
      <c r="C420" s="235"/>
      <c r="D420" s="209"/>
      <c r="E420" s="210"/>
      <c r="F420" s="207"/>
      <c r="G420" s="207"/>
      <c r="H420" s="211"/>
      <c r="I420" s="212"/>
    </row>
    <row r="421" spans="2:9" s="183" customFormat="1" ht="15" thickBot="1" x14ac:dyDescent="0.35">
      <c r="B421" s="207"/>
      <c r="C421" s="235"/>
      <c r="D421" s="209"/>
      <c r="E421" s="210"/>
      <c r="F421" s="207"/>
      <c r="G421" s="207"/>
      <c r="H421" s="211"/>
      <c r="I421" s="212"/>
    </row>
    <row r="422" spans="2:9" s="183" customFormat="1" ht="37.5" customHeight="1" x14ac:dyDescent="0.3">
      <c r="B422" s="219">
        <v>1.1100000000000001</v>
      </c>
      <c r="C422" s="219"/>
      <c r="D422" s="232" t="s">
        <v>2237</v>
      </c>
      <c r="E422" s="210"/>
      <c r="F422" s="233"/>
      <c r="G422" s="233"/>
      <c r="H422" s="234"/>
      <c r="I422" s="234"/>
    </row>
    <row r="423" spans="2:9" s="183" customFormat="1" ht="39.6" x14ac:dyDescent="0.3">
      <c r="B423" s="207"/>
      <c r="C423" s="235"/>
      <c r="D423" s="236" t="s">
        <v>2238</v>
      </c>
      <c r="E423" s="210"/>
      <c r="F423" s="207"/>
      <c r="G423" s="207"/>
      <c r="H423" s="211"/>
      <c r="I423" s="211"/>
    </row>
    <row r="424" spans="2:9" s="183" customFormat="1" ht="14.4" x14ac:dyDescent="0.3">
      <c r="B424" s="207" t="s">
        <v>2239</v>
      </c>
      <c r="C424" s="235"/>
      <c r="D424" s="209" t="s">
        <v>2240</v>
      </c>
      <c r="E424" s="210" t="s">
        <v>1845</v>
      </c>
      <c r="F424" s="207">
        <v>1</v>
      </c>
      <c r="G424" s="207">
        <v>9</v>
      </c>
      <c r="H424" s="211"/>
      <c r="I424" s="212"/>
    </row>
    <row r="425" spans="2:9" s="183" customFormat="1" ht="14.4" x14ac:dyDescent="0.3">
      <c r="B425" s="207" t="s">
        <v>2241</v>
      </c>
      <c r="C425" s="235"/>
      <c r="D425" s="209" t="s">
        <v>2118</v>
      </c>
      <c r="E425" s="210" t="s">
        <v>1845</v>
      </c>
      <c r="F425" s="207">
        <v>1</v>
      </c>
      <c r="G425" s="207">
        <v>9</v>
      </c>
      <c r="H425" s="211"/>
      <c r="I425" s="212"/>
    </row>
    <row r="426" spans="2:9" s="183" customFormat="1" ht="14.4" x14ac:dyDescent="0.3">
      <c r="B426" s="207" t="s">
        <v>2242</v>
      </c>
      <c r="C426" s="235"/>
      <c r="D426" s="209" t="s">
        <v>2243</v>
      </c>
      <c r="E426" s="210" t="s">
        <v>1845</v>
      </c>
      <c r="F426" s="207">
        <v>1</v>
      </c>
      <c r="G426" s="207">
        <v>9</v>
      </c>
      <c r="H426" s="211"/>
      <c r="I426" s="212"/>
    </row>
    <row r="427" spans="2:9" s="183" customFormat="1" ht="14.4" x14ac:dyDescent="0.3">
      <c r="B427" s="207" t="s">
        <v>2244</v>
      </c>
      <c r="C427" s="235"/>
      <c r="D427" s="209" t="s">
        <v>926</v>
      </c>
      <c r="E427" s="210" t="s">
        <v>1845</v>
      </c>
      <c r="F427" s="207">
        <v>1</v>
      </c>
      <c r="G427" s="207">
        <v>9</v>
      </c>
      <c r="H427" s="211"/>
      <c r="I427" s="212"/>
    </row>
    <row r="428" spans="2:9" s="183" customFormat="1" ht="14.4" x14ac:dyDescent="0.3">
      <c r="B428" s="207" t="s">
        <v>2245</v>
      </c>
      <c r="C428" s="235"/>
      <c r="D428" s="213" t="s">
        <v>936</v>
      </c>
      <c r="E428" s="210" t="s">
        <v>1845</v>
      </c>
      <c r="F428" s="207">
        <v>1</v>
      </c>
      <c r="G428" s="207">
        <v>9</v>
      </c>
      <c r="H428" s="211"/>
      <c r="I428" s="212"/>
    </row>
    <row r="429" spans="2:9" s="183" customFormat="1" ht="39.6" x14ac:dyDescent="0.3">
      <c r="B429" s="207"/>
      <c r="C429" s="235"/>
      <c r="D429" s="236" t="s">
        <v>1843</v>
      </c>
      <c r="E429" s="210"/>
      <c r="F429" s="207"/>
      <c r="G429" s="207"/>
      <c r="H429" s="211"/>
      <c r="I429" s="211"/>
    </row>
    <row r="430" spans="2:9" s="183" customFormat="1" ht="14.4" x14ac:dyDescent="0.3">
      <c r="B430" s="207" t="s">
        <v>2246</v>
      </c>
      <c r="C430" s="235"/>
      <c r="D430" s="209" t="s">
        <v>2240</v>
      </c>
      <c r="E430" s="210" t="s">
        <v>1845</v>
      </c>
      <c r="F430" s="207">
        <v>1</v>
      </c>
      <c r="G430" s="207">
        <v>3</v>
      </c>
      <c r="H430" s="211"/>
      <c r="I430" s="212"/>
    </row>
    <row r="431" spans="2:9" s="183" customFormat="1" ht="14.4" x14ac:dyDescent="0.3">
      <c r="B431" s="207" t="s">
        <v>2247</v>
      </c>
      <c r="C431" s="235"/>
      <c r="D431" s="209" t="s">
        <v>2118</v>
      </c>
      <c r="E431" s="210" t="s">
        <v>1845</v>
      </c>
      <c r="F431" s="207">
        <v>1</v>
      </c>
      <c r="G431" s="207">
        <v>3</v>
      </c>
      <c r="H431" s="211"/>
      <c r="I431" s="212"/>
    </row>
    <row r="432" spans="2:9" s="183" customFormat="1" ht="14.4" x14ac:dyDescent="0.3">
      <c r="B432" s="207" t="s">
        <v>2248</v>
      </c>
      <c r="C432" s="235"/>
      <c r="D432" s="209" t="s">
        <v>2243</v>
      </c>
      <c r="E432" s="210" t="s">
        <v>1845</v>
      </c>
      <c r="F432" s="207">
        <v>1</v>
      </c>
      <c r="G432" s="207">
        <v>3</v>
      </c>
      <c r="H432" s="211"/>
      <c r="I432" s="212"/>
    </row>
    <row r="433" spans="2:9" s="183" customFormat="1" ht="14.4" x14ac:dyDescent="0.3">
      <c r="B433" s="207" t="s">
        <v>2249</v>
      </c>
      <c r="C433" s="235"/>
      <c r="D433" s="209" t="s">
        <v>926</v>
      </c>
      <c r="E433" s="210" t="s">
        <v>1845</v>
      </c>
      <c r="F433" s="207">
        <v>1</v>
      </c>
      <c r="G433" s="207">
        <v>3</v>
      </c>
      <c r="H433" s="211"/>
      <c r="I433" s="212"/>
    </row>
    <row r="434" spans="2:9" s="183" customFormat="1" ht="14.4" x14ac:dyDescent="0.3">
      <c r="B434" s="207" t="s">
        <v>2250</v>
      </c>
      <c r="C434" s="235"/>
      <c r="D434" s="213" t="s">
        <v>936</v>
      </c>
      <c r="E434" s="210" t="s">
        <v>1845</v>
      </c>
      <c r="F434" s="207">
        <v>1</v>
      </c>
      <c r="G434" s="207">
        <v>3</v>
      </c>
      <c r="H434" s="211"/>
      <c r="I434" s="212"/>
    </row>
    <row r="435" spans="2:9" s="183" customFormat="1" ht="14.4" x14ac:dyDescent="0.3">
      <c r="B435" s="207"/>
      <c r="C435" s="235"/>
      <c r="D435" s="209"/>
      <c r="E435" s="210"/>
      <c r="F435" s="207"/>
      <c r="G435" s="207"/>
      <c r="H435" s="211"/>
      <c r="I435" s="212"/>
    </row>
    <row r="436" spans="2:9" s="183" customFormat="1" ht="15" thickBot="1" x14ac:dyDescent="0.35">
      <c r="B436" s="207"/>
      <c r="C436" s="235"/>
      <c r="D436" s="209"/>
      <c r="E436" s="210"/>
      <c r="F436" s="207"/>
      <c r="G436" s="207"/>
      <c r="H436" s="211"/>
      <c r="I436" s="212"/>
    </row>
    <row r="437" spans="2:9" s="183" customFormat="1" ht="38.25" customHeight="1" x14ac:dyDescent="0.3">
      <c r="B437" s="219">
        <v>1.1200000000000001</v>
      </c>
      <c r="C437" s="219"/>
      <c r="D437" s="232" t="s">
        <v>2251</v>
      </c>
      <c r="E437" s="210"/>
      <c r="F437" s="233"/>
      <c r="G437" s="233"/>
      <c r="H437" s="234"/>
      <c r="I437" s="234"/>
    </row>
    <row r="438" spans="2:9" s="183" customFormat="1" ht="39.6" x14ac:dyDescent="0.3">
      <c r="B438" s="207"/>
      <c r="C438" s="235"/>
      <c r="D438" s="236" t="s">
        <v>2107</v>
      </c>
      <c r="E438" s="210"/>
      <c r="F438" s="207"/>
      <c r="G438" s="207"/>
      <c r="H438" s="211"/>
      <c r="I438" s="211"/>
    </row>
    <row r="439" spans="2:9" s="183" customFormat="1" ht="14.4" x14ac:dyDescent="0.3">
      <c r="B439" s="207" t="s">
        <v>2252</v>
      </c>
      <c r="C439" s="235"/>
      <c r="D439" s="209" t="s">
        <v>720</v>
      </c>
      <c r="E439" s="210" t="s">
        <v>1845</v>
      </c>
      <c r="F439" s="207">
        <v>1</v>
      </c>
      <c r="G439" s="207">
        <v>6</v>
      </c>
      <c r="H439" s="211"/>
      <c r="I439" s="212"/>
    </row>
    <row r="440" spans="2:9" s="183" customFormat="1" ht="14.4" x14ac:dyDescent="0.3">
      <c r="B440" s="207" t="s">
        <v>2253</v>
      </c>
      <c r="C440" s="235"/>
      <c r="D440" s="209" t="s">
        <v>808</v>
      </c>
      <c r="E440" s="210" t="s">
        <v>1845</v>
      </c>
      <c r="F440" s="207">
        <v>1</v>
      </c>
      <c r="G440" s="207">
        <v>6</v>
      </c>
      <c r="H440" s="211"/>
      <c r="I440" s="212"/>
    </row>
    <row r="441" spans="2:9" s="183" customFormat="1" ht="14.4" x14ac:dyDescent="0.3">
      <c r="B441" s="207" t="s">
        <v>2254</v>
      </c>
      <c r="C441" s="235"/>
      <c r="D441" s="209" t="s">
        <v>936</v>
      </c>
      <c r="E441" s="210" t="s">
        <v>1845</v>
      </c>
      <c r="F441" s="207">
        <v>2</v>
      </c>
      <c r="G441" s="207">
        <v>6</v>
      </c>
      <c r="H441" s="211"/>
      <c r="I441" s="212"/>
    </row>
    <row r="442" spans="2:9" s="183" customFormat="1" ht="14.4" x14ac:dyDescent="0.3">
      <c r="B442" s="207" t="s">
        <v>2255</v>
      </c>
      <c r="C442" s="235"/>
      <c r="D442" s="209" t="s">
        <v>962</v>
      </c>
      <c r="E442" s="210" t="s">
        <v>1845</v>
      </c>
      <c r="F442" s="207">
        <v>1</v>
      </c>
      <c r="G442" s="207">
        <v>6</v>
      </c>
      <c r="H442" s="211"/>
      <c r="I442" s="212"/>
    </row>
    <row r="443" spans="2:9" s="183" customFormat="1" ht="14.4" x14ac:dyDescent="0.3">
      <c r="B443" s="207" t="s">
        <v>2256</v>
      </c>
      <c r="C443" s="235"/>
      <c r="D443" s="213" t="s">
        <v>890</v>
      </c>
      <c r="E443" s="210" t="s">
        <v>1845</v>
      </c>
      <c r="F443" s="207">
        <v>2</v>
      </c>
      <c r="G443" s="207">
        <v>6</v>
      </c>
      <c r="H443" s="211"/>
      <c r="I443" s="212"/>
    </row>
    <row r="444" spans="2:9" s="183" customFormat="1" ht="14.4" x14ac:dyDescent="0.3">
      <c r="B444" s="207" t="s">
        <v>2257</v>
      </c>
      <c r="C444" s="235"/>
      <c r="D444" s="209" t="s">
        <v>812</v>
      </c>
      <c r="E444" s="210" t="s">
        <v>1845</v>
      </c>
      <c r="F444" s="207">
        <v>1</v>
      </c>
      <c r="G444" s="207">
        <v>6</v>
      </c>
      <c r="H444" s="211"/>
      <c r="I444" s="212"/>
    </row>
    <row r="445" spans="2:9" s="183" customFormat="1" ht="14.4" x14ac:dyDescent="0.3">
      <c r="B445" s="207" t="s">
        <v>2258</v>
      </c>
      <c r="C445" s="235"/>
      <c r="D445" s="209" t="s">
        <v>830</v>
      </c>
      <c r="E445" s="210" t="s">
        <v>1845</v>
      </c>
      <c r="F445" s="207">
        <v>1</v>
      </c>
      <c r="G445" s="207">
        <v>6</v>
      </c>
      <c r="H445" s="211"/>
      <c r="I445" s="212"/>
    </row>
    <row r="446" spans="2:9" s="183" customFormat="1" ht="14.4" x14ac:dyDescent="0.3">
      <c r="B446" s="207" t="s">
        <v>2259</v>
      </c>
      <c r="C446" s="235"/>
      <c r="D446" s="209" t="s">
        <v>2224</v>
      </c>
      <c r="E446" s="210" t="s">
        <v>1845</v>
      </c>
      <c r="F446" s="207">
        <v>2</v>
      </c>
      <c r="G446" s="207">
        <v>6</v>
      </c>
      <c r="H446" s="211"/>
      <c r="I446" s="212"/>
    </row>
    <row r="447" spans="2:9" s="183" customFormat="1" ht="39.6" x14ac:dyDescent="0.3">
      <c r="B447" s="207"/>
      <c r="C447" s="235"/>
      <c r="D447" s="236" t="s">
        <v>1843</v>
      </c>
      <c r="E447" s="210"/>
      <c r="F447" s="207"/>
      <c r="G447" s="207"/>
      <c r="H447" s="211"/>
      <c r="I447" s="211"/>
    </row>
    <row r="448" spans="2:9" s="183" customFormat="1" ht="14.4" x14ac:dyDescent="0.3">
      <c r="B448" s="207" t="s">
        <v>2260</v>
      </c>
      <c r="C448" s="235"/>
      <c r="D448" s="209" t="s">
        <v>720</v>
      </c>
      <c r="E448" s="210" t="s">
        <v>1845</v>
      </c>
      <c r="F448" s="207">
        <v>1</v>
      </c>
      <c r="G448" s="207">
        <v>3</v>
      </c>
      <c r="H448" s="211"/>
      <c r="I448" s="212"/>
    </row>
    <row r="449" spans="2:9" s="183" customFormat="1" ht="14.4" x14ac:dyDescent="0.3">
      <c r="B449" s="207" t="s">
        <v>2261</v>
      </c>
      <c r="C449" s="235"/>
      <c r="D449" s="209" t="s">
        <v>808</v>
      </c>
      <c r="E449" s="210" t="s">
        <v>1845</v>
      </c>
      <c r="F449" s="207">
        <v>1</v>
      </c>
      <c r="G449" s="207">
        <v>3</v>
      </c>
      <c r="H449" s="211"/>
      <c r="I449" s="212"/>
    </row>
    <row r="450" spans="2:9" s="183" customFormat="1" ht="14.4" x14ac:dyDescent="0.3">
      <c r="B450" s="207" t="s">
        <v>2262</v>
      </c>
      <c r="C450" s="235"/>
      <c r="D450" s="209" t="s">
        <v>936</v>
      </c>
      <c r="E450" s="210" t="s">
        <v>1845</v>
      </c>
      <c r="F450" s="207">
        <v>2</v>
      </c>
      <c r="G450" s="207">
        <v>3</v>
      </c>
      <c r="H450" s="211"/>
      <c r="I450" s="212"/>
    </row>
    <row r="451" spans="2:9" s="183" customFormat="1" ht="14.4" x14ac:dyDescent="0.3">
      <c r="B451" s="207" t="s">
        <v>2263</v>
      </c>
      <c r="C451" s="235"/>
      <c r="D451" s="209" t="s">
        <v>962</v>
      </c>
      <c r="E451" s="210" t="s">
        <v>1845</v>
      </c>
      <c r="F451" s="207">
        <v>1</v>
      </c>
      <c r="G451" s="207">
        <v>3</v>
      </c>
      <c r="H451" s="211"/>
      <c r="I451" s="212"/>
    </row>
    <row r="452" spans="2:9" s="183" customFormat="1" ht="14.4" x14ac:dyDescent="0.3">
      <c r="B452" s="207" t="s">
        <v>2264</v>
      </c>
      <c r="C452" s="235"/>
      <c r="D452" s="213" t="s">
        <v>890</v>
      </c>
      <c r="E452" s="210" t="s">
        <v>1845</v>
      </c>
      <c r="F452" s="207">
        <v>2</v>
      </c>
      <c r="G452" s="207">
        <v>3</v>
      </c>
      <c r="H452" s="211"/>
      <c r="I452" s="212"/>
    </row>
    <row r="453" spans="2:9" s="183" customFormat="1" ht="14.4" x14ac:dyDescent="0.3">
      <c r="B453" s="207" t="s">
        <v>2265</v>
      </c>
      <c r="C453" s="235"/>
      <c r="D453" s="209" t="s">
        <v>812</v>
      </c>
      <c r="E453" s="210" t="s">
        <v>1845</v>
      </c>
      <c r="F453" s="207">
        <v>1</v>
      </c>
      <c r="G453" s="207">
        <v>3</v>
      </c>
      <c r="H453" s="211"/>
      <c r="I453" s="212"/>
    </row>
    <row r="454" spans="2:9" s="183" customFormat="1" ht="14.4" x14ac:dyDescent="0.3">
      <c r="B454" s="207" t="s">
        <v>2266</v>
      </c>
      <c r="C454" s="235"/>
      <c r="D454" s="209" t="s">
        <v>830</v>
      </c>
      <c r="E454" s="210" t="s">
        <v>1845</v>
      </c>
      <c r="F454" s="207">
        <v>1</v>
      </c>
      <c r="G454" s="207">
        <v>3</v>
      </c>
      <c r="H454" s="211"/>
      <c r="I454" s="212"/>
    </row>
    <row r="455" spans="2:9" s="183" customFormat="1" ht="14.4" x14ac:dyDescent="0.3">
      <c r="B455" s="207" t="s">
        <v>2267</v>
      </c>
      <c r="C455" s="235"/>
      <c r="D455" s="209" t="s">
        <v>2224</v>
      </c>
      <c r="E455" s="210" t="s">
        <v>1845</v>
      </c>
      <c r="F455" s="207">
        <v>2</v>
      </c>
      <c r="G455" s="207">
        <v>3</v>
      </c>
      <c r="H455" s="211"/>
      <c r="I455" s="212"/>
    </row>
    <row r="456" spans="2:9" s="183" customFormat="1" ht="14.4" x14ac:dyDescent="0.3">
      <c r="B456" s="207"/>
      <c r="C456" s="235"/>
      <c r="D456" s="209"/>
      <c r="E456" s="210"/>
      <c r="F456" s="207"/>
      <c r="G456" s="207"/>
      <c r="H456" s="211"/>
      <c r="I456" s="212"/>
    </row>
    <row r="457" spans="2:9" s="183" customFormat="1" ht="15" thickBot="1" x14ac:dyDescent="0.35">
      <c r="B457" s="207"/>
      <c r="C457" s="235"/>
      <c r="D457" s="209"/>
      <c r="E457" s="210"/>
      <c r="F457" s="207"/>
      <c r="G457" s="207"/>
      <c r="H457" s="211"/>
      <c r="I457" s="212"/>
    </row>
    <row r="458" spans="2:9" s="183" customFormat="1" ht="37.5" customHeight="1" x14ac:dyDescent="0.3">
      <c r="B458" s="219">
        <v>1.1399999999999999</v>
      </c>
      <c r="C458" s="219"/>
      <c r="D458" s="232" t="s">
        <v>2268</v>
      </c>
      <c r="E458" s="210"/>
      <c r="F458" s="233"/>
      <c r="G458" s="233"/>
      <c r="H458" s="234"/>
      <c r="I458" s="234"/>
    </row>
    <row r="459" spans="2:9" s="183" customFormat="1" ht="39.6" x14ac:dyDescent="0.3">
      <c r="B459" s="207"/>
      <c r="C459" s="235"/>
      <c r="D459" s="236" t="s">
        <v>2269</v>
      </c>
      <c r="E459" s="210"/>
      <c r="F459" s="207"/>
      <c r="G459" s="207"/>
      <c r="H459" s="211"/>
      <c r="I459" s="211"/>
    </row>
    <row r="460" spans="2:9" s="183" customFormat="1" ht="14.4" x14ac:dyDescent="0.3">
      <c r="B460" s="207" t="s">
        <v>2270</v>
      </c>
      <c r="C460" s="235"/>
      <c r="D460" s="209" t="s">
        <v>2118</v>
      </c>
      <c r="E460" s="210" t="s">
        <v>1845</v>
      </c>
      <c r="F460" s="207">
        <v>1</v>
      </c>
      <c r="G460" s="207">
        <v>6</v>
      </c>
      <c r="H460" s="211"/>
      <c r="I460" s="212"/>
    </row>
    <row r="461" spans="2:9" s="183" customFormat="1" ht="14.4" x14ac:dyDescent="0.3">
      <c r="B461" s="207" t="s">
        <v>2271</v>
      </c>
      <c r="C461" s="235"/>
      <c r="D461" s="209" t="s">
        <v>744</v>
      </c>
      <c r="E461" s="210" t="s">
        <v>1845</v>
      </c>
      <c r="F461" s="207">
        <v>1</v>
      </c>
      <c r="G461" s="207">
        <v>6</v>
      </c>
      <c r="H461" s="211"/>
      <c r="I461" s="212"/>
    </row>
    <row r="462" spans="2:9" s="183" customFormat="1" ht="14.4" x14ac:dyDescent="0.3">
      <c r="B462" s="207" t="s">
        <v>2272</v>
      </c>
      <c r="C462" s="235"/>
      <c r="D462" s="209" t="s">
        <v>2118</v>
      </c>
      <c r="E462" s="210" t="s">
        <v>1845</v>
      </c>
      <c r="F462" s="207">
        <v>1</v>
      </c>
      <c r="G462" s="207">
        <v>6</v>
      </c>
      <c r="H462" s="211"/>
      <c r="I462" s="212"/>
    </row>
    <row r="463" spans="2:9" s="183" customFormat="1" ht="14.4" x14ac:dyDescent="0.3">
      <c r="B463" s="207" t="s">
        <v>2273</v>
      </c>
      <c r="C463" s="235"/>
      <c r="D463" s="209" t="s">
        <v>750</v>
      </c>
      <c r="E463" s="210" t="s">
        <v>1845</v>
      </c>
      <c r="F463" s="207">
        <v>1</v>
      </c>
      <c r="G463" s="207">
        <v>6</v>
      </c>
      <c r="H463" s="211"/>
      <c r="I463" s="212"/>
    </row>
    <row r="464" spans="2:9" s="183" customFormat="1" ht="14.4" x14ac:dyDescent="0.3">
      <c r="B464" s="207" t="s">
        <v>2274</v>
      </c>
      <c r="C464" s="235"/>
      <c r="D464" s="213" t="s">
        <v>808</v>
      </c>
      <c r="E464" s="210" t="s">
        <v>1845</v>
      </c>
      <c r="F464" s="207">
        <v>1</v>
      </c>
      <c r="G464" s="207">
        <v>6</v>
      </c>
      <c r="H464" s="211"/>
      <c r="I464" s="212"/>
    </row>
    <row r="465" spans="2:9" s="183" customFormat="1" ht="14.4" x14ac:dyDescent="0.3">
      <c r="B465" s="207" t="s">
        <v>2275</v>
      </c>
      <c r="C465" s="235"/>
      <c r="D465" s="209" t="s">
        <v>2276</v>
      </c>
      <c r="E465" s="210" t="s">
        <v>1845</v>
      </c>
      <c r="F465" s="207">
        <v>1</v>
      </c>
      <c r="G465" s="207">
        <v>6</v>
      </c>
      <c r="H465" s="211"/>
      <c r="I465" s="212"/>
    </row>
    <row r="466" spans="2:9" s="183" customFormat="1" ht="14.4" x14ac:dyDescent="0.3">
      <c r="B466" s="207" t="s">
        <v>2277</v>
      </c>
      <c r="C466" s="235"/>
      <c r="D466" s="209" t="s">
        <v>2278</v>
      </c>
      <c r="E466" s="210" t="s">
        <v>1845</v>
      </c>
      <c r="F466" s="207">
        <v>1</v>
      </c>
      <c r="G466" s="207">
        <v>6</v>
      </c>
      <c r="H466" s="211"/>
      <c r="I466" s="212"/>
    </row>
    <row r="467" spans="2:9" s="183" customFormat="1" ht="14.4" x14ac:dyDescent="0.3">
      <c r="B467" s="207" t="s">
        <v>2279</v>
      </c>
      <c r="C467" s="235"/>
      <c r="D467" s="209" t="s">
        <v>878</v>
      </c>
      <c r="E467" s="210" t="s">
        <v>1845</v>
      </c>
      <c r="F467" s="207">
        <v>1</v>
      </c>
      <c r="G467" s="207">
        <v>6</v>
      </c>
      <c r="H467" s="211"/>
      <c r="I467" s="212"/>
    </row>
    <row r="468" spans="2:9" s="183" customFormat="1" ht="14.4" x14ac:dyDescent="0.3">
      <c r="B468" s="207" t="s">
        <v>2280</v>
      </c>
      <c r="C468" s="235"/>
      <c r="D468" s="209" t="s">
        <v>890</v>
      </c>
      <c r="E468" s="210" t="s">
        <v>1845</v>
      </c>
      <c r="F468" s="207">
        <v>1</v>
      </c>
      <c r="G468" s="207">
        <v>6</v>
      </c>
      <c r="H468" s="211"/>
      <c r="I468" s="212"/>
    </row>
    <row r="469" spans="2:9" s="183" customFormat="1" ht="14.4" x14ac:dyDescent="0.3">
      <c r="B469" s="207" t="s">
        <v>2281</v>
      </c>
      <c r="C469" s="235"/>
      <c r="D469" s="209" t="s">
        <v>2282</v>
      </c>
      <c r="E469" s="210" t="s">
        <v>1845</v>
      </c>
      <c r="F469" s="207">
        <v>1</v>
      </c>
      <c r="G469" s="207">
        <v>6</v>
      </c>
      <c r="H469" s="211"/>
      <c r="I469" s="212"/>
    </row>
    <row r="470" spans="2:9" s="183" customFormat="1" ht="14.4" x14ac:dyDescent="0.3">
      <c r="B470" s="207" t="s">
        <v>2283</v>
      </c>
      <c r="C470" s="235"/>
      <c r="D470" s="209" t="s">
        <v>926</v>
      </c>
      <c r="E470" s="210" t="s">
        <v>1845</v>
      </c>
      <c r="F470" s="207">
        <v>1</v>
      </c>
      <c r="G470" s="207">
        <v>6</v>
      </c>
      <c r="H470" s="211"/>
      <c r="I470" s="212"/>
    </row>
    <row r="471" spans="2:9" s="183" customFormat="1" ht="14.4" x14ac:dyDescent="0.3">
      <c r="B471" s="207" t="s">
        <v>2284</v>
      </c>
      <c r="C471" s="235"/>
      <c r="D471" s="209" t="s">
        <v>936</v>
      </c>
      <c r="E471" s="210" t="s">
        <v>1845</v>
      </c>
      <c r="F471" s="207">
        <v>1</v>
      </c>
      <c r="G471" s="207">
        <v>6</v>
      </c>
      <c r="H471" s="211"/>
      <c r="I471" s="212"/>
    </row>
    <row r="472" spans="2:9" s="183" customFormat="1" ht="39.6" x14ac:dyDescent="0.3">
      <c r="B472" s="207"/>
      <c r="C472" s="235"/>
      <c r="D472" s="236" t="s">
        <v>1843</v>
      </c>
      <c r="E472" s="210"/>
      <c r="F472" s="207"/>
      <c r="G472" s="207"/>
      <c r="H472" s="211"/>
      <c r="I472" s="211"/>
    </row>
    <row r="473" spans="2:9" s="183" customFormat="1" ht="14.4" x14ac:dyDescent="0.3">
      <c r="B473" s="207" t="s">
        <v>2285</v>
      </c>
      <c r="C473" s="235"/>
      <c r="D473" s="209" t="s">
        <v>2118</v>
      </c>
      <c r="E473" s="210" t="s">
        <v>1845</v>
      </c>
      <c r="F473" s="207">
        <v>1</v>
      </c>
      <c r="G473" s="207">
        <v>3</v>
      </c>
      <c r="H473" s="211"/>
      <c r="I473" s="212"/>
    </row>
    <row r="474" spans="2:9" s="183" customFormat="1" ht="14.4" x14ac:dyDescent="0.3">
      <c r="B474" s="207" t="s">
        <v>2286</v>
      </c>
      <c r="C474" s="235"/>
      <c r="D474" s="209" t="s">
        <v>744</v>
      </c>
      <c r="E474" s="210" t="s">
        <v>1845</v>
      </c>
      <c r="F474" s="207">
        <v>1</v>
      </c>
      <c r="G474" s="207">
        <v>3</v>
      </c>
      <c r="H474" s="211"/>
      <c r="I474" s="212"/>
    </row>
    <row r="475" spans="2:9" s="183" customFormat="1" ht="14.4" x14ac:dyDescent="0.3">
      <c r="B475" s="207" t="s">
        <v>2287</v>
      </c>
      <c r="C475" s="235"/>
      <c r="D475" s="209" t="s">
        <v>2118</v>
      </c>
      <c r="E475" s="210" t="s">
        <v>1845</v>
      </c>
      <c r="F475" s="207">
        <v>1</v>
      </c>
      <c r="G475" s="207">
        <v>3</v>
      </c>
      <c r="H475" s="211"/>
      <c r="I475" s="212"/>
    </row>
    <row r="476" spans="2:9" s="183" customFormat="1" ht="14.4" x14ac:dyDescent="0.3">
      <c r="B476" s="207" t="s">
        <v>2288</v>
      </c>
      <c r="C476" s="235"/>
      <c r="D476" s="209" t="s">
        <v>750</v>
      </c>
      <c r="E476" s="210" t="s">
        <v>1845</v>
      </c>
      <c r="F476" s="207">
        <v>1</v>
      </c>
      <c r="G476" s="207">
        <v>3</v>
      </c>
      <c r="H476" s="211"/>
      <c r="I476" s="212"/>
    </row>
    <row r="477" spans="2:9" s="183" customFormat="1" ht="14.4" x14ac:dyDescent="0.3">
      <c r="B477" s="207" t="s">
        <v>2289</v>
      </c>
      <c r="C477" s="235"/>
      <c r="D477" s="213" t="s">
        <v>808</v>
      </c>
      <c r="E477" s="210" t="s">
        <v>1845</v>
      </c>
      <c r="F477" s="207">
        <v>1</v>
      </c>
      <c r="G477" s="207">
        <v>3</v>
      </c>
      <c r="H477" s="211"/>
      <c r="I477" s="212"/>
    </row>
    <row r="478" spans="2:9" s="183" customFormat="1" ht="14.4" x14ac:dyDescent="0.3">
      <c r="B478" s="207" t="s">
        <v>2290</v>
      </c>
      <c r="C478" s="235"/>
      <c r="D478" s="209" t="s">
        <v>2276</v>
      </c>
      <c r="E478" s="210" t="s">
        <v>1845</v>
      </c>
      <c r="F478" s="207">
        <v>1</v>
      </c>
      <c r="G478" s="207">
        <v>3</v>
      </c>
      <c r="H478" s="211"/>
      <c r="I478" s="212"/>
    </row>
    <row r="479" spans="2:9" s="183" customFormat="1" ht="14.4" x14ac:dyDescent="0.3">
      <c r="B479" s="207" t="s">
        <v>2291</v>
      </c>
      <c r="C479" s="235"/>
      <c r="D479" s="209" t="s">
        <v>2278</v>
      </c>
      <c r="E479" s="210" t="s">
        <v>1845</v>
      </c>
      <c r="F479" s="207">
        <v>1</v>
      </c>
      <c r="G479" s="207">
        <v>3</v>
      </c>
      <c r="H479" s="211"/>
      <c r="I479" s="212"/>
    </row>
    <row r="480" spans="2:9" s="183" customFormat="1" ht="14.4" x14ac:dyDescent="0.3">
      <c r="B480" s="207" t="s">
        <v>2292</v>
      </c>
      <c r="C480" s="235"/>
      <c r="D480" s="209" t="s">
        <v>878</v>
      </c>
      <c r="E480" s="210" t="s">
        <v>1845</v>
      </c>
      <c r="F480" s="207">
        <v>1</v>
      </c>
      <c r="G480" s="207">
        <v>3</v>
      </c>
      <c r="H480" s="211"/>
      <c r="I480" s="212"/>
    </row>
    <row r="481" spans="2:9" s="183" customFormat="1" ht="14.4" x14ac:dyDescent="0.3">
      <c r="B481" s="207" t="s">
        <v>2293</v>
      </c>
      <c r="C481" s="235"/>
      <c r="D481" s="209" t="s">
        <v>890</v>
      </c>
      <c r="E481" s="210" t="s">
        <v>1845</v>
      </c>
      <c r="F481" s="207">
        <v>1</v>
      </c>
      <c r="G481" s="207">
        <v>3</v>
      </c>
      <c r="H481" s="211"/>
      <c r="I481" s="212"/>
    </row>
    <row r="482" spans="2:9" s="183" customFormat="1" ht="14.4" x14ac:dyDescent="0.3">
      <c r="B482" s="207" t="s">
        <v>2294</v>
      </c>
      <c r="C482" s="235"/>
      <c r="D482" s="209" t="s">
        <v>2282</v>
      </c>
      <c r="E482" s="210" t="s">
        <v>1845</v>
      </c>
      <c r="F482" s="207">
        <v>1</v>
      </c>
      <c r="G482" s="207">
        <v>3</v>
      </c>
      <c r="H482" s="211"/>
      <c r="I482" s="212"/>
    </row>
    <row r="483" spans="2:9" s="183" customFormat="1" ht="14.4" x14ac:dyDescent="0.3">
      <c r="B483" s="207" t="s">
        <v>2295</v>
      </c>
      <c r="C483" s="235"/>
      <c r="D483" s="209" t="s">
        <v>926</v>
      </c>
      <c r="E483" s="210" t="s">
        <v>1845</v>
      </c>
      <c r="F483" s="207">
        <v>1</v>
      </c>
      <c r="G483" s="207">
        <v>3</v>
      </c>
      <c r="H483" s="211"/>
      <c r="I483" s="212"/>
    </row>
    <row r="484" spans="2:9" s="183" customFormat="1" ht="14.4" x14ac:dyDescent="0.3">
      <c r="B484" s="207" t="s">
        <v>2296</v>
      </c>
      <c r="C484" s="235"/>
      <c r="D484" s="209" t="s">
        <v>936</v>
      </c>
      <c r="E484" s="210" t="s">
        <v>1845</v>
      </c>
      <c r="F484" s="207">
        <v>1</v>
      </c>
      <c r="G484" s="207">
        <v>3</v>
      </c>
      <c r="H484" s="211"/>
      <c r="I484" s="212"/>
    </row>
    <row r="485" spans="2:9" s="183" customFormat="1" ht="14.4" x14ac:dyDescent="0.3">
      <c r="B485" s="207"/>
      <c r="C485" s="235"/>
      <c r="D485" s="209"/>
      <c r="E485" s="210" t="s">
        <v>1845</v>
      </c>
      <c r="F485" s="207"/>
      <c r="G485" s="207"/>
      <c r="H485" s="211"/>
      <c r="I485" s="212"/>
    </row>
    <row r="486" spans="2:9" s="183" customFormat="1" ht="15" thickBot="1" x14ac:dyDescent="0.35">
      <c r="B486" s="207"/>
      <c r="C486" s="235"/>
      <c r="D486" s="209"/>
      <c r="E486" s="210"/>
      <c r="F486" s="207"/>
      <c r="G486" s="207"/>
      <c r="H486" s="211"/>
      <c r="I486" s="212"/>
    </row>
    <row r="487" spans="2:9" s="183" customFormat="1" ht="38.25" customHeight="1" x14ac:dyDescent="0.3">
      <c r="B487" s="219">
        <v>1.1499999999999999</v>
      </c>
      <c r="C487" s="219"/>
      <c r="D487" s="232" t="s">
        <v>2297</v>
      </c>
      <c r="E487" s="242"/>
      <c r="F487" s="233"/>
      <c r="G487" s="233"/>
      <c r="H487" s="234"/>
      <c r="I487" s="234"/>
    </row>
    <row r="488" spans="2:9" s="183" customFormat="1" ht="39.6" x14ac:dyDescent="0.3">
      <c r="B488" s="207"/>
      <c r="C488" s="235"/>
      <c r="D488" s="236" t="s">
        <v>2238</v>
      </c>
      <c r="E488" s="210"/>
      <c r="F488" s="207"/>
      <c r="G488" s="207"/>
      <c r="H488" s="211"/>
      <c r="I488" s="211"/>
    </row>
    <row r="489" spans="2:9" s="183" customFormat="1" ht="21" customHeight="1" x14ac:dyDescent="0.3">
      <c r="B489" s="207" t="s">
        <v>2298</v>
      </c>
      <c r="C489" s="208"/>
      <c r="D489" s="209" t="s">
        <v>2118</v>
      </c>
      <c r="E489" s="210" t="s">
        <v>1845</v>
      </c>
      <c r="F489" s="207">
        <v>2</v>
      </c>
      <c r="G489" s="207">
        <v>9</v>
      </c>
      <c r="H489" s="211"/>
      <c r="I489" s="212"/>
    </row>
    <row r="490" spans="2:9" s="183" customFormat="1" ht="39.6" x14ac:dyDescent="0.3">
      <c r="B490" s="207"/>
      <c r="C490" s="235"/>
      <c r="D490" s="236" t="s">
        <v>1843</v>
      </c>
      <c r="E490" s="210"/>
      <c r="F490" s="207"/>
      <c r="G490" s="207"/>
      <c r="H490" s="211"/>
      <c r="I490" s="211"/>
    </row>
    <row r="491" spans="2:9" s="183" customFormat="1" ht="21.75" customHeight="1" x14ac:dyDescent="0.3">
      <c r="B491" s="207" t="s">
        <v>2299</v>
      </c>
      <c r="C491" s="235"/>
      <c r="D491" s="237" t="s">
        <v>2118</v>
      </c>
      <c r="E491" s="210" t="s">
        <v>1845</v>
      </c>
      <c r="F491" s="207">
        <v>2</v>
      </c>
      <c r="G491" s="207">
        <v>3</v>
      </c>
      <c r="H491" s="211"/>
      <c r="I491" s="212"/>
    </row>
    <row r="492" spans="2:9" s="183" customFormat="1" ht="14.4" x14ac:dyDescent="0.3">
      <c r="B492" s="207"/>
      <c r="C492" s="235"/>
      <c r="D492" s="209"/>
      <c r="E492" s="210"/>
      <c r="F492" s="207"/>
      <c r="G492" s="207"/>
      <c r="H492" s="211"/>
      <c r="I492" s="212"/>
    </row>
    <row r="493" spans="2:9" s="183" customFormat="1" ht="15" thickBot="1" x14ac:dyDescent="0.35">
      <c r="B493" s="207"/>
      <c r="C493" s="235"/>
      <c r="D493" s="209"/>
      <c r="E493" s="210"/>
      <c r="F493" s="207"/>
      <c r="G493" s="207"/>
      <c r="H493" s="211"/>
      <c r="I493" s="212"/>
    </row>
    <row r="494" spans="2:9" ht="45" customHeight="1" x14ac:dyDescent="0.25">
      <c r="B494" s="219">
        <v>1.1599999999999999</v>
      </c>
      <c r="C494" s="219"/>
      <c r="D494" s="243" t="s">
        <v>2300</v>
      </c>
      <c r="E494" s="242"/>
      <c r="F494" s="233"/>
      <c r="G494" s="233"/>
      <c r="H494" s="234"/>
      <c r="I494" s="234"/>
    </row>
    <row r="495" spans="2:9" ht="45" customHeight="1" x14ac:dyDescent="0.25">
      <c r="B495" s="207" t="s">
        <v>2301</v>
      </c>
      <c r="C495" s="235"/>
      <c r="D495" s="236" t="s">
        <v>2238</v>
      </c>
      <c r="E495" s="210" t="s">
        <v>1845</v>
      </c>
      <c r="F495" s="207">
        <v>7</v>
      </c>
      <c r="G495" s="207">
        <f>3*3</f>
        <v>9</v>
      </c>
      <c r="H495" s="211"/>
      <c r="I495" s="211"/>
    </row>
    <row r="496" spans="2:9" ht="45" customHeight="1" x14ac:dyDescent="0.25">
      <c r="B496" s="207" t="s">
        <v>2302</v>
      </c>
      <c r="C496" s="235"/>
      <c r="D496" s="236" t="s">
        <v>1843</v>
      </c>
      <c r="E496" s="210" t="s">
        <v>1845</v>
      </c>
      <c r="F496" s="207">
        <v>7</v>
      </c>
      <c r="G496" s="207">
        <v>3</v>
      </c>
      <c r="H496" s="211"/>
      <c r="I496" s="211"/>
    </row>
    <row r="497" spans="2:9" ht="45" customHeight="1" thickBot="1" x14ac:dyDescent="0.3">
      <c r="B497" s="207"/>
      <c r="C497" s="235"/>
      <c r="D497" s="236"/>
      <c r="E497" s="207"/>
      <c r="F497" s="207"/>
      <c r="G497" s="207"/>
      <c r="H497" s="211"/>
      <c r="I497" s="211"/>
    </row>
    <row r="498" spans="2:9" ht="26.25" customHeight="1" thickBot="1" x14ac:dyDescent="0.3">
      <c r="B498" s="215" t="s">
        <v>967</v>
      </c>
      <c r="C498" s="215"/>
      <c r="D498" s="215"/>
      <c r="E498" s="215"/>
      <c r="F498" s="215"/>
      <c r="G498" s="215"/>
      <c r="H498" s="216"/>
      <c r="I498" s="217"/>
    </row>
  </sheetData>
  <mergeCells count="2">
    <mergeCell ref="B2:H2"/>
    <mergeCell ref="E3:G3"/>
  </mergeCells>
  <printOptions horizontalCentered="1"/>
  <pageMargins left="0.19685039370078741" right="3.937007874015748E-2" top="0.19685039370078741" bottom="0.35433070866141736" header="0.31496062992125984" footer="0.31496062992125984"/>
  <pageSetup paperSize="9" scale="70" firstPageNumber="24" fitToHeight="0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74B6-CB80-4378-B656-CF06DD3AD9F8}">
  <sheetPr>
    <tabColor rgb="FFFFFF00"/>
    <pageSetUpPr fitToPage="1"/>
  </sheetPr>
  <dimension ref="B2:G34"/>
  <sheetViews>
    <sheetView view="pageBreakPreview" zoomScaleNormal="100" zoomScaleSheetLayoutView="100" workbookViewId="0">
      <selection activeCell="D17" sqref="D17"/>
    </sheetView>
  </sheetViews>
  <sheetFormatPr defaultColWidth="9.109375" defaultRowHeight="13.8" x14ac:dyDescent="0.25"/>
  <cols>
    <col min="1" max="1" width="2.88671875" style="5" customWidth="1"/>
    <col min="2" max="2" width="13.33203125" style="5" customWidth="1"/>
    <col min="3" max="3" width="25.6640625" style="5" customWidth="1"/>
    <col min="4" max="4" width="48.88671875" style="5" customWidth="1"/>
    <col min="5" max="5" width="29" style="5" customWidth="1"/>
    <col min="6" max="6" width="31.109375" style="9" customWidth="1"/>
    <col min="7" max="16384" width="9.109375" style="5"/>
  </cols>
  <sheetData>
    <row r="2" spans="2:7" x14ac:dyDescent="0.25">
      <c r="B2" s="378" t="s">
        <v>599</v>
      </c>
      <c r="C2" s="378"/>
      <c r="D2" s="378"/>
      <c r="E2" s="378"/>
      <c r="F2" s="378"/>
    </row>
    <row r="3" spans="2:7" ht="4.5" customHeight="1" x14ac:dyDescent="0.25">
      <c r="B3" s="1"/>
      <c r="C3" s="192"/>
      <c r="D3" s="192"/>
      <c r="E3" s="192"/>
      <c r="F3" s="193"/>
    </row>
    <row r="4" spans="2:7" ht="27.75" customHeight="1" x14ac:dyDescent="0.25">
      <c r="B4" s="168" t="s">
        <v>0</v>
      </c>
      <c r="C4" s="178"/>
      <c r="D4" s="168" t="s">
        <v>598</v>
      </c>
      <c r="E4" s="177" t="s">
        <v>1</v>
      </c>
      <c r="F4" s="379" t="s">
        <v>591</v>
      </c>
      <c r="G4" s="379"/>
    </row>
    <row r="5" spans="2:7" ht="22.95" customHeight="1" x14ac:dyDescent="0.25">
      <c r="B5" s="169"/>
      <c r="C5" s="1"/>
      <c r="D5" s="168" t="s">
        <v>600</v>
      </c>
      <c r="E5" s="1"/>
      <c r="F5" s="167" t="s">
        <v>601</v>
      </c>
    </row>
    <row r="6" spans="2:7" ht="14.4" x14ac:dyDescent="0.3">
      <c r="B6" s="364" t="s">
        <v>3</v>
      </c>
      <c r="C6" s="380"/>
      <c r="D6" s="364" t="s">
        <v>602</v>
      </c>
      <c r="E6" s="365"/>
      <c r="F6" s="365"/>
    </row>
    <row r="7" spans="2:7" ht="6" customHeight="1" thickBot="1" x14ac:dyDescent="0.3">
      <c r="B7" s="363"/>
      <c r="C7" s="363"/>
      <c r="D7" s="363"/>
      <c r="E7" s="363"/>
      <c r="F7" s="5"/>
    </row>
    <row r="8" spans="2:7" s="7" customFormat="1" ht="27" thickTop="1" x14ac:dyDescent="0.3">
      <c r="B8" s="170" t="s">
        <v>603</v>
      </c>
      <c r="C8" s="360" t="s">
        <v>4</v>
      </c>
      <c r="D8" s="361"/>
      <c r="E8" s="362"/>
      <c r="F8" s="171" t="s">
        <v>604</v>
      </c>
    </row>
    <row r="9" spans="2:7" s="183" customFormat="1" ht="20.25" customHeight="1" x14ac:dyDescent="0.3">
      <c r="B9" s="194"/>
      <c r="C9" s="180"/>
      <c r="D9" s="7"/>
      <c r="E9" s="181"/>
      <c r="F9" s="172"/>
    </row>
    <row r="10" spans="2:7" s="183" customFormat="1" ht="20.25" customHeight="1" x14ac:dyDescent="0.3">
      <c r="B10" s="8" t="s">
        <v>605</v>
      </c>
      <c r="C10" s="180" t="s">
        <v>2303</v>
      </c>
      <c r="D10" s="7" t="str">
        <f>'[1]SCHED 1B-1_AN'!D6</f>
        <v xml:space="preserve">FIXED CHARGE AND VALUE RELATED ITEMS APPLICABLE TO ALL WORK </v>
      </c>
      <c r="E10" s="181"/>
      <c r="F10" s="172"/>
    </row>
    <row r="11" spans="2:7" s="183" customFormat="1" ht="20.25" customHeight="1" x14ac:dyDescent="0.3">
      <c r="B11" s="8"/>
      <c r="C11" s="180"/>
      <c r="D11" s="7"/>
      <c r="E11" s="181"/>
      <c r="F11" s="172"/>
    </row>
    <row r="12" spans="2:7" s="183" customFormat="1" ht="20.25" customHeight="1" x14ac:dyDescent="0.3">
      <c r="B12" s="8" t="s">
        <v>607</v>
      </c>
      <c r="C12" s="180" t="s">
        <v>2304</v>
      </c>
      <c r="D12" s="7" t="str">
        <f>'[1]SCHED 1B-2_AN'!D6</f>
        <v xml:space="preserve">FIXED CHARGE AND VALUE RELATED ITEMS APPLICABLE TO ALL WORK </v>
      </c>
      <c r="E12" s="181"/>
      <c r="F12" s="172"/>
    </row>
    <row r="13" spans="2:7" s="183" customFormat="1" ht="20.25" customHeight="1" x14ac:dyDescent="0.3">
      <c r="B13" s="8"/>
      <c r="C13" s="180"/>
      <c r="D13" s="7"/>
      <c r="E13" s="181"/>
      <c r="F13" s="172"/>
    </row>
    <row r="14" spans="2:7" s="183" customFormat="1" ht="20.25" customHeight="1" x14ac:dyDescent="0.3">
      <c r="B14" s="8" t="s">
        <v>608</v>
      </c>
      <c r="C14" s="180" t="s">
        <v>2303</v>
      </c>
      <c r="D14" s="7" t="str">
        <f>'[1]SCHED 1B-4_AN'!D6</f>
        <v>FIXED CHARGE AND VALUE RELATED ITEMS APPLICABLE TO ALL WORK (continued)</v>
      </c>
      <c r="E14" s="181"/>
      <c r="F14" s="172"/>
    </row>
    <row r="15" spans="2:7" s="183" customFormat="1" ht="20.25" customHeight="1" x14ac:dyDescent="0.3">
      <c r="B15" s="8"/>
      <c r="C15" s="180"/>
      <c r="D15" s="7"/>
      <c r="E15" s="181"/>
      <c r="F15" s="172"/>
    </row>
    <row r="16" spans="2:7" s="183" customFormat="1" ht="20.25" customHeight="1" x14ac:dyDescent="0.3">
      <c r="B16" s="8" t="s">
        <v>609</v>
      </c>
      <c r="C16" s="180" t="s">
        <v>2303</v>
      </c>
      <c r="D16" s="7" t="str">
        <f>'[1]SCHED 1B-5_AN'!D6</f>
        <v>FIXED CHARGE AND VALUE RELATED ITEMS APPLICABLE TO ALL WORK (continued)</v>
      </c>
      <c r="E16" s="181"/>
      <c r="F16" s="172"/>
    </row>
    <row r="17" spans="2:6" s="183" customFormat="1" ht="20.25" customHeight="1" x14ac:dyDescent="0.3">
      <c r="B17" s="8"/>
      <c r="C17" s="180"/>
      <c r="D17" s="7"/>
      <c r="E17" s="181"/>
      <c r="F17" s="172"/>
    </row>
    <row r="18" spans="2:6" s="183" customFormat="1" ht="20.25" customHeight="1" x14ac:dyDescent="0.3">
      <c r="B18" s="8" t="s">
        <v>610</v>
      </c>
      <c r="C18" s="180" t="s">
        <v>2303</v>
      </c>
      <c r="D18" s="7" t="str">
        <f>'[1]SCHED 1B-6_AN'!D6</f>
        <v xml:space="preserve">FIXED CHARGE AND VALUE RELATED ITEMS APPLICABLE TO ALL WORK </v>
      </c>
      <c r="E18" s="181"/>
      <c r="F18" s="172"/>
    </row>
    <row r="19" spans="2:6" s="183" customFormat="1" ht="20.25" customHeight="1" x14ac:dyDescent="0.3">
      <c r="B19" s="8"/>
      <c r="C19" s="180"/>
      <c r="D19" s="7"/>
      <c r="E19" s="181"/>
      <c r="F19" s="172"/>
    </row>
    <row r="20" spans="2:6" s="183" customFormat="1" ht="20.25" customHeight="1" x14ac:dyDescent="0.3">
      <c r="B20" s="8" t="s">
        <v>611</v>
      </c>
      <c r="C20" s="180" t="s">
        <v>2303</v>
      </c>
      <c r="D20" s="7" t="str">
        <f>'[1]SCHED 1B-6_AN'!D6</f>
        <v xml:space="preserve">FIXED CHARGE AND VALUE RELATED ITEMS APPLICABLE TO ALL WORK </v>
      </c>
      <c r="E20" s="181"/>
      <c r="F20" s="172"/>
    </row>
    <row r="21" spans="2:6" s="183" customFormat="1" ht="20.25" customHeight="1" x14ac:dyDescent="0.3">
      <c r="B21" s="8"/>
      <c r="C21" s="180"/>
      <c r="D21" s="7"/>
      <c r="E21" s="181"/>
      <c r="F21" s="172"/>
    </row>
    <row r="22" spans="2:6" s="183" customFormat="1" ht="20.25" customHeight="1" x14ac:dyDescent="0.3">
      <c r="B22" s="8" t="s">
        <v>612</v>
      </c>
      <c r="C22" s="180" t="s">
        <v>2303</v>
      </c>
      <c r="D22" s="7" t="str">
        <f>'[1]SCHED 2B-1_AN'!D6</f>
        <v xml:space="preserve">FUNCTIONAL REPAIR SCHEDULE </v>
      </c>
      <c r="E22" s="195"/>
      <c r="F22" s="172"/>
    </row>
    <row r="23" spans="2:6" s="183" customFormat="1" ht="20.25" customHeight="1" x14ac:dyDescent="0.3">
      <c r="B23" s="8"/>
      <c r="C23" s="180"/>
      <c r="D23" s="7"/>
      <c r="E23" s="195"/>
      <c r="F23" s="172"/>
    </row>
    <row r="24" spans="2:6" s="183" customFormat="1" ht="20.25" customHeight="1" x14ac:dyDescent="0.3">
      <c r="B24" s="8" t="s">
        <v>613</v>
      </c>
      <c r="C24" s="180" t="s">
        <v>2303</v>
      </c>
      <c r="D24" s="7" t="str">
        <f>'[1]SCHED 2B-2_AN'!D6</f>
        <v>FUNCTIONAL REPAIR SCHEDULE (continued)</v>
      </c>
      <c r="E24" s="195"/>
      <c r="F24" s="172"/>
    </row>
    <row r="25" spans="2:6" s="183" customFormat="1" ht="20.25" customHeight="1" x14ac:dyDescent="0.3">
      <c r="B25" s="8"/>
      <c r="C25" s="180"/>
      <c r="D25" s="7"/>
      <c r="E25" s="195"/>
      <c r="F25" s="172"/>
    </row>
    <row r="26" spans="2:6" s="183" customFormat="1" ht="20.25" customHeight="1" x14ac:dyDescent="0.3">
      <c r="B26" s="8" t="s">
        <v>614</v>
      </c>
      <c r="C26" s="180" t="s">
        <v>2303</v>
      </c>
      <c r="D26" s="7" t="str">
        <f>'[1]SCHED 2B-3_AN'!D6</f>
        <v>FUNCTIONAL REPAIR SCHEDULE (continued)</v>
      </c>
      <c r="E26" s="195"/>
      <c r="F26" s="172"/>
    </row>
    <row r="27" spans="2:6" s="183" customFormat="1" ht="20.25" customHeight="1" x14ac:dyDescent="0.3">
      <c r="B27" s="8"/>
      <c r="C27" s="180"/>
      <c r="D27" s="7"/>
      <c r="E27" s="195"/>
      <c r="F27" s="172"/>
    </row>
    <row r="28" spans="2:6" s="183" customFormat="1" ht="20.25" customHeight="1" x14ac:dyDescent="0.3">
      <c r="B28" s="8" t="s">
        <v>615</v>
      </c>
      <c r="C28" s="180" t="s">
        <v>2303</v>
      </c>
      <c r="D28" s="7" t="str">
        <f>'[1]SCHED 2B-4_AN'!D6</f>
        <v xml:space="preserve">FUNCTIONAL REPAIR SCHEDULE </v>
      </c>
      <c r="E28" s="195"/>
      <c r="F28" s="172"/>
    </row>
    <row r="29" spans="2:6" s="183" customFormat="1" ht="20.25" customHeight="1" x14ac:dyDescent="0.3">
      <c r="B29" s="8"/>
      <c r="C29" s="180"/>
      <c r="D29" s="7"/>
      <c r="E29" s="195"/>
      <c r="F29" s="172"/>
    </row>
    <row r="30" spans="2:6" s="183" customFormat="1" ht="20.25" customHeight="1" x14ac:dyDescent="0.3">
      <c r="B30" s="8" t="s">
        <v>616</v>
      </c>
      <c r="C30" s="180" t="s">
        <v>2303</v>
      </c>
      <c r="D30" s="7" t="str">
        <f>'[1]SCHEDULE 3B-1_AN'!D6</f>
        <v>MAINTENANCE SERVICE SCHEDULE</v>
      </c>
      <c r="E30" s="195"/>
      <c r="F30" s="172"/>
    </row>
    <row r="31" spans="2:6" s="183" customFormat="1" ht="20.25" customHeight="1" x14ac:dyDescent="0.3">
      <c r="B31" s="8"/>
      <c r="C31" s="180"/>
      <c r="D31" s="7"/>
      <c r="E31" s="195"/>
      <c r="F31" s="172"/>
    </row>
    <row r="32" spans="2:6" s="183" customFormat="1" ht="20.25" customHeight="1" thickBot="1" x14ac:dyDescent="0.35">
      <c r="B32" s="8"/>
      <c r="C32" s="190"/>
      <c r="D32" s="191"/>
      <c r="E32" s="196"/>
      <c r="F32" s="174"/>
    </row>
    <row r="33" spans="2:6" s="183" customFormat="1" ht="24.9" customHeight="1" thickTop="1" thickBot="1" x14ac:dyDescent="0.35">
      <c r="B33" s="357" t="s">
        <v>2305</v>
      </c>
      <c r="C33" s="358"/>
      <c r="D33" s="358"/>
      <c r="E33" s="359"/>
      <c r="F33" s="176"/>
    </row>
    <row r="34" spans="2:6" s="183" customFormat="1" ht="6" customHeight="1" thickTop="1" x14ac:dyDescent="0.3">
      <c r="B34" s="116"/>
      <c r="C34" s="6"/>
      <c r="D34" s="6"/>
      <c r="E34" s="6"/>
      <c r="F34" s="188"/>
    </row>
  </sheetData>
  <mergeCells count="7">
    <mergeCell ref="B33:E33"/>
    <mergeCell ref="B2:F2"/>
    <mergeCell ref="F4:G4"/>
    <mergeCell ref="B6:C6"/>
    <mergeCell ref="D6:F6"/>
    <mergeCell ref="B7:E7"/>
    <mergeCell ref="C8:E8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62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D93A6-B999-4A86-9DA0-00CAF4731381}">
  <sheetPr>
    <tabColor theme="5" tint="0.39997558519241921"/>
    <pageSetUpPr fitToPage="1"/>
  </sheetPr>
  <dimension ref="B1:H137"/>
  <sheetViews>
    <sheetView view="pageBreakPreview" topLeftCell="B1" zoomScale="90" zoomScaleNormal="70" zoomScaleSheetLayoutView="9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8.95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[1]SUMMARY!F4</f>
        <v>ALFRED NZO DISTRICT</v>
      </c>
    </row>
    <row r="4" spans="2:8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620</v>
      </c>
      <c r="D6" s="200" t="s">
        <v>621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44.25" customHeight="1" x14ac:dyDescent="0.3">
      <c r="B9" s="203">
        <v>1</v>
      </c>
      <c r="C9" s="203" t="s">
        <v>628</v>
      </c>
      <c r="D9" s="204" t="s">
        <v>629</v>
      </c>
      <c r="E9" s="205"/>
      <c r="F9" s="205"/>
      <c r="G9" s="206"/>
      <c r="H9" s="206"/>
    </row>
    <row r="10" spans="2:8" s="183" customFormat="1" ht="24.9" customHeight="1" x14ac:dyDescent="0.3">
      <c r="B10" s="207" t="s">
        <v>630</v>
      </c>
      <c r="C10" s="208"/>
      <c r="D10" s="209" t="s">
        <v>2306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633</v>
      </c>
      <c r="C11" s="208"/>
      <c r="D11" s="209" t="s">
        <v>2307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635</v>
      </c>
      <c r="C12" s="208"/>
      <c r="D12" s="213" t="s">
        <v>2308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637</v>
      </c>
      <c r="C13" s="208"/>
      <c r="D13" s="209" t="s">
        <v>2309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639</v>
      </c>
      <c r="C14" s="208"/>
      <c r="D14" s="209" t="s">
        <v>2310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641</v>
      </c>
      <c r="C15" s="208"/>
      <c r="D15" s="209" t="s">
        <v>2311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643</v>
      </c>
      <c r="C16" s="208"/>
      <c r="D16" s="209" t="s">
        <v>2312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645</v>
      </c>
      <c r="C17" s="208"/>
      <c r="D17" s="209" t="s">
        <v>2313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647</v>
      </c>
      <c r="C18" s="208"/>
      <c r="D18" s="209" t="s">
        <v>2314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649</v>
      </c>
      <c r="C19" s="208"/>
      <c r="D19" s="209" t="s">
        <v>2315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651</v>
      </c>
      <c r="C20" s="208"/>
      <c r="D20" s="209" t="s">
        <v>2316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653</v>
      </c>
      <c r="C21" s="208"/>
      <c r="D21" s="209" t="s">
        <v>2317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655</v>
      </c>
      <c r="C22" s="208"/>
      <c r="D22" s="209" t="s">
        <v>2318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657</v>
      </c>
      <c r="C23" s="208"/>
      <c r="D23" s="209" t="s">
        <v>2319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659</v>
      </c>
      <c r="C24" s="208"/>
      <c r="D24" s="209" t="s">
        <v>2320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661</v>
      </c>
      <c r="C25" s="208"/>
      <c r="D25" s="209" t="s">
        <v>2321</v>
      </c>
      <c r="E25" s="210" t="s">
        <v>632</v>
      </c>
      <c r="F25" s="207">
        <v>1</v>
      </c>
      <c r="G25" s="211"/>
      <c r="H25" s="212"/>
    </row>
    <row r="26" spans="2:8" ht="24.9" customHeight="1" x14ac:dyDescent="0.3">
      <c r="B26" s="207" t="s">
        <v>663</v>
      </c>
      <c r="C26" s="208"/>
      <c r="D26" s="209" t="s">
        <v>2322</v>
      </c>
      <c r="E26" s="210" t="s">
        <v>632</v>
      </c>
      <c r="F26" s="207">
        <v>1</v>
      </c>
      <c r="G26" s="211"/>
      <c r="H26" s="212"/>
    </row>
    <row r="27" spans="2:8" ht="24.9" customHeight="1" x14ac:dyDescent="0.3">
      <c r="B27" s="207" t="s">
        <v>665</v>
      </c>
      <c r="C27" s="208"/>
      <c r="D27" s="209" t="s">
        <v>2323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667</v>
      </c>
      <c r="C28" s="208"/>
      <c r="D28" s="209" t="s">
        <v>2324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669</v>
      </c>
      <c r="C29" s="208"/>
      <c r="D29" s="209" t="s">
        <v>2325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671</v>
      </c>
      <c r="C30" s="208"/>
      <c r="D30" s="209" t="s">
        <v>2326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673</v>
      </c>
      <c r="C31" s="208"/>
      <c r="D31" s="209" t="s">
        <v>2327</v>
      </c>
      <c r="E31" s="210" t="s">
        <v>632</v>
      </c>
      <c r="F31" s="207">
        <v>1</v>
      </c>
      <c r="G31" s="211"/>
      <c r="H31" s="212"/>
    </row>
    <row r="32" spans="2:8" ht="24.9" customHeight="1" x14ac:dyDescent="0.3">
      <c r="B32" s="207" t="s">
        <v>675</v>
      </c>
      <c r="C32" s="208"/>
      <c r="D32" s="209" t="s">
        <v>2328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677</v>
      </c>
      <c r="C33" s="208"/>
      <c r="D33" s="209" t="s">
        <v>2329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679</v>
      </c>
      <c r="C34" s="208"/>
      <c r="D34" s="209" t="s">
        <v>2330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681</v>
      </c>
      <c r="C35" s="208"/>
      <c r="D35" s="209" t="s">
        <v>2331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683</v>
      </c>
      <c r="C36" s="208"/>
      <c r="D36" s="209" t="s">
        <v>2332</v>
      </c>
      <c r="E36" s="210" t="s">
        <v>632</v>
      </c>
      <c r="F36" s="207">
        <v>1</v>
      </c>
      <c r="G36" s="211"/>
      <c r="H36" s="212"/>
    </row>
    <row r="37" spans="2:8" ht="24.9" customHeight="1" x14ac:dyDescent="0.3">
      <c r="B37" s="207" t="s">
        <v>685</v>
      </c>
      <c r="C37" s="208"/>
      <c r="D37" s="209" t="s">
        <v>2333</v>
      </c>
      <c r="E37" s="210" t="s">
        <v>632</v>
      </c>
      <c r="F37" s="207">
        <v>1</v>
      </c>
      <c r="G37" s="211"/>
      <c r="H37" s="212"/>
    </row>
    <row r="38" spans="2:8" ht="24.9" customHeight="1" x14ac:dyDescent="0.3">
      <c r="B38" s="207" t="s">
        <v>687</v>
      </c>
      <c r="C38" s="208"/>
      <c r="D38" s="209" t="s">
        <v>2334</v>
      </c>
      <c r="E38" s="210" t="s">
        <v>632</v>
      </c>
      <c r="F38" s="207">
        <v>1</v>
      </c>
      <c r="G38" s="211"/>
      <c r="H38" s="212"/>
    </row>
    <row r="39" spans="2:8" ht="24.9" customHeight="1" x14ac:dyDescent="0.3">
      <c r="B39" s="207" t="s">
        <v>689</v>
      </c>
      <c r="C39" s="208"/>
      <c r="D39" s="209" t="s">
        <v>2335</v>
      </c>
      <c r="E39" s="210" t="s">
        <v>632</v>
      </c>
      <c r="F39" s="207">
        <v>1</v>
      </c>
      <c r="G39" s="211"/>
      <c r="H39" s="212"/>
    </row>
    <row r="40" spans="2:8" ht="24.9" customHeight="1" x14ac:dyDescent="0.3">
      <c r="B40" s="207" t="s">
        <v>691</v>
      </c>
      <c r="C40" s="208"/>
      <c r="D40" s="209" t="s">
        <v>2336</v>
      </c>
      <c r="E40" s="210" t="s">
        <v>632</v>
      </c>
      <c r="F40" s="207">
        <v>1</v>
      </c>
      <c r="G40" s="211"/>
      <c r="H40" s="212"/>
    </row>
    <row r="41" spans="2:8" ht="24.9" customHeight="1" x14ac:dyDescent="0.3">
      <c r="B41" s="207" t="s">
        <v>693</v>
      </c>
      <c r="C41" s="208"/>
      <c r="D41" s="209" t="s">
        <v>2337</v>
      </c>
      <c r="E41" s="210" t="s">
        <v>632</v>
      </c>
      <c r="F41" s="207">
        <v>1</v>
      </c>
      <c r="G41" s="211"/>
      <c r="H41" s="212"/>
    </row>
    <row r="42" spans="2:8" ht="24.9" customHeight="1" x14ac:dyDescent="0.3">
      <c r="B42" s="207" t="s">
        <v>695</v>
      </c>
      <c r="C42" s="208"/>
      <c r="D42" s="209" t="s">
        <v>2338</v>
      </c>
      <c r="E42" s="210" t="s">
        <v>632</v>
      </c>
      <c r="F42" s="207">
        <v>1</v>
      </c>
      <c r="G42" s="211"/>
      <c r="H42" s="212"/>
    </row>
    <row r="43" spans="2:8" ht="24.9" customHeight="1" x14ac:dyDescent="0.3">
      <c r="B43" s="207" t="s">
        <v>697</v>
      </c>
      <c r="C43" s="208"/>
      <c r="D43" s="209" t="s">
        <v>2339</v>
      </c>
      <c r="E43" s="210" t="s">
        <v>632</v>
      </c>
      <c r="F43" s="207">
        <v>1</v>
      </c>
      <c r="G43" s="211"/>
      <c r="H43" s="212"/>
    </row>
    <row r="44" spans="2:8" ht="24.9" customHeight="1" x14ac:dyDescent="0.3">
      <c r="B44" s="207" t="s">
        <v>699</v>
      </c>
      <c r="C44" s="208"/>
      <c r="D44" s="209" t="s">
        <v>2340</v>
      </c>
      <c r="E44" s="210" t="s">
        <v>632</v>
      </c>
      <c r="F44" s="207">
        <v>1</v>
      </c>
      <c r="G44" s="211"/>
      <c r="H44" s="212"/>
    </row>
    <row r="45" spans="2:8" ht="24.9" customHeight="1" x14ac:dyDescent="0.3">
      <c r="B45" s="207" t="s">
        <v>701</v>
      </c>
      <c r="C45" s="208"/>
      <c r="D45" s="209" t="s">
        <v>2341</v>
      </c>
      <c r="E45" s="210" t="s">
        <v>632</v>
      </c>
      <c r="F45" s="207">
        <v>1</v>
      </c>
      <c r="G45" s="211"/>
      <c r="H45" s="212"/>
    </row>
    <row r="46" spans="2:8" ht="24.9" customHeight="1" x14ac:dyDescent="0.3">
      <c r="B46" s="207" t="s">
        <v>703</v>
      </c>
      <c r="C46" s="208"/>
      <c r="D46" s="209" t="s">
        <v>2342</v>
      </c>
      <c r="E46" s="210" t="s">
        <v>632</v>
      </c>
      <c r="F46" s="207">
        <v>1</v>
      </c>
      <c r="G46" s="211"/>
      <c r="H46" s="212"/>
    </row>
    <row r="47" spans="2:8" ht="24.9" customHeight="1" x14ac:dyDescent="0.3">
      <c r="B47" s="207" t="s">
        <v>705</v>
      </c>
      <c r="C47" s="208"/>
      <c r="D47" s="209" t="s">
        <v>2343</v>
      </c>
      <c r="E47" s="210" t="s">
        <v>632</v>
      </c>
      <c r="F47" s="207">
        <v>1</v>
      </c>
      <c r="G47" s="211"/>
      <c r="H47" s="212"/>
    </row>
    <row r="48" spans="2:8" ht="24.9" customHeight="1" x14ac:dyDescent="0.3">
      <c r="B48" s="207" t="s">
        <v>707</v>
      </c>
      <c r="C48" s="208"/>
      <c r="D48" s="209" t="s">
        <v>2344</v>
      </c>
      <c r="E48" s="210" t="s">
        <v>632</v>
      </c>
      <c r="F48" s="207">
        <v>1</v>
      </c>
      <c r="G48" s="211"/>
      <c r="H48" s="212"/>
    </row>
    <row r="49" spans="2:8" ht="24.9" customHeight="1" x14ac:dyDescent="0.3">
      <c r="B49" s="207" t="s">
        <v>709</v>
      </c>
      <c r="C49" s="208"/>
      <c r="D49" s="209" t="s">
        <v>2345</v>
      </c>
      <c r="E49" s="210" t="s">
        <v>632</v>
      </c>
      <c r="F49" s="207">
        <v>1</v>
      </c>
      <c r="G49" s="211"/>
      <c r="H49" s="212"/>
    </row>
    <row r="50" spans="2:8" ht="24.9" customHeight="1" x14ac:dyDescent="0.3">
      <c r="B50" s="207" t="s">
        <v>711</v>
      </c>
      <c r="C50" s="208"/>
      <c r="D50" s="209" t="s">
        <v>2346</v>
      </c>
      <c r="E50" s="210" t="s">
        <v>632</v>
      </c>
      <c r="F50" s="207">
        <v>1</v>
      </c>
      <c r="G50" s="211"/>
      <c r="H50" s="212"/>
    </row>
    <row r="51" spans="2:8" ht="24.9" customHeight="1" x14ac:dyDescent="0.3">
      <c r="B51" s="207" t="s">
        <v>713</v>
      </c>
      <c r="C51" s="208"/>
      <c r="D51" s="209" t="s">
        <v>668</v>
      </c>
      <c r="E51" s="210" t="s">
        <v>632</v>
      </c>
      <c r="F51" s="207">
        <v>1</v>
      </c>
      <c r="G51" s="211"/>
      <c r="H51" s="212"/>
    </row>
    <row r="52" spans="2:8" ht="24.9" customHeight="1" x14ac:dyDescent="0.3">
      <c r="B52" s="207" t="s">
        <v>715</v>
      </c>
      <c r="C52" s="208"/>
      <c r="D52" s="209" t="s">
        <v>2347</v>
      </c>
      <c r="E52" s="210" t="s">
        <v>632</v>
      </c>
      <c r="F52" s="207">
        <v>1</v>
      </c>
      <c r="G52" s="211"/>
      <c r="H52" s="212"/>
    </row>
    <row r="53" spans="2:8" ht="24.9" customHeight="1" x14ac:dyDescent="0.3">
      <c r="B53" s="207" t="s">
        <v>717</v>
      </c>
      <c r="C53" s="208"/>
      <c r="D53" s="209" t="s">
        <v>2348</v>
      </c>
      <c r="E53" s="210" t="s">
        <v>632</v>
      </c>
      <c r="F53" s="207">
        <v>1</v>
      </c>
      <c r="G53" s="211"/>
      <c r="H53" s="212"/>
    </row>
    <row r="54" spans="2:8" ht="24.9" customHeight="1" x14ac:dyDescent="0.3">
      <c r="B54" s="207" t="s">
        <v>719</v>
      </c>
      <c r="C54" s="208"/>
      <c r="D54" s="209" t="s">
        <v>2349</v>
      </c>
      <c r="E54" s="210" t="s">
        <v>632</v>
      </c>
      <c r="F54" s="207">
        <v>1</v>
      </c>
      <c r="G54" s="211"/>
      <c r="H54" s="212"/>
    </row>
    <row r="55" spans="2:8" ht="24.9" customHeight="1" x14ac:dyDescent="0.3">
      <c r="B55" s="207" t="s">
        <v>721</v>
      </c>
      <c r="C55" s="208"/>
      <c r="D55" s="209" t="s">
        <v>2350</v>
      </c>
      <c r="E55" s="210" t="s">
        <v>632</v>
      </c>
      <c r="F55" s="207">
        <v>1</v>
      </c>
      <c r="G55" s="211"/>
      <c r="H55" s="212"/>
    </row>
    <row r="56" spans="2:8" ht="24.9" customHeight="1" x14ac:dyDescent="0.3">
      <c r="B56" s="207" t="s">
        <v>723</v>
      </c>
      <c r="C56" s="208"/>
      <c r="D56" s="209" t="s">
        <v>2351</v>
      </c>
      <c r="E56" s="210" t="s">
        <v>632</v>
      </c>
      <c r="F56" s="207">
        <v>1</v>
      </c>
      <c r="G56" s="211"/>
      <c r="H56" s="212"/>
    </row>
    <row r="57" spans="2:8" ht="24.9" customHeight="1" x14ac:dyDescent="0.3">
      <c r="B57" s="207" t="s">
        <v>725</v>
      </c>
      <c r="C57" s="208"/>
      <c r="D57" s="209" t="s">
        <v>2352</v>
      </c>
      <c r="E57" s="210" t="s">
        <v>632</v>
      </c>
      <c r="F57" s="207">
        <v>1</v>
      </c>
      <c r="G57" s="211"/>
      <c r="H57" s="212"/>
    </row>
    <row r="58" spans="2:8" ht="24.9" customHeight="1" x14ac:dyDescent="0.3">
      <c r="B58" s="207" t="s">
        <v>727</v>
      </c>
      <c r="C58" s="208"/>
      <c r="D58" s="209" t="s">
        <v>2353</v>
      </c>
      <c r="E58" s="210" t="s">
        <v>632</v>
      </c>
      <c r="F58" s="207">
        <v>1</v>
      </c>
      <c r="G58" s="211"/>
      <c r="H58" s="212"/>
    </row>
    <row r="59" spans="2:8" ht="24.9" customHeight="1" x14ac:dyDescent="0.3">
      <c r="B59" s="207" t="s">
        <v>729</v>
      </c>
      <c r="C59" s="208"/>
      <c r="D59" s="209" t="s">
        <v>2354</v>
      </c>
      <c r="E59" s="210" t="s">
        <v>632</v>
      </c>
      <c r="F59" s="207">
        <v>1</v>
      </c>
      <c r="G59" s="211"/>
      <c r="H59" s="212"/>
    </row>
    <row r="60" spans="2:8" ht="24.9" customHeight="1" x14ac:dyDescent="0.3">
      <c r="B60" s="207" t="s">
        <v>731</v>
      </c>
      <c r="C60" s="208"/>
      <c r="D60" s="209" t="s">
        <v>2355</v>
      </c>
      <c r="E60" s="210" t="s">
        <v>632</v>
      </c>
      <c r="F60" s="207">
        <v>1</v>
      </c>
      <c r="G60" s="211"/>
      <c r="H60" s="212"/>
    </row>
    <row r="61" spans="2:8" ht="24.9" customHeight="1" x14ac:dyDescent="0.3">
      <c r="B61" s="207" t="s">
        <v>733</v>
      </c>
      <c r="C61" s="208"/>
      <c r="D61" s="209" t="s">
        <v>2356</v>
      </c>
      <c r="E61" s="210" t="s">
        <v>632</v>
      </c>
      <c r="F61" s="207">
        <v>1</v>
      </c>
      <c r="G61" s="211"/>
      <c r="H61" s="212"/>
    </row>
    <row r="62" spans="2:8" ht="24.9" customHeight="1" x14ac:dyDescent="0.3">
      <c r="B62" s="207" t="s">
        <v>735</v>
      </c>
      <c r="C62" s="208"/>
      <c r="D62" s="209" t="s">
        <v>2357</v>
      </c>
      <c r="E62" s="210" t="s">
        <v>632</v>
      </c>
      <c r="F62" s="207">
        <v>1</v>
      </c>
      <c r="G62" s="211"/>
      <c r="H62" s="212"/>
    </row>
    <row r="63" spans="2:8" ht="24.9" customHeight="1" x14ac:dyDescent="0.3">
      <c r="B63" s="207" t="s">
        <v>737</v>
      </c>
      <c r="C63" s="208"/>
      <c r="D63" s="209" t="s">
        <v>2358</v>
      </c>
      <c r="E63" s="210" t="s">
        <v>632</v>
      </c>
      <c r="F63" s="207">
        <v>1</v>
      </c>
      <c r="G63" s="211"/>
      <c r="H63" s="212"/>
    </row>
    <row r="64" spans="2:8" ht="24.9" customHeight="1" x14ac:dyDescent="0.3">
      <c r="B64" s="207" t="s">
        <v>739</v>
      </c>
      <c r="C64" s="208"/>
      <c r="D64" s="209" t="s">
        <v>2359</v>
      </c>
      <c r="E64" s="210" t="s">
        <v>632</v>
      </c>
      <c r="F64" s="207">
        <v>1</v>
      </c>
      <c r="G64" s="211"/>
      <c r="H64" s="212"/>
    </row>
    <row r="65" spans="2:8" ht="24.9" customHeight="1" x14ac:dyDescent="0.3">
      <c r="B65" s="207" t="s">
        <v>741</v>
      </c>
      <c r="C65" s="208"/>
      <c r="D65" s="209" t="s">
        <v>2360</v>
      </c>
      <c r="E65" s="210" t="s">
        <v>632</v>
      </c>
      <c r="F65" s="207">
        <v>1</v>
      </c>
      <c r="G65" s="211"/>
      <c r="H65" s="212"/>
    </row>
    <row r="66" spans="2:8" ht="24.9" customHeight="1" x14ac:dyDescent="0.3">
      <c r="B66" s="207" t="s">
        <v>743</v>
      </c>
      <c r="C66" s="208"/>
      <c r="D66" s="209" t="s">
        <v>2361</v>
      </c>
      <c r="E66" s="210" t="s">
        <v>632</v>
      </c>
      <c r="F66" s="207">
        <v>1</v>
      </c>
      <c r="G66" s="211"/>
      <c r="H66" s="212"/>
    </row>
    <row r="67" spans="2:8" ht="24.9" customHeight="1" x14ac:dyDescent="0.3">
      <c r="B67" s="207" t="s">
        <v>745</v>
      </c>
      <c r="C67" s="208"/>
      <c r="D67" s="209" t="s">
        <v>2362</v>
      </c>
      <c r="E67" s="210" t="s">
        <v>632</v>
      </c>
      <c r="F67" s="207">
        <v>1</v>
      </c>
      <c r="G67" s="211"/>
      <c r="H67" s="212"/>
    </row>
    <row r="68" spans="2:8" ht="24.9" customHeight="1" x14ac:dyDescent="0.3">
      <c r="B68" s="207" t="s">
        <v>747</v>
      </c>
      <c r="C68" s="208"/>
      <c r="D68" s="209" t="s">
        <v>2363</v>
      </c>
      <c r="E68" s="210" t="s">
        <v>632</v>
      </c>
      <c r="F68" s="207">
        <v>1</v>
      </c>
      <c r="G68" s="211"/>
      <c r="H68" s="212"/>
    </row>
    <row r="69" spans="2:8" ht="24.9" customHeight="1" x14ac:dyDescent="0.3">
      <c r="B69" s="207" t="s">
        <v>749</v>
      </c>
      <c r="C69" s="208"/>
      <c r="D69" s="209" t="s">
        <v>2364</v>
      </c>
      <c r="E69" s="210" t="s">
        <v>632</v>
      </c>
      <c r="F69" s="207">
        <v>1</v>
      </c>
      <c r="G69" s="211"/>
      <c r="H69" s="212"/>
    </row>
    <row r="70" spans="2:8" ht="24.9" customHeight="1" x14ac:dyDescent="0.3">
      <c r="B70" s="207" t="s">
        <v>751</v>
      </c>
      <c r="C70" s="208"/>
      <c r="D70" s="209" t="s">
        <v>2365</v>
      </c>
      <c r="E70" s="210" t="s">
        <v>632</v>
      </c>
      <c r="F70" s="207">
        <v>1</v>
      </c>
      <c r="G70" s="211"/>
      <c r="H70" s="212"/>
    </row>
    <row r="71" spans="2:8" ht="24.9" customHeight="1" x14ac:dyDescent="0.3">
      <c r="B71" s="207" t="s">
        <v>753</v>
      </c>
      <c r="C71" s="208"/>
      <c r="D71" s="209" t="s">
        <v>2366</v>
      </c>
      <c r="E71" s="210" t="s">
        <v>632</v>
      </c>
      <c r="F71" s="207">
        <v>1</v>
      </c>
      <c r="G71" s="211"/>
      <c r="H71" s="212"/>
    </row>
    <row r="72" spans="2:8" ht="24.9" customHeight="1" x14ac:dyDescent="0.3">
      <c r="B72" s="207" t="s">
        <v>755</v>
      </c>
      <c r="C72" s="208"/>
      <c r="D72" s="209" t="s">
        <v>2367</v>
      </c>
      <c r="E72" s="210" t="s">
        <v>632</v>
      </c>
      <c r="F72" s="207">
        <v>1</v>
      </c>
      <c r="G72" s="211"/>
      <c r="H72" s="212"/>
    </row>
    <row r="73" spans="2:8" ht="24.9" customHeight="1" x14ac:dyDescent="0.3">
      <c r="B73" s="207" t="s">
        <v>757</v>
      </c>
      <c r="C73" s="208"/>
      <c r="D73" s="209" t="s">
        <v>2368</v>
      </c>
      <c r="E73" s="210" t="s">
        <v>632</v>
      </c>
      <c r="F73" s="207">
        <v>1</v>
      </c>
      <c r="G73" s="211"/>
      <c r="H73" s="212"/>
    </row>
    <row r="74" spans="2:8" ht="24.9" customHeight="1" x14ac:dyDescent="0.3">
      <c r="B74" s="207" t="s">
        <v>759</v>
      </c>
      <c r="C74" s="208"/>
      <c r="D74" s="209" t="s">
        <v>2369</v>
      </c>
      <c r="E74" s="210" t="s">
        <v>632</v>
      </c>
      <c r="F74" s="207">
        <v>1</v>
      </c>
      <c r="G74" s="211"/>
      <c r="H74" s="212"/>
    </row>
    <row r="75" spans="2:8" ht="24.9" customHeight="1" x14ac:dyDescent="0.3">
      <c r="B75" s="207" t="s">
        <v>761</v>
      </c>
      <c r="C75" s="208"/>
      <c r="D75" s="209" t="s">
        <v>2370</v>
      </c>
      <c r="E75" s="210" t="s">
        <v>632</v>
      </c>
      <c r="F75" s="207">
        <v>1</v>
      </c>
      <c r="G75" s="211"/>
      <c r="H75" s="212"/>
    </row>
    <row r="76" spans="2:8" ht="24.9" customHeight="1" x14ac:dyDescent="0.3">
      <c r="B76" s="207" t="s">
        <v>763</v>
      </c>
      <c r="C76" s="208"/>
      <c r="D76" s="209" t="s">
        <v>2371</v>
      </c>
      <c r="E76" s="210" t="s">
        <v>632</v>
      </c>
      <c r="F76" s="207">
        <v>1</v>
      </c>
      <c r="G76" s="211"/>
      <c r="H76" s="212"/>
    </row>
    <row r="77" spans="2:8" ht="24.9" customHeight="1" x14ac:dyDescent="0.3">
      <c r="B77" s="207" t="s">
        <v>765</v>
      </c>
      <c r="C77" s="208"/>
      <c r="D77" s="209" t="s">
        <v>2372</v>
      </c>
      <c r="E77" s="210" t="s">
        <v>632</v>
      </c>
      <c r="F77" s="207">
        <v>1</v>
      </c>
      <c r="G77" s="211"/>
      <c r="H77" s="212"/>
    </row>
    <row r="78" spans="2:8" ht="24.9" customHeight="1" x14ac:dyDescent="0.3">
      <c r="B78" s="207" t="s">
        <v>767</v>
      </c>
      <c r="C78" s="208"/>
      <c r="D78" s="209" t="s">
        <v>2373</v>
      </c>
      <c r="E78" s="210" t="s">
        <v>632</v>
      </c>
      <c r="F78" s="207">
        <v>1</v>
      </c>
      <c r="G78" s="211"/>
      <c r="H78" s="212"/>
    </row>
    <row r="79" spans="2:8" ht="24.9" customHeight="1" x14ac:dyDescent="0.3">
      <c r="B79" s="207" t="s">
        <v>769</v>
      </c>
      <c r="C79" s="208"/>
      <c r="D79" s="209" t="s">
        <v>2374</v>
      </c>
      <c r="E79" s="210" t="s">
        <v>632</v>
      </c>
      <c r="F79" s="207">
        <v>1</v>
      </c>
      <c r="G79" s="211"/>
      <c r="H79" s="212"/>
    </row>
    <row r="80" spans="2:8" ht="24.9" customHeight="1" x14ac:dyDescent="0.3">
      <c r="B80" s="207" t="s">
        <v>771</v>
      </c>
      <c r="C80" s="208"/>
      <c r="D80" s="209" t="s">
        <v>2375</v>
      </c>
      <c r="E80" s="210" t="s">
        <v>632</v>
      </c>
      <c r="F80" s="207">
        <v>1</v>
      </c>
      <c r="G80" s="211"/>
      <c r="H80" s="212"/>
    </row>
    <row r="81" spans="2:8" ht="24.9" customHeight="1" x14ac:dyDescent="0.3">
      <c r="B81" s="207" t="s">
        <v>773</v>
      </c>
      <c r="C81" s="208"/>
      <c r="D81" s="209" t="s">
        <v>2376</v>
      </c>
      <c r="E81" s="210" t="s">
        <v>632</v>
      </c>
      <c r="F81" s="207">
        <v>1</v>
      </c>
      <c r="G81" s="211"/>
      <c r="H81" s="212"/>
    </row>
    <row r="82" spans="2:8" ht="24.9" customHeight="1" x14ac:dyDescent="0.3">
      <c r="B82" s="207" t="s">
        <v>775</v>
      </c>
      <c r="C82" s="208"/>
      <c r="D82" s="209" t="s">
        <v>2377</v>
      </c>
      <c r="E82" s="210" t="s">
        <v>632</v>
      </c>
      <c r="F82" s="207">
        <v>1</v>
      </c>
      <c r="G82" s="211"/>
      <c r="H82" s="212"/>
    </row>
    <row r="83" spans="2:8" ht="24.9" customHeight="1" x14ac:dyDescent="0.3">
      <c r="B83" s="207" t="s">
        <v>777</v>
      </c>
      <c r="C83" s="208"/>
      <c r="D83" s="209" t="s">
        <v>2378</v>
      </c>
      <c r="E83" s="210" t="s">
        <v>632</v>
      </c>
      <c r="F83" s="207">
        <v>1</v>
      </c>
      <c r="G83" s="211"/>
      <c r="H83" s="212"/>
    </row>
    <row r="84" spans="2:8" ht="24.9" customHeight="1" x14ac:dyDescent="0.3">
      <c r="B84" s="207" t="s">
        <v>779</v>
      </c>
      <c r="C84" s="208"/>
      <c r="D84" s="209" t="s">
        <v>2379</v>
      </c>
      <c r="E84" s="210" t="s">
        <v>632</v>
      </c>
      <c r="F84" s="207">
        <v>1</v>
      </c>
      <c r="G84" s="211"/>
      <c r="H84" s="212"/>
    </row>
    <row r="85" spans="2:8" ht="24.9" customHeight="1" x14ac:dyDescent="0.3">
      <c r="B85" s="207" t="s">
        <v>781</v>
      </c>
      <c r="C85" s="208"/>
      <c r="D85" s="209" t="s">
        <v>2380</v>
      </c>
      <c r="E85" s="210" t="s">
        <v>632</v>
      </c>
      <c r="F85" s="207">
        <v>1</v>
      </c>
      <c r="G85" s="211"/>
      <c r="H85" s="212"/>
    </row>
    <row r="86" spans="2:8" ht="24.9" customHeight="1" x14ac:dyDescent="0.3">
      <c r="B86" s="207" t="s">
        <v>783</v>
      </c>
      <c r="C86" s="208"/>
      <c r="D86" s="209" t="s">
        <v>2381</v>
      </c>
      <c r="E86" s="210" t="s">
        <v>632</v>
      </c>
      <c r="F86" s="207">
        <v>1</v>
      </c>
      <c r="G86" s="211"/>
      <c r="H86" s="212"/>
    </row>
    <row r="87" spans="2:8" ht="24.9" customHeight="1" x14ac:dyDescent="0.3">
      <c r="B87" s="207" t="s">
        <v>785</v>
      </c>
      <c r="C87" s="208"/>
      <c r="D87" s="209" t="s">
        <v>2382</v>
      </c>
      <c r="E87" s="210" t="s">
        <v>632</v>
      </c>
      <c r="F87" s="207">
        <v>1</v>
      </c>
      <c r="G87" s="211"/>
      <c r="H87" s="212"/>
    </row>
    <row r="88" spans="2:8" ht="24.9" customHeight="1" x14ac:dyDescent="0.3">
      <c r="B88" s="207" t="s">
        <v>787</v>
      </c>
      <c r="C88" s="208"/>
      <c r="D88" s="209" t="s">
        <v>2383</v>
      </c>
      <c r="E88" s="210" t="s">
        <v>632</v>
      </c>
      <c r="F88" s="207">
        <v>1</v>
      </c>
      <c r="G88" s="211"/>
      <c r="H88" s="212"/>
    </row>
    <row r="89" spans="2:8" ht="24.9" customHeight="1" x14ac:dyDescent="0.3">
      <c r="B89" s="207" t="s">
        <v>789</v>
      </c>
      <c r="C89" s="208"/>
      <c r="D89" s="209" t="s">
        <v>2384</v>
      </c>
      <c r="E89" s="210" t="s">
        <v>632</v>
      </c>
      <c r="F89" s="207">
        <v>1</v>
      </c>
      <c r="G89" s="211"/>
      <c r="H89" s="212"/>
    </row>
    <row r="90" spans="2:8" ht="24.9" customHeight="1" x14ac:dyDescent="0.3">
      <c r="B90" s="207" t="s">
        <v>791</v>
      </c>
      <c r="C90" s="208"/>
      <c r="D90" s="209" t="s">
        <v>2385</v>
      </c>
      <c r="E90" s="210" t="s">
        <v>632</v>
      </c>
      <c r="F90" s="207">
        <v>1</v>
      </c>
      <c r="G90" s="211"/>
      <c r="H90" s="212"/>
    </row>
    <row r="91" spans="2:8" ht="24.9" customHeight="1" x14ac:dyDescent="0.3">
      <c r="B91" s="207" t="s">
        <v>793</v>
      </c>
      <c r="C91" s="208"/>
      <c r="D91" s="209" t="s">
        <v>2386</v>
      </c>
      <c r="E91" s="210" t="s">
        <v>632</v>
      </c>
      <c r="F91" s="207">
        <v>1</v>
      </c>
      <c r="G91" s="211"/>
      <c r="H91" s="212"/>
    </row>
    <row r="92" spans="2:8" ht="24.9" customHeight="1" x14ac:dyDescent="0.3">
      <c r="B92" s="207" t="s">
        <v>795</v>
      </c>
      <c r="C92" s="208"/>
      <c r="D92" s="209" t="s">
        <v>2387</v>
      </c>
      <c r="E92" s="210" t="s">
        <v>632</v>
      </c>
      <c r="F92" s="207">
        <v>1</v>
      </c>
      <c r="G92" s="211"/>
      <c r="H92" s="212"/>
    </row>
    <row r="93" spans="2:8" ht="24.9" customHeight="1" x14ac:dyDescent="0.3">
      <c r="B93" s="207" t="s">
        <v>797</v>
      </c>
      <c r="C93" s="208"/>
      <c r="D93" s="209" t="s">
        <v>2388</v>
      </c>
      <c r="E93" s="210" t="s">
        <v>632</v>
      </c>
      <c r="F93" s="207">
        <v>1</v>
      </c>
      <c r="G93" s="211"/>
      <c r="H93" s="212"/>
    </row>
    <row r="94" spans="2:8" ht="24.9" customHeight="1" x14ac:dyDescent="0.3">
      <c r="B94" s="207" t="s">
        <v>799</v>
      </c>
      <c r="C94" s="208"/>
      <c r="D94" s="209" t="s">
        <v>2389</v>
      </c>
      <c r="E94" s="210" t="s">
        <v>632</v>
      </c>
      <c r="F94" s="207">
        <v>1</v>
      </c>
      <c r="G94" s="211"/>
      <c r="H94" s="212"/>
    </row>
    <row r="95" spans="2:8" ht="24.9" customHeight="1" x14ac:dyDescent="0.3">
      <c r="B95" s="207" t="s">
        <v>801</v>
      </c>
      <c r="C95" s="208"/>
      <c r="D95" s="209" t="s">
        <v>2390</v>
      </c>
      <c r="E95" s="210" t="s">
        <v>632</v>
      </c>
      <c r="F95" s="207">
        <v>1</v>
      </c>
      <c r="G95" s="211"/>
      <c r="H95" s="212"/>
    </row>
    <row r="96" spans="2:8" ht="24.9" customHeight="1" x14ac:dyDescent="0.3">
      <c r="B96" s="207" t="s">
        <v>803</v>
      </c>
      <c r="C96" s="208"/>
      <c r="D96" s="209" t="s">
        <v>2391</v>
      </c>
      <c r="E96" s="210" t="s">
        <v>632</v>
      </c>
      <c r="F96" s="207">
        <v>1</v>
      </c>
      <c r="G96" s="211"/>
      <c r="H96" s="212"/>
    </row>
    <row r="97" spans="2:8" ht="24.9" customHeight="1" x14ac:dyDescent="0.3">
      <c r="B97" s="207" t="s">
        <v>805</v>
      </c>
      <c r="C97" s="208"/>
      <c r="D97" s="209" t="s">
        <v>2392</v>
      </c>
      <c r="E97" s="210" t="s">
        <v>632</v>
      </c>
      <c r="F97" s="207">
        <v>1</v>
      </c>
      <c r="G97" s="211"/>
      <c r="H97" s="212"/>
    </row>
    <row r="98" spans="2:8" ht="24.9" customHeight="1" x14ac:dyDescent="0.3">
      <c r="B98" s="207"/>
      <c r="C98" s="208"/>
      <c r="D98" s="209"/>
      <c r="E98" s="210"/>
      <c r="F98" s="207"/>
      <c r="G98" s="211"/>
      <c r="H98" s="212"/>
    </row>
    <row r="99" spans="2:8" ht="24.9" customHeight="1" thickBot="1" x14ac:dyDescent="0.35">
      <c r="B99" s="207"/>
      <c r="C99" s="208"/>
      <c r="D99" s="214"/>
      <c r="E99" s="210"/>
      <c r="F99" s="207"/>
      <c r="G99" s="211"/>
      <c r="H99" s="212"/>
    </row>
    <row r="100" spans="2:8" ht="24.9" customHeight="1" thickBot="1" x14ac:dyDescent="0.3">
      <c r="B100" s="215" t="s">
        <v>967</v>
      </c>
      <c r="C100" s="215"/>
      <c r="D100" s="215"/>
      <c r="E100" s="215"/>
      <c r="F100" s="215"/>
      <c r="G100" s="216"/>
      <c r="H100" s="217"/>
    </row>
    <row r="101" spans="2:8" x14ac:dyDescent="0.25">
      <c r="B101" s="201"/>
      <c r="C101" s="201"/>
      <c r="D101" s="201"/>
      <c r="E101" s="201"/>
      <c r="F101" s="201"/>
      <c r="G101" s="193"/>
      <c r="H101" s="193"/>
    </row>
    <row r="102" spans="2:8" x14ac:dyDescent="0.25">
      <c r="B102" s="201"/>
      <c r="C102" s="201"/>
      <c r="D102" s="201"/>
      <c r="E102" s="201"/>
      <c r="F102" s="201"/>
      <c r="G102" s="193"/>
      <c r="H102" s="193"/>
    </row>
    <row r="103" spans="2:8" x14ac:dyDescent="0.25">
      <c r="B103" s="201"/>
      <c r="C103" s="201"/>
      <c r="D103" s="201"/>
      <c r="E103" s="201"/>
      <c r="F103" s="201"/>
      <c r="G103" s="193"/>
      <c r="H103" s="193"/>
    </row>
    <row r="104" spans="2:8" x14ac:dyDescent="0.25">
      <c r="B104" s="201"/>
      <c r="C104" s="201"/>
      <c r="D104" s="201"/>
      <c r="E104" s="201"/>
      <c r="F104" s="201"/>
      <c r="G104" s="193"/>
      <c r="H104" s="193"/>
    </row>
    <row r="105" spans="2:8" x14ac:dyDescent="0.25">
      <c r="B105" s="201"/>
      <c r="C105" s="201"/>
      <c r="D105" s="201"/>
      <c r="E105" s="201"/>
      <c r="F105" s="201"/>
      <c r="G105" s="193"/>
      <c r="H105" s="193"/>
    </row>
    <row r="106" spans="2:8" x14ac:dyDescent="0.25">
      <c r="B106" s="201"/>
      <c r="C106" s="201"/>
      <c r="D106" s="201"/>
      <c r="E106" s="201"/>
      <c r="F106" s="201"/>
      <c r="G106" s="193"/>
      <c r="H106" s="193"/>
    </row>
    <row r="107" spans="2:8" x14ac:dyDescent="0.25">
      <c r="B107" s="201"/>
      <c r="C107" s="201"/>
      <c r="D107" s="201"/>
      <c r="E107" s="201"/>
      <c r="F107" s="201"/>
      <c r="G107" s="193"/>
      <c r="H107" s="193"/>
    </row>
    <row r="108" spans="2:8" x14ac:dyDescent="0.25">
      <c r="B108" s="201"/>
      <c r="C108" s="201"/>
      <c r="D108" s="201"/>
      <c r="E108" s="201"/>
      <c r="F108" s="201"/>
      <c r="G108" s="193"/>
      <c r="H108" s="193"/>
    </row>
    <row r="109" spans="2:8" x14ac:dyDescent="0.25">
      <c r="B109" s="201"/>
      <c r="C109" s="201"/>
      <c r="D109" s="201"/>
      <c r="E109" s="201"/>
      <c r="F109" s="201"/>
      <c r="G109" s="193"/>
      <c r="H109" s="193"/>
    </row>
    <row r="110" spans="2:8" x14ac:dyDescent="0.25">
      <c r="B110" s="201"/>
      <c r="C110" s="201"/>
      <c r="D110" s="201"/>
      <c r="E110" s="201"/>
      <c r="F110" s="201"/>
      <c r="G110" s="193"/>
      <c r="H110" s="193"/>
    </row>
    <row r="111" spans="2:8" x14ac:dyDescent="0.25">
      <c r="B111" s="201"/>
      <c r="C111" s="201"/>
      <c r="D111" s="201"/>
      <c r="E111" s="201"/>
      <c r="F111" s="201"/>
      <c r="G111" s="193"/>
      <c r="H111" s="193"/>
    </row>
    <row r="112" spans="2:8" x14ac:dyDescent="0.25">
      <c r="B112" s="201"/>
      <c r="C112" s="201"/>
      <c r="D112" s="201"/>
      <c r="E112" s="201"/>
      <c r="F112" s="201"/>
      <c r="G112" s="193"/>
      <c r="H112" s="193"/>
    </row>
    <row r="114" spans="2:8" x14ac:dyDescent="0.25">
      <c r="B114" s="201"/>
      <c r="C114" s="201"/>
      <c r="D114" s="201"/>
      <c r="E114" s="201"/>
      <c r="F114" s="201"/>
      <c r="G114" s="193"/>
      <c r="H114" s="193"/>
    </row>
    <row r="115" spans="2:8" x14ac:dyDescent="0.25">
      <c r="B115" s="201"/>
      <c r="C115" s="201"/>
      <c r="D115" s="201"/>
      <c r="E115" s="201"/>
      <c r="F115" s="201"/>
      <c r="G115" s="193"/>
      <c r="H115" s="193"/>
    </row>
    <row r="116" spans="2:8" x14ac:dyDescent="0.25">
      <c r="B116" s="201"/>
      <c r="C116" s="201"/>
      <c r="D116" s="201"/>
      <c r="E116" s="201"/>
      <c r="F116" s="201"/>
      <c r="G116" s="193"/>
      <c r="H116" s="193"/>
    </row>
    <row r="117" spans="2:8" x14ac:dyDescent="0.25">
      <c r="B117" s="201"/>
      <c r="C117" s="201"/>
      <c r="D117" s="201"/>
      <c r="E117" s="201"/>
      <c r="F117" s="201"/>
      <c r="G117" s="193"/>
      <c r="H117" s="193"/>
    </row>
    <row r="118" spans="2:8" x14ac:dyDescent="0.25">
      <c r="B118" s="201"/>
      <c r="C118" s="201"/>
      <c r="D118" s="201"/>
      <c r="E118" s="201"/>
      <c r="F118" s="201"/>
      <c r="G118" s="193"/>
      <c r="H118" s="193"/>
    </row>
    <row r="119" spans="2:8" x14ac:dyDescent="0.25">
      <c r="B119" s="201"/>
      <c r="C119" s="201"/>
      <c r="D119" s="201"/>
      <c r="E119" s="201"/>
      <c r="F119" s="201"/>
      <c r="G119" s="193"/>
      <c r="H119" s="193"/>
    </row>
    <row r="120" spans="2:8" x14ac:dyDescent="0.25">
      <c r="B120" s="201"/>
      <c r="C120" s="201"/>
      <c r="D120" s="201"/>
      <c r="E120" s="201"/>
      <c r="F120" s="201"/>
      <c r="G120" s="193"/>
      <c r="H120" s="193"/>
    </row>
    <row r="121" spans="2:8" x14ac:dyDescent="0.25">
      <c r="B121" s="201"/>
      <c r="C121" s="201"/>
      <c r="D121" s="201"/>
      <c r="E121" s="201"/>
      <c r="F121" s="201"/>
      <c r="G121" s="193"/>
      <c r="H121" s="193"/>
    </row>
    <row r="122" spans="2:8" x14ac:dyDescent="0.25">
      <c r="B122" s="201"/>
      <c r="C122" s="201"/>
      <c r="D122" s="201"/>
      <c r="E122" s="201"/>
      <c r="F122" s="201"/>
    </row>
    <row r="123" spans="2:8" x14ac:dyDescent="0.25">
      <c r="B123" s="201"/>
      <c r="C123" s="201"/>
      <c r="D123" s="201"/>
      <c r="E123" s="201"/>
      <c r="F123" s="201"/>
    </row>
    <row r="124" spans="2:8" x14ac:dyDescent="0.25">
      <c r="B124" s="201"/>
      <c r="C124" s="201"/>
      <c r="D124" s="201"/>
      <c r="E124" s="201"/>
      <c r="F124" s="201"/>
    </row>
    <row r="125" spans="2:8" x14ac:dyDescent="0.25">
      <c r="B125" s="201"/>
      <c r="C125" s="201"/>
      <c r="D125" s="201"/>
      <c r="E125" s="201"/>
      <c r="F125" s="201"/>
    </row>
    <row r="126" spans="2:8" x14ac:dyDescent="0.25">
      <c r="B126" s="201"/>
      <c r="C126" s="201"/>
      <c r="D126" s="201"/>
      <c r="E126" s="201"/>
      <c r="F126" s="201"/>
    </row>
    <row r="127" spans="2:8" x14ac:dyDescent="0.25">
      <c r="B127" s="201"/>
      <c r="C127" s="201"/>
      <c r="D127" s="201"/>
      <c r="E127" s="201"/>
      <c r="F127" s="201"/>
    </row>
    <row r="128" spans="2:8" x14ac:dyDescent="0.25">
      <c r="B128" s="201"/>
      <c r="C128" s="201"/>
      <c r="D128" s="201"/>
      <c r="E128" s="201"/>
      <c r="F128" s="201"/>
    </row>
    <row r="129" spans="2:6" x14ac:dyDescent="0.25">
      <c r="B129" s="201"/>
      <c r="C129" s="201"/>
      <c r="D129" s="201"/>
      <c r="E129" s="201"/>
      <c r="F129" s="201"/>
    </row>
    <row r="130" spans="2:6" x14ac:dyDescent="0.25">
      <c r="B130" s="201"/>
      <c r="C130" s="201"/>
      <c r="D130" s="201"/>
      <c r="E130" s="201"/>
      <c r="F130" s="201"/>
    </row>
    <row r="131" spans="2:6" x14ac:dyDescent="0.25">
      <c r="B131" s="201"/>
      <c r="C131" s="201"/>
      <c r="D131" s="201"/>
      <c r="E131" s="201"/>
      <c r="F131" s="201"/>
    </row>
    <row r="132" spans="2:6" x14ac:dyDescent="0.25">
      <c r="B132" s="201"/>
      <c r="C132" s="201"/>
      <c r="D132" s="201"/>
      <c r="E132" s="201"/>
      <c r="F132" s="201"/>
    </row>
    <row r="133" spans="2:6" x14ac:dyDescent="0.25">
      <c r="B133" s="201"/>
      <c r="C133" s="201"/>
      <c r="D133" s="201"/>
      <c r="E133" s="201"/>
      <c r="F133" s="201"/>
    </row>
    <row r="134" spans="2:6" x14ac:dyDescent="0.25">
      <c r="B134" s="201"/>
      <c r="C134" s="201"/>
      <c r="D134" s="201"/>
      <c r="E134" s="201"/>
      <c r="F134" s="201"/>
    </row>
    <row r="135" spans="2:6" x14ac:dyDescent="0.25">
      <c r="B135" s="201"/>
      <c r="C135" s="201"/>
      <c r="D135" s="201"/>
      <c r="E135" s="201"/>
      <c r="F135" s="201"/>
    </row>
    <row r="136" spans="2:6" x14ac:dyDescent="0.25">
      <c r="B136" s="201"/>
      <c r="C136" s="201"/>
      <c r="D136" s="201"/>
      <c r="E136" s="201"/>
      <c r="F136" s="201"/>
    </row>
    <row r="137" spans="2:6" x14ac:dyDescent="0.25">
      <c r="B137" s="201"/>
      <c r="C137" s="201"/>
      <c r="D137" s="201"/>
      <c r="E137" s="201"/>
      <c r="F137" s="201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7" fitToHeight="0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43ADE-A084-4748-AB07-60D7F69A187F}">
  <sheetPr>
    <tabColor theme="5" tint="0.39997558519241921"/>
    <pageSetUpPr fitToPage="1"/>
  </sheetPr>
  <dimension ref="B1:H137"/>
  <sheetViews>
    <sheetView view="pageBreakPreview" zoomScale="90" zoomScaleNormal="70" zoomScaleSheetLayoutView="9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8.95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[1]SUMMARY!F4</f>
        <v>ALFRED NZO DISTRICT</v>
      </c>
    </row>
    <row r="4" spans="2:8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2393</v>
      </c>
      <c r="D6" s="200" t="s">
        <v>621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44.25" customHeight="1" x14ac:dyDescent="0.3">
      <c r="B9" s="203">
        <v>2</v>
      </c>
      <c r="C9" s="219" t="s">
        <v>970</v>
      </c>
      <c r="D9" s="204" t="s">
        <v>971</v>
      </c>
      <c r="E9" s="205"/>
      <c r="F9" s="205"/>
      <c r="G9" s="206"/>
      <c r="H9" s="206"/>
    </row>
    <row r="10" spans="2:8" s="183" customFormat="1" ht="24.9" customHeight="1" x14ac:dyDescent="0.3">
      <c r="B10" s="207" t="s">
        <v>630</v>
      </c>
      <c r="C10" s="208"/>
      <c r="D10" s="209" t="s">
        <v>2306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633</v>
      </c>
      <c r="C11" s="208"/>
      <c r="D11" s="209" t="s">
        <v>2307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635</v>
      </c>
      <c r="C12" s="208"/>
      <c r="D12" s="213" t="s">
        <v>2308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637</v>
      </c>
      <c r="C13" s="208"/>
      <c r="D13" s="209" t="s">
        <v>2309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639</v>
      </c>
      <c r="C14" s="208"/>
      <c r="D14" s="209" t="s">
        <v>2310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641</v>
      </c>
      <c r="C15" s="208"/>
      <c r="D15" s="209" t="s">
        <v>2311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643</v>
      </c>
      <c r="C16" s="208"/>
      <c r="D16" s="209" t="s">
        <v>2312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645</v>
      </c>
      <c r="C17" s="208"/>
      <c r="D17" s="209" t="s">
        <v>2313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647</v>
      </c>
      <c r="C18" s="208"/>
      <c r="D18" s="209" t="s">
        <v>2314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649</v>
      </c>
      <c r="C19" s="208"/>
      <c r="D19" s="209" t="s">
        <v>2315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651</v>
      </c>
      <c r="C20" s="208"/>
      <c r="D20" s="209" t="s">
        <v>2316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653</v>
      </c>
      <c r="C21" s="208"/>
      <c r="D21" s="209" t="s">
        <v>2317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655</v>
      </c>
      <c r="C22" s="208"/>
      <c r="D22" s="209" t="s">
        <v>2318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657</v>
      </c>
      <c r="C23" s="208"/>
      <c r="D23" s="209" t="s">
        <v>2319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659</v>
      </c>
      <c r="C24" s="208"/>
      <c r="D24" s="209" t="s">
        <v>2320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661</v>
      </c>
      <c r="C25" s="208"/>
      <c r="D25" s="209" t="s">
        <v>2321</v>
      </c>
      <c r="E25" s="210" t="s">
        <v>632</v>
      </c>
      <c r="F25" s="207">
        <v>1</v>
      </c>
      <c r="G25" s="211"/>
      <c r="H25" s="212"/>
    </row>
    <row r="26" spans="2:8" ht="24.9" customHeight="1" x14ac:dyDescent="0.3">
      <c r="B26" s="207" t="s">
        <v>663</v>
      </c>
      <c r="C26" s="208"/>
      <c r="D26" s="209" t="s">
        <v>2322</v>
      </c>
      <c r="E26" s="210" t="s">
        <v>632</v>
      </c>
      <c r="F26" s="207">
        <v>1</v>
      </c>
      <c r="G26" s="211"/>
      <c r="H26" s="212"/>
    </row>
    <row r="27" spans="2:8" ht="24.9" customHeight="1" x14ac:dyDescent="0.3">
      <c r="B27" s="207" t="s">
        <v>665</v>
      </c>
      <c r="C27" s="208"/>
      <c r="D27" s="209" t="s">
        <v>2323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667</v>
      </c>
      <c r="C28" s="208"/>
      <c r="D28" s="209" t="s">
        <v>2324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669</v>
      </c>
      <c r="C29" s="208"/>
      <c r="D29" s="209" t="s">
        <v>2325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671</v>
      </c>
      <c r="C30" s="208"/>
      <c r="D30" s="209" t="s">
        <v>2326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673</v>
      </c>
      <c r="C31" s="208"/>
      <c r="D31" s="209" t="s">
        <v>2327</v>
      </c>
      <c r="E31" s="210" t="s">
        <v>632</v>
      </c>
      <c r="F31" s="207">
        <v>1</v>
      </c>
      <c r="G31" s="211"/>
      <c r="H31" s="212"/>
    </row>
    <row r="32" spans="2:8" ht="24.9" customHeight="1" x14ac:dyDescent="0.3">
      <c r="B32" s="207" t="s">
        <v>675</v>
      </c>
      <c r="C32" s="208"/>
      <c r="D32" s="209" t="s">
        <v>2328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677</v>
      </c>
      <c r="C33" s="208"/>
      <c r="D33" s="209" t="s">
        <v>2329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679</v>
      </c>
      <c r="C34" s="208"/>
      <c r="D34" s="209" t="s">
        <v>2330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681</v>
      </c>
      <c r="C35" s="208"/>
      <c r="D35" s="209" t="s">
        <v>2331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683</v>
      </c>
      <c r="C36" s="208"/>
      <c r="D36" s="209" t="s">
        <v>2332</v>
      </c>
      <c r="E36" s="210" t="s">
        <v>632</v>
      </c>
      <c r="F36" s="207">
        <v>1</v>
      </c>
      <c r="G36" s="211"/>
      <c r="H36" s="212"/>
    </row>
    <row r="37" spans="2:8" ht="24.9" customHeight="1" x14ac:dyDescent="0.3">
      <c r="B37" s="207" t="s">
        <v>685</v>
      </c>
      <c r="C37" s="208"/>
      <c r="D37" s="209" t="s">
        <v>2333</v>
      </c>
      <c r="E37" s="210" t="s">
        <v>632</v>
      </c>
      <c r="F37" s="207">
        <v>1</v>
      </c>
      <c r="G37" s="211"/>
      <c r="H37" s="212"/>
    </row>
    <row r="38" spans="2:8" ht="24.9" customHeight="1" x14ac:dyDescent="0.3">
      <c r="B38" s="207" t="s">
        <v>687</v>
      </c>
      <c r="C38" s="208"/>
      <c r="D38" s="209" t="s">
        <v>2334</v>
      </c>
      <c r="E38" s="210" t="s">
        <v>632</v>
      </c>
      <c r="F38" s="207">
        <v>1</v>
      </c>
      <c r="G38" s="211"/>
      <c r="H38" s="212"/>
    </row>
    <row r="39" spans="2:8" ht="24.9" customHeight="1" x14ac:dyDescent="0.3">
      <c r="B39" s="207" t="s">
        <v>689</v>
      </c>
      <c r="C39" s="208"/>
      <c r="D39" s="209" t="s">
        <v>2335</v>
      </c>
      <c r="E39" s="210" t="s">
        <v>632</v>
      </c>
      <c r="F39" s="207">
        <v>1</v>
      </c>
      <c r="G39" s="211"/>
      <c r="H39" s="212"/>
    </row>
    <row r="40" spans="2:8" ht="24.9" customHeight="1" x14ac:dyDescent="0.3">
      <c r="B40" s="207" t="s">
        <v>691</v>
      </c>
      <c r="C40" s="208"/>
      <c r="D40" s="209" t="s">
        <v>2336</v>
      </c>
      <c r="E40" s="210" t="s">
        <v>632</v>
      </c>
      <c r="F40" s="207">
        <v>1</v>
      </c>
      <c r="G40" s="211"/>
      <c r="H40" s="212"/>
    </row>
    <row r="41" spans="2:8" ht="24.9" customHeight="1" x14ac:dyDescent="0.3">
      <c r="B41" s="207" t="s">
        <v>693</v>
      </c>
      <c r="C41" s="208"/>
      <c r="D41" s="209" t="s">
        <v>2337</v>
      </c>
      <c r="E41" s="210" t="s">
        <v>632</v>
      </c>
      <c r="F41" s="207">
        <v>1</v>
      </c>
      <c r="G41" s="211"/>
      <c r="H41" s="212"/>
    </row>
    <row r="42" spans="2:8" ht="24.9" customHeight="1" x14ac:dyDescent="0.3">
      <c r="B42" s="207" t="s">
        <v>695</v>
      </c>
      <c r="C42" s="208"/>
      <c r="D42" s="209" t="s">
        <v>2338</v>
      </c>
      <c r="E42" s="210" t="s">
        <v>632</v>
      </c>
      <c r="F42" s="207">
        <v>1</v>
      </c>
      <c r="G42" s="211"/>
      <c r="H42" s="212"/>
    </row>
    <row r="43" spans="2:8" ht="24.9" customHeight="1" x14ac:dyDescent="0.3">
      <c r="B43" s="207" t="s">
        <v>697</v>
      </c>
      <c r="C43" s="208"/>
      <c r="D43" s="209" t="s">
        <v>2339</v>
      </c>
      <c r="E43" s="210" t="s">
        <v>632</v>
      </c>
      <c r="F43" s="207">
        <v>1</v>
      </c>
      <c r="G43" s="211"/>
      <c r="H43" s="212"/>
    </row>
    <row r="44" spans="2:8" ht="24.9" customHeight="1" x14ac:dyDescent="0.3">
      <c r="B44" s="207" t="s">
        <v>699</v>
      </c>
      <c r="C44" s="208"/>
      <c r="D44" s="209" t="s">
        <v>2340</v>
      </c>
      <c r="E44" s="210" t="s">
        <v>632</v>
      </c>
      <c r="F44" s="207">
        <v>1</v>
      </c>
      <c r="G44" s="211"/>
      <c r="H44" s="212"/>
    </row>
    <row r="45" spans="2:8" ht="24.9" customHeight="1" x14ac:dyDescent="0.3">
      <c r="B45" s="207" t="s">
        <v>701</v>
      </c>
      <c r="C45" s="208"/>
      <c r="D45" s="209" t="s">
        <v>2341</v>
      </c>
      <c r="E45" s="210" t="s">
        <v>632</v>
      </c>
      <c r="F45" s="207">
        <v>1</v>
      </c>
      <c r="G45" s="211"/>
      <c r="H45" s="212"/>
    </row>
    <row r="46" spans="2:8" ht="24.9" customHeight="1" x14ac:dyDescent="0.3">
      <c r="B46" s="207" t="s">
        <v>703</v>
      </c>
      <c r="C46" s="208"/>
      <c r="D46" s="209" t="s">
        <v>2342</v>
      </c>
      <c r="E46" s="210" t="s">
        <v>632</v>
      </c>
      <c r="F46" s="207">
        <v>1</v>
      </c>
      <c r="G46" s="211"/>
      <c r="H46" s="212"/>
    </row>
    <row r="47" spans="2:8" ht="24.9" customHeight="1" x14ac:dyDescent="0.3">
      <c r="B47" s="207" t="s">
        <v>705</v>
      </c>
      <c r="C47" s="208"/>
      <c r="D47" s="209" t="s">
        <v>2343</v>
      </c>
      <c r="E47" s="210" t="s">
        <v>632</v>
      </c>
      <c r="F47" s="207">
        <v>1</v>
      </c>
      <c r="G47" s="211"/>
      <c r="H47" s="212"/>
    </row>
    <row r="48" spans="2:8" ht="24.9" customHeight="1" x14ac:dyDescent="0.3">
      <c r="B48" s="207" t="s">
        <v>707</v>
      </c>
      <c r="C48" s="208"/>
      <c r="D48" s="209" t="s">
        <v>2344</v>
      </c>
      <c r="E48" s="210" t="s">
        <v>632</v>
      </c>
      <c r="F48" s="207">
        <v>1</v>
      </c>
      <c r="G48" s="211"/>
      <c r="H48" s="212"/>
    </row>
    <row r="49" spans="2:8" ht="24.9" customHeight="1" x14ac:dyDescent="0.3">
      <c r="B49" s="207" t="s">
        <v>709</v>
      </c>
      <c r="C49" s="208"/>
      <c r="D49" s="209" t="s">
        <v>2345</v>
      </c>
      <c r="E49" s="210" t="s">
        <v>632</v>
      </c>
      <c r="F49" s="207">
        <v>1</v>
      </c>
      <c r="G49" s="211"/>
      <c r="H49" s="212"/>
    </row>
    <row r="50" spans="2:8" ht="24.9" customHeight="1" x14ac:dyDescent="0.3">
      <c r="B50" s="207" t="s">
        <v>711</v>
      </c>
      <c r="C50" s="208"/>
      <c r="D50" s="209" t="s">
        <v>2346</v>
      </c>
      <c r="E50" s="210" t="s">
        <v>632</v>
      </c>
      <c r="F50" s="207">
        <v>1</v>
      </c>
      <c r="G50" s="211"/>
      <c r="H50" s="212"/>
    </row>
    <row r="51" spans="2:8" ht="24.9" customHeight="1" x14ac:dyDescent="0.3">
      <c r="B51" s="207" t="s">
        <v>713</v>
      </c>
      <c r="C51" s="208"/>
      <c r="D51" s="209" t="s">
        <v>668</v>
      </c>
      <c r="E51" s="210" t="s">
        <v>632</v>
      </c>
      <c r="F51" s="207">
        <v>1</v>
      </c>
      <c r="G51" s="211"/>
      <c r="H51" s="212"/>
    </row>
    <row r="52" spans="2:8" ht="24.9" customHeight="1" x14ac:dyDescent="0.3">
      <c r="B52" s="207" t="s">
        <v>715</v>
      </c>
      <c r="C52" s="208"/>
      <c r="D52" s="209" t="s">
        <v>2347</v>
      </c>
      <c r="E52" s="210" t="s">
        <v>632</v>
      </c>
      <c r="F52" s="207">
        <v>1</v>
      </c>
      <c r="G52" s="211"/>
      <c r="H52" s="212"/>
    </row>
    <row r="53" spans="2:8" ht="24.9" customHeight="1" x14ac:dyDescent="0.3">
      <c r="B53" s="207" t="s">
        <v>717</v>
      </c>
      <c r="C53" s="208"/>
      <c r="D53" s="209" t="s">
        <v>2348</v>
      </c>
      <c r="E53" s="210" t="s">
        <v>632</v>
      </c>
      <c r="F53" s="207">
        <v>1</v>
      </c>
      <c r="G53" s="211"/>
      <c r="H53" s="212"/>
    </row>
    <row r="54" spans="2:8" ht="24.9" customHeight="1" x14ac:dyDescent="0.3">
      <c r="B54" s="207" t="s">
        <v>719</v>
      </c>
      <c r="C54" s="208"/>
      <c r="D54" s="209" t="s">
        <v>2349</v>
      </c>
      <c r="E54" s="210" t="s">
        <v>632</v>
      </c>
      <c r="F54" s="207">
        <v>1</v>
      </c>
      <c r="G54" s="211"/>
      <c r="H54" s="212"/>
    </row>
    <row r="55" spans="2:8" ht="24.9" customHeight="1" x14ac:dyDescent="0.3">
      <c r="B55" s="207" t="s">
        <v>721</v>
      </c>
      <c r="C55" s="208"/>
      <c r="D55" s="209" t="s">
        <v>2350</v>
      </c>
      <c r="E55" s="210" t="s">
        <v>632</v>
      </c>
      <c r="F55" s="207">
        <v>1</v>
      </c>
      <c r="G55" s="211"/>
      <c r="H55" s="212"/>
    </row>
    <row r="56" spans="2:8" ht="24.9" customHeight="1" x14ac:dyDescent="0.3">
      <c r="B56" s="207" t="s">
        <v>723</v>
      </c>
      <c r="C56" s="208"/>
      <c r="D56" s="209" t="s">
        <v>2351</v>
      </c>
      <c r="E56" s="210" t="s">
        <v>632</v>
      </c>
      <c r="F56" s="207">
        <v>1</v>
      </c>
      <c r="G56" s="211"/>
      <c r="H56" s="212"/>
    </row>
    <row r="57" spans="2:8" ht="24.9" customHeight="1" x14ac:dyDescent="0.3">
      <c r="B57" s="207" t="s">
        <v>725</v>
      </c>
      <c r="C57" s="208"/>
      <c r="D57" s="209" t="s">
        <v>2352</v>
      </c>
      <c r="E57" s="210" t="s">
        <v>632</v>
      </c>
      <c r="F57" s="207">
        <v>1</v>
      </c>
      <c r="G57" s="211"/>
      <c r="H57" s="212"/>
    </row>
    <row r="58" spans="2:8" ht="24.9" customHeight="1" x14ac:dyDescent="0.3">
      <c r="B58" s="207" t="s">
        <v>727</v>
      </c>
      <c r="C58" s="208"/>
      <c r="D58" s="209" t="s">
        <v>2353</v>
      </c>
      <c r="E58" s="210" t="s">
        <v>632</v>
      </c>
      <c r="F58" s="207">
        <v>1</v>
      </c>
      <c r="G58" s="211"/>
      <c r="H58" s="212"/>
    </row>
    <row r="59" spans="2:8" ht="24.9" customHeight="1" x14ac:dyDescent="0.3">
      <c r="B59" s="207" t="s">
        <v>729</v>
      </c>
      <c r="C59" s="208"/>
      <c r="D59" s="209" t="s">
        <v>2354</v>
      </c>
      <c r="E59" s="210" t="s">
        <v>632</v>
      </c>
      <c r="F59" s="207">
        <v>1</v>
      </c>
      <c r="G59" s="211"/>
      <c r="H59" s="212"/>
    </row>
    <row r="60" spans="2:8" ht="24.9" customHeight="1" x14ac:dyDescent="0.3">
      <c r="B60" s="207" t="s">
        <v>731</v>
      </c>
      <c r="C60" s="208"/>
      <c r="D60" s="209" t="s">
        <v>2355</v>
      </c>
      <c r="E60" s="210" t="s">
        <v>632</v>
      </c>
      <c r="F60" s="207">
        <v>1</v>
      </c>
      <c r="G60" s="211"/>
      <c r="H60" s="212"/>
    </row>
    <row r="61" spans="2:8" ht="24.9" customHeight="1" x14ac:dyDescent="0.3">
      <c r="B61" s="207" t="s">
        <v>733</v>
      </c>
      <c r="C61" s="208"/>
      <c r="D61" s="209" t="s">
        <v>2356</v>
      </c>
      <c r="E61" s="210" t="s">
        <v>632</v>
      </c>
      <c r="F61" s="207">
        <v>1</v>
      </c>
      <c r="G61" s="211"/>
      <c r="H61" s="212"/>
    </row>
    <row r="62" spans="2:8" ht="24.9" customHeight="1" x14ac:dyDescent="0.3">
      <c r="B62" s="207" t="s">
        <v>735</v>
      </c>
      <c r="C62" s="208"/>
      <c r="D62" s="209" t="s">
        <v>2357</v>
      </c>
      <c r="E62" s="210" t="s">
        <v>632</v>
      </c>
      <c r="F62" s="207">
        <v>1</v>
      </c>
      <c r="G62" s="211"/>
      <c r="H62" s="212"/>
    </row>
    <row r="63" spans="2:8" ht="24.9" customHeight="1" x14ac:dyDescent="0.3">
      <c r="B63" s="207" t="s">
        <v>737</v>
      </c>
      <c r="C63" s="208"/>
      <c r="D63" s="209" t="s">
        <v>2358</v>
      </c>
      <c r="E63" s="210" t="s">
        <v>632</v>
      </c>
      <c r="F63" s="207">
        <v>1</v>
      </c>
      <c r="G63" s="211"/>
      <c r="H63" s="212"/>
    </row>
    <row r="64" spans="2:8" ht="24.9" customHeight="1" x14ac:dyDescent="0.3">
      <c r="B64" s="207" t="s">
        <v>739</v>
      </c>
      <c r="C64" s="208"/>
      <c r="D64" s="209" t="s">
        <v>2359</v>
      </c>
      <c r="E64" s="210" t="s">
        <v>632</v>
      </c>
      <c r="F64" s="207">
        <v>1</v>
      </c>
      <c r="G64" s="211"/>
      <c r="H64" s="212"/>
    </row>
    <row r="65" spans="2:8" ht="24.9" customHeight="1" x14ac:dyDescent="0.3">
      <c r="B65" s="207" t="s">
        <v>741</v>
      </c>
      <c r="C65" s="208"/>
      <c r="D65" s="209" t="s">
        <v>2360</v>
      </c>
      <c r="E65" s="210" t="s">
        <v>632</v>
      </c>
      <c r="F65" s="207">
        <v>1</v>
      </c>
      <c r="G65" s="211"/>
      <c r="H65" s="212"/>
    </row>
    <row r="66" spans="2:8" ht="24.9" customHeight="1" x14ac:dyDescent="0.3">
      <c r="B66" s="207" t="s">
        <v>743</v>
      </c>
      <c r="C66" s="208"/>
      <c r="D66" s="209" t="s">
        <v>2361</v>
      </c>
      <c r="E66" s="210" t="s">
        <v>632</v>
      </c>
      <c r="F66" s="207">
        <v>1</v>
      </c>
      <c r="G66" s="211"/>
      <c r="H66" s="212"/>
    </row>
    <row r="67" spans="2:8" ht="24.9" customHeight="1" x14ac:dyDescent="0.3">
      <c r="B67" s="207" t="s">
        <v>745</v>
      </c>
      <c r="C67" s="208"/>
      <c r="D67" s="209" t="s">
        <v>2362</v>
      </c>
      <c r="E67" s="210" t="s">
        <v>632</v>
      </c>
      <c r="F67" s="207">
        <v>1</v>
      </c>
      <c r="G67" s="211"/>
      <c r="H67" s="212"/>
    </row>
    <row r="68" spans="2:8" ht="24.9" customHeight="1" x14ac:dyDescent="0.3">
      <c r="B68" s="207" t="s">
        <v>747</v>
      </c>
      <c r="C68" s="208"/>
      <c r="D68" s="209" t="s">
        <v>2363</v>
      </c>
      <c r="E68" s="210" t="s">
        <v>632</v>
      </c>
      <c r="F68" s="207">
        <v>1</v>
      </c>
      <c r="G68" s="211"/>
      <c r="H68" s="212"/>
    </row>
    <row r="69" spans="2:8" ht="24.9" customHeight="1" x14ac:dyDescent="0.3">
      <c r="B69" s="207" t="s">
        <v>749</v>
      </c>
      <c r="C69" s="208"/>
      <c r="D69" s="209" t="s">
        <v>2364</v>
      </c>
      <c r="E69" s="210" t="s">
        <v>632</v>
      </c>
      <c r="F69" s="207">
        <v>1</v>
      </c>
      <c r="G69" s="211"/>
      <c r="H69" s="212"/>
    </row>
    <row r="70" spans="2:8" ht="24.9" customHeight="1" x14ac:dyDescent="0.3">
      <c r="B70" s="207" t="s">
        <v>751</v>
      </c>
      <c r="C70" s="208"/>
      <c r="D70" s="209" t="s">
        <v>2365</v>
      </c>
      <c r="E70" s="210" t="s">
        <v>632</v>
      </c>
      <c r="F70" s="207">
        <v>1</v>
      </c>
      <c r="G70" s="211"/>
      <c r="H70" s="212"/>
    </row>
    <row r="71" spans="2:8" ht="24.9" customHeight="1" x14ac:dyDescent="0.3">
      <c r="B71" s="207" t="s">
        <v>753</v>
      </c>
      <c r="C71" s="208"/>
      <c r="D71" s="209" t="s">
        <v>2366</v>
      </c>
      <c r="E71" s="210" t="s">
        <v>632</v>
      </c>
      <c r="F71" s="207">
        <v>1</v>
      </c>
      <c r="G71" s="211"/>
      <c r="H71" s="212"/>
    </row>
    <row r="72" spans="2:8" ht="24.9" customHeight="1" x14ac:dyDescent="0.3">
      <c r="B72" s="207" t="s">
        <v>755</v>
      </c>
      <c r="C72" s="208"/>
      <c r="D72" s="209" t="s">
        <v>2367</v>
      </c>
      <c r="E72" s="210" t="s">
        <v>632</v>
      </c>
      <c r="F72" s="207">
        <v>1</v>
      </c>
      <c r="G72" s="211"/>
      <c r="H72" s="212"/>
    </row>
    <row r="73" spans="2:8" ht="24.9" customHeight="1" x14ac:dyDescent="0.3">
      <c r="B73" s="207" t="s">
        <v>757</v>
      </c>
      <c r="C73" s="208"/>
      <c r="D73" s="209" t="s">
        <v>2368</v>
      </c>
      <c r="E73" s="210" t="s">
        <v>632</v>
      </c>
      <c r="F73" s="207">
        <v>1</v>
      </c>
      <c r="G73" s="211"/>
      <c r="H73" s="212"/>
    </row>
    <row r="74" spans="2:8" ht="24.9" customHeight="1" x14ac:dyDescent="0.3">
      <c r="B74" s="207" t="s">
        <v>759</v>
      </c>
      <c r="C74" s="208"/>
      <c r="D74" s="209" t="s">
        <v>2369</v>
      </c>
      <c r="E74" s="210" t="s">
        <v>632</v>
      </c>
      <c r="F74" s="207">
        <v>1</v>
      </c>
      <c r="G74" s="211"/>
      <c r="H74" s="212"/>
    </row>
    <row r="75" spans="2:8" ht="24.9" customHeight="1" x14ac:dyDescent="0.3">
      <c r="B75" s="207" t="s">
        <v>761</v>
      </c>
      <c r="C75" s="208"/>
      <c r="D75" s="209" t="s">
        <v>2370</v>
      </c>
      <c r="E75" s="210" t="s">
        <v>632</v>
      </c>
      <c r="F75" s="207">
        <v>1</v>
      </c>
      <c r="G75" s="211"/>
      <c r="H75" s="212"/>
    </row>
    <row r="76" spans="2:8" ht="24.9" customHeight="1" x14ac:dyDescent="0.3">
      <c r="B76" s="207" t="s">
        <v>763</v>
      </c>
      <c r="C76" s="208"/>
      <c r="D76" s="209" t="s">
        <v>2371</v>
      </c>
      <c r="E76" s="210" t="s">
        <v>632</v>
      </c>
      <c r="F76" s="207">
        <v>1</v>
      </c>
      <c r="G76" s="211"/>
      <c r="H76" s="212"/>
    </row>
    <row r="77" spans="2:8" ht="24.9" customHeight="1" x14ac:dyDescent="0.3">
      <c r="B77" s="207" t="s">
        <v>765</v>
      </c>
      <c r="C77" s="208"/>
      <c r="D77" s="209" t="s">
        <v>2372</v>
      </c>
      <c r="E77" s="210" t="s">
        <v>632</v>
      </c>
      <c r="F77" s="207">
        <v>1</v>
      </c>
      <c r="G77" s="211"/>
      <c r="H77" s="212"/>
    </row>
    <row r="78" spans="2:8" ht="24.9" customHeight="1" x14ac:dyDescent="0.3">
      <c r="B78" s="207" t="s">
        <v>767</v>
      </c>
      <c r="C78" s="208"/>
      <c r="D78" s="209" t="s">
        <v>2373</v>
      </c>
      <c r="E78" s="210" t="s">
        <v>632</v>
      </c>
      <c r="F78" s="207">
        <v>1</v>
      </c>
      <c r="G78" s="211"/>
      <c r="H78" s="212"/>
    </row>
    <row r="79" spans="2:8" ht="24.9" customHeight="1" x14ac:dyDescent="0.3">
      <c r="B79" s="207" t="s">
        <v>769</v>
      </c>
      <c r="C79" s="208"/>
      <c r="D79" s="209" t="s">
        <v>2374</v>
      </c>
      <c r="E79" s="210" t="s">
        <v>632</v>
      </c>
      <c r="F79" s="207">
        <v>1</v>
      </c>
      <c r="G79" s="211"/>
      <c r="H79" s="212"/>
    </row>
    <row r="80" spans="2:8" ht="24.9" customHeight="1" x14ac:dyDescent="0.3">
      <c r="B80" s="207" t="s">
        <v>771</v>
      </c>
      <c r="C80" s="208"/>
      <c r="D80" s="209" t="s">
        <v>2375</v>
      </c>
      <c r="E80" s="210" t="s">
        <v>632</v>
      </c>
      <c r="F80" s="207">
        <v>1</v>
      </c>
      <c r="G80" s="211"/>
      <c r="H80" s="212"/>
    </row>
    <row r="81" spans="2:8" ht="24.9" customHeight="1" x14ac:dyDescent="0.3">
      <c r="B81" s="207" t="s">
        <v>773</v>
      </c>
      <c r="C81" s="208"/>
      <c r="D81" s="209" t="s">
        <v>2376</v>
      </c>
      <c r="E81" s="210" t="s">
        <v>632</v>
      </c>
      <c r="F81" s="207">
        <v>1</v>
      </c>
      <c r="G81" s="211"/>
      <c r="H81" s="212"/>
    </row>
    <row r="82" spans="2:8" ht="24.9" customHeight="1" x14ac:dyDescent="0.3">
      <c r="B82" s="207" t="s">
        <v>775</v>
      </c>
      <c r="C82" s="208"/>
      <c r="D82" s="209" t="s">
        <v>2377</v>
      </c>
      <c r="E82" s="210" t="s">
        <v>632</v>
      </c>
      <c r="F82" s="207">
        <v>1</v>
      </c>
      <c r="G82" s="211"/>
      <c r="H82" s="212"/>
    </row>
    <row r="83" spans="2:8" ht="24.9" customHeight="1" x14ac:dyDescent="0.3">
      <c r="B83" s="207" t="s">
        <v>777</v>
      </c>
      <c r="C83" s="208"/>
      <c r="D83" s="209" t="s">
        <v>2378</v>
      </c>
      <c r="E83" s="210" t="s">
        <v>632</v>
      </c>
      <c r="F83" s="207">
        <v>1</v>
      </c>
      <c r="G83" s="211"/>
      <c r="H83" s="212"/>
    </row>
    <row r="84" spans="2:8" ht="24.9" customHeight="1" x14ac:dyDescent="0.3">
      <c r="B84" s="207" t="s">
        <v>779</v>
      </c>
      <c r="C84" s="208"/>
      <c r="D84" s="209" t="s">
        <v>2379</v>
      </c>
      <c r="E84" s="210" t="s">
        <v>632</v>
      </c>
      <c r="F84" s="207">
        <v>1</v>
      </c>
      <c r="G84" s="211"/>
      <c r="H84" s="212"/>
    </row>
    <row r="85" spans="2:8" ht="24.9" customHeight="1" x14ac:dyDescent="0.3">
      <c r="B85" s="207" t="s">
        <v>781</v>
      </c>
      <c r="C85" s="208"/>
      <c r="D85" s="209" t="s">
        <v>2380</v>
      </c>
      <c r="E85" s="210" t="s">
        <v>632</v>
      </c>
      <c r="F85" s="207">
        <v>1</v>
      </c>
      <c r="G85" s="211"/>
      <c r="H85" s="212"/>
    </row>
    <row r="86" spans="2:8" ht="24.9" customHeight="1" x14ac:dyDescent="0.3">
      <c r="B86" s="207" t="s">
        <v>783</v>
      </c>
      <c r="C86" s="208"/>
      <c r="D86" s="209" t="s">
        <v>2381</v>
      </c>
      <c r="E86" s="210" t="s">
        <v>632</v>
      </c>
      <c r="F86" s="207">
        <v>1</v>
      </c>
      <c r="G86" s="211"/>
      <c r="H86" s="212"/>
    </row>
    <row r="87" spans="2:8" ht="24.9" customHeight="1" x14ac:dyDescent="0.3">
      <c r="B87" s="207" t="s">
        <v>785</v>
      </c>
      <c r="C87" s="208"/>
      <c r="D87" s="209" t="s">
        <v>2382</v>
      </c>
      <c r="E87" s="210" t="s">
        <v>632</v>
      </c>
      <c r="F87" s="207">
        <v>1</v>
      </c>
      <c r="G87" s="211"/>
      <c r="H87" s="212"/>
    </row>
    <row r="88" spans="2:8" ht="24.9" customHeight="1" x14ac:dyDescent="0.3">
      <c r="B88" s="207" t="s">
        <v>787</v>
      </c>
      <c r="C88" s="208"/>
      <c r="D88" s="209" t="s">
        <v>2383</v>
      </c>
      <c r="E88" s="210" t="s">
        <v>632</v>
      </c>
      <c r="F88" s="207">
        <v>1</v>
      </c>
      <c r="G88" s="211"/>
      <c r="H88" s="212"/>
    </row>
    <row r="89" spans="2:8" ht="24.9" customHeight="1" x14ac:dyDescent="0.3">
      <c r="B89" s="207" t="s">
        <v>789</v>
      </c>
      <c r="C89" s="208"/>
      <c r="D89" s="209" t="s">
        <v>2384</v>
      </c>
      <c r="E89" s="210" t="s">
        <v>632</v>
      </c>
      <c r="F89" s="207">
        <v>1</v>
      </c>
      <c r="G89" s="211"/>
      <c r="H89" s="212"/>
    </row>
    <row r="90" spans="2:8" ht="24.9" customHeight="1" x14ac:dyDescent="0.3">
      <c r="B90" s="207" t="s">
        <v>791</v>
      </c>
      <c r="C90" s="208"/>
      <c r="D90" s="209" t="s">
        <v>2385</v>
      </c>
      <c r="E90" s="210" t="s">
        <v>632</v>
      </c>
      <c r="F90" s="207">
        <v>1</v>
      </c>
      <c r="G90" s="211"/>
      <c r="H90" s="212"/>
    </row>
    <row r="91" spans="2:8" ht="24.9" customHeight="1" x14ac:dyDescent="0.3">
      <c r="B91" s="207" t="s">
        <v>793</v>
      </c>
      <c r="C91" s="208"/>
      <c r="D91" s="209" t="s">
        <v>2386</v>
      </c>
      <c r="E91" s="210" t="s">
        <v>632</v>
      </c>
      <c r="F91" s="207">
        <v>1</v>
      </c>
      <c r="G91" s="211"/>
      <c r="H91" s="212"/>
    </row>
    <row r="92" spans="2:8" ht="24.9" customHeight="1" x14ac:dyDescent="0.3">
      <c r="B92" s="207" t="s">
        <v>795</v>
      </c>
      <c r="C92" s="208"/>
      <c r="D92" s="209" t="s">
        <v>2387</v>
      </c>
      <c r="E92" s="210" t="s">
        <v>632</v>
      </c>
      <c r="F92" s="207">
        <v>1</v>
      </c>
      <c r="G92" s="211"/>
      <c r="H92" s="212"/>
    </row>
    <row r="93" spans="2:8" ht="24.9" customHeight="1" x14ac:dyDescent="0.3">
      <c r="B93" s="207" t="s">
        <v>797</v>
      </c>
      <c r="C93" s="208"/>
      <c r="D93" s="209" t="s">
        <v>2388</v>
      </c>
      <c r="E93" s="210" t="s">
        <v>632</v>
      </c>
      <c r="F93" s="207">
        <v>1</v>
      </c>
      <c r="G93" s="211"/>
      <c r="H93" s="212"/>
    </row>
    <row r="94" spans="2:8" ht="24.9" customHeight="1" x14ac:dyDescent="0.3">
      <c r="B94" s="207" t="s">
        <v>799</v>
      </c>
      <c r="C94" s="208"/>
      <c r="D94" s="209" t="s">
        <v>2389</v>
      </c>
      <c r="E94" s="210" t="s">
        <v>632</v>
      </c>
      <c r="F94" s="207">
        <v>1</v>
      </c>
      <c r="G94" s="211"/>
      <c r="H94" s="212"/>
    </row>
    <row r="95" spans="2:8" ht="24.9" customHeight="1" x14ac:dyDescent="0.3">
      <c r="B95" s="207" t="s">
        <v>801</v>
      </c>
      <c r="C95" s="208"/>
      <c r="D95" s="209" t="s">
        <v>2390</v>
      </c>
      <c r="E95" s="210" t="s">
        <v>632</v>
      </c>
      <c r="F95" s="207">
        <v>1</v>
      </c>
      <c r="G95" s="211"/>
      <c r="H95" s="212"/>
    </row>
    <row r="96" spans="2:8" ht="24.9" customHeight="1" x14ac:dyDescent="0.3">
      <c r="B96" s="207" t="s">
        <v>803</v>
      </c>
      <c r="C96" s="208"/>
      <c r="D96" s="209" t="s">
        <v>2391</v>
      </c>
      <c r="E96" s="210" t="s">
        <v>632</v>
      </c>
      <c r="F96" s="207">
        <v>1</v>
      </c>
      <c r="G96" s="211"/>
      <c r="H96" s="212"/>
    </row>
    <row r="97" spans="2:8" ht="24.9" customHeight="1" x14ac:dyDescent="0.3">
      <c r="B97" s="207" t="s">
        <v>805</v>
      </c>
      <c r="C97" s="208"/>
      <c r="D97" s="209" t="s">
        <v>2392</v>
      </c>
      <c r="E97" s="210" t="s">
        <v>632</v>
      </c>
      <c r="F97" s="207">
        <v>1</v>
      </c>
      <c r="G97" s="211"/>
      <c r="H97" s="212"/>
    </row>
    <row r="98" spans="2:8" ht="24.9" customHeight="1" x14ac:dyDescent="0.3">
      <c r="B98" s="207"/>
      <c r="C98" s="208"/>
      <c r="D98" s="209"/>
      <c r="E98" s="210"/>
      <c r="F98" s="207"/>
      <c r="G98" s="211"/>
      <c r="H98" s="212"/>
    </row>
    <row r="99" spans="2:8" ht="24.9" customHeight="1" thickBot="1" x14ac:dyDescent="0.35">
      <c r="B99" s="207"/>
      <c r="C99" s="208"/>
      <c r="D99" s="214"/>
      <c r="E99" s="210"/>
      <c r="F99" s="207"/>
      <c r="G99" s="211"/>
      <c r="H99" s="212"/>
    </row>
    <row r="100" spans="2:8" ht="24.9" customHeight="1" thickBot="1" x14ac:dyDescent="0.3">
      <c r="B100" s="215" t="s">
        <v>967</v>
      </c>
      <c r="C100" s="215"/>
      <c r="D100" s="215"/>
      <c r="E100" s="215"/>
      <c r="F100" s="215"/>
      <c r="G100" s="216"/>
      <c r="H100" s="217"/>
    </row>
    <row r="101" spans="2:8" x14ac:dyDescent="0.25">
      <c r="B101" s="201"/>
      <c r="C101" s="201"/>
      <c r="D101" s="201"/>
      <c r="E101" s="201"/>
      <c r="F101" s="201"/>
      <c r="G101" s="193"/>
      <c r="H101" s="193"/>
    </row>
    <row r="102" spans="2:8" x14ac:dyDescent="0.25">
      <c r="B102" s="201"/>
      <c r="C102" s="201"/>
      <c r="D102" s="201"/>
      <c r="E102" s="201"/>
      <c r="F102" s="201"/>
      <c r="G102" s="193"/>
      <c r="H102" s="193"/>
    </row>
    <row r="103" spans="2:8" x14ac:dyDescent="0.25">
      <c r="B103" s="201"/>
      <c r="C103" s="201"/>
      <c r="D103" s="201"/>
      <c r="E103" s="201"/>
      <c r="F103" s="201"/>
      <c r="G103" s="193"/>
      <c r="H103" s="193"/>
    </row>
    <row r="104" spans="2:8" x14ac:dyDescent="0.25">
      <c r="B104" s="201"/>
      <c r="C104" s="201"/>
      <c r="D104" s="201"/>
      <c r="E104" s="201"/>
      <c r="F104" s="201"/>
      <c r="G104" s="193"/>
      <c r="H104" s="193"/>
    </row>
    <row r="105" spans="2:8" x14ac:dyDescent="0.25">
      <c r="B105" s="201"/>
      <c r="C105" s="201"/>
      <c r="D105" s="201"/>
      <c r="E105" s="201"/>
      <c r="F105" s="201"/>
      <c r="G105" s="193"/>
      <c r="H105" s="193"/>
    </row>
    <row r="106" spans="2:8" x14ac:dyDescent="0.25">
      <c r="B106" s="201"/>
      <c r="C106" s="201"/>
      <c r="D106" s="201"/>
      <c r="E106" s="201"/>
      <c r="F106" s="201"/>
      <c r="G106" s="193"/>
      <c r="H106" s="193"/>
    </row>
    <row r="107" spans="2:8" x14ac:dyDescent="0.25">
      <c r="B107" s="201"/>
      <c r="C107" s="201"/>
      <c r="D107" s="201"/>
      <c r="E107" s="201"/>
      <c r="F107" s="201"/>
      <c r="G107" s="193"/>
      <c r="H107" s="193"/>
    </row>
    <row r="108" spans="2:8" x14ac:dyDescent="0.25">
      <c r="B108" s="201"/>
      <c r="C108" s="201"/>
      <c r="D108" s="201"/>
      <c r="E108" s="201"/>
      <c r="F108" s="201"/>
      <c r="G108" s="193"/>
      <c r="H108" s="193"/>
    </row>
    <row r="109" spans="2:8" x14ac:dyDescent="0.25">
      <c r="B109" s="201"/>
      <c r="C109" s="201"/>
      <c r="D109" s="201"/>
      <c r="E109" s="201"/>
      <c r="F109" s="201"/>
      <c r="G109" s="193"/>
      <c r="H109" s="193"/>
    </row>
    <row r="110" spans="2:8" x14ac:dyDescent="0.25">
      <c r="B110" s="201"/>
      <c r="C110" s="201"/>
      <c r="D110" s="201"/>
      <c r="E110" s="201"/>
      <c r="F110" s="201"/>
      <c r="G110" s="193"/>
      <c r="H110" s="193"/>
    </row>
    <row r="111" spans="2:8" x14ac:dyDescent="0.25">
      <c r="B111" s="201"/>
      <c r="C111" s="201"/>
      <c r="D111" s="201"/>
      <c r="E111" s="201"/>
      <c r="F111" s="201"/>
      <c r="G111" s="193"/>
      <c r="H111" s="193"/>
    </row>
    <row r="112" spans="2:8" x14ac:dyDescent="0.25">
      <c r="B112" s="201"/>
      <c r="C112" s="201"/>
      <c r="D112" s="201"/>
      <c r="E112" s="201"/>
      <c r="F112" s="201"/>
      <c r="G112" s="193"/>
      <c r="H112" s="193"/>
    </row>
    <row r="114" spans="2:8" x14ac:dyDescent="0.25">
      <c r="B114" s="201"/>
      <c r="C114" s="201"/>
      <c r="D114" s="201"/>
      <c r="E114" s="201"/>
      <c r="F114" s="201"/>
      <c r="G114" s="193"/>
      <c r="H114" s="193"/>
    </row>
    <row r="115" spans="2:8" x14ac:dyDescent="0.25">
      <c r="B115" s="201"/>
      <c r="C115" s="201"/>
      <c r="D115" s="201"/>
      <c r="E115" s="201"/>
      <c r="F115" s="201"/>
      <c r="G115" s="193"/>
      <c r="H115" s="193"/>
    </row>
    <row r="116" spans="2:8" x14ac:dyDescent="0.25">
      <c r="B116" s="201"/>
      <c r="C116" s="201"/>
      <c r="D116" s="201"/>
      <c r="E116" s="201"/>
      <c r="F116" s="201"/>
      <c r="G116" s="193"/>
      <c r="H116" s="193"/>
    </row>
    <row r="117" spans="2:8" x14ac:dyDescent="0.25">
      <c r="B117" s="201"/>
      <c r="C117" s="201"/>
      <c r="D117" s="201"/>
      <c r="E117" s="201"/>
      <c r="F117" s="201"/>
      <c r="G117" s="193"/>
      <c r="H117" s="193"/>
    </row>
    <row r="118" spans="2:8" x14ac:dyDescent="0.25">
      <c r="B118" s="201"/>
      <c r="C118" s="201"/>
      <c r="D118" s="201"/>
      <c r="E118" s="201"/>
      <c r="F118" s="201"/>
      <c r="G118" s="193"/>
      <c r="H118" s="193"/>
    </row>
    <row r="119" spans="2:8" x14ac:dyDescent="0.25">
      <c r="B119" s="201"/>
      <c r="C119" s="201"/>
      <c r="D119" s="201"/>
      <c r="E119" s="201"/>
      <c r="F119" s="201"/>
      <c r="G119" s="193"/>
      <c r="H119" s="193"/>
    </row>
    <row r="120" spans="2:8" x14ac:dyDescent="0.25">
      <c r="B120" s="201"/>
      <c r="C120" s="201"/>
      <c r="D120" s="201"/>
      <c r="E120" s="201"/>
      <c r="F120" s="201"/>
      <c r="G120" s="193"/>
      <c r="H120" s="193"/>
    </row>
    <row r="121" spans="2:8" x14ac:dyDescent="0.25">
      <c r="B121" s="201"/>
      <c r="C121" s="201"/>
      <c r="D121" s="201"/>
      <c r="E121" s="201"/>
      <c r="F121" s="201"/>
      <c r="G121" s="193"/>
      <c r="H121" s="193"/>
    </row>
    <row r="122" spans="2:8" x14ac:dyDescent="0.25">
      <c r="B122" s="201"/>
      <c r="C122" s="201"/>
      <c r="D122" s="201"/>
      <c r="E122" s="201"/>
      <c r="F122" s="201"/>
    </row>
    <row r="123" spans="2:8" x14ac:dyDescent="0.25">
      <c r="B123" s="201"/>
      <c r="C123" s="201"/>
      <c r="D123" s="201"/>
      <c r="E123" s="201"/>
      <c r="F123" s="201"/>
    </row>
    <row r="124" spans="2:8" x14ac:dyDescent="0.25">
      <c r="B124" s="201"/>
      <c r="C124" s="201"/>
      <c r="D124" s="201"/>
      <c r="E124" s="201"/>
      <c r="F124" s="201"/>
    </row>
    <row r="125" spans="2:8" x14ac:dyDescent="0.25">
      <c r="B125" s="201"/>
      <c r="C125" s="201"/>
      <c r="D125" s="201"/>
      <c r="E125" s="201"/>
      <c r="F125" s="201"/>
    </row>
    <row r="126" spans="2:8" x14ac:dyDescent="0.25">
      <c r="B126" s="201"/>
      <c r="C126" s="201"/>
      <c r="D126" s="201"/>
      <c r="E126" s="201"/>
      <c r="F126" s="201"/>
    </row>
    <row r="127" spans="2:8" x14ac:dyDescent="0.25">
      <c r="B127" s="201"/>
      <c r="C127" s="201"/>
      <c r="D127" s="201"/>
      <c r="E127" s="201"/>
      <c r="F127" s="201"/>
    </row>
    <row r="128" spans="2:8" x14ac:dyDescent="0.25">
      <c r="B128" s="201"/>
      <c r="C128" s="201"/>
      <c r="D128" s="201"/>
      <c r="E128" s="201"/>
      <c r="F128" s="201"/>
    </row>
    <row r="129" spans="2:6" x14ac:dyDescent="0.25">
      <c r="B129" s="201"/>
      <c r="C129" s="201"/>
      <c r="D129" s="201"/>
      <c r="E129" s="201"/>
      <c r="F129" s="201"/>
    </row>
    <row r="130" spans="2:6" x14ac:dyDescent="0.25">
      <c r="B130" s="201"/>
      <c r="C130" s="201"/>
      <c r="D130" s="201"/>
      <c r="E130" s="201"/>
      <c r="F130" s="201"/>
    </row>
    <row r="131" spans="2:6" x14ac:dyDescent="0.25">
      <c r="B131" s="201"/>
      <c r="C131" s="201"/>
      <c r="D131" s="201"/>
      <c r="E131" s="201"/>
      <c r="F131" s="201"/>
    </row>
    <row r="132" spans="2:6" x14ac:dyDescent="0.25">
      <c r="B132" s="201"/>
      <c r="C132" s="201"/>
      <c r="D132" s="201"/>
      <c r="E132" s="201"/>
      <c r="F132" s="201"/>
    </row>
    <row r="133" spans="2:6" x14ac:dyDescent="0.25">
      <c r="B133" s="201"/>
      <c r="C133" s="201"/>
      <c r="D133" s="201"/>
      <c r="E133" s="201"/>
      <c r="F133" s="201"/>
    </row>
    <row r="134" spans="2:6" x14ac:dyDescent="0.25">
      <c r="B134" s="201"/>
      <c r="C134" s="201"/>
      <c r="D134" s="201"/>
      <c r="E134" s="201"/>
      <c r="F134" s="201"/>
    </row>
    <row r="135" spans="2:6" x14ac:dyDescent="0.25">
      <c r="B135" s="201"/>
      <c r="C135" s="201"/>
      <c r="D135" s="201"/>
      <c r="E135" s="201"/>
      <c r="F135" s="201"/>
    </row>
    <row r="136" spans="2:6" x14ac:dyDescent="0.25">
      <c r="B136" s="201"/>
      <c r="C136" s="201"/>
      <c r="D136" s="201"/>
      <c r="E136" s="201"/>
      <c r="F136" s="201"/>
    </row>
    <row r="137" spans="2:6" x14ac:dyDescent="0.25">
      <c r="B137" s="201"/>
      <c r="C137" s="201"/>
      <c r="D137" s="201"/>
      <c r="E137" s="201"/>
      <c r="F137" s="201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7" fitToHeight="0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7708-ACA4-4D28-A3B2-C2BD06BFADAC}">
  <sheetPr>
    <tabColor theme="5" tint="0.39997558519241921"/>
    <pageSetUpPr fitToPage="1"/>
  </sheetPr>
  <dimension ref="B1:H99"/>
  <sheetViews>
    <sheetView view="pageBreakPreview" topLeftCell="A70" zoomScaleNormal="70" zoomScaleSheetLayoutView="10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4.6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[1]SUMMARY!F4</f>
        <v>ALFRED NZO DISTRICT</v>
      </c>
    </row>
    <row r="4" spans="2:8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1140</v>
      </c>
      <c r="D6" s="200" t="s">
        <v>969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66" x14ac:dyDescent="0.3">
      <c r="B9" s="220">
        <v>3</v>
      </c>
      <c r="C9" s="220" t="s">
        <v>1141</v>
      </c>
      <c r="D9" s="221" t="s">
        <v>1142</v>
      </c>
      <c r="E9" s="205"/>
      <c r="F9" s="205"/>
      <c r="G9" s="206"/>
      <c r="H9" s="206"/>
    </row>
    <row r="10" spans="2:8" s="183" customFormat="1" ht="24.9" customHeight="1" x14ac:dyDescent="0.3">
      <c r="B10" s="207" t="s">
        <v>1143</v>
      </c>
      <c r="C10" s="208"/>
      <c r="D10" s="209" t="s">
        <v>2306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1144</v>
      </c>
      <c r="C11" s="208"/>
      <c r="D11" s="209" t="s">
        <v>2307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1145</v>
      </c>
      <c r="C12" s="208"/>
      <c r="D12" s="213" t="s">
        <v>2308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1146</v>
      </c>
      <c r="C13" s="208"/>
      <c r="D13" s="209" t="s">
        <v>2309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1147</v>
      </c>
      <c r="C14" s="208"/>
      <c r="D14" s="209" t="s">
        <v>2310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1148</v>
      </c>
      <c r="C15" s="208"/>
      <c r="D15" s="209" t="s">
        <v>2311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1149</v>
      </c>
      <c r="C16" s="208"/>
      <c r="D16" s="209" t="s">
        <v>2312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1150</v>
      </c>
      <c r="C17" s="208"/>
      <c r="D17" s="209" t="s">
        <v>2313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1151</v>
      </c>
      <c r="C18" s="208"/>
      <c r="D18" s="209" t="s">
        <v>2314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1152</v>
      </c>
      <c r="C19" s="208"/>
      <c r="D19" s="209" t="s">
        <v>2315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1153</v>
      </c>
      <c r="C20" s="208"/>
      <c r="D20" s="209" t="s">
        <v>2316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1154</v>
      </c>
      <c r="C21" s="208"/>
      <c r="D21" s="209" t="s">
        <v>2317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1155</v>
      </c>
      <c r="C22" s="208"/>
      <c r="D22" s="209" t="s">
        <v>2318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1156</v>
      </c>
      <c r="C23" s="208"/>
      <c r="D23" s="209" t="s">
        <v>2319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1157</v>
      </c>
      <c r="C24" s="208"/>
      <c r="D24" s="209" t="s">
        <v>2320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1158</v>
      </c>
      <c r="C25" s="208"/>
      <c r="D25" s="209" t="s">
        <v>2321</v>
      </c>
      <c r="E25" s="210" t="s">
        <v>632</v>
      </c>
      <c r="F25" s="207">
        <v>1</v>
      </c>
      <c r="G25" s="211"/>
      <c r="H25" s="212"/>
    </row>
    <row r="26" spans="2:8" s="183" customFormat="1" ht="24.9" customHeight="1" x14ac:dyDescent="0.3">
      <c r="B26" s="207" t="s">
        <v>1159</v>
      </c>
      <c r="C26" s="208"/>
      <c r="D26" s="209" t="s">
        <v>2322</v>
      </c>
      <c r="E26" s="210" t="s">
        <v>632</v>
      </c>
      <c r="F26" s="207">
        <v>1</v>
      </c>
      <c r="G26" s="211"/>
      <c r="H26" s="212"/>
    </row>
    <row r="27" spans="2:8" ht="24.9" customHeight="1" x14ac:dyDescent="0.3">
      <c r="B27" s="207" t="s">
        <v>1160</v>
      </c>
      <c r="C27" s="208"/>
      <c r="D27" s="209" t="s">
        <v>2323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1161</v>
      </c>
      <c r="C28" s="208"/>
      <c r="D28" s="209" t="s">
        <v>2324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1162</v>
      </c>
      <c r="C29" s="208"/>
      <c r="D29" s="209" t="s">
        <v>2325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1163</v>
      </c>
      <c r="C30" s="208"/>
      <c r="D30" s="209" t="s">
        <v>2326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1164</v>
      </c>
      <c r="C31" s="208"/>
      <c r="D31" s="209" t="s">
        <v>2327</v>
      </c>
      <c r="E31" s="210" t="s">
        <v>632</v>
      </c>
      <c r="F31" s="207">
        <v>1</v>
      </c>
      <c r="G31" s="211"/>
      <c r="H31" s="212"/>
    </row>
    <row r="32" spans="2:8" ht="24.6" customHeight="1" x14ac:dyDescent="0.3">
      <c r="B32" s="207" t="s">
        <v>1165</v>
      </c>
      <c r="C32" s="208"/>
      <c r="D32" s="209" t="s">
        <v>2328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1166</v>
      </c>
      <c r="C33" s="208"/>
      <c r="D33" s="209" t="s">
        <v>2329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1167</v>
      </c>
      <c r="C34" s="208"/>
      <c r="D34" s="209" t="s">
        <v>2330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1168</v>
      </c>
      <c r="C35" s="208"/>
      <c r="D35" s="209" t="s">
        <v>2331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1169</v>
      </c>
      <c r="C36" s="208"/>
      <c r="D36" s="209" t="s">
        <v>2332</v>
      </c>
      <c r="E36" s="210" t="s">
        <v>632</v>
      </c>
      <c r="F36" s="207">
        <v>1</v>
      </c>
      <c r="G36" s="211"/>
      <c r="H36" s="212"/>
    </row>
    <row r="37" spans="2:8" ht="24.9" customHeight="1" x14ac:dyDescent="0.3">
      <c r="B37" s="207" t="s">
        <v>1170</v>
      </c>
      <c r="C37" s="208"/>
      <c r="D37" s="209" t="s">
        <v>2333</v>
      </c>
      <c r="E37" s="210" t="s">
        <v>632</v>
      </c>
      <c r="F37" s="207">
        <v>1</v>
      </c>
      <c r="G37" s="211"/>
      <c r="H37" s="212"/>
    </row>
    <row r="38" spans="2:8" ht="24.15" customHeight="1" x14ac:dyDescent="0.3">
      <c r="B38" s="207" t="s">
        <v>1171</v>
      </c>
      <c r="C38" s="208"/>
      <c r="D38" s="209" t="s">
        <v>2334</v>
      </c>
      <c r="E38" s="210" t="s">
        <v>632</v>
      </c>
      <c r="F38" s="207">
        <v>1</v>
      </c>
      <c r="G38" s="211"/>
      <c r="H38" s="212"/>
    </row>
    <row r="39" spans="2:8" ht="24.15" customHeight="1" x14ac:dyDescent="0.3">
      <c r="B39" s="207" t="s">
        <v>1172</v>
      </c>
      <c r="C39" s="208"/>
      <c r="D39" s="209" t="s">
        <v>2335</v>
      </c>
      <c r="E39" s="210" t="s">
        <v>632</v>
      </c>
      <c r="F39" s="207">
        <v>1</v>
      </c>
      <c r="G39" s="211"/>
      <c r="H39" s="212"/>
    </row>
    <row r="40" spans="2:8" ht="24.15" customHeight="1" x14ac:dyDescent="0.3">
      <c r="B40" s="207" t="s">
        <v>1173</v>
      </c>
      <c r="C40" s="208"/>
      <c r="D40" s="209" t="s">
        <v>2336</v>
      </c>
      <c r="E40" s="210" t="s">
        <v>632</v>
      </c>
      <c r="F40" s="207">
        <v>1</v>
      </c>
      <c r="G40" s="211"/>
      <c r="H40" s="212"/>
    </row>
    <row r="41" spans="2:8" ht="24.15" customHeight="1" x14ac:dyDescent="0.3">
      <c r="B41" s="207" t="s">
        <v>1174</v>
      </c>
      <c r="C41" s="208"/>
      <c r="D41" s="209" t="s">
        <v>2337</v>
      </c>
      <c r="E41" s="210" t="s">
        <v>632</v>
      </c>
      <c r="F41" s="207">
        <v>1</v>
      </c>
      <c r="G41" s="211"/>
      <c r="H41" s="212"/>
    </row>
    <row r="42" spans="2:8" ht="24.15" customHeight="1" x14ac:dyDescent="0.3">
      <c r="B42" s="207" t="s">
        <v>1175</v>
      </c>
      <c r="C42" s="208"/>
      <c r="D42" s="209" t="s">
        <v>2338</v>
      </c>
      <c r="E42" s="210" t="s">
        <v>632</v>
      </c>
      <c r="F42" s="207">
        <v>1</v>
      </c>
      <c r="G42" s="211"/>
      <c r="H42" s="212"/>
    </row>
    <row r="43" spans="2:8" ht="24.15" customHeight="1" x14ac:dyDescent="0.3">
      <c r="B43" s="207" t="s">
        <v>1176</v>
      </c>
      <c r="C43" s="208"/>
      <c r="D43" s="209" t="s">
        <v>2339</v>
      </c>
      <c r="E43" s="210" t="s">
        <v>632</v>
      </c>
      <c r="F43" s="207">
        <v>1</v>
      </c>
      <c r="G43" s="211"/>
      <c r="H43" s="212"/>
    </row>
    <row r="44" spans="2:8" ht="24.15" customHeight="1" x14ac:dyDescent="0.3">
      <c r="B44" s="207" t="s">
        <v>1177</v>
      </c>
      <c r="C44" s="208"/>
      <c r="D44" s="209" t="s">
        <v>2340</v>
      </c>
      <c r="E44" s="210" t="s">
        <v>632</v>
      </c>
      <c r="F44" s="207">
        <v>1</v>
      </c>
      <c r="G44" s="211"/>
      <c r="H44" s="212"/>
    </row>
    <row r="45" spans="2:8" ht="24.15" customHeight="1" x14ac:dyDescent="0.3">
      <c r="B45" s="207" t="s">
        <v>1178</v>
      </c>
      <c r="C45" s="208"/>
      <c r="D45" s="209" t="s">
        <v>2341</v>
      </c>
      <c r="E45" s="210" t="s">
        <v>632</v>
      </c>
      <c r="F45" s="207">
        <v>1</v>
      </c>
      <c r="G45" s="211"/>
      <c r="H45" s="212"/>
    </row>
    <row r="46" spans="2:8" ht="24.15" customHeight="1" x14ac:dyDescent="0.3">
      <c r="B46" s="207" t="s">
        <v>1179</v>
      </c>
      <c r="C46" s="208"/>
      <c r="D46" s="209" t="s">
        <v>2342</v>
      </c>
      <c r="E46" s="210" t="s">
        <v>632</v>
      </c>
      <c r="F46" s="207">
        <v>1</v>
      </c>
      <c r="G46" s="211"/>
      <c r="H46" s="212"/>
    </row>
    <row r="47" spans="2:8" ht="24.15" customHeight="1" x14ac:dyDescent="0.3">
      <c r="B47" s="207" t="s">
        <v>1180</v>
      </c>
      <c r="C47" s="208"/>
      <c r="D47" s="209" t="s">
        <v>2343</v>
      </c>
      <c r="E47" s="210" t="s">
        <v>632</v>
      </c>
      <c r="F47" s="207">
        <v>1</v>
      </c>
      <c r="G47" s="211"/>
      <c r="H47" s="212"/>
    </row>
    <row r="48" spans="2:8" ht="24.15" customHeight="1" x14ac:dyDescent="0.3">
      <c r="B48" s="207" t="s">
        <v>1181</v>
      </c>
      <c r="C48" s="208"/>
      <c r="D48" s="209" t="s">
        <v>2344</v>
      </c>
      <c r="E48" s="210" t="s">
        <v>632</v>
      </c>
      <c r="F48" s="207">
        <v>1</v>
      </c>
      <c r="G48" s="211"/>
      <c r="H48" s="212"/>
    </row>
    <row r="49" spans="2:8" ht="24.15" customHeight="1" x14ac:dyDescent="0.3">
      <c r="B49" s="207" t="s">
        <v>1182</v>
      </c>
      <c r="C49" s="208"/>
      <c r="D49" s="209" t="s">
        <v>2345</v>
      </c>
      <c r="E49" s="210" t="s">
        <v>632</v>
      </c>
      <c r="F49" s="207">
        <v>1</v>
      </c>
      <c r="G49" s="211"/>
      <c r="H49" s="212"/>
    </row>
    <row r="50" spans="2:8" ht="24.15" customHeight="1" x14ac:dyDescent="0.3">
      <c r="B50" s="207" t="s">
        <v>1183</v>
      </c>
      <c r="C50" s="208"/>
      <c r="D50" s="209" t="s">
        <v>2346</v>
      </c>
      <c r="E50" s="210" t="s">
        <v>632</v>
      </c>
      <c r="F50" s="207">
        <v>1</v>
      </c>
      <c r="G50" s="211"/>
      <c r="H50" s="212"/>
    </row>
    <row r="51" spans="2:8" ht="24.15" customHeight="1" x14ac:dyDescent="0.3">
      <c r="B51" s="207" t="s">
        <v>1184</v>
      </c>
      <c r="C51" s="208"/>
      <c r="D51" s="209" t="s">
        <v>668</v>
      </c>
      <c r="E51" s="210" t="s">
        <v>632</v>
      </c>
      <c r="F51" s="207">
        <v>1</v>
      </c>
      <c r="G51" s="211"/>
      <c r="H51" s="212"/>
    </row>
    <row r="52" spans="2:8" ht="24.15" customHeight="1" x14ac:dyDescent="0.3">
      <c r="B52" s="207" t="s">
        <v>1185</v>
      </c>
      <c r="C52" s="208"/>
      <c r="D52" s="209" t="s">
        <v>2347</v>
      </c>
      <c r="E52" s="210" t="s">
        <v>632</v>
      </c>
      <c r="F52" s="207">
        <v>1</v>
      </c>
      <c r="G52" s="211"/>
      <c r="H52" s="212"/>
    </row>
    <row r="53" spans="2:8" ht="24.15" customHeight="1" x14ac:dyDescent="0.3">
      <c r="B53" s="207" t="s">
        <v>1186</v>
      </c>
      <c r="C53" s="208"/>
      <c r="D53" s="209" t="s">
        <v>2348</v>
      </c>
      <c r="E53" s="210" t="s">
        <v>632</v>
      </c>
      <c r="F53" s="207">
        <v>1</v>
      </c>
      <c r="G53" s="211"/>
      <c r="H53" s="212"/>
    </row>
    <row r="54" spans="2:8" ht="24.15" customHeight="1" x14ac:dyDescent="0.3">
      <c r="B54" s="207" t="s">
        <v>1187</v>
      </c>
      <c r="C54" s="208"/>
      <c r="D54" s="209" t="s">
        <v>2349</v>
      </c>
      <c r="E54" s="210" t="s">
        <v>632</v>
      </c>
      <c r="F54" s="207">
        <v>1</v>
      </c>
      <c r="G54" s="211"/>
      <c r="H54" s="212"/>
    </row>
    <row r="55" spans="2:8" ht="24.15" customHeight="1" x14ac:dyDescent="0.3">
      <c r="B55" s="207" t="s">
        <v>1188</v>
      </c>
      <c r="C55" s="208"/>
      <c r="D55" s="209" t="s">
        <v>2350</v>
      </c>
      <c r="E55" s="210" t="s">
        <v>632</v>
      </c>
      <c r="F55" s="207">
        <v>1</v>
      </c>
      <c r="G55" s="211"/>
      <c r="H55" s="212"/>
    </row>
    <row r="56" spans="2:8" ht="24.15" customHeight="1" x14ac:dyDescent="0.3">
      <c r="B56" s="207" t="s">
        <v>1189</v>
      </c>
      <c r="C56" s="208"/>
      <c r="D56" s="209" t="s">
        <v>2351</v>
      </c>
      <c r="E56" s="210" t="s">
        <v>632</v>
      </c>
      <c r="F56" s="207">
        <v>1</v>
      </c>
      <c r="G56" s="211"/>
      <c r="H56" s="212"/>
    </row>
    <row r="57" spans="2:8" ht="24.15" customHeight="1" x14ac:dyDescent="0.3">
      <c r="B57" s="207" t="s">
        <v>1190</v>
      </c>
      <c r="C57" s="208"/>
      <c r="D57" s="209" t="s">
        <v>2352</v>
      </c>
      <c r="E57" s="210" t="s">
        <v>632</v>
      </c>
      <c r="F57" s="207">
        <v>1</v>
      </c>
      <c r="G57" s="211"/>
      <c r="H57" s="212"/>
    </row>
    <row r="58" spans="2:8" ht="24.15" customHeight="1" x14ac:dyDescent="0.3">
      <c r="B58" s="207" t="s">
        <v>1191</v>
      </c>
      <c r="C58" s="208"/>
      <c r="D58" s="209" t="s">
        <v>2353</v>
      </c>
      <c r="E58" s="210" t="s">
        <v>632</v>
      </c>
      <c r="F58" s="207">
        <v>1</v>
      </c>
      <c r="G58" s="211"/>
      <c r="H58" s="212"/>
    </row>
    <row r="59" spans="2:8" ht="24.15" customHeight="1" x14ac:dyDescent="0.3">
      <c r="B59" s="207" t="s">
        <v>1192</v>
      </c>
      <c r="C59" s="208"/>
      <c r="D59" s="209" t="s">
        <v>2354</v>
      </c>
      <c r="E59" s="210" t="s">
        <v>632</v>
      </c>
      <c r="F59" s="207">
        <v>1</v>
      </c>
      <c r="G59" s="211"/>
      <c r="H59" s="212"/>
    </row>
    <row r="60" spans="2:8" ht="24.15" customHeight="1" x14ac:dyDescent="0.3">
      <c r="B60" s="207" t="s">
        <v>1193</v>
      </c>
      <c r="C60" s="208"/>
      <c r="D60" s="209" t="s">
        <v>2355</v>
      </c>
      <c r="E60" s="210" t="s">
        <v>632</v>
      </c>
      <c r="F60" s="207">
        <v>1</v>
      </c>
      <c r="G60" s="211"/>
      <c r="H60" s="212"/>
    </row>
    <row r="61" spans="2:8" ht="24.15" customHeight="1" x14ac:dyDescent="0.3">
      <c r="B61" s="207" t="s">
        <v>1194</v>
      </c>
      <c r="C61" s="208"/>
      <c r="D61" s="209" t="s">
        <v>2356</v>
      </c>
      <c r="E61" s="210" t="s">
        <v>632</v>
      </c>
      <c r="F61" s="207">
        <v>1</v>
      </c>
      <c r="G61" s="211"/>
      <c r="H61" s="212"/>
    </row>
    <row r="62" spans="2:8" ht="24.15" customHeight="1" x14ac:dyDescent="0.3">
      <c r="B62" s="207" t="s">
        <v>1195</v>
      </c>
      <c r="C62" s="208"/>
      <c r="D62" s="209" t="s">
        <v>2357</v>
      </c>
      <c r="E62" s="210" t="s">
        <v>632</v>
      </c>
      <c r="F62" s="207">
        <v>1</v>
      </c>
      <c r="G62" s="211"/>
      <c r="H62" s="212"/>
    </row>
    <row r="63" spans="2:8" ht="24.15" customHeight="1" x14ac:dyDescent="0.3">
      <c r="B63" s="207" t="s">
        <v>1196</v>
      </c>
      <c r="C63" s="208"/>
      <c r="D63" s="209" t="s">
        <v>2358</v>
      </c>
      <c r="E63" s="210" t="s">
        <v>632</v>
      </c>
      <c r="F63" s="207">
        <v>1</v>
      </c>
      <c r="G63" s="211"/>
      <c r="H63" s="212"/>
    </row>
    <row r="64" spans="2:8" ht="24.15" customHeight="1" x14ac:dyDescent="0.3">
      <c r="B64" s="207" t="s">
        <v>1197</v>
      </c>
      <c r="C64" s="208"/>
      <c r="D64" s="209" t="s">
        <v>2359</v>
      </c>
      <c r="E64" s="210" t="s">
        <v>632</v>
      </c>
      <c r="F64" s="207">
        <v>1</v>
      </c>
      <c r="G64" s="211"/>
      <c r="H64" s="212"/>
    </row>
    <row r="65" spans="2:8" ht="24.15" customHeight="1" x14ac:dyDescent="0.3">
      <c r="B65" s="207" t="s">
        <v>1198</v>
      </c>
      <c r="C65" s="208"/>
      <c r="D65" s="209" t="s">
        <v>2360</v>
      </c>
      <c r="E65" s="210" t="s">
        <v>632</v>
      </c>
      <c r="F65" s="207">
        <v>1</v>
      </c>
      <c r="G65" s="211"/>
      <c r="H65" s="212"/>
    </row>
    <row r="66" spans="2:8" ht="24.15" customHeight="1" x14ac:dyDescent="0.3">
      <c r="B66" s="207" t="s">
        <v>1199</v>
      </c>
      <c r="C66" s="208"/>
      <c r="D66" s="209" t="s">
        <v>2361</v>
      </c>
      <c r="E66" s="210" t="s">
        <v>632</v>
      </c>
      <c r="F66" s="207">
        <v>1</v>
      </c>
      <c r="G66" s="211"/>
      <c r="H66" s="212"/>
    </row>
    <row r="67" spans="2:8" ht="24.15" customHeight="1" x14ac:dyDescent="0.3">
      <c r="B67" s="207" t="s">
        <v>1200</v>
      </c>
      <c r="C67" s="208"/>
      <c r="D67" s="209" t="s">
        <v>2362</v>
      </c>
      <c r="E67" s="210" t="s">
        <v>632</v>
      </c>
      <c r="F67" s="207">
        <v>1</v>
      </c>
      <c r="G67" s="211"/>
      <c r="H67" s="212"/>
    </row>
    <row r="68" spans="2:8" ht="24.15" customHeight="1" x14ac:dyDescent="0.3">
      <c r="B68" s="207" t="s">
        <v>1201</v>
      </c>
      <c r="C68" s="208"/>
      <c r="D68" s="209" t="s">
        <v>2363</v>
      </c>
      <c r="E68" s="210" t="s">
        <v>632</v>
      </c>
      <c r="F68" s="207">
        <v>1</v>
      </c>
      <c r="G68" s="211"/>
      <c r="H68" s="212"/>
    </row>
    <row r="69" spans="2:8" ht="24.15" customHeight="1" x14ac:dyDescent="0.3">
      <c r="B69" s="207" t="s">
        <v>1202</v>
      </c>
      <c r="C69" s="208"/>
      <c r="D69" s="209" t="s">
        <v>2364</v>
      </c>
      <c r="E69" s="210" t="s">
        <v>632</v>
      </c>
      <c r="F69" s="207">
        <v>1</v>
      </c>
      <c r="G69" s="211"/>
      <c r="H69" s="212"/>
    </row>
    <row r="70" spans="2:8" ht="24.15" customHeight="1" x14ac:dyDescent="0.3">
      <c r="B70" s="207" t="s">
        <v>1203</v>
      </c>
      <c r="C70" s="208"/>
      <c r="D70" s="209" t="s">
        <v>2365</v>
      </c>
      <c r="E70" s="210" t="s">
        <v>632</v>
      </c>
      <c r="F70" s="207">
        <v>1</v>
      </c>
      <c r="G70" s="211"/>
      <c r="H70" s="212"/>
    </row>
    <row r="71" spans="2:8" ht="24.15" customHeight="1" x14ac:dyDescent="0.3">
      <c r="B71" s="207" t="s">
        <v>1204</v>
      </c>
      <c r="C71" s="208"/>
      <c r="D71" s="209" t="s">
        <v>2366</v>
      </c>
      <c r="E71" s="210" t="s">
        <v>632</v>
      </c>
      <c r="F71" s="207">
        <v>1</v>
      </c>
      <c r="G71" s="211"/>
      <c r="H71" s="212"/>
    </row>
    <row r="72" spans="2:8" ht="24.15" customHeight="1" x14ac:dyDescent="0.3">
      <c r="B72" s="207" t="s">
        <v>1205</v>
      </c>
      <c r="C72" s="208"/>
      <c r="D72" s="209" t="s">
        <v>2367</v>
      </c>
      <c r="E72" s="210" t="s">
        <v>632</v>
      </c>
      <c r="F72" s="207">
        <v>1</v>
      </c>
      <c r="G72" s="211"/>
      <c r="H72" s="212"/>
    </row>
    <row r="73" spans="2:8" ht="24.15" customHeight="1" x14ac:dyDescent="0.3">
      <c r="B73" s="207" t="s">
        <v>1206</v>
      </c>
      <c r="C73" s="208"/>
      <c r="D73" s="209" t="s">
        <v>2368</v>
      </c>
      <c r="E73" s="210" t="s">
        <v>632</v>
      </c>
      <c r="F73" s="207">
        <v>1</v>
      </c>
      <c r="G73" s="211"/>
      <c r="H73" s="212"/>
    </row>
    <row r="74" spans="2:8" ht="24.15" customHeight="1" x14ac:dyDescent="0.3">
      <c r="B74" s="207" t="s">
        <v>1207</v>
      </c>
      <c r="C74" s="208"/>
      <c r="D74" s="209" t="s">
        <v>2369</v>
      </c>
      <c r="E74" s="210" t="s">
        <v>632</v>
      </c>
      <c r="F74" s="207">
        <v>1</v>
      </c>
      <c r="G74" s="211"/>
      <c r="H74" s="212"/>
    </row>
    <row r="75" spans="2:8" ht="24.15" customHeight="1" x14ac:dyDescent="0.3">
      <c r="B75" s="207" t="s">
        <v>1208</v>
      </c>
      <c r="C75" s="208"/>
      <c r="D75" s="209" t="s">
        <v>2370</v>
      </c>
      <c r="E75" s="210" t="s">
        <v>632</v>
      </c>
      <c r="F75" s="207">
        <v>1</v>
      </c>
      <c r="G75" s="211"/>
      <c r="H75" s="212"/>
    </row>
    <row r="76" spans="2:8" ht="24.15" customHeight="1" x14ac:dyDescent="0.3">
      <c r="B76" s="207" t="s">
        <v>1209</v>
      </c>
      <c r="C76" s="208"/>
      <c r="D76" s="209" t="s">
        <v>2371</v>
      </c>
      <c r="E76" s="210" t="s">
        <v>632</v>
      </c>
      <c r="F76" s="207">
        <v>1</v>
      </c>
      <c r="G76" s="211"/>
      <c r="H76" s="212"/>
    </row>
    <row r="77" spans="2:8" ht="24.15" customHeight="1" x14ac:dyDescent="0.3">
      <c r="B77" s="207" t="s">
        <v>1210</v>
      </c>
      <c r="C77" s="208"/>
      <c r="D77" s="209" t="s">
        <v>2372</v>
      </c>
      <c r="E77" s="210" t="s">
        <v>632</v>
      </c>
      <c r="F77" s="207">
        <v>1</v>
      </c>
      <c r="G77" s="211"/>
      <c r="H77" s="212"/>
    </row>
    <row r="78" spans="2:8" ht="24.15" customHeight="1" x14ac:dyDescent="0.3">
      <c r="B78" s="207" t="s">
        <v>1211</v>
      </c>
      <c r="C78" s="208"/>
      <c r="D78" s="209" t="s">
        <v>2373</v>
      </c>
      <c r="E78" s="210" t="s">
        <v>632</v>
      </c>
      <c r="F78" s="207">
        <v>1</v>
      </c>
      <c r="G78" s="211"/>
      <c r="H78" s="212"/>
    </row>
    <row r="79" spans="2:8" ht="24.15" customHeight="1" x14ac:dyDescent="0.3">
      <c r="B79" s="207" t="s">
        <v>1212</v>
      </c>
      <c r="C79" s="208"/>
      <c r="D79" s="209" t="s">
        <v>2374</v>
      </c>
      <c r="E79" s="210" t="s">
        <v>632</v>
      </c>
      <c r="F79" s="207">
        <v>1</v>
      </c>
      <c r="G79" s="211"/>
      <c r="H79" s="212"/>
    </row>
    <row r="80" spans="2:8" ht="24.15" customHeight="1" x14ac:dyDescent="0.3">
      <c r="B80" s="207" t="s">
        <v>1213</v>
      </c>
      <c r="C80" s="208"/>
      <c r="D80" s="209" t="s">
        <v>2375</v>
      </c>
      <c r="E80" s="210" t="s">
        <v>632</v>
      </c>
      <c r="F80" s="207">
        <v>1</v>
      </c>
      <c r="G80" s="211"/>
      <c r="H80" s="212"/>
    </row>
    <row r="81" spans="2:8" ht="24.15" customHeight="1" x14ac:dyDescent="0.3">
      <c r="B81" s="207" t="s">
        <v>1214</v>
      </c>
      <c r="C81" s="208"/>
      <c r="D81" s="209" t="s">
        <v>2376</v>
      </c>
      <c r="E81" s="210" t="s">
        <v>632</v>
      </c>
      <c r="F81" s="207">
        <v>1</v>
      </c>
      <c r="G81" s="211"/>
      <c r="H81" s="212"/>
    </row>
    <row r="82" spans="2:8" ht="24.15" customHeight="1" x14ac:dyDescent="0.3">
      <c r="B82" s="207" t="s">
        <v>1215</v>
      </c>
      <c r="C82" s="208"/>
      <c r="D82" s="209" t="s">
        <v>2377</v>
      </c>
      <c r="E82" s="210" t="s">
        <v>632</v>
      </c>
      <c r="F82" s="207">
        <v>1</v>
      </c>
      <c r="G82" s="211"/>
      <c r="H82" s="212"/>
    </row>
    <row r="83" spans="2:8" ht="24.15" customHeight="1" x14ac:dyDescent="0.3">
      <c r="B83" s="207" t="s">
        <v>1216</v>
      </c>
      <c r="C83" s="208"/>
      <c r="D83" s="209" t="s">
        <v>2378</v>
      </c>
      <c r="E83" s="210" t="s">
        <v>632</v>
      </c>
      <c r="F83" s="207">
        <v>1</v>
      </c>
      <c r="G83" s="211"/>
      <c r="H83" s="212"/>
    </row>
    <row r="84" spans="2:8" ht="24.15" customHeight="1" x14ac:dyDescent="0.3">
      <c r="B84" s="207" t="s">
        <v>1217</v>
      </c>
      <c r="C84" s="208"/>
      <c r="D84" s="209" t="s">
        <v>2379</v>
      </c>
      <c r="E84" s="210" t="s">
        <v>632</v>
      </c>
      <c r="F84" s="207">
        <v>1</v>
      </c>
      <c r="G84" s="211"/>
      <c r="H84" s="212"/>
    </row>
    <row r="85" spans="2:8" ht="24.15" customHeight="1" x14ac:dyDescent="0.3">
      <c r="B85" s="207" t="s">
        <v>1218</v>
      </c>
      <c r="C85" s="208"/>
      <c r="D85" s="209" t="s">
        <v>2380</v>
      </c>
      <c r="E85" s="210" t="s">
        <v>632</v>
      </c>
      <c r="F85" s="207">
        <v>1</v>
      </c>
      <c r="G85" s="211"/>
      <c r="H85" s="212"/>
    </row>
    <row r="86" spans="2:8" ht="24.15" customHeight="1" x14ac:dyDescent="0.3">
      <c r="B86" s="207" t="s">
        <v>1219</v>
      </c>
      <c r="C86" s="208"/>
      <c r="D86" s="209" t="s">
        <v>2381</v>
      </c>
      <c r="E86" s="210" t="s">
        <v>632</v>
      </c>
      <c r="F86" s="207">
        <v>1</v>
      </c>
      <c r="G86" s="211"/>
      <c r="H86" s="212"/>
    </row>
    <row r="87" spans="2:8" ht="24.15" customHeight="1" x14ac:dyDescent="0.3">
      <c r="B87" s="207" t="s">
        <v>1220</v>
      </c>
      <c r="C87" s="208"/>
      <c r="D87" s="209" t="s">
        <v>2382</v>
      </c>
      <c r="E87" s="210" t="s">
        <v>632</v>
      </c>
      <c r="F87" s="207">
        <v>1</v>
      </c>
      <c r="G87" s="211"/>
      <c r="H87" s="212"/>
    </row>
    <row r="88" spans="2:8" ht="24.15" customHeight="1" x14ac:dyDescent="0.3">
      <c r="B88" s="207" t="s">
        <v>1221</v>
      </c>
      <c r="C88" s="208"/>
      <c r="D88" s="209" t="s">
        <v>2383</v>
      </c>
      <c r="E88" s="210" t="s">
        <v>632</v>
      </c>
      <c r="F88" s="207">
        <v>1</v>
      </c>
      <c r="G88" s="211"/>
      <c r="H88" s="212"/>
    </row>
    <row r="89" spans="2:8" ht="24.15" customHeight="1" x14ac:dyDescent="0.3">
      <c r="B89" s="207" t="s">
        <v>1222</v>
      </c>
      <c r="C89" s="208"/>
      <c r="D89" s="209" t="s">
        <v>2384</v>
      </c>
      <c r="E89" s="210" t="s">
        <v>632</v>
      </c>
      <c r="F89" s="207">
        <v>1</v>
      </c>
      <c r="G89" s="211"/>
      <c r="H89" s="212"/>
    </row>
    <row r="90" spans="2:8" ht="24.15" customHeight="1" x14ac:dyDescent="0.3">
      <c r="B90" s="207" t="s">
        <v>1223</v>
      </c>
      <c r="C90" s="208"/>
      <c r="D90" s="209" t="s">
        <v>2385</v>
      </c>
      <c r="E90" s="210" t="s">
        <v>632</v>
      </c>
      <c r="F90" s="207">
        <v>1</v>
      </c>
      <c r="G90" s="211"/>
      <c r="H90" s="212"/>
    </row>
    <row r="91" spans="2:8" ht="24.15" customHeight="1" x14ac:dyDescent="0.3">
      <c r="B91" s="207" t="s">
        <v>1224</v>
      </c>
      <c r="C91" s="208"/>
      <c r="D91" s="209" t="s">
        <v>2386</v>
      </c>
      <c r="E91" s="210" t="s">
        <v>632</v>
      </c>
      <c r="F91" s="207">
        <v>1</v>
      </c>
      <c r="G91" s="211"/>
      <c r="H91" s="212"/>
    </row>
    <row r="92" spans="2:8" ht="24.15" customHeight="1" x14ac:dyDescent="0.3">
      <c r="B92" s="207" t="s">
        <v>1225</v>
      </c>
      <c r="C92" s="208"/>
      <c r="D92" s="209" t="s">
        <v>2387</v>
      </c>
      <c r="E92" s="210" t="s">
        <v>632</v>
      </c>
      <c r="F92" s="207">
        <v>1</v>
      </c>
      <c r="G92" s="211"/>
      <c r="H92" s="212"/>
    </row>
    <row r="93" spans="2:8" ht="24.15" customHeight="1" x14ac:dyDescent="0.3">
      <c r="B93" s="207" t="s">
        <v>1226</v>
      </c>
      <c r="C93" s="208"/>
      <c r="D93" s="209" t="s">
        <v>2388</v>
      </c>
      <c r="E93" s="210" t="s">
        <v>632</v>
      </c>
      <c r="F93" s="207">
        <v>1</v>
      </c>
      <c r="G93" s="211"/>
      <c r="H93" s="212"/>
    </row>
    <row r="94" spans="2:8" ht="24.15" customHeight="1" x14ac:dyDescent="0.3">
      <c r="B94" s="207" t="s">
        <v>1227</v>
      </c>
      <c r="C94" s="208"/>
      <c r="D94" s="209" t="s">
        <v>2389</v>
      </c>
      <c r="E94" s="210" t="s">
        <v>632</v>
      </c>
      <c r="F94" s="207">
        <v>1</v>
      </c>
      <c r="G94" s="211"/>
      <c r="H94" s="212"/>
    </row>
    <row r="95" spans="2:8" ht="24.15" customHeight="1" x14ac:dyDescent="0.3">
      <c r="B95" s="207" t="s">
        <v>1228</v>
      </c>
      <c r="C95" s="208"/>
      <c r="D95" s="209" t="s">
        <v>2390</v>
      </c>
      <c r="E95" s="210" t="s">
        <v>632</v>
      </c>
      <c r="F95" s="207">
        <v>1</v>
      </c>
      <c r="G95" s="211"/>
      <c r="H95" s="212"/>
    </row>
    <row r="96" spans="2:8" ht="24.15" customHeight="1" x14ac:dyDescent="0.3">
      <c r="B96" s="207" t="s">
        <v>1229</v>
      </c>
      <c r="C96" s="208"/>
      <c r="D96" s="209" t="s">
        <v>2391</v>
      </c>
      <c r="E96" s="210" t="s">
        <v>632</v>
      </c>
      <c r="F96" s="207">
        <v>1</v>
      </c>
      <c r="G96" s="211"/>
      <c r="H96" s="212"/>
    </row>
    <row r="97" spans="2:8" ht="24.15" customHeight="1" x14ac:dyDescent="0.3">
      <c r="B97" s="207" t="s">
        <v>1230</v>
      </c>
      <c r="C97" s="208"/>
      <c r="D97" s="209" t="s">
        <v>2392</v>
      </c>
      <c r="E97" s="210" t="s">
        <v>632</v>
      </c>
      <c r="F97" s="207">
        <v>1</v>
      </c>
      <c r="G97" s="211"/>
      <c r="H97" s="212"/>
    </row>
    <row r="98" spans="2:8" ht="24.15" customHeight="1" thickBot="1" x14ac:dyDescent="0.35">
      <c r="B98" s="207"/>
      <c r="C98" s="208"/>
      <c r="D98" s="214"/>
      <c r="E98" s="210"/>
      <c r="F98" s="207"/>
      <c r="G98" s="211"/>
      <c r="H98" s="212"/>
    </row>
    <row r="99" spans="2:8" ht="24.15" customHeight="1" thickBot="1" x14ac:dyDescent="0.3">
      <c r="B99" s="215" t="s">
        <v>967</v>
      </c>
      <c r="C99" s="215"/>
      <c r="D99" s="215"/>
      <c r="E99" s="215"/>
      <c r="F99" s="215"/>
      <c r="G99" s="216"/>
      <c r="H99" s="217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9" fitToHeight="0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01048-48A2-4AFF-B843-2BBB3ACC13AF}">
  <sheetPr>
    <tabColor theme="5" tint="0.39997558519241921"/>
    <pageSetUpPr fitToPage="1"/>
  </sheetPr>
  <dimension ref="B1:H101"/>
  <sheetViews>
    <sheetView view="pageBreakPreview" zoomScale="90" zoomScaleNormal="70" zoomScaleSheetLayoutView="9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32.4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[1]SUMMARY!F4</f>
        <v>ALFRED NZO DISTRICT</v>
      </c>
    </row>
    <row r="4" spans="2:8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1311</v>
      </c>
      <c r="D6" s="200" t="s">
        <v>969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52.8" x14ac:dyDescent="0.3">
      <c r="B9" s="219">
        <v>4</v>
      </c>
      <c r="C9" s="219" t="s">
        <v>1141</v>
      </c>
      <c r="D9" s="221" t="s">
        <v>1312</v>
      </c>
      <c r="E9" s="205"/>
      <c r="F9" s="205"/>
      <c r="G9" s="206"/>
      <c r="H9" s="206"/>
    </row>
    <row r="10" spans="2:8" s="183" customFormat="1" ht="24.9" customHeight="1" x14ac:dyDescent="0.3">
      <c r="B10" s="207" t="s">
        <v>1313</v>
      </c>
      <c r="C10" s="208"/>
      <c r="D10" s="209" t="s">
        <v>2306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1314</v>
      </c>
      <c r="C11" s="208"/>
      <c r="D11" s="209" t="s">
        <v>2307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1315</v>
      </c>
      <c r="C12" s="208"/>
      <c r="D12" s="213" t="s">
        <v>2308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1316</v>
      </c>
      <c r="C13" s="208"/>
      <c r="D13" s="209" t="s">
        <v>2309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1317</v>
      </c>
      <c r="C14" s="208"/>
      <c r="D14" s="209" t="s">
        <v>2310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1318</v>
      </c>
      <c r="C15" s="208"/>
      <c r="D15" s="209" t="s">
        <v>2311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1319</v>
      </c>
      <c r="C16" s="208"/>
      <c r="D16" s="209" t="s">
        <v>2312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1320</v>
      </c>
      <c r="C17" s="208"/>
      <c r="D17" s="209" t="s">
        <v>2313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1321</v>
      </c>
      <c r="C18" s="208"/>
      <c r="D18" s="209" t="s">
        <v>2314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1322</v>
      </c>
      <c r="C19" s="208"/>
      <c r="D19" s="209" t="s">
        <v>2315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1323</v>
      </c>
      <c r="C20" s="208"/>
      <c r="D20" s="209" t="s">
        <v>2316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1324</v>
      </c>
      <c r="C21" s="208"/>
      <c r="D21" s="209" t="s">
        <v>2317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1325</v>
      </c>
      <c r="C22" s="208"/>
      <c r="D22" s="209" t="s">
        <v>2318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1326</v>
      </c>
      <c r="C23" s="208"/>
      <c r="D23" s="209" t="s">
        <v>2319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1327</v>
      </c>
      <c r="C24" s="208"/>
      <c r="D24" s="209" t="s">
        <v>2320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1328</v>
      </c>
      <c r="C25" s="208"/>
      <c r="D25" s="209" t="s">
        <v>2321</v>
      </c>
      <c r="E25" s="210" t="s">
        <v>632</v>
      </c>
      <c r="F25" s="207">
        <v>1</v>
      </c>
      <c r="G25" s="211"/>
      <c r="H25" s="212"/>
    </row>
    <row r="26" spans="2:8" s="183" customFormat="1" ht="24.9" customHeight="1" x14ac:dyDescent="0.3">
      <c r="B26" s="207" t="s">
        <v>1329</v>
      </c>
      <c r="C26" s="208"/>
      <c r="D26" s="209" t="s">
        <v>2322</v>
      </c>
      <c r="E26" s="210" t="s">
        <v>632</v>
      </c>
      <c r="F26" s="207">
        <v>1</v>
      </c>
      <c r="G26" s="211"/>
      <c r="H26" s="212"/>
    </row>
    <row r="27" spans="2:8" s="183" customFormat="1" ht="24.9" customHeight="1" x14ac:dyDescent="0.3">
      <c r="B27" s="207" t="s">
        <v>1330</v>
      </c>
      <c r="C27" s="208"/>
      <c r="D27" s="209" t="s">
        <v>2323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1331</v>
      </c>
      <c r="C28" s="208"/>
      <c r="D28" s="209" t="s">
        <v>2324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1332</v>
      </c>
      <c r="C29" s="208"/>
      <c r="D29" s="209" t="s">
        <v>2325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1333</v>
      </c>
      <c r="C30" s="208"/>
      <c r="D30" s="209" t="s">
        <v>2326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1334</v>
      </c>
      <c r="C31" s="208"/>
      <c r="D31" s="209" t="s">
        <v>2327</v>
      </c>
      <c r="E31" s="210" t="s">
        <v>632</v>
      </c>
      <c r="F31" s="207">
        <v>1</v>
      </c>
      <c r="G31" s="211"/>
      <c r="H31" s="212"/>
    </row>
    <row r="32" spans="2:8" ht="24.9" customHeight="1" x14ac:dyDescent="0.3">
      <c r="B32" s="207" t="s">
        <v>1335</v>
      </c>
      <c r="C32" s="208"/>
      <c r="D32" s="209" t="s">
        <v>2328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1336</v>
      </c>
      <c r="C33" s="208"/>
      <c r="D33" s="209" t="s">
        <v>2329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1337</v>
      </c>
      <c r="C34" s="208"/>
      <c r="D34" s="209" t="s">
        <v>2330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1338</v>
      </c>
      <c r="C35" s="208"/>
      <c r="D35" s="209" t="s">
        <v>2331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1339</v>
      </c>
      <c r="C36" s="208"/>
      <c r="D36" s="209" t="s">
        <v>2332</v>
      </c>
      <c r="E36" s="210" t="s">
        <v>632</v>
      </c>
      <c r="F36" s="207">
        <v>1</v>
      </c>
      <c r="G36" s="211"/>
      <c r="H36" s="212"/>
    </row>
    <row r="37" spans="2:8" ht="24.6" customHeight="1" x14ac:dyDescent="0.3">
      <c r="B37" s="207" t="s">
        <v>1340</v>
      </c>
      <c r="C37" s="208"/>
      <c r="D37" s="209" t="s">
        <v>2333</v>
      </c>
      <c r="E37" s="210" t="s">
        <v>632</v>
      </c>
      <c r="F37" s="207">
        <v>1</v>
      </c>
      <c r="G37" s="211"/>
      <c r="H37" s="212"/>
    </row>
    <row r="38" spans="2:8" ht="24.6" customHeight="1" x14ac:dyDescent="0.3">
      <c r="B38" s="207" t="s">
        <v>1341</v>
      </c>
      <c r="C38" s="208"/>
      <c r="D38" s="209" t="s">
        <v>2334</v>
      </c>
      <c r="E38" s="210" t="s">
        <v>632</v>
      </c>
      <c r="F38" s="207">
        <v>1</v>
      </c>
      <c r="G38" s="211"/>
      <c r="H38" s="212"/>
    </row>
    <row r="39" spans="2:8" ht="24.6" customHeight="1" x14ac:dyDescent="0.3">
      <c r="B39" s="207" t="s">
        <v>1342</v>
      </c>
      <c r="C39" s="208"/>
      <c r="D39" s="209" t="s">
        <v>2335</v>
      </c>
      <c r="E39" s="210" t="s">
        <v>632</v>
      </c>
      <c r="F39" s="207">
        <v>1</v>
      </c>
      <c r="G39" s="211"/>
      <c r="H39" s="212"/>
    </row>
    <row r="40" spans="2:8" ht="24.6" customHeight="1" x14ac:dyDescent="0.3">
      <c r="B40" s="207" t="s">
        <v>1343</v>
      </c>
      <c r="C40" s="208"/>
      <c r="D40" s="209" t="s">
        <v>2336</v>
      </c>
      <c r="E40" s="210" t="s">
        <v>632</v>
      </c>
      <c r="F40" s="207">
        <v>1</v>
      </c>
      <c r="G40" s="211"/>
      <c r="H40" s="212"/>
    </row>
    <row r="41" spans="2:8" ht="24.6" customHeight="1" x14ac:dyDescent="0.3">
      <c r="B41" s="207" t="s">
        <v>1344</v>
      </c>
      <c r="C41" s="208"/>
      <c r="D41" s="209" t="s">
        <v>2337</v>
      </c>
      <c r="E41" s="210" t="s">
        <v>632</v>
      </c>
      <c r="F41" s="207">
        <v>1</v>
      </c>
      <c r="G41" s="211"/>
      <c r="H41" s="212"/>
    </row>
    <row r="42" spans="2:8" ht="24.6" customHeight="1" x14ac:dyDescent="0.3">
      <c r="B42" s="207" t="s">
        <v>1345</v>
      </c>
      <c r="C42" s="208"/>
      <c r="D42" s="209" t="s">
        <v>2338</v>
      </c>
      <c r="E42" s="210" t="s">
        <v>632</v>
      </c>
      <c r="F42" s="207">
        <v>1</v>
      </c>
      <c r="G42" s="211"/>
      <c r="H42" s="212"/>
    </row>
    <row r="43" spans="2:8" ht="24.6" customHeight="1" x14ac:dyDescent="0.3">
      <c r="B43" s="207" t="s">
        <v>1346</v>
      </c>
      <c r="C43" s="208"/>
      <c r="D43" s="209" t="s">
        <v>2339</v>
      </c>
      <c r="E43" s="210" t="s">
        <v>632</v>
      </c>
      <c r="F43" s="207">
        <v>1</v>
      </c>
      <c r="G43" s="211"/>
      <c r="H43" s="212"/>
    </row>
    <row r="44" spans="2:8" ht="24.6" customHeight="1" x14ac:dyDescent="0.3">
      <c r="B44" s="207" t="s">
        <v>1347</v>
      </c>
      <c r="C44" s="208"/>
      <c r="D44" s="209" t="s">
        <v>2340</v>
      </c>
      <c r="E44" s="210" t="s">
        <v>632</v>
      </c>
      <c r="F44" s="207">
        <v>1</v>
      </c>
      <c r="G44" s="211"/>
      <c r="H44" s="212"/>
    </row>
    <row r="45" spans="2:8" ht="24.6" customHeight="1" x14ac:dyDescent="0.3">
      <c r="B45" s="207" t="s">
        <v>1348</v>
      </c>
      <c r="C45" s="208"/>
      <c r="D45" s="209" t="s">
        <v>2341</v>
      </c>
      <c r="E45" s="210" t="s">
        <v>632</v>
      </c>
      <c r="F45" s="207">
        <v>1</v>
      </c>
      <c r="G45" s="211"/>
      <c r="H45" s="212"/>
    </row>
    <row r="46" spans="2:8" ht="24.6" customHeight="1" x14ac:dyDescent="0.3">
      <c r="B46" s="207" t="s">
        <v>1349</v>
      </c>
      <c r="C46" s="208"/>
      <c r="D46" s="209" t="s">
        <v>2342</v>
      </c>
      <c r="E46" s="210" t="s">
        <v>632</v>
      </c>
      <c r="F46" s="207">
        <v>1</v>
      </c>
      <c r="G46" s="211"/>
      <c r="H46" s="212"/>
    </row>
    <row r="47" spans="2:8" ht="24.6" customHeight="1" x14ac:dyDescent="0.3">
      <c r="B47" s="207" t="s">
        <v>1350</v>
      </c>
      <c r="C47" s="208"/>
      <c r="D47" s="209" t="s">
        <v>2343</v>
      </c>
      <c r="E47" s="210" t="s">
        <v>632</v>
      </c>
      <c r="F47" s="207">
        <v>1</v>
      </c>
      <c r="G47" s="211"/>
      <c r="H47" s="212"/>
    </row>
    <row r="48" spans="2:8" ht="24.6" customHeight="1" x14ac:dyDescent="0.3">
      <c r="B48" s="207" t="s">
        <v>1351</v>
      </c>
      <c r="C48" s="208"/>
      <c r="D48" s="209" t="s">
        <v>2344</v>
      </c>
      <c r="E48" s="210" t="s">
        <v>632</v>
      </c>
      <c r="F48" s="207">
        <v>1</v>
      </c>
      <c r="G48" s="211"/>
      <c r="H48" s="212"/>
    </row>
    <row r="49" spans="2:8" ht="24.6" customHeight="1" x14ac:dyDescent="0.3">
      <c r="B49" s="207" t="s">
        <v>1352</v>
      </c>
      <c r="C49" s="208"/>
      <c r="D49" s="209" t="s">
        <v>2345</v>
      </c>
      <c r="E49" s="210" t="s">
        <v>632</v>
      </c>
      <c r="F49" s="207">
        <v>1</v>
      </c>
      <c r="G49" s="211"/>
      <c r="H49" s="212"/>
    </row>
    <row r="50" spans="2:8" ht="24.6" customHeight="1" x14ac:dyDescent="0.3">
      <c r="B50" s="207" t="s">
        <v>1353</v>
      </c>
      <c r="C50" s="208"/>
      <c r="D50" s="209" t="s">
        <v>2346</v>
      </c>
      <c r="E50" s="210" t="s">
        <v>632</v>
      </c>
      <c r="F50" s="207">
        <v>1</v>
      </c>
      <c r="G50" s="211"/>
      <c r="H50" s="212"/>
    </row>
    <row r="51" spans="2:8" ht="24.6" customHeight="1" x14ac:dyDescent="0.3">
      <c r="B51" s="207" t="s">
        <v>1354</v>
      </c>
      <c r="C51" s="208"/>
      <c r="D51" s="209" t="s">
        <v>668</v>
      </c>
      <c r="E51" s="210" t="s">
        <v>632</v>
      </c>
      <c r="F51" s="207">
        <v>1</v>
      </c>
      <c r="G51" s="211"/>
      <c r="H51" s="212"/>
    </row>
    <row r="52" spans="2:8" ht="24.6" customHeight="1" x14ac:dyDescent="0.3">
      <c r="B52" s="207" t="s">
        <v>1355</v>
      </c>
      <c r="C52" s="208"/>
      <c r="D52" s="209" t="s">
        <v>2347</v>
      </c>
      <c r="E52" s="210" t="s">
        <v>632</v>
      </c>
      <c r="F52" s="207">
        <v>1</v>
      </c>
      <c r="G52" s="211"/>
      <c r="H52" s="212"/>
    </row>
    <row r="53" spans="2:8" ht="24.6" customHeight="1" x14ac:dyDescent="0.3">
      <c r="B53" s="207" t="s">
        <v>1356</v>
      </c>
      <c r="C53" s="208"/>
      <c r="D53" s="209" t="s">
        <v>2348</v>
      </c>
      <c r="E53" s="210" t="s">
        <v>632</v>
      </c>
      <c r="F53" s="207">
        <v>1</v>
      </c>
      <c r="G53" s="211"/>
      <c r="H53" s="212"/>
    </row>
    <row r="54" spans="2:8" ht="24.6" customHeight="1" x14ac:dyDescent="0.3">
      <c r="B54" s="207" t="s">
        <v>1357</v>
      </c>
      <c r="C54" s="208"/>
      <c r="D54" s="209" t="s">
        <v>2349</v>
      </c>
      <c r="E54" s="210" t="s">
        <v>632</v>
      </c>
      <c r="F54" s="207">
        <v>1</v>
      </c>
      <c r="G54" s="211"/>
      <c r="H54" s="212"/>
    </row>
    <row r="55" spans="2:8" ht="24.6" customHeight="1" x14ac:dyDescent="0.3">
      <c r="B55" s="207" t="s">
        <v>1358</v>
      </c>
      <c r="C55" s="208"/>
      <c r="D55" s="209" t="s">
        <v>2350</v>
      </c>
      <c r="E55" s="210" t="s">
        <v>632</v>
      </c>
      <c r="F55" s="207">
        <v>1</v>
      </c>
      <c r="G55" s="211"/>
      <c r="H55" s="212"/>
    </row>
    <row r="56" spans="2:8" ht="24.6" customHeight="1" x14ac:dyDescent="0.3">
      <c r="B56" s="207" t="s">
        <v>1359</v>
      </c>
      <c r="C56" s="208"/>
      <c r="D56" s="209" t="s">
        <v>2351</v>
      </c>
      <c r="E56" s="210" t="s">
        <v>632</v>
      </c>
      <c r="F56" s="207">
        <v>1</v>
      </c>
      <c r="G56" s="211"/>
      <c r="H56" s="212"/>
    </row>
    <row r="57" spans="2:8" ht="24.6" customHeight="1" x14ac:dyDescent="0.3">
      <c r="B57" s="207" t="s">
        <v>1360</v>
      </c>
      <c r="C57" s="208"/>
      <c r="D57" s="209" t="s">
        <v>2352</v>
      </c>
      <c r="E57" s="210" t="s">
        <v>632</v>
      </c>
      <c r="F57" s="207">
        <v>1</v>
      </c>
      <c r="G57" s="211"/>
      <c r="H57" s="212"/>
    </row>
    <row r="58" spans="2:8" ht="24.6" customHeight="1" x14ac:dyDescent="0.3">
      <c r="B58" s="207" t="s">
        <v>1361</v>
      </c>
      <c r="C58" s="208"/>
      <c r="D58" s="209" t="s">
        <v>2353</v>
      </c>
      <c r="E58" s="210" t="s">
        <v>632</v>
      </c>
      <c r="F58" s="207">
        <v>1</v>
      </c>
      <c r="G58" s="211"/>
      <c r="H58" s="212"/>
    </row>
    <row r="59" spans="2:8" ht="24.6" customHeight="1" x14ac:dyDescent="0.3">
      <c r="B59" s="207" t="s">
        <v>1362</v>
      </c>
      <c r="C59" s="208"/>
      <c r="D59" s="209" t="s">
        <v>2354</v>
      </c>
      <c r="E59" s="210" t="s">
        <v>632</v>
      </c>
      <c r="F59" s="207">
        <v>1</v>
      </c>
      <c r="G59" s="211"/>
      <c r="H59" s="212"/>
    </row>
    <row r="60" spans="2:8" ht="24.6" customHeight="1" x14ac:dyDescent="0.3">
      <c r="B60" s="207" t="s">
        <v>1363</v>
      </c>
      <c r="C60" s="208"/>
      <c r="D60" s="209" t="s">
        <v>2355</v>
      </c>
      <c r="E60" s="210" t="s">
        <v>632</v>
      </c>
      <c r="F60" s="207">
        <v>1</v>
      </c>
      <c r="G60" s="211"/>
      <c r="H60" s="212"/>
    </row>
    <row r="61" spans="2:8" ht="24.6" customHeight="1" x14ac:dyDescent="0.3">
      <c r="B61" s="207" t="s">
        <v>1364</v>
      </c>
      <c r="C61" s="208"/>
      <c r="D61" s="209" t="s">
        <v>2356</v>
      </c>
      <c r="E61" s="210" t="s">
        <v>632</v>
      </c>
      <c r="F61" s="207">
        <v>1</v>
      </c>
      <c r="G61" s="211"/>
      <c r="H61" s="212"/>
    </row>
    <row r="62" spans="2:8" ht="24.6" customHeight="1" x14ac:dyDescent="0.3">
      <c r="B62" s="207" t="s">
        <v>1365</v>
      </c>
      <c r="C62" s="208"/>
      <c r="D62" s="209" t="s">
        <v>2357</v>
      </c>
      <c r="E62" s="210" t="s">
        <v>632</v>
      </c>
      <c r="F62" s="207">
        <v>1</v>
      </c>
      <c r="G62" s="211"/>
      <c r="H62" s="212"/>
    </row>
    <row r="63" spans="2:8" ht="24.6" customHeight="1" x14ac:dyDescent="0.3">
      <c r="B63" s="207" t="s">
        <v>1366</v>
      </c>
      <c r="C63" s="208"/>
      <c r="D63" s="209" t="s">
        <v>2358</v>
      </c>
      <c r="E63" s="210" t="s">
        <v>632</v>
      </c>
      <c r="F63" s="207">
        <v>1</v>
      </c>
      <c r="G63" s="211"/>
      <c r="H63" s="212"/>
    </row>
    <row r="64" spans="2:8" ht="24.6" customHeight="1" x14ac:dyDescent="0.3">
      <c r="B64" s="207" t="s">
        <v>1367</v>
      </c>
      <c r="C64" s="208"/>
      <c r="D64" s="209" t="s">
        <v>2359</v>
      </c>
      <c r="E64" s="210" t="s">
        <v>632</v>
      </c>
      <c r="F64" s="207">
        <v>1</v>
      </c>
      <c r="G64" s="211"/>
      <c r="H64" s="212"/>
    </row>
    <row r="65" spans="2:8" ht="24.6" customHeight="1" x14ac:dyDescent="0.3">
      <c r="B65" s="207" t="s">
        <v>1368</v>
      </c>
      <c r="C65" s="208"/>
      <c r="D65" s="209" t="s">
        <v>2360</v>
      </c>
      <c r="E65" s="210" t="s">
        <v>632</v>
      </c>
      <c r="F65" s="207">
        <v>1</v>
      </c>
      <c r="G65" s="211"/>
      <c r="H65" s="212"/>
    </row>
    <row r="66" spans="2:8" ht="24.6" customHeight="1" x14ac:dyDescent="0.3">
      <c r="B66" s="207" t="s">
        <v>1369</v>
      </c>
      <c r="C66" s="208"/>
      <c r="D66" s="209" t="s">
        <v>2361</v>
      </c>
      <c r="E66" s="210" t="s">
        <v>632</v>
      </c>
      <c r="F66" s="207">
        <v>1</v>
      </c>
      <c r="G66" s="211"/>
      <c r="H66" s="212"/>
    </row>
    <row r="67" spans="2:8" ht="24.6" customHeight="1" x14ac:dyDescent="0.3">
      <c r="B67" s="207" t="s">
        <v>1370</v>
      </c>
      <c r="C67" s="208"/>
      <c r="D67" s="209" t="s">
        <v>2362</v>
      </c>
      <c r="E67" s="210" t="s">
        <v>632</v>
      </c>
      <c r="F67" s="207">
        <v>1</v>
      </c>
      <c r="G67" s="211"/>
      <c r="H67" s="212"/>
    </row>
    <row r="68" spans="2:8" ht="24.6" customHeight="1" x14ac:dyDescent="0.3">
      <c r="B68" s="207" t="s">
        <v>1371</v>
      </c>
      <c r="C68" s="208"/>
      <c r="D68" s="209" t="s">
        <v>2363</v>
      </c>
      <c r="E68" s="210" t="s">
        <v>632</v>
      </c>
      <c r="F68" s="207">
        <v>1</v>
      </c>
      <c r="G68" s="211"/>
      <c r="H68" s="212"/>
    </row>
    <row r="69" spans="2:8" ht="24.6" customHeight="1" x14ac:dyDescent="0.3">
      <c r="B69" s="207" t="s">
        <v>1372</v>
      </c>
      <c r="C69" s="208"/>
      <c r="D69" s="209" t="s">
        <v>2364</v>
      </c>
      <c r="E69" s="210" t="s">
        <v>632</v>
      </c>
      <c r="F69" s="207">
        <v>1</v>
      </c>
      <c r="G69" s="211"/>
      <c r="H69" s="212"/>
    </row>
    <row r="70" spans="2:8" ht="24.6" customHeight="1" x14ac:dyDescent="0.3">
      <c r="B70" s="207" t="s">
        <v>1373</v>
      </c>
      <c r="C70" s="208"/>
      <c r="D70" s="209" t="s">
        <v>2365</v>
      </c>
      <c r="E70" s="210" t="s">
        <v>632</v>
      </c>
      <c r="F70" s="207">
        <v>1</v>
      </c>
      <c r="G70" s="211"/>
      <c r="H70" s="212"/>
    </row>
    <row r="71" spans="2:8" ht="24.6" customHeight="1" x14ac:dyDescent="0.3">
      <c r="B71" s="207" t="s">
        <v>1374</v>
      </c>
      <c r="C71" s="208"/>
      <c r="D71" s="209" t="s">
        <v>2366</v>
      </c>
      <c r="E71" s="210" t="s">
        <v>632</v>
      </c>
      <c r="F71" s="207">
        <v>1</v>
      </c>
      <c r="G71" s="211"/>
      <c r="H71" s="212"/>
    </row>
    <row r="72" spans="2:8" ht="24.6" customHeight="1" x14ac:dyDescent="0.3">
      <c r="B72" s="207" t="s">
        <v>1375</v>
      </c>
      <c r="C72" s="208"/>
      <c r="D72" s="209" t="s">
        <v>2367</v>
      </c>
      <c r="E72" s="210" t="s">
        <v>632</v>
      </c>
      <c r="F72" s="207">
        <v>1</v>
      </c>
      <c r="G72" s="211"/>
      <c r="H72" s="212"/>
    </row>
    <row r="73" spans="2:8" ht="24.6" customHeight="1" x14ac:dyDescent="0.3">
      <c r="B73" s="207" t="s">
        <v>1376</v>
      </c>
      <c r="C73" s="208"/>
      <c r="D73" s="209" t="s">
        <v>2368</v>
      </c>
      <c r="E73" s="210" t="s">
        <v>632</v>
      </c>
      <c r="F73" s="207">
        <v>1</v>
      </c>
      <c r="G73" s="211"/>
      <c r="H73" s="212"/>
    </row>
    <row r="74" spans="2:8" ht="24.6" customHeight="1" x14ac:dyDescent="0.3">
      <c r="B74" s="207" t="s">
        <v>1377</v>
      </c>
      <c r="C74" s="208"/>
      <c r="D74" s="209" t="s">
        <v>2369</v>
      </c>
      <c r="E74" s="210" t="s">
        <v>632</v>
      </c>
      <c r="F74" s="207">
        <v>1</v>
      </c>
      <c r="G74" s="211"/>
      <c r="H74" s="212"/>
    </row>
    <row r="75" spans="2:8" ht="24.6" customHeight="1" x14ac:dyDescent="0.3">
      <c r="B75" s="207" t="s">
        <v>1378</v>
      </c>
      <c r="C75" s="208"/>
      <c r="D75" s="209" t="s">
        <v>2370</v>
      </c>
      <c r="E75" s="210" t="s">
        <v>632</v>
      </c>
      <c r="F75" s="207">
        <v>1</v>
      </c>
      <c r="G75" s="211"/>
      <c r="H75" s="212"/>
    </row>
    <row r="76" spans="2:8" ht="24.6" customHeight="1" x14ac:dyDescent="0.3">
      <c r="B76" s="207" t="s">
        <v>1379</v>
      </c>
      <c r="C76" s="208"/>
      <c r="D76" s="209" t="s">
        <v>2371</v>
      </c>
      <c r="E76" s="210" t="s">
        <v>632</v>
      </c>
      <c r="F76" s="207">
        <v>1</v>
      </c>
      <c r="G76" s="211"/>
      <c r="H76" s="212"/>
    </row>
    <row r="77" spans="2:8" ht="24.6" customHeight="1" x14ac:dyDescent="0.3">
      <c r="B77" s="207" t="s">
        <v>1380</v>
      </c>
      <c r="C77" s="208"/>
      <c r="D77" s="209" t="s">
        <v>2372</v>
      </c>
      <c r="E77" s="210" t="s">
        <v>632</v>
      </c>
      <c r="F77" s="207">
        <v>1</v>
      </c>
      <c r="G77" s="211"/>
      <c r="H77" s="212"/>
    </row>
    <row r="78" spans="2:8" ht="24.6" customHeight="1" x14ac:dyDescent="0.3">
      <c r="B78" s="207" t="s">
        <v>1381</v>
      </c>
      <c r="C78" s="208"/>
      <c r="D78" s="209" t="s">
        <v>2373</v>
      </c>
      <c r="E78" s="210" t="s">
        <v>632</v>
      </c>
      <c r="F78" s="207">
        <v>1</v>
      </c>
      <c r="G78" s="211"/>
      <c r="H78" s="212"/>
    </row>
    <row r="79" spans="2:8" ht="24.6" customHeight="1" x14ac:dyDescent="0.3">
      <c r="B79" s="207" t="s">
        <v>1382</v>
      </c>
      <c r="C79" s="208"/>
      <c r="D79" s="209" t="s">
        <v>2374</v>
      </c>
      <c r="E79" s="210" t="s">
        <v>632</v>
      </c>
      <c r="F79" s="207">
        <v>1</v>
      </c>
      <c r="G79" s="211"/>
      <c r="H79" s="212"/>
    </row>
    <row r="80" spans="2:8" ht="24.6" customHeight="1" x14ac:dyDescent="0.3">
      <c r="B80" s="207" t="s">
        <v>1383</v>
      </c>
      <c r="C80" s="208"/>
      <c r="D80" s="209" t="s">
        <v>2375</v>
      </c>
      <c r="E80" s="210" t="s">
        <v>632</v>
      </c>
      <c r="F80" s="207">
        <v>1</v>
      </c>
      <c r="G80" s="211"/>
      <c r="H80" s="212"/>
    </row>
    <row r="81" spans="2:8" ht="24.6" customHeight="1" x14ac:dyDescent="0.3">
      <c r="B81" s="207" t="s">
        <v>1384</v>
      </c>
      <c r="C81" s="208"/>
      <c r="D81" s="209" t="s">
        <v>2376</v>
      </c>
      <c r="E81" s="210" t="s">
        <v>632</v>
      </c>
      <c r="F81" s="207">
        <v>1</v>
      </c>
      <c r="G81" s="211"/>
      <c r="H81" s="212"/>
    </row>
    <row r="82" spans="2:8" ht="24.6" customHeight="1" x14ac:dyDescent="0.3">
      <c r="B82" s="207" t="s">
        <v>1385</v>
      </c>
      <c r="C82" s="208"/>
      <c r="D82" s="209" t="s">
        <v>2377</v>
      </c>
      <c r="E82" s="210" t="s">
        <v>632</v>
      </c>
      <c r="F82" s="207">
        <v>1</v>
      </c>
      <c r="G82" s="211"/>
      <c r="H82" s="212"/>
    </row>
    <row r="83" spans="2:8" ht="24.6" customHeight="1" x14ac:dyDescent="0.3">
      <c r="B83" s="207" t="s">
        <v>1386</v>
      </c>
      <c r="C83" s="208"/>
      <c r="D83" s="209" t="s">
        <v>2378</v>
      </c>
      <c r="E83" s="210" t="s">
        <v>632</v>
      </c>
      <c r="F83" s="207">
        <v>1</v>
      </c>
      <c r="G83" s="211"/>
      <c r="H83" s="212"/>
    </row>
    <row r="84" spans="2:8" ht="24.6" customHeight="1" x14ac:dyDescent="0.3">
      <c r="B84" s="207" t="s">
        <v>1387</v>
      </c>
      <c r="C84" s="208"/>
      <c r="D84" s="209" t="s">
        <v>2379</v>
      </c>
      <c r="E84" s="210" t="s">
        <v>632</v>
      </c>
      <c r="F84" s="207">
        <v>1</v>
      </c>
      <c r="G84" s="211"/>
      <c r="H84" s="212"/>
    </row>
    <row r="85" spans="2:8" ht="24.6" customHeight="1" x14ac:dyDescent="0.3">
      <c r="B85" s="207" t="s">
        <v>1388</v>
      </c>
      <c r="C85" s="208"/>
      <c r="D85" s="209" t="s">
        <v>2380</v>
      </c>
      <c r="E85" s="210" t="s">
        <v>632</v>
      </c>
      <c r="F85" s="207">
        <v>1</v>
      </c>
      <c r="G85" s="211"/>
      <c r="H85" s="212"/>
    </row>
    <row r="86" spans="2:8" ht="24.6" customHeight="1" x14ac:dyDescent="0.3">
      <c r="B86" s="207" t="s">
        <v>1389</v>
      </c>
      <c r="C86" s="208"/>
      <c r="D86" s="209" t="s">
        <v>2381</v>
      </c>
      <c r="E86" s="210" t="s">
        <v>632</v>
      </c>
      <c r="F86" s="207">
        <v>1</v>
      </c>
      <c r="G86" s="211"/>
      <c r="H86" s="212"/>
    </row>
    <row r="87" spans="2:8" ht="24.6" customHeight="1" x14ac:dyDescent="0.3">
      <c r="B87" s="207" t="s">
        <v>1390</v>
      </c>
      <c r="C87" s="208"/>
      <c r="D87" s="209" t="s">
        <v>2382</v>
      </c>
      <c r="E87" s="210" t="s">
        <v>632</v>
      </c>
      <c r="F87" s="207">
        <v>1</v>
      </c>
      <c r="G87" s="211"/>
      <c r="H87" s="212"/>
    </row>
    <row r="88" spans="2:8" ht="24.6" customHeight="1" x14ac:dyDescent="0.3">
      <c r="B88" s="207" t="s">
        <v>1391</v>
      </c>
      <c r="C88" s="208"/>
      <c r="D88" s="209" t="s">
        <v>2383</v>
      </c>
      <c r="E88" s="210" t="s">
        <v>632</v>
      </c>
      <c r="F88" s="207">
        <v>1</v>
      </c>
      <c r="G88" s="211"/>
      <c r="H88" s="212"/>
    </row>
    <row r="89" spans="2:8" ht="24.6" customHeight="1" x14ac:dyDescent="0.3">
      <c r="B89" s="207" t="s">
        <v>1392</v>
      </c>
      <c r="C89" s="208"/>
      <c r="D89" s="209" t="s">
        <v>2384</v>
      </c>
      <c r="E89" s="210" t="s">
        <v>632</v>
      </c>
      <c r="F89" s="207">
        <v>1</v>
      </c>
      <c r="G89" s="211"/>
      <c r="H89" s="212"/>
    </row>
    <row r="90" spans="2:8" ht="24.6" customHeight="1" x14ac:dyDescent="0.3">
      <c r="B90" s="207" t="s">
        <v>1393</v>
      </c>
      <c r="C90" s="208"/>
      <c r="D90" s="209" t="s">
        <v>2385</v>
      </c>
      <c r="E90" s="210" t="s">
        <v>632</v>
      </c>
      <c r="F90" s="207">
        <v>1</v>
      </c>
      <c r="G90" s="211"/>
      <c r="H90" s="212"/>
    </row>
    <row r="91" spans="2:8" ht="24.6" customHeight="1" x14ac:dyDescent="0.3">
      <c r="B91" s="207" t="s">
        <v>1394</v>
      </c>
      <c r="C91" s="208"/>
      <c r="D91" s="209" t="s">
        <v>2386</v>
      </c>
      <c r="E91" s="210" t="s">
        <v>632</v>
      </c>
      <c r="F91" s="207">
        <v>1</v>
      </c>
      <c r="G91" s="211"/>
      <c r="H91" s="212"/>
    </row>
    <row r="92" spans="2:8" ht="24.6" customHeight="1" x14ac:dyDescent="0.3">
      <c r="B92" s="207" t="s">
        <v>1395</v>
      </c>
      <c r="C92" s="208"/>
      <c r="D92" s="209" t="s">
        <v>2387</v>
      </c>
      <c r="E92" s="210" t="s">
        <v>632</v>
      </c>
      <c r="F92" s="207">
        <v>1</v>
      </c>
      <c r="G92" s="211"/>
      <c r="H92" s="212"/>
    </row>
    <row r="93" spans="2:8" ht="24.6" customHeight="1" x14ac:dyDescent="0.3">
      <c r="B93" s="207" t="s">
        <v>1396</v>
      </c>
      <c r="C93" s="208"/>
      <c r="D93" s="209" t="s">
        <v>2388</v>
      </c>
      <c r="E93" s="210" t="s">
        <v>632</v>
      </c>
      <c r="F93" s="207">
        <v>1</v>
      </c>
      <c r="G93" s="211"/>
      <c r="H93" s="212"/>
    </row>
    <row r="94" spans="2:8" ht="24.6" customHeight="1" x14ac:dyDescent="0.3">
      <c r="B94" s="207" t="s">
        <v>1397</v>
      </c>
      <c r="C94" s="208"/>
      <c r="D94" s="209" t="s">
        <v>2389</v>
      </c>
      <c r="E94" s="210" t="s">
        <v>632</v>
      </c>
      <c r="F94" s="207">
        <v>1</v>
      </c>
      <c r="G94" s="211"/>
      <c r="H94" s="212"/>
    </row>
    <row r="95" spans="2:8" ht="24.6" customHeight="1" x14ac:dyDescent="0.3">
      <c r="B95" s="207" t="s">
        <v>1398</v>
      </c>
      <c r="C95" s="208"/>
      <c r="D95" s="209" t="s">
        <v>2390</v>
      </c>
      <c r="E95" s="210" t="s">
        <v>632</v>
      </c>
      <c r="F95" s="207">
        <v>1</v>
      </c>
      <c r="G95" s="211"/>
      <c r="H95" s="212"/>
    </row>
    <row r="96" spans="2:8" ht="24.6" customHeight="1" x14ac:dyDescent="0.3">
      <c r="B96" s="207" t="s">
        <v>1399</v>
      </c>
      <c r="C96" s="208"/>
      <c r="D96" s="209" t="s">
        <v>2391</v>
      </c>
      <c r="E96" s="210" t="s">
        <v>632</v>
      </c>
      <c r="F96" s="207">
        <v>1</v>
      </c>
      <c r="G96" s="211"/>
      <c r="H96" s="212"/>
    </row>
    <row r="97" spans="2:8" ht="24.6" customHeight="1" x14ac:dyDescent="0.3">
      <c r="B97" s="207" t="s">
        <v>1400</v>
      </c>
      <c r="C97" s="208"/>
      <c r="D97" s="209" t="s">
        <v>2392</v>
      </c>
      <c r="E97" s="210" t="s">
        <v>632</v>
      </c>
      <c r="F97" s="207">
        <v>1</v>
      </c>
      <c r="G97" s="211"/>
      <c r="H97" s="212"/>
    </row>
    <row r="98" spans="2:8" ht="24.6" customHeight="1" x14ac:dyDescent="0.3">
      <c r="B98" s="207"/>
      <c r="C98" s="208"/>
      <c r="D98" s="209"/>
      <c r="E98" s="210"/>
      <c r="F98" s="207"/>
      <c r="G98" s="211"/>
      <c r="H98" s="212"/>
    </row>
    <row r="99" spans="2:8" ht="24.6" customHeight="1" x14ac:dyDescent="0.3">
      <c r="B99" s="207"/>
      <c r="C99" s="208"/>
      <c r="D99" s="209"/>
      <c r="E99" s="210"/>
      <c r="F99" s="207"/>
      <c r="G99" s="211"/>
      <c r="H99" s="212"/>
    </row>
    <row r="100" spans="2:8" ht="24.6" customHeight="1" thickBot="1" x14ac:dyDescent="0.35">
      <c r="B100" s="207"/>
      <c r="C100" s="208"/>
      <c r="D100" s="214"/>
      <c r="E100" s="210"/>
      <c r="F100" s="207"/>
      <c r="G100" s="211"/>
      <c r="H100" s="212"/>
    </row>
    <row r="101" spans="2:8" ht="24.6" customHeight="1" thickBot="1" x14ac:dyDescent="0.3">
      <c r="B101" s="215" t="s">
        <v>967</v>
      </c>
      <c r="C101" s="215"/>
      <c r="D101" s="215"/>
      <c r="E101" s="215"/>
      <c r="F101" s="215"/>
      <c r="G101" s="216"/>
      <c r="H101" s="217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9" fitToHeight="0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47FE-7C03-4D1F-9976-9A431DBCC40F}">
  <sheetPr>
    <tabColor theme="5" tint="0.39997558519241921"/>
    <pageSetUpPr fitToPage="1"/>
  </sheetPr>
  <dimension ref="B1:H101"/>
  <sheetViews>
    <sheetView view="pageBreakPreview" zoomScale="80" zoomScaleNormal="70" zoomScaleSheetLayoutView="8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2.664062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4.6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[1]SUMMARY!F4</f>
        <v>ALFRED NZO DISTRICT</v>
      </c>
    </row>
    <row r="4" spans="2:8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1481</v>
      </c>
      <c r="D6" s="200" t="s">
        <v>969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26.4" x14ac:dyDescent="0.3">
      <c r="B9" s="219">
        <v>5</v>
      </c>
      <c r="C9" s="219" t="s">
        <v>1482</v>
      </c>
      <c r="D9" s="223" t="s">
        <v>1483</v>
      </c>
      <c r="E9" s="205"/>
      <c r="F9" s="205"/>
      <c r="G9" s="206"/>
      <c r="H9" s="206"/>
    </row>
    <row r="10" spans="2:8" s="183" customFormat="1" ht="24.9" customHeight="1" x14ac:dyDescent="0.3">
      <c r="B10" s="207" t="s">
        <v>1484</v>
      </c>
      <c r="C10" s="208"/>
      <c r="D10" s="209" t="s">
        <v>2306</v>
      </c>
      <c r="E10" s="210" t="s">
        <v>1485</v>
      </c>
      <c r="F10" s="207">
        <v>16</v>
      </c>
      <c r="G10" s="211"/>
      <c r="H10" s="212"/>
    </row>
    <row r="11" spans="2:8" s="183" customFormat="1" ht="24.9" customHeight="1" x14ac:dyDescent="0.3">
      <c r="B11" s="207" t="s">
        <v>1486</v>
      </c>
      <c r="C11" s="208"/>
      <c r="D11" s="209" t="s">
        <v>2307</v>
      </c>
      <c r="E11" s="210" t="s">
        <v>1485</v>
      </c>
      <c r="F11" s="207">
        <v>16</v>
      </c>
      <c r="G11" s="211"/>
      <c r="H11" s="212"/>
    </row>
    <row r="12" spans="2:8" s="183" customFormat="1" ht="24.9" customHeight="1" x14ac:dyDescent="0.3">
      <c r="B12" s="207" t="s">
        <v>1487</v>
      </c>
      <c r="C12" s="208"/>
      <c r="D12" s="213" t="s">
        <v>2308</v>
      </c>
      <c r="E12" s="210" t="s">
        <v>1485</v>
      </c>
      <c r="F12" s="207">
        <v>16</v>
      </c>
      <c r="G12" s="211"/>
      <c r="H12" s="212"/>
    </row>
    <row r="13" spans="2:8" s="183" customFormat="1" ht="24.9" customHeight="1" x14ac:dyDescent="0.3">
      <c r="B13" s="207" t="s">
        <v>1488</v>
      </c>
      <c r="C13" s="208"/>
      <c r="D13" s="209" t="s">
        <v>2309</v>
      </c>
      <c r="E13" s="210" t="s">
        <v>1485</v>
      </c>
      <c r="F13" s="207">
        <v>16</v>
      </c>
      <c r="G13" s="211"/>
      <c r="H13" s="212"/>
    </row>
    <row r="14" spans="2:8" s="183" customFormat="1" ht="24.9" customHeight="1" x14ac:dyDescent="0.3">
      <c r="B14" s="207" t="s">
        <v>1489</v>
      </c>
      <c r="C14" s="208"/>
      <c r="D14" s="209" t="s">
        <v>2310</v>
      </c>
      <c r="E14" s="210" t="s">
        <v>1485</v>
      </c>
      <c r="F14" s="207">
        <v>16</v>
      </c>
      <c r="G14" s="211"/>
      <c r="H14" s="212"/>
    </row>
    <row r="15" spans="2:8" s="183" customFormat="1" ht="24.9" customHeight="1" x14ac:dyDescent="0.3">
      <c r="B15" s="207" t="s">
        <v>1490</v>
      </c>
      <c r="C15" s="208"/>
      <c r="D15" s="209" t="s">
        <v>2311</v>
      </c>
      <c r="E15" s="210" t="s">
        <v>1485</v>
      </c>
      <c r="F15" s="207">
        <v>16</v>
      </c>
      <c r="G15" s="211"/>
      <c r="H15" s="212"/>
    </row>
    <row r="16" spans="2:8" s="183" customFormat="1" ht="24.9" customHeight="1" x14ac:dyDescent="0.3">
      <c r="B16" s="207" t="s">
        <v>1491</v>
      </c>
      <c r="C16" s="208"/>
      <c r="D16" s="209" t="s">
        <v>2312</v>
      </c>
      <c r="E16" s="210" t="s">
        <v>1485</v>
      </c>
      <c r="F16" s="207">
        <v>16</v>
      </c>
      <c r="G16" s="211"/>
      <c r="H16" s="212"/>
    </row>
    <row r="17" spans="2:8" s="183" customFormat="1" ht="24.9" customHeight="1" x14ac:dyDescent="0.3">
      <c r="B17" s="207" t="s">
        <v>1492</v>
      </c>
      <c r="C17" s="208"/>
      <c r="D17" s="209" t="s">
        <v>2313</v>
      </c>
      <c r="E17" s="210" t="s">
        <v>1485</v>
      </c>
      <c r="F17" s="207">
        <v>16</v>
      </c>
      <c r="G17" s="211"/>
      <c r="H17" s="212"/>
    </row>
    <row r="18" spans="2:8" s="183" customFormat="1" ht="24.9" customHeight="1" x14ac:dyDescent="0.3">
      <c r="B18" s="207" t="s">
        <v>1493</v>
      </c>
      <c r="C18" s="208"/>
      <c r="D18" s="209" t="s">
        <v>2314</v>
      </c>
      <c r="E18" s="210" t="s">
        <v>1485</v>
      </c>
      <c r="F18" s="207">
        <v>16</v>
      </c>
      <c r="G18" s="211"/>
      <c r="H18" s="212"/>
    </row>
    <row r="19" spans="2:8" s="183" customFormat="1" ht="24.9" customHeight="1" x14ac:dyDescent="0.3">
      <c r="B19" s="207" t="s">
        <v>1494</v>
      </c>
      <c r="C19" s="208"/>
      <c r="D19" s="209" t="s">
        <v>2315</v>
      </c>
      <c r="E19" s="210" t="s">
        <v>1485</v>
      </c>
      <c r="F19" s="207">
        <v>16</v>
      </c>
      <c r="G19" s="211"/>
      <c r="H19" s="212"/>
    </row>
    <row r="20" spans="2:8" s="183" customFormat="1" ht="24.9" customHeight="1" x14ac:dyDescent="0.3">
      <c r="B20" s="207" t="s">
        <v>1495</v>
      </c>
      <c r="C20" s="208"/>
      <c r="D20" s="209" t="s">
        <v>2316</v>
      </c>
      <c r="E20" s="210" t="s">
        <v>1485</v>
      </c>
      <c r="F20" s="207">
        <v>16</v>
      </c>
      <c r="G20" s="211"/>
      <c r="H20" s="212"/>
    </row>
    <row r="21" spans="2:8" s="183" customFormat="1" ht="24.9" customHeight="1" x14ac:dyDescent="0.3">
      <c r="B21" s="207" t="s">
        <v>1496</v>
      </c>
      <c r="C21" s="208"/>
      <c r="D21" s="209" t="s">
        <v>2317</v>
      </c>
      <c r="E21" s="210" t="s">
        <v>1485</v>
      </c>
      <c r="F21" s="207">
        <v>16</v>
      </c>
      <c r="G21" s="211"/>
      <c r="H21" s="212"/>
    </row>
    <row r="22" spans="2:8" s="183" customFormat="1" ht="24.9" customHeight="1" x14ac:dyDescent="0.3">
      <c r="B22" s="207" t="s">
        <v>1497</v>
      </c>
      <c r="C22" s="208"/>
      <c r="D22" s="209" t="s">
        <v>2318</v>
      </c>
      <c r="E22" s="210" t="s">
        <v>1485</v>
      </c>
      <c r="F22" s="207">
        <v>16</v>
      </c>
      <c r="G22" s="211"/>
      <c r="H22" s="212"/>
    </row>
    <row r="23" spans="2:8" s="183" customFormat="1" ht="24.9" customHeight="1" x14ac:dyDescent="0.3">
      <c r="B23" s="207" t="s">
        <v>1498</v>
      </c>
      <c r="C23" s="208"/>
      <c r="D23" s="209" t="s">
        <v>2319</v>
      </c>
      <c r="E23" s="210" t="s">
        <v>1485</v>
      </c>
      <c r="F23" s="207">
        <v>16</v>
      </c>
      <c r="G23" s="211"/>
      <c r="H23" s="212"/>
    </row>
    <row r="24" spans="2:8" s="183" customFormat="1" ht="24.9" customHeight="1" x14ac:dyDescent="0.3">
      <c r="B24" s="207" t="s">
        <v>1499</v>
      </c>
      <c r="C24" s="208"/>
      <c r="D24" s="209" t="s">
        <v>2320</v>
      </c>
      <c r="E24" s="210" t="s">
        <v>1485</v>
      </c>
      <c r="F24" s="207">
        <v>16</v>
      </c>
      <c r="G24" s="211"/>
      <c r="H24" s="212"/>
    </row>
    <row r="25" spans="2:8" s="183" customFormat="1" ht="24.9" customHeight="1" x14ac:dyDescent="0.3">
      <c r="B25" s="207" t="s">
        <v>1500</v>
      </c>
      <c r="C25" s="208"/>
      <c r="D25" s="209" t="s">
        <v>2321</v>
      </c>
      <c r="E25" s="210" t="s">
        <v>1485</v>
      </c>
      <c r="F25" s="207">
        <v>16</v>
      </c>
      <c r="G25" s="211"/>
      <c r="H25" s="212"/>
    </row>
    <row r="26" spans="2:8" s="183" customFormat="1" ht="24.9" customHeight="1" x14ac:dyDescent="0.3">
      <c r="B26" s="207" t="s">
        <v>1501</v>
      </c>
      <c r="C26" s="208"/>
      <c r="D26" s="209" t="s">
        <v>2322</v>
      </c>
      <c r="E26" s="210" t="s">
        <v>1485</v>
      </c>
      <c r="F26" s="207">
        <v>16</v>
      </c>
      <c r="G26" s="211"/>
      <c r="H26" s="212"/>
    </row>
    <row r="27" spans="2:8" s="183" customFormat="1" ht="24.9" customHeight="1" x14ac:dyDescent="0.3">
      <c r="B27" s="207" t="s">
        <v>1502</v>
      </c>
      <c r="C27" s="208"/>
      <c r="D27" s="209" t="s">
        <v>2323</v>
      </c>
      <c r="E27" s="210" t="s">
        <v>1485</v>
      </c>
      <c r="F27" s="207">
        <v>16</v>
      </c>
      <c r="G27" s="211"/>
      <c r="H27" s="212"/>
    </row>
    <row r="28" spans="2:8" ht="24.9" customHeight="1" x14ac:dyDescent="0.3">
      <c r="B28" s="207" t="s">
        <v>1503</v>
      </c>
      <c r="C28" s="208"/>
      <c r="D28" s="209" t="s">
        <v>2324</v>
      </c>
      <c r="E28" s="210" t="s">
        <v>1485</v>
      </c>
      <c r="F28" s="207">
        <v>16</v>
      </c>
      <c r="G28" s="211"/>
      <c r="H28" s="212"/>
    </row>
    <row r="29" spans="2:8" ht="24.9" customHeight="1" x14ac:dyDescent="0.3">
      <c r="B29" s="207" t="s">
        <v>1504</v>
      </c>
      <c r="C29" s="208"/>
      <c r="D29" s="209" t="s">
        <v>2325</v>
      </c>
      <c r="E29" s="210" t="s">
        <v>1485</v>
      </c>
      <c r="F29" s="207">
        <v>16</v>
      </c>
      <c r="G29" s="211"/>
      <c r="H29" s="212"/>
    </row>
    <row r="30" spans="2:8" ht="24.9" customHeight="1" x14ac:dyDescent="0.3">
      <c r="B30" s="207" t="s">
        <v>1505</v>
      </c>
      <c r="C30" s="208"/>
      <c r="D30" s="209" t="s">
        <v>2326</v>
      </c>
      <c r="E30" s="210" t="s">
        <v>1485</v>
      </c>
      <c r="F30" s="207">
        <v>16</v>
      </c>
      <c r="G30" s="211"/>
      <c r="H30" s="212"/>
    </row>
    <row r="31" spans="2:8" ht="24.9" customHeight="1" x14ac:dyDescent="0.3">
      <c r="B31" s="207" t="s">
        <v>1506</v>
      </c>
      <c r="C31" s="208"/>
      <c r="D31" s="209" t="s">
        <v>2327</v>
      </c>
      <c r="E31" s="210" t="s">
        <v>1485</v>
      </c>
      <c r="F31" s="207">
        <v>16</v>
      </c>
      <c r="G31" s="211"/>
      <c r="H31" s="212"/>
    </row>
    <row r="32" spans="2:8" ht="24.9" customHeight="1" x14ac:dyDescent="0.3">
      <c r="B32" s="207" t="s">
        <v>1507</v>
      </c>
      <c r="C32" s="208"/>
      <c r="D32" s="209" t="s">
        <v>2328</v>
      </c>
      <c r="E32" s="210" t="s">
        <v>1485</v>
      </c>
      <c r="F32" s="207">
        <v>16</v>
      </c>
      <c r="G32" s="211"/>
      <c r="H32" s="212"/>
    </row>
    <row r="33" spans="2:8" ht="24.9" customHeight="1" x14ac:dyDescent="0.3">
      <c r="B33" s="207" t="s">
        <v>1508</v>
      </c>
      <c r="C33" s="208"/>
      <c r="D33" s="209" t="s">
        <v>2329</v>
      </c>
      <c r="E33" s="210" t="s">
        <v>1485</v>
      </c>
      <c r="F33" s="207">
        <v>16</v>
      </c>
      <c r="G33" s="211"/>
      <c r="H33" s="212"/>
    </row>
    <row r="34" spans="2:8" ht="24.9" customHeight="1" x14ac:dyDescent="0.3">
      <c r="B34" s="207" t="s">
        <v>1509</v>
      </c>
      <c r="C34" s="208"/>
      <c r="D34" s="209" t="s">
        <v>2330</v>
      </c>
      <c r="E34" s="210" t="s">
        <v>1485</v>
      </c>
      <c r="F34" s="207">
        <v>16</v>
      </c>
      <c r="G34" s="211"/>
      <c r="H34" s="212"/>
    </row>
    <row r="35" spans="2:8" ht="24.9" customHeight="1" x14ac:dyDescent="0.3">
      <c r="B35" s="207" t="s">
        <v>1510</v>
      </c>
      <c r="C35" s="208"/>
      <c r="D35" s="209" t="s">
        <v>2331</v>
      </c>
      <c r="E35" s="210" t="s">
        <v>1485</v>
      </c>
      <c r="F35" s="207">
        <v>16</v>
      </c>
      <c r="G35" s="211"/>
      <c r="H35" s="212"/>
    </row>
    <row r="36" spans="2:8" ht="24.9" customHeight="1" x14ac:dyDescent="0.3">
      <c r="B36" s="207" t="s">
        <v>1511</v>
      </c>
      <c r="C36" s="208"/>
      <c r="D36" s="209" t="s">
        <v>2332</v>
      </c>
      <c r="E36" s="210" t="s">
        <v>1485</v>
      </c>
      <c r="F36" s="207">
        <v>16</v>
      </c>
      <c r="G36" s="211"/>
      <c r="H36" s="212"/>
    </row>
    <row r="37" spans="2:8" ht="24.6" customHeight="1" x14ac:dyDescent="0.3">
      <c r="B37" s="207" t="s">
        <v>1512</v>
      </c>
      <c r="C37" s="208"/>
      <c r="D37" s="209" t="s">
        <v>2333</v>
      </c>
      <c r="E37" s="210" t="s">
        <v>1485</v>
      </c>
      <c r="F37" s="207">
        <v>16</v>
      </c>
      <c r="G37" s="211"/>
      <c r="H37" s="212"/>
    </row>
    <row r="38" spans="2:8" ht="24.6" customHeight="1" x14ac:dyDescent="0.3">
      <c r="B38" s="207" t="s">
        <v>1513</v>
      </c>
      <c r="C38" s="208"/>
      <c r="D38" s="209" t="s">
        <v>2334</v>
      </c>
      <c r="E38" s="210" t="s">
        <v>1485</v>
      </c>
      <c r="F38" s="207">
        <v>16</v>
      </c>
      <c r="G38" s="211"/>
      <c r="H38" s="212"/>
    </row>
    <row r="39" spans="2:8" ht="24.6" customHeight="1" x14ac:dyDescent="0.3">
      <c r="B39" s="207" t="s">
        <v>1514</v>
      </c>
      <c r="C39" s="208"/>
      <c r="D39" s="209" t="s">
        <v>2335</v>
      </c>
      <c r="E39" s="210" t="s">
        <v>1485</v>
      </c>
      <c r="F39" s="207">
        <v>16</v>
      </c>
      <c r="G39" s="211"/>
      <c r="H39" s="212"/>
    </row>
    <row r="40" spans="2:8" ht="24.6" customHeight="1" x14ac:dyDescent="0.3">
      <c r="B40" s="207" t="s">
        <v>1515</v>
      </c>
      <c r="C40" s="208"/>
      <c r="D40" s="209" t="s">
        <v>2336</v>
      </c>
      <c r="E40" s="210" t="s">
        <v>1485</v>
      </c>
      <c r="F40" s="207">
        <v>16</v>
      </c>
      <c r="G40" s="211"/>
      <c r="H40" s="212"/>
    </row>
    <row r="41" spans="2:8" ht="24.6" customHeight="1" x14ac:dyDescent="0.3">
      <c r="B41" s="207" t="s">
        <v>1516</v>
      </c>
      <c r="C41" s="208"/>
      <c r="D41" s="209" t="s">
        <v>2337</v>
      </c>
      <c r="E41" s="210" t="s">
        <v>1485</v>
      </c>
      <c r="F41" s="207">
        <v>16</v>
      </c>
      <c r="G41" s="211"/>
      <c r="H41" s="212"/>
    </row>
    <row r="42" spans="2:8" ht="24.6" customHeight="1" x14ac:dyDescent="0.3">
      <c r="B42" s="207" t="s">
        <v>1517</v>
      </c>
      <c r="C42" s="208"/>
      <c r="D42" s="209" t="s">
        <v>2338</v>
      </c>
      <c r="E42" s="210" t="s">
        <v>1485</v>
      </c>
      <c r="F42" s="207">
        <v>16</v>
      </c>
      <c r="G42" s="211"/>
      <c r="H42" s="212"/>
    </row>
    <row r="43" spans="2:8" ht="24.6" customHeight="1" x14ac:dyDescent="0.3">
      <c r="B43" s="207" t="s">
        <v>1518</v>
      </c>
      <c r="C43" s="208"/>
      <c r="D43" s="209" t="s">
        <v>2339</v>
      </c>
      <c r="E43" s="210" t="s">
        <v>1485</v>
      </c>
      <c r="F43" s="207">
        <v>16</v>
      </c>
      <c r="G43" s="211"/>
      <c r="H43" s="212"/>
    </row>
    <row r="44" spans="2:8" ht="24.6" customHeight="1" x14ac:dyDescent="0.3">
      <c r="B44" s="207" t="s">
        <v>1519</v>
      </c>
      <c r="C44" s="208"/>
      <c r="D44" s="209" t="s">
        <v>2340</v>
      </c>
      <c r="E44" s="210" t="s">
        <v>1485</v>
      </c>
      <c r="F44" s="207">
        <v>16</v>
      </c>
      <c r="G44" s="211"/>
      <c r="H44" s="212"/>
    </row>
    <row r="45" spans="2:8" ht="24.6" customHeight="1" x14ac:dyDescent="0.3">
      <c r="B45" s="207" t="s">
        <v>1520</v>
      </c>
      <c r="C45" s="208"/>
      <c r="D45" s="209" t="s">
        <v>2341</v>
      </c>
      <c r="E45" s="210" t="s">
        <v>1485</v>
      </c>
      <c r="F45" s="207">
        <v>16</v>
      </c>
      <c r="G45" s="211"/>
      <c r="H45" s="212"/>
    </row>
    <row r="46" spans="2:8" ht="24.6" customHeight="1" x14ac:dyDescent="0.3">
      <c r="B46" s="207" t="s">
        <v>1521</v>
      </c>
      <c r="C46" s="208"/>
      <c r="D46" s="209" t="s">
        <v>2342</v>
      </c>
      <c r="E46" s="210" t="s">
        <v>1485</v>
      </c>
      <c r="F46" s="207">
        <v>16</v>
      </c>
      <c r="G46" s="211"/>
      <c r="H46" s="212"/>
    </row>
    <row r="47" spans="2:8" ht="24.6" customHeight="1" x14ac:dyDescent="0.3">
      <c r="B47" s="207" t="s">
        <v>1522</v>
      </c>
      <c r="C47" s="208"/>
      <c r="D47" s="209" t="s">
        <v>2343</v>
      </c>
      <c r="E47" s="210" t="s">
        <v>1485</v>
      </c>
      <c r="F47" s="207">
        <v>16</v>
      </c>
      <c r="G47" s="211"/>
      <c r="H47" s="212"/>
    </row>
    <row r="48" spans="2:8" ht="24.6" customHeight="1" x14ac:dyDescent="0.3">
      <c r="B48" s="207" t="s">
        <v>1523</v>
      </c>
      <c r="C48" s="208"/>
      <c r="D48" s="209" t="s">
        <v>2344</v>
      </c>
      <c r="E48" s="210" t="s">
        <v>1485</v>
      </c>
      <c r="F48" s="207">
        <v>16</v>
      </c>
      <c r="G48" s="211"/>
      <c r="H48" s="212"/>
    </row>
    <row r="49" spans="2:8" ht="24.6" customHeight="1" x14ac:dyDescent="0.3">
      <c r="B49" s="207" t="s">
        <v>1524</v>
      </c>
      <c r="C49" s="208"/>
      <c r="D49" s="209" t="s">
        <v>2345</v>
      </c>
      <c r="E49" s="210" t="s">
        <v>1485</v>
      </c>
      <c r="F49" s="207">
        <v>16</v>
      </c>
      <c r="G49" s="211"/>
      <c r="H49" s="212"/>
    </row>
    <row r="50" spans="2:8" ht="24.6" customHeight="1" x14ac:dyDescent="0.3">
      <c r="B50" s="207" t="s">
        <v>1525</v>
      </c>
      <c r="C50" s="208"/>
      <c r="D50" s="209" t="s">
        <v>2346</v>
      </c>
      <c r="E50" s="210" t="s">
        <v>1485</v>
      </c>
      <c r="F50" s="207">
        <v>16</v>
      </c>
      <c r="G50" s="211"/>
      <c r="H50" s="212"/>
    </row>
    <row r="51" spans="2:8" ht="24.6" customHeight="1" x14ac:dyDescent="0.3">
      <c r="B51" s="207" t="s">
        <v>1526</v>
      </c>
      <c r="C51" s="208"/>
      <c r="D51" s="209" t="s">
        <v>668</v>
      </c>
      <c r="E51" s="210" t="s">
        <v>1485</v>
      </c>
      <c r="F51" s="207">
        <v>16</v>
      </c>
      <c r="G51" s="211"/>
      <c r="H51" s="212"/>
    </row>
    <row r="52" spans="2:8" ht="24.6" customHeight="1" x14ac:dyDescent="0.3">
      <c r="B52" s="207" t="s">
        <v>1527</v>
      </c>
      <c r="C52" s="208"/>
      <c r="D52" s="209" t="s">
        <v>2347</v>
      </c>
      <c r="E52" s="210" t="s">
        <v>1485</v>
      </c>
      <c r="F52" s="207">
        <v>16</v>
      </c>
      <c r="G52" s="211"/>
      <c r="H52" s="212"/>
    </row>
    <row r="53" spans="2:8" ht="24.6" customHeight="1" x14ac:dyDescent="0.3">
      <c r="B53" s="207" t="s">
        <v>1528</v>
      </c>
      <c r="C53" s="208"/>
      <c r="D53" s="209" t="s">
        <v>2348</v>
      </c>
      <c r="E53" s="210" t="s">
        <v>1485</v>
      </c>
      <c r="F53" s="207">
        <v>16</v>
      </c>
      <c r="G53" s="211"/>
      <c r="H53" s="212"/>
    </row>
    <row r="54" spans="2:8" ht="24.6" customHeight="1" x14ac:dyDescent="0.3">
      <c r="B54" s="207" t="s">
        <v>1529</v>
      </c>
      <c r="C54" s="208"/>
      <c r="D54" s="209" t="s">
        <v>2349</v>
      </c>
      <c r="E54" s="210" t="s">
        <v>1485</v>
      </c>
      <c r="F54" s="207">
        <v>16</v>
      </c>
      <c r="G54" s="211"/>
      <c r="H54" s="212"/>
    </row>
    <row r="55" spans="2:8" ht="24.6" customHeight="1" x14ac:dyDescent="0.3">
      <c r="B55" s="207" t="s">
        <v>1530</v>
      </c>
      <c r="C55" s="208"/>
      <c r="D55" s="209" t="s">
        <v>2350</v>
      </c>
      <c r="E55" s="210" t="s">
        <v>1485</v>
      </c>
      <c r="F55" s="207">
        <v>16</v>
      </c>
      <c r="G55" s="211"/>
      <c r="H55" s="212"/>
    </row>
    <row r="56" spans="2:8" ht="24.6" customHeight="1" x14ac:dyDescent="0.3">
      <c r="B56" s="207" t="s">
        <v>1531</v>
      </c>
      <c r="C56" s="208"/>
      <c r="D56" s="209" t="s">
        <v>2351</v>
      </c>
      <c r="E56" s="210" t="s">
        <v>1485</v>
      </c>
      <c r="F56" s="207">
        <v>16</v>
      </c>
      <c r="G56" s="211"/>
      <c r="H56" s="212"/>
    </row>
    <row r="57" spans="2:8" ht="24.6" customHeight="1" x14ac:dyDescent="0.3">
      <c r="B57" s="207" t="s">
        <v>1532</v>
      </c>
      <c r="C57" s="208"/>
      <c r="D57" s="209" t="s">
        <v>2352</v>
      </c>
      <c r="E57" s="210" t="s">
        <v>1485</v>
      </c>
      <c r="F57" s="207">
        <v>16</v>
      </c>
      <c r="G57" s="211"/>
      <c r="H57" s="212"/>
    </row>
    <row r="58" spans="2:8" ht="24.6" customHeight="1" x14ac:dyDescent="0.3">
      <c r="B58" s="207" t="s">
        <v>1533</v>
      </c>
      <c r="C58" s="208"/>
      <c r="D58" s="209" t="s">
        <v>2353</v>
      </c>
      <c r="E58" s="210" t="s">
        <v>1485</v>
      </c>
      <c r="F58" s="207">
        <v>16</v>
      </c>
      <c r="G58" s="211"/>
      <c r="H58" s="212"/>
    </row>
    <row r="59" spans="2:8" ht="24.6" customHeight="1" x14ac:dyDescent="0.3">
      <c r="B59" s="207" t="s">
        <v>1534</v>
      </c>
      <c r="C59" s="208"/>
      <c r="D59" s="209" t="s">
        <v>2354</v>
      </c>
      <c r="E59" s="210" t="s">
        <v>1485</v>
      </c>
      <c r="F59" s="207">
        <v>16</v>
      </c>
      <c r="G59" s="211"/>
      <c r="H59" s="212"/>
    </row>
    <row r="60" spans="2:8" ht="24.6" customHeight="1" x14ac:dyDescent="0.3">
      <c r="B60" s="207" t="s">
        <v>1535</v>
      </c>
      <c r="C60" s="208"/>
      <c r="D60" s="209" t="s">
        <v>2355</v>
      </c>
      <c r="E60" s="210" t="s">
        <v>1485</v>
      </c>
      <c r="F60" s="207">
        <v>16</v>
      </c>
      <c r="G60" s="211"/>
      <c r="H60" s="212"/>
    </row>
    <row r="61" spans="2:8" ht="24.6" customHeight="1" x14ac:dyDescent="0.3">
      <c r="B61" s="207" t="s">
        <v>1536</v>
      </c>
      <c r="C61" s="208"/>
      <c r="D61" s="209" t="s">
        <v>2356</v>
      </c>
      <c r="E61" s="210" t="s">
        <v>1485</v>
      </c>
      <c r="F61" s="207">
        <v>16</v>
      </c>
      <c r="G61" s="211"/>
      <c r="H61" s="212"/>
    </row>
    <row r="62" spans="2:8" ht="24.6" customHeight="1" x14ac:dyDescent="0.3">
      <c r="B62" s="207" t="s">
        <v>1537</v>
      </c>
      <c r="C62" s="208"/>
      <c r="D62" s="209" t="s">
        <v>2357</v>
      </c>
      <c r="E62" s="210" t="s">
        <v>1485</v>
      </c>
      <c r="F62" s="207">
        <v>16</v>
      </c>
      <c r="G62" s="211"/>
      <c r="H62" s="212"/>
    </row>
    <row r="63" spans="2:8" ht="24.6" customHeight="1" x14ac:dyDescent="0.3">
      <c r="B63" s="207" t="s">
        <v>1538</v>
      </c>
      <c r="C63" s="208"/>
      <c r="D63" s="209" t="s">
        <v>2358</v>
      </c>
      <c r="E63" s="210" t="s">
        <v>1485</v>
      </c>
      <c r="F63" s="207">
        <v>16</v>
      </c>
      <c r="G63" s="211"/>
      <c r="H63" s="212"/>
    </row>
    <row r="64" spans="2:8" ht="24.6" customHeight="1" x14ac:dyDescent="0.3">
      <c r="B64" s="207" t="s">
        <v>1539</v>
      </c>
      <c r="C64" s="208"/>
      <c r="D64" s="209" t="s">
        <v>2359</v>
      </c>
      <c r="E64" s="210" t="s">
        <v>1485</v>
      </c>
      <c r="F64" s="207">
        <v>16</v>
      </c>
      <c r="G64" s="211"/>
      <c r="H64" s="212"/>
    </row>
    <row r="65" spans="2:8" ht="24.6" customHeight="1" x14ac:dyDescent="0.3">
      <c r="B65" s="207" t="s">
        <v>1540</v>
      </c>
      <c r="C65" s="208"/>
      <c r="D65" s="209" t="s">
        <v>2360</v>
      </c>
      <c r="E65" s="210" t="s">
        <v>1485</v>
      </c>
      <c r="F65" s="207">
        <v>16</v>
      </c>
      <c r="G65" s="211"/>
      <c r="H65" s="212"/>
    </row>
    <row r="66" spans="2:8" ht="24.6" customHeight="1" x14ac:dyDescent="0.3">
      <c r="B66" s="207" t="s">
        <v>1541</v>
      </c>
      <c r="C66" s="208"/>
      <c r="D66" s="209" t="s">
        <v>2361</v>
      </c>
      <c r="E66" s="210" t="s">
        <v>1485</v>
      </c>
      <c r="F66" s="207">
        <v>16</v>
      </c>
      <c r="G66" s="211"/>
      <c r="H66" s="212"/>
    </row>
    <row r="67" spans="2:8" ht="24.6" customHeight="1" x14ac:dyDescent="0.3">
      <c r="B67" s="207" t="s">
        <v>1542</v>
      </c>
      <c r="C67" s="208"/>
      <c r="D67" s="209" t="s">
        <v>2362</v>
      </c>
      <c r="E67" s="210" t="s">
        <v>1485</v>
      </c>
      <c r="F67" s="207">
        <v>16</v>
      </c>
      <c r="G67" s="211"/>
      <c r="H67" s="212"/>
    </row>
    <row r="68" spans="2:8" ht="24.6" customHeight="1" x14ac:dyDescent="0.3">
      <c r="B68" s="207" t="s">
        <v>1543</v>
      </c>
      <c r="C68" s="208"/>
      <c r="D68" s="209" t="s">
        <v>2363</v>
      </c>
      <c r="E68" s="210" t="s">
        <v>1485</v>
      </c>
      <c r="F68" s="207">
        <v>16</v>
      </c>
      <c r="G68" s="211"/>
      <c r="H68" s="212"/>
    </row>
    <row r="69" spans="2:8" ht="24.6" customHeight="1" x14ac:dyDescent="0.3">
      <c r="B69" s="207" t="s">
        <v>1544</v>
      </c>
      <c r="C69" s="208"/>
      <c r="D69" s="209" t="s">
        <v>2364</v>
      </c>
      <c r="E69" s="210" t="s">
        <v>1485</v>
      </c>
      <c r="F69" s="207">
        <v>16</v>
      </c>
      <c r="G69" s="211"/>
      <c r="H69" s="212"/>
    </row>
    <row r="70" spans="2:8" ht="24.6" customHeight="1" x14ac:dyDescent="0.3">
      <c r="B70" s="207" t="s">
        <v>1545</v>
      </c>
      <c r="C70" s="208"/>
      <c r="D70" s="209" t="s">
        <v>2365</v>
      </c>
      <c r="E70" s="210" t="s">
        <v>1485</v>
      </c>
      <c r="F70" s="207">
        <v>16</v>
      </c>
      <c r="G70" s="211"/>
      <c r="H70" s="212"/>
    </row>
    <row r="71" spans="2:8" ht="24.6" customHeight="1" x14ac:dyDescent="0.3">
      <c r="B71" s="207" t="s">
        <v>1546</v>
      </c>
      <c r="C71" s="208"/>
      <c r="D71" s="209" t="s">
        <v>2366</v>
      </c>
      <c r="E71" s="210" t="s">
        <v>1485</v>
      </c>
      <c r="F71" s="207">
        <v>16</v>
      </c>
      <c r="G71" s="211"/>
      <c r="H71" s="212"/>
    </row>
    <row r="72" spans="2:8" ht="24.6" customHeight="1" x14ac:dyDescent="0.3">
      <c r="B72" s="207" t="s">
        <v>1547</v>
      </c>
      <c r="C72" s="208"/>
      <c r="D72" s="209" t="s">
        <v>2367</v>
      </c>
      <c r="E72" s="210" t="s">
        <v>1485</v>
      </c>
      <c r="F72" s="207">
        <v>16</v>
      </c>
      <c r="G72" s="211"/>
      <c r="H72" s="212"/>
    </row>
    <row r="73" spans="2:8" ht="24.6" customHeight="1" x14ac:dyDescent="0.3">
      <c r="B73" s="207" t="s">
        <v>1548</v>
      </c>
      <c r="C73" s="208"/>
      <c r="D73" s="209" t="s">
        <v>2368</v>
      </c>
      <c r="E73" s="210" t="s">
        <v>1485</v>
      </c>
      <c r="F73" s="207">
        <v>16</v>
      </c>
      <c r="G73" s="211"/>
      <c r="H73" s="212"/>
    </row>
    <row r="74" spans="2:8" ht="24.6" customHeight="1" x14ac:dyDescent="0.3">
      <c r="B74" s="207" t="s">
        <v>1549</v>
      </c>
      <c r="C74" s="208"/>
      <c r="D74" s="209" t="s">
        <v>2369</v>
      </c>
      <c r="E74" s="210" t="s">
        <v>1485</v>
      </c>
      <c r="F74" s="207">
        <v>16</v>
      </c>
      <c r="G74" s="211"/>
      <c r="H74" s="212"/>
    </row>
    <row r="75" spans="2:8" ht="24.6" customHeight="1" x14ac:dyDescent="0.3">
      <c r="B75" s="207" t="s">
        <v>1550</v>
      </c>
      <c r="C75" s="208"/>
      <c r="D75" s="209" t="s">
        <v>2370</v>
      </c>
      <c r="E75" s="210" t="s">
        <v>1485</v>
      </c>
      <c r="F75" s="207">
        <v>16</v>
      </c>
      <c r="G75" s="211"/>
      <c r="H75" s="212"/>
    </row>
    <row r="76" spans="2:8" ht="24.6" customHeight="1" x14ac:dyDescent="0.3">
      <c r="B76" s="207" t="s">
        <v>1551</v>
      </c>
      <c r="C76" s="208"/>
      <c r="D76" s="209" t="s">
        <v>2371</v>
      </c>
      <c r="E76" s="210" t="s">
        <v>1485</v>
      </c>
      <c r="F76" s="207">
        <v>16</v>
      </c>
      <c r="G76" s="211"/>
      <c r="H76" s="212"/>
    </row>
    <row r="77" spans="2:8" ht="24.6" customHeight="1" x14ac:dyDescent="0.3">
      <c r="B77" s="207" t="s">
        <v>1552</v>
      </c>
      <c r="C77" s="208"/>
      <c r="D77" s="209" t="s">
        <v>2372</v>
      </c>
      <c r="E77" s="210" t="s">
        <v>1485</v>
      </c>
      <c r="F77" s="207">
        <v>16</v>
      </c>
      <c r="G77" s="211"/>
      <c r="H77" s="212"/>
    </row>
    <row r="78" spans="2:8" ht="24.6" customHeight="1" x14ac:dyDescent="0.3">
      <c r="B78" s="207" t="s">
        <v>1553</v>
      </c>
      <c r="C78" s="208"/>
      <c r="D78" s="209" t="s">
        <v>2373</v>
      </c>
      <c r="E78" s="210" t="s">
        <v>1485</v>
      </c>
      <c r="F78" s="207">
        <v>16</v>
      </c>
      <c r="G78" s="211"/>
      <c r="H78" s="212"/>
    </row>
    <row r="79" spans="2:8" ht="24.6" customHeight="1" x14ac:dyDescent="0.3">
      <c r="B79" s="207" t="s">
        <v>1554</v>
      </c>
      <c r="C79" s="208"/>
      <c r="D79" s="209" t="s">
        <v>2374</v>
      </c>
      <c r="E79" s="210" t="s">
        <v>1485</v>
      </c>
      <c r="F79" s="207">
        <v>16</v>
      </c>
      <c r="G79" s="211"/>
      <c r="H79" s="212"/>
    </row>
    <row r="80" spans="2:8" ht="24.6" customHeight="1" x14ac:dyDescent="0.3">
      <c r="B80" s="207" t="s">
        <v>1555</v>
      </c>
      <c r="C80" s="208"/>
      <c r="D80" s="209" t="s">
        <v>2375</v>
      </c>
      <c r="E80" s="210" t="s">
        <v>1485</v>
      </c>
      <c r="F80" s="207">
        <v>16</v>
      </c>
      <c r="G80" s="211"/>
      <c r="H80" s="212"/>
    </row>
    <row r="81" spans="2:8" ht="24.6" customHeight="1" x14ac:dyDescent="0.3">
      <c r="B81" s="207" t="s">
        <v>1556</v>
      </c>
      <c r="C81" s="208"/>
      <c r="D81" s="209" t="s">
        <v>2376</v>
      </c>
      <c r="E81" s="210" t="s">
        <v>1485</v>
      </c>
      <c r="F81" s="207">
        <v>16</v>
      </c>
      <c r="G81" s="211"/>
      <c r="H81" s="212"/>
    </row>
    <row r="82" spans="2:8" ht="24.6" customHeight="1" x14ac:dyDescent="0.3">
      <c r="B82" s="207" t="s">
        <v>1557</v>
      </c>
      <c r="C82" s="208"/>
      <c r="D82" s="209" t="s">
        <v>2377</v>
      </c>
      <c r="E82" s="210" t="s">
        <v>1485</v>
      </c>
      <c r="F82" s="207">
        <v>16</v>
      </c>
      <c r="G82" s="211"/>
      <c r="H82" s="212"/>
    </row>
    <row r="83" spans="2:8" ht="24.6" customHeight="1" x14ac:dyDescent="0.3">
      <c r="B83" s="207" t="s">
        <v>1558</v>
      </c>
      <c r="C83" s="208"/>
      <c r="D83" s="209" t="s">
        <v>2378</v>
      </c>
      <c r="E83" s="210" t="s">
        <v>1485</v>
      </c>
      <c r="F83" s="207">
        <v>16</v>
      </c>
      <c r="G83" s="211"/>
      <c r="H83" s="212"/>
    </row>
    <row r="84" spans="2:8" ht="24.6" customHeight="1" x14ac:dyDescent="0.3">
      <c r="B84" s="207" t="s">
        <v>1559</v>
      </c>
      <c r="C84" s="208"/>
      <c r="D84" s="209" t="s">
        <v>2379</v>
      </c>
      <c r="E84" s="210" t="s">
        <v>1485</v>
      </c>
      <c r="F84" s="207">
        <v>16</v>
      </c>
      <c r="G84" s="211"/>
      <c r="H84" s="212"/>
    </row>
    <row r="85" spans="2:8" ht="24.6" customHeight="1" x14ac:dyDescent="0.3">
      <c r="B85" s="207" t="s">
        <v>1560</v>
      </c>
      <c r="C85" s="208"/>
      <c r="D85" s="209" t="s">
        <v>2380</v>
      </c>
      <c r="E85" s="210" t="s">
        <v>1485</v>
      </c>
      <c r="F85" s="207">
        <v>16</v>
      </c>
      <c r="G85" s="211"/>
      <c r="H85" s="212"/>
    </row>
    <row r="86" spans="2:8" ht="24.6" customHeight="1" x14ac:dyDescent="0.3">
      <c r="B86" s="207" t="s">
        <v>1561</v>
      </c>
      <c r="C86" s="208"/>
      <c r="D86" s="209" t="s">
        <v>2381</v>
      </c>
      <c r="E86" s="210" t="s">
        <v>1485</v>
      </c>
      <c r="F86" s="207">
        <v>16</v>
      </c>
      <c r="G86" s="211"/>
      <c r="H86" s="212"/>
    </row>
    <row r="87" spans="2:8" ht="24.6" customHeight="1" x14ac:dyDescent="0.3">
      <c r="B87" s="207" t="s">
        <v>1562</v>
      </c>
      <c r="C87" s="208"/>
      <c r="D87" s="209" t="s">
        <v>2382</v>
      </c>
      <c r="E87" s="210" t="s">
        <v>1485</v>
      </c>
      <c r="F87" s="207">
        <v>16</v>
      </c>
      <c r="G87" s="211"/>
      <c r="H87" s="212"/>
    </row>
    <row r="88" spans="2:8" ht="24.6" customHeight="1" x14ac:dyDescent="0.3">
      <c r="B88" s="207" t="s">
        <v>1563</v>
      </c>
      <c r="C88" s="208"/>
      <c r="D88" s="209" t="s">
        <v>2383</v>
      </c>
      <c r="E88" s="210" t="s">
        <v>1485</v>
      </c>
      <c r="F88" s="207">
        <v>16</v>
      </c>
      <c r="G88" s="211"/>
      <c r="H88" s="212"/>
    </row>
    <row r="89" spans="2:8" ht="24.6" customHeight="1" x14ac:dyDescent="0.3">
      <c r="B89" s="207" t="s">
        <v>1564</v>
      </c>
      <c r="C89" s="208"/>
      <c r="D89" s="209" t="s">
        <v>2384</v>
      </c>
      <c r="E89" s="210" t="s">
        <v>1485</v>
      </c>
      <c r="F89" s="207">
        <v>16</v>
      </c>
      <c r="G89" s="211"/>
      <c r="H89" s="212"/>
    </row>
    <row r="90" spans="2:8" ht="24.6" customHeight="1" x14ac:dyDescent="0.3">
      <c r="B90" s="207" t="s">
        <v>1565</v>
      </c>
      <c r="C90" s="208"/>
      <c r="D90" s="209" t="s">
        <v>2385</v>
      </c>
      <c r="E90" s="210" t="s">
        <v>1485</v>
      </c>
      <c r="F90" s="207">
        <v>16</v>
      </c>
      <c r="G90" s="211"/>
      <c r="H90" s="212"/>
    </row>
    <row r="91" spans="2:8" ht="24.6" customHeight="1" x14ac:dyDescent="0.3">
      <c r="B91" s="207" t="s">
        <v>1566</v>
      </c>
      <c r="C91" s="208"/>
      <c r="D91" s="209" t="s">
        <v>2386</v>
      </c>
      <c r="E91" s="210" t="s">
        <v>1485</v>
      </c>
      <c r="F91" s="207">
        <v>16</v>
      </c>
      <c r="G91" s="211"/>
      <c r="H91" s="212"/>
    </row>
    <row r="92" spans="2:8" ht="24.6" customHeight="1" x14ac:dyDescent="0.3">
      <c r="B92" s="207" t="s">
        <v>1567</v>
      </c>
      <c r="C92" s="208"/>
      <c r="D92" s="209" t="s">
        <v>2387</v>
      </c>
      <c r="E92" s="210" t="s">
        <v>1485</v>
      </c>
      <c r="F92" s="207">
        <v>16</v>
      </c>
      <c r="G92" s="211"/>
      <c r="H92" s="212"/>
    </row>
    <row r="93" spans="2:8" ht="24.6" customHeight="1" x14ac:dyDescent="0.3">
      <c r="B93" s="207" t="s">
        <v>1568</v>
      </c>
      <c r="C93" s="208"/>
      <c r="D93" s="209" t="s">
        <v>2388</v>
      </c>
      <c r="E93" s="210" t="s">
        <v>1485</v>
      </c>
      <c r="F93" s="207">
        <v>16</v>
      </c>
      <c r="G93" s="211"/>
      <c r="H93" s="212"/>
    </row>
    <row r="94" spans="2:8" ht="24.6" customHeight="1" x14ac:dyDescent="0.3">
      <c r="B94" s="207" t="s">
        <v>1569</v>
      </c>
      <c r="C94" s="208"/>
      <c r="D94" s="209" t="s">
        <v>2389</v>
      </c>
      <c r="E94" s="210" t="s">
        <v>1485</v>
      </c>
      <c r="F94" s="207">
        <v>16</v>
      </c>
      <c r="G94" s="211"/>
      <c r="H94" s="212"/>
    </row>
    <row r="95" spans="2:8" ht="24.6" customHeight="1" x14ac:dyDescent="0.3">
      <c r="B95" s="207" t="s">
        <v>1570</v>
      </c>
      <c r="C95" s="208"/>
      <c r="D95" s="209" t="s">
        <v>2390</v>
      </c>
      <c r="E95" s="210" t="s">
        <v>1485</v>
      </c>
      <c r="F95" s="207">
        <v>16</v>
      </c>
      <c r="G95" s="211"/>
      <c r="H95" s="212"/>
    </row>
    <row r="96" spans="2:8" ht="24.6" customHeight="1" x14ac:dyDescent="0.3">
      <c r="B96" s="207" t="s">
        <v>1571</v>
      </c>
      <c r="C96" s="208"/>
      <c r="D96" s="209" t="s">
        <v>2391</v>
      </c>
      <c r="E96" s="210" t="s">
        <v>1485</v>
      </c>
      <c r="F96" s="207">
        <v>16</v>
      </c>
      <c r="G96" s="211"/>
      <c r="H96" s="212"/>
    </row>
    <row r="97" spans="2:8" ht="24.6" customHeight="1" x14ac:dyDescent="0.3">
      <c r="B97" s="207" t="s">
        <v>1572</v>
      </c>
      <c r="C97" s="208"/>
      <c r="D97" s="209" t="s">
        <v>2392</v>
      </c>
      <c r="E97" s="210" t="s">
        <v>1485</v>
      </c>
      <c r="F97" s="207">
        <v>16</v>
      </c>
      <c r="G97" s="211"/>
      <c r="H97" s="212"/>
    </row>
    <row r="98" spans="2:8" ht="24.6" customHeight="1" x14ac:dyDescent="0.3">
      <c r="B98" s="207"/>
      <c r="C98" s="208"/>
      <c r="D98" s="209"/>
      <c r="E98" s="210"/>
      <c r="F98" s="207"/>
      <c r="G98" s="211"/>
      <c r="H98" s="212"/>
    </row>
    <row r="99" spans="2:8" ht="24.6" customHeight="1" x14ac:dyDescent="0.3">
      <c r="B99" s="207"/>
      <c r="C99" s="208"/>
      <c r="D99" s="209"/>
      <c r="E99" s="210"/>
      <c r="F99" s="207"/>
      <c r="G99" s="211"/>
      <c r="H99" s="212"/>
    </row>
    <row r="100" spans="2:8" ht="24.6" customHeight="1" thickBot="1" x14ac:dyDescent="0.35">
      <c r="B100" s="207"/>
      <c r="C100" s="208"/>
      <c r="D100" s="214"/>
      <c r="E100" s="210"/>
      <c r="F100" s="207"/>
      <c r="G100" s="211"/>
      <c r="H100" s="212"/>
    </row>
    <row r="101" spans="2:8" ht="24.6" customHeight="1" thickBot="1" x14ac:dyDescent="0.3">
      <c r="B101" s="215" t="s">
        <v>967</v>
      </c>
      <c r="C101" s="215"/>
      <c r="D101" s="215"/>
      <c r="E101" s="215"/>
      <c r="F101" s="215"/>
      <c r="G101" s="216"/>
      <c r="H101" s="217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10" fitToHeight="0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6F28E-8EDE-4B1C-B9CA-6838B53585B3}">
  <sheetPr>
    <tabColor theme="5" tint="0.39997558519241921"/>
    <pageSetUpPr fitToPage="1"/>
  </sheetPr>
  <dimension ref="B1:H100"/>
  <sheetViews>
    <sheetView view="pageBreakPreview" zoomScale="90" zoomScaleNormal="70" zoomScaleSheetLayoutView="9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.6640625" style="5" customWidth="1"/>
    <col min="4" max="4" width="53.88671875" style="5" customWidth="1"/>
    <col min="5" max="5" width="8.88671875" style="5" customWidth="1"/>
    <col min="6" max="6" width="7.5546875" style="5" customWidth="1"/>
    <col min="7" max="7" width="13.109375" style="5" customWidth="1"/>
    <col min="8" max="8" width="17.44140625" style="5" customWidth="1"/>
    <col min="9" max="16384" width="9.109375" style="5"/>
  </cols>
  <sheetData>
    <row r="1" spans="2:8" ht="17.399999999999999" x14ac:dyDescent="0.3">
      <c r="B1" s="1"/>
      <c r="C1" s="1"/>
      <c r="D1" s="197"/>
      <c r="E1" s="198"/>
      <c r="F1" s="198"/>
      <c r="G1" s="193"/>
    </row>
    <row r="2" spans="2:8" ht="24.6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8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[1]SUMMARY!F4</f>
        <v>ALFRED NZO DISTRICT</v>
      </c>
    </row>
    <row r="4" spans="2:8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8" x14ac:dyDescent="0.25">
      <c r="B5" s="1"/>
      <c r="C5" s="1"/>
      <c r="D5" s="1"/>
      <c r="E5" s="1"/>
      <c r="F5" s="1"/>
      <c r="G5" s="193"/>
    </row>
    <row r="6" spans="2:8" s="200" customFormat="1" ht="15" customHeight="1" x14ac:dyDescent="0.25">
      <c r="B6" s="200" t="s">
        <v>1653</v>
      </c>
      <c r="D6" s="200" t="s">
        <v>621</v>
      </c>
    </row>
    <row r="7" spans="2:8" ht="6" customHeight="1" thickBot="1" x14ac:dyDescent="0.3">
      <c r="B7" s="201"/>
      <c r="C7" s="201"/>
      <c r="D7" s="201"/>
      <c r="E7" s="201"/>
      <c r="F7" s="201"/>
      <c r="G7" s="193"/>
    </row>
    <row r="8" spans="2:8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</row>
    <row r="9" spans="2:8" s="183" customFormat="1" ht="40.200000000000003" x14ac:dyDescent="0.3">
      <c r="B9" s="219">
        <v>6</v>
      </c>
      <c r="C9" s="219" t="s">
        <v>1654</v>
      </c>
      <c r="D9" s="224" t="s">
        <v>1655</v>
      </c>
      <c r="E9" s="205"/>
      <c r="F9" s="205"/>
      <c r="G9" s="206"/>
      <c r="H9" s="206"/>
    </row>
    <row r="10" spans="2:8" s="183" customFormat="1" ht="24.9" customHeight="1" x14ac:dyDescent="0.3">
      <c r="B10" s="207" t="s">
        <v>1656</v>
      </c>
      <c r="C10" s="208"/>
      <c r="D10" s="209" t="s">
        <v>2306</v>
      </c>
      <c r="E10" s="210" t="s">
        <v>632</v>
      </c>
      <c r="F10" s="207">
        <v>1</v>
      </c>
      <c r="G10" s="211"/>
      <c r="H10" s="212"/>
    </row>
    <row r="11" spans="2:8" s="183" customFormat="1" ht="24.9" customHeight="1" x14ac:dyDescent="0.3">
      <c r="B11" s="207" t="s">
        <v>1657</v>
      </c>
      <c r="C11" s="208"/>
      <c r="D11" s="209" t="s">
        <v>2307</v>
      </c>
      <c r="E11" s="210" t="s">
        <v>632</v>
      </c>
      <c r="F11" s="207">
        <v>1</v>
      </c>
      <c r="G11" s="211"/>
      <c r="H11" s="212"/>
    </row>
    <row r="12" spans="2:8" s="183" customFormat="1" ht="24.9" customHeight="1" x14ac:dyDescent="0.3">
      <c r="B12" s="207" t="s">
        <v>1658</v>
      </c>
      <c r="C12" s="208"/>
      <c r="D12" s="213" t="s">
        <v>2308</v>
      </c>
      <c r="E12" s="210" t="s">
        <v>632</v>
      </c>
      <c r="F12" s="207">
        <v>1</v>
      </c>
      <c r="G12" s="211"/>
      <c r="H12" s="212"/>
    </row>
    <row r="13" spans="2:8" s="183" customFormat="1" ht="24.9" customHeight="1" x14ac:dyDescent="0.3">
      <c r="B13" s="207" t="s">
        <v>1659</v>
      </c>
      <c r="C13" s="208"/>
      <c r="D13" s="209" t="s">
        <v>2309</v>
      </c>
      <c r="E13" s="210" t="s">
        <v>632</v>
      </c>
      <c r="F13" s="207">
        <v>1</v>
      </c>
      <c r="G13" s="211"/>
      <c r="H13" s="212"/>
    </row>
    <row r="14" spans="2:8" s="183" customFormat="1" ht="24.9" customHeight="1" x14ac:dyDescent="0.3">
      <c r="B14" s="207" t="s">
        <v>1660</v>
      </c>
      <c r="C14" s="208"/>
      <c r="D14" s="209" t="s">
        <v>2310</v>
      </c>
      <c r="E14" s="210" t="s">
        <v>632</v>
      </c>
      <c r="F14" s="207">
        <v>1</v>
      </c>
      <c r="G14" s="211"/>
      <c r="H14" s="212"/>
    </row>
    <row r="15" spans="2:8" s="183" customFormat="1" ht="24.9" customHeight="1" x14ac:dyDescent="0.3">
      <c r="B15" s="207" t="s">
        <v>1661</v>
      </c>
      <c r="C15" s="208"/>
      <c r="D15" s="209" t="s">
        <v>2311</v>
      </c>
      <c r="E15" s="210" t="s">
        <v>632</v>
      </c>
      <c r="F15" s="207">
        <v>1</v>
      </c>
      <c r="G15" s="211"/>
      <c r="H15" s="212"/>
    </row>
    <row r="16" spans="2:8" s="183" customFormat="1" ht="24.9" customHeight="1" x14ac:dyDescent="0.3">
      <c r="B16" s="207" t="s">
        <v>1662</v>
      </c>
      <c r="C16" s="208"/>
      <c r="D16" s="209" t="s">
        <v>2312</v>
      </c>
      <c r="E16" s="210" t="s">
        <v>632</v>
      </c>
      <c r="F16" s="207">
        <v>1</v>
      </c>
      <c r="G16" s="211"/>
      <c r="H16" s="212"/>
    </row>
    <row r="17" spans="2:8" s="183" customFormat="1" ht="24.9" customHeight="1" x14ac:dyDescent="0.3">
      <c r="B17" s="207" t="s">
        <v>1663</v>
      </c>
      <c r="C17" s="208"/>
      <c r="D17" s="209" t="s">
        <v>2313</v>
      </c>
      <c r="E17" s="210" t="s">
        <v>632</v>
      </c>
      <c r="F17" s="207">
        <v>1</v>
      </c>
      <c r="G17" s="211"/>
      <c r="H17" s="212"/>
    </row>
    <row r="18" spans="2:8" s="183" customFormat="1" ht="24.9" customHeight="1" x14ac:dyDescent="0.3">
      <c r="B18" s="207" t="s">
        <v>1664</v>
      </c>
      <c r="C18" s="208"/>
      <c r="D18" s="209" t="s">
        <v>2314</v>
      </c>
      <c r="E18" s="210" t="s">
        <v>632</v>
      </c>
      <c r="F18" s="207">
        <v>1</v>
      </c>
      <c r="G18" s="211"/>
      <c r="H18" s="212"/>
    </row>
    <row r="19" spans="2:8" s="183" customFormat="1" ht="24.9" customHeight="1" x14ac:dyDescent="0.3">
      <c r="B19" s="207" t="s">
        <v>1665</v>
      </c>
      <c r="C19" s="208"/>
      <c r="D19" s="209" t="s">
        <v>2315</v>
      </c>
      <c r="E19" s="210" t="s">
        <v>632</v>
      </c>
      <c r="F19" s="207">
        <v>1</v>
      </c>
      <c r="G19" s="211"/>
      <c r="H19" s="212"/>
    </row>
    <row r="20" spans="2:8" s="183" customFormat="1" ht="24.9" customHeight="1" x14ac:dyDescent="0.3">
      <c r="B20" s="207" t="s">
        <v>1666</v>
      </c>
      <c r="C20" s="208"/>
      <c r="D20" s="209" t="s">
        <v>2316</v>
      </c>
      <c r="E20" s="210" t="s">
        <v>632</v>
      </c>
      <c r="F20" s="207">
        <v>1</v>
      </c>
      <c r="G20" s="211"/>
      <c r="H20" s="212"/>
    </row>
    <row r="21" spans="2:8" s="183" customFormat="1" ht="24.9" customHeight="1" x14ac:dyDescent="0.3">
      <c r="B21" s="207" t="s">
        <v>1667</v>
      </c>
      <c r="C21" s="208"/>
      <c r="D21" s="209" t="s">
        <v>2317</v>
      </c>
      <c r="E21" s="210" t="s">
        <v>632</v>
      </c>
      <c r="F21" s="207">
        <v>1</v>
      </c>
      <c r="G21" s="211"/>
      <c r="H21" s="212"/>
    </row>
    <row r="22" spans="2:8" s="183" customFormat="1" ht="24.9" customHeight="1" x14ac:dyDescent="0.3">
      <c r="B22" s="207" t="s">
        <v>1668</v>
      </c>
      <c r="C22" s="208"/>
      <c r="D22" s="209" t="s">
        <v>2318</v>
      </c>
      <c r="E22" s="210" t="s">
        <v>632</v>
      </c>
      <c r="F22" s="207">
        <v>1</v>
      </c>
      <c r="G22" s="211"/>
      <c r="H22" s="212"/>
    </row>
    <row r="23" spans="2:8" s="183" customFormat="1" ht="24.9" customHeight="1" x14ac:dyDescent="0.3">
      <c r="B23" s="207" t="s">
        <v>1669</v>
      </c>
      <c r="C23" s="208"/>
      <c r="D23" s="209" t="s">
        <v>2319</v>
      </c>
      <c r="E23" s="210" t="s">
        <v>632</v>
      </c>
      <c r="F23" s="207">
        <v>1</v>
      </c>
      <c r="G23" s="211"/>
      <c r="H23" s="212"/>
    </row>
    <row r="24" spans="2:8" s="183" customFormat="1" ht="24.9" customHeight="1" x14ac:dyDescent="0.3">
      <c r="B24" s="207" t="s">
        <v>1670</v>
      </c>
      <c r="C24" s="208"/>
      <c r="D24" s="209" t="s">
        <v>2320</v>
      </c>
      <c r="E24" s="210" t="s">
        <v>632</v>
      </c>
      <c r="F24" s="207">
        <v>1</v>
      </c>
      <c r="G24" s="211"/>
      <c r="H24" s="212"/>
    </row>
    <row r="25" spans="2:8" s="183" customFormat="1" ht="24.9" customHeight="1" x14ac:dyDescent="0.3">
      <c r="B25" s="207" t="s">
        <v>1671</v>
      </c>
      <c r="C25" s="208"/>
      <c r="D25" s="209" t="s">
        <v>2321</v>
      </c>
      <c r="E25" s="210" t="s">
        <v>632</v>
      </c>
      <c r="F25" s="207">
        <v>1</v>
      </c>
      <c r="G25" s="211"/>
      <c r="H25" s="212"/>
    </row>
    <row r="26" spans="2:8" s="183" customFormat="1" ht="24.9" customHeight="1" x14ac:dyDescent="0.3">
      <c r="B26" s="207" t="s">
        <v>1672</v>
      </c>
      <c r="C26" s="208"/>
      <c r="D26" s="209" t="s">
        <v>2322</v>
      </c>
      <c r="E26" s="210" t="s">
        <v>632</v>
      </c>
      <c r="F26" s="207">
        <v>1</v>
      </c>
      <c r="G26" s="211"/>
      <c r="H26" s="212"/>
    </row>
    <row r="27" spans="2:8" s="183" customFormat="1" ht="24.9" customHeight="1" x14ac:dyDescent="0.3">
      <c r="B27" s="207" t="s">
        <v>1673</v>
      </c>
      <c r="C27" s="208"/>
      <c r="D27" s="209" t="s">
        <v>2323</v>
      </c>
      <c r="E27" s="210" t="s">
        <v>632</v>
      </c>
      <c r="F27" s="207">
        <v>1</v>
      </c>
      <c r="G27" s="211"/>
      <c r="H27" s="212"/>
    </row>
    <row r="28" spans="2:8" ht="24.9" customHeight="1" x14ac:dyDescent="0.3">
      <c r="B28" s="207" t="s">
        <v>1674</v>
      </c>
      <c r="C28" s="208"/>
      <c r="D28" s="209" t="s">
        <v>2324</v>
      </c>
      <c r="E28" s="210" t="s">
        <v>632</v>
      </c>
      <c r="F28" s="207">
        <v>1</v>
      </c>
      <c r="G28" s="211"/>
      <c r="H28" s="212"/>
    </row>
    <row r="29" spans="2:8" ht="24.9" customHeight="1" x14ac:dyDescent="0.3">
      <c r="B29" s="207" t="s">
        <v>1675</v>
      </c>
      <c r="C29" s="208"/>
      <c r="D29" s="209" t="s">
        <v>2325</v>
      </c>
      <c r="E29" s="210" t="s">
        <v>632</v>
      </c>
      <c r="F29" s="207">
        <v>1</v>
      </c>
      <c r="G29" s="211"/>
      <c r="H29" s="212"/>
    </row>
    <row r="30" spans="2:8" ht="24.9" customHeight="1" x14ac:dyDescent="0.3">
      <c r="B30" s="207" t="s">
        <v>1676</v>
      </c>
      <c r="C30" s="208"/>
      <c r="D30" s="209" t="s">
        <v>2326</v>
      </c>
      <c r="E30" s="210" t="s">
        <v>632</v>
      </c>
      <c r="F30" s="207">
        <v>1</v>
      </c>
      <c r="G30" s="211"/>
      <c r="H30" s="212"/>
    </row>
    <row r="31" spans="2:8" ht="24.9" customHeight="1" x14ac:dyDescent="0.3">
      <c r="B31" s="207" t="s">
        <v>1677</v>
      </c>
      <c r="C31" s="208"/>
      <c r="D31" s="209" t="s">
        <v>2327</v>
      </c>
      <c r="E31" s="210" t="s">
        <v>632</v>
      </c>
      <c r="F31" s="207">
        <v>1</v>
      </c>
      <c r="G31" s="211"/>
      <c r="H31" s="212"/>
    </row>
    <row r="32" spans="2:8" ht="24.9" customHeight="1" x14ac:dyDescent="0.3">
      <c r="B32" s="207" t="s">
        <v>1678</v>
      </c>
      <c r="C32" s="208"/>
      <c r="D32" s="209" t="s">
        <v>2328</v>
      </c>
      <c r="E32" s="210" t="s">
        <v>632</v>
      </c>
      <c r="F32" s="207">
        <v>1</v>
      </c>
      <c r="G32" s="211"/>
      <c r="H32" s="212"/>
    </row>
    <row r="33" spans="2:8" ht="24.9" customHeight="1" x14ac:dyDescent="0.3">
      <c r="B33" s="207" t="s">
        <v>1679</v>
      </c>
      <c r="C33" s="208"/>
      <c r="D33" s="209" t="s">
        <v>2329</v>
      </c>
      <c r="E33" s="210" t="s">
        <v>632</v>
      </c>
      <c r="F33" s="207">
        <v>1</v>
      </c>
      <c r="G33" s="211"/>
      <c r="H33" s="212"/>
    </row>
    <row r="34" spans="2:8" ht="24.9" customHeight="1" x14ac:dyDescent="0.3">
      <c r="B34" s="207" t="s">
        <v>1680</v>
      </c>
      <c r="C34" s="208"/>
      <c r="D34" s="209" t="s">
        <v>2330</v>
      </c>
      <c r="E34" s="210" t="s">
        <v>632</v>
      </c>
      <c r="F34" s="207">
        <v>1</v>
      </c>
      <c r="G34" s="211"/>
      <c r="H34" s="212"/>
    </row>
    <row r="35" spans="2:8" ht="24.9" customHeight="1" x14ac:dyDescent="0.3">
      <c r="B35" s="207" t="s">
        <v>1681</v>
      </c>
      <c r="C35" s="208"/>
      <c r="D35" s="209" t="s">
        <v>2331</v>
      </c>
      <c r="E35" s="210" t="s">
        <v>632</v>
      </c>
      <c r="F35" s="207">
        <v>1</v>
      </c>
      <c r="G35" s="211"/>
      <c r="H35" s="212"/>
    </row>
    <row r="36" spans="2:8" ht="24.9" customHeight="1" x14ac:dyDescent="0.3">
      <c r="B36" s="207" t="s">
        <v>1682</v>
      </c>
      <c r="C36" s="208"/>
      <c r="D36" s="209" t="s">
        <v>2332</v>
      </c>
      <c r="E36" s="210" t="s">
        <v>632</v>
      </c>
      <c r="F36" s="207">
        <v>1</v>
      </c>
      <c r="G36" s="211"/>
      <c r="H36" s="212"/>
    </row>
    <row r="37" spans="2:8" ht="24.6" customHeight="1" x14ac:dyDescent="0.3">
      <c r="B37" s="207" t="s">
        <v>1683</v>
      </c>
      <c r="C37" s="208"/>
      <c r="D37" s="209" t="s">
        <v>2333</v>
      </c>
      <c r="E37" s="210" t="s">
        <v>632</v>
      </c>
      <c r="F37" s="207">
        <v>1</v>
      </c>
      <c r="G37" s="211"/>
      <c r="H37" s="212"/>
    </row>
    <row r="38" spans="2:8" ht="24.6" customHeight="1" x14ac:dyDescent="0.3">
      <c r="B38" s="207" t="s">
        <v>1684</v>
      </c>
      <c r="C38" s="208"/>
      <c r="D38" s="209" t="s">
        <v>2334</v>
      </c>
      <c r="E38" s="210" t="s">
        <v>632</v>
      </c>
      <c r="F38" s="207">
        <v>1</v>
      </c>
      <c r="G38" s="211"/>
      <c r="H38" s="212"/>
    </row>
    <row r="39" spans="2:8" ht="24.6" customHeight="1" x14ac:dyDescent="0.3">
      <c r="B39" s="207" t="s">
        <v>1685</v>
      </c>
      <c r="C39" s="208"/>
      <c r="D39" s="209" t="s">
        <v>2335</v>
      </c>
      <c r="E39" s="210" t="s">
        <v>632</v>
      </c>
      <c r="F39" s="207">
        <v>1</v>
      </c>
      <c r="G39" s="211"/>
      <c r="H39" s="212"/>
    </row>
    <row r="40" spans="2:8" ht="24.6" customHeight="1" x14ac:dyDescent="0.3">
      <c r="B40" s="207" t="s">
        <v>1686</v>
      </c>
      <c r="C40" s="208"/>
      <c r="D40" s="209" t="s">
        <v>2336</v>
      </c>
      <c r="E40" s="210" t="s">
        <v>632</v>
      </c>
      <c r="F40" s="207">
        <v>1</v>
      </c>
      <c r="G40" s="211"/>
      <c r="H40" s="212"/>
    </row>
    <row r="41" spans="2:8" ht="24.6" customHeight="1" x14ac:dyDescent="0.3">
      <c r="B41" s="207" t="s">
        <v>1687</v>
      </c>
      <c r="C41" s="208"/>
      <c r="D41" s="209" t="s">
        <v>2337</v>
      </c>
      <c r="E41" s="210" t="s">
        <v>632</v>
      </c>
      <c r="F41" s="207">
        <v>1</v>
      </c>
      <c r="G41" s="211"/>
      <c r="H41" s="212"/>
    </row>
    <row r="42" spans="2:8" ht="24.6" customHeight="1" x14ac:dyDescent="0.3">
      <c r="B42" s="207" t="s">
        <v>1688</v>
      </c>
      <c r="C42" s="208"/>
      <c r="D42" s="209" t="s">
        <v>2338</v>
      </c>
      <c r="E42" s="210" t="s">
        <v>632</v>
      </c>
      <c r="F42" s="207">
        <v>1</v>
      </c>
      <c r="G42" s="211"/>
      <c r="H42" s="212"/>
    </row>
    <row r="43" spans="2:8" ht="24.6" customHeight="1" x14ac:dyDescent="0.3">
      <c r="B43" s="207" t="s">
        <v>1689</v>
      </c>
      <c r="C43" s="208"/>
      <c r="D43" s="209" t="s">
        <v>2339</v>
      </c>
      <c r="E43" s="210" t="s">
        <v>632</v>
      </c>
      <c r="F43" s="207">
        <v>1</v>
      </c>
      <c r="G43" s="211"/>
      <c r="H43" s="212"/>
    </row>
    <row r="44" spans="2:8" ht="24.6" customHeight="1" x14ac:dyDescent="0.3">
      <c r="B44" s="207" t="s">
        <v>1690</v>
      </c>
      <c r="C44" s="208"/>
      <c r="D44" s="209" t="s">
        <v>2340</v>
      </c>
      <c r="E44" s="210" t="s">
        <v>632</v>
      </c>
      <c r="F44" s="207">
        <v>1</v>
      </c>
      <c r="G44" s="211"/>
      <c r="H44" s="212"/>
    </row>
    <row r="45" spans="2:8" ht="24.6" customHeight="1" x14ac:dyDescent="0.3">
      <c r="B45" s="207" t="s">
        <v>1691</v>
      </c>
      <c r="C45" s="208"/>
      <c r="D45" s="209" t="s">
        <v>2341</v>
      </c>
      <c r="E45" s="210" t="s">
        <v>632</v>
      </c>
      <c r="F45" s="207">
        <v>1</v>
      </c>
      <c r="G45" s="211"/>
      <c r="H45" s="212"/>
    </row>
    <row r="46" spans="2:8" ht="24.6" customHeight="1" x14ac:dyDescent="0.3">
      <c r="B46" s="207" t="s">
        <v>1692</v>
      </c>
      <c r="C46" s="208"/>
      <c r="D46" s="209" t="s">
        <v>2342</v>
      </c>
      <c r="E46" s="210" t="s">
        <v>632</v>
      </c>
      <c r="F46" s="207">
        <v>1</v>
      </c>
      <c r="G46" s="211"/>
      <c r="H46" s="212"/>
    </row>
    <row r="47" spans="2:8" ht="24.6" customHeight="1" x14ac:dyDescent="0.3">
      <c r="B47" s="207" t="s">
        <v>1693</v>
      </c>
      <c r="C47" s="208"/>
      <c r="D47" s="209" t="s">
        <v>2343</v>
      </c>
      <c r="E47" s="210" t="s">
        <v>632</v>
      </c>
      <c r="F47" s="207">
        <v>1</v>
      </c>
      <c r="G47" s="211"/>
      <c r="H47" s="212"/>
    </row>
    <row r="48" spans="2:8" ht="24.6" customHeight="1" x14ac:dyDescent="0.3">
      <c r="B48" s="207" t="s">
        <v>1694</v>
      </c>
      <c r="C48" s="208"/>
      <c r="D48" s="209" t="s">
        <v>2344</v>
      </c>
      <c r="E48" s="210" t="s">
        <v>632</v>
      </c>
      <c r="F48" s="207">
        <v>1</v>
      </c>
      <c r="G48" s="211"/>
      <c r="H48" s="212"/>
    </row>
    <row r="49" spans="2:8" ht="24.6" customHeight="1" x14ac:dyDescent="0.3">
      <c r="B49" s="207" t="s">
        <v>1695</v>
      </c>
      <c r="C49" s="208"/>
      <c r="D49" s="209" t="s">
        <v>2345</v>
      </c>
      <c r="E49" s="210" t="s">
        <v>632</v>
      </c>
      <c r="F49" s="207">
        <v>1</v>
      </c>
      <c r="G49" s="211"/>
      <c r="H49" s="212"/>
    </row>
    <row r="50" spans="2:8" ht="24.6" customHeight="1" x14ac:dyDescent="0.3">
      <c r="B50" s="207" t="s">
        <v>1696</v>
      </c>
      <c r="C50" s="208"/>
      <c r="D50" s="209" t="s">
        <v>2346</v>
      </c>
      <c r="E50" s="210" t="s">
        <v>632</v>
      </c>
      <c r="F50" s="207">
        <v>1</v>
      </c>
      <c r="G50" s="211"/>
      <c r="H50" s="212"/>
    </row>
    <row r="51" spans="2:8" ht="24.6" customHeight="1" x14ac:dyDescent="0.3">
      <c r="B51" s="207" t="s">
        <v>1697</v>
      </c>
      <c r="C51" s="208"/>
      <c r="D51" s="209" t="s">
        <v>668</v>
      </c>
      <c r="E51" s="210" t="s">
        <v>632</v>
      </c>
      <c r="F51" s="207">
        <v>1</v>
      </c>
      <c r="G51" s="211"/>
      <c r="H51" s="212"/>
    </row>
    <row r="52" spans="2:8" ht="24.6" customHeight="1" x14ac:dyDescent="0.3">
      <c r="B52" s="207" t="s">
        <v>1698</v>
      </c>
      <c r="C52" s="208"/>
      <c r="D52" s="209" t="s">
        <v>2347</v>
      </c>
      <c r="E52" s="210" t="s">
        <v>632</v>
      </c>
      <c r="F52" s="207">
        <v>1</v>
      </c>
      <c r="G52" s="211"/>
      <c r="H52" s="212"/>
    </row>
    <row r="53" spans="2:8" ht="24.6" customHeight="1" x14ac:dyDescent="0.3">
      <c r="B53" s="207" t="s">
        <v>1699</v>
      </c>
      <c r="C53" s="208"/>
      <c r="D53" s="209" t="s">
        <v>2348</v>
      </c>
      <c r="E53" s="210" t="s">
        <v>632</v>
      </c>
      <c r="F53" s="207">
        <v>1</v>
      </c>
      <c r="G53" s="211"/>
      <c r="H53" s="212"/>
    </row>
    <row r="54" spans="2:8" ht="24.6" customHeight="1" x14ac:dyDescent="0.3">
      <c r="B54" s="207" t="s">
        <v>1700</v>
      </c>
      <c r="C54" s="208"/>
      <c r="D54" s="209" t="s">
        <v>2349</v>
      </c>
      <c r="E54" s="210" t="s">
        <v>632</v>
      </c>
      <c r="F54" s="207">
        <v>1</v>
      </c>
      <c r="G54" s="211"/>
      <c r="H54" s="212"/>
    </row>
    <row r="55" spans="2:8" ht="24.6" customHeight="1" x14ac:dyDescent="0.3">
      <c r="B55" s="207" t="s">
        <v>1701</v>
      </c>
      <c r="C55" s="208"/>
      <c r="D55" s="209" t="s">
        <v>2350</v>
      </c>
      <c r="E55" s="210" t="s">
        <v>632</v>
      </c>
      <c r="F55" s="207">
        <v>1</v>
      </c>
      <c r="G55" s="211"/>
      <c r="H55" s="212"/>
    </row>
    <row r="56" spans="2:8" ht="24.6" customHeight="1" x14ac:dyDescent="0.3">
      <c r="B56" s="207" t="s">
        <v>1702</v>
      </c>
      <c r="C56" s="208"/>
      <c r="D56" s="209" t="s">
        <v>2351</v>
      </c>
      <c r="E56" s="210" t="s">
        <v>632</v>
      </c>
      <c r="F56" s="207">
        <v>1</v>
      </c>
      <c r="G56" s="211"/>
      <c r="H56" s="212"/>
    </row>
    <row r="57" spans="2:8" ht="24.6" customHeight="1" x14ac:dyDescent="0.3">
      <c r="B57" s="207" t="s">
        <v>1703</v>
      </c>
      <c r="C57" s="208"/>
      <c r="D57" s="209" t="s">
        <v>2352</v>
      </c>
      <c r="E57" s="210" t="s">
        <v>632</v>
      </c>
      <c r="F57" s="207">
        <v>1</v>
      </c>
      <c r="G57" s="211"/>
      <c r="H57" s="212"/>
    </row>
    <row r="58" spans="2:8" ht="24.6" customHeight="1" x14ac:dyDescent="0.3">
      <c r="B58" s="207" t="s">
        <v>1704</v>
      </c>
      <c r="C58" s="208"/>
      <c r="D58" s="209" t="s">
        <v>2353</v>
      </c>
      <c r="E58" s="210" t="s">
        <v>632</v>
      </c>
      <c r="F58" s="207">
        <v>1</v>
      </c>
      <c r="G58" s="211"/>
      <c r="H58" s="212"/>
    </row>
    <row r="59" spans="2:8" ht="24.6" customHeight="1" x14ac:dyDescent="0.3">
      <c r="B59" s="207" t="s">
        <v>1705</v>
      </c>
      <c r="C59" s="208"/>
      <c r="D59" s="209" t="s">
        <v>2354</v>
      </c>
      <c r="E59" s="210" t="s">
        <v>632</v>
      </c>
      <c r="F59" s="207">
        <v>1</v>
      </c>
      <c r="G59" s="211"/>
      <c r="H59" s="212"/>
    </row>
    <row r="60" spans="2:8" ht="24.6" customHeight="1" x14ac:dyDescent="0.3">
      <c r="B60" s="207" t="s">
        <v>1706</v>
      </c>
      <c r="C60" s="208"/>
      <c r="D60" s="209" t="s">
        <v>2355</v>
      </c>
      <c r="E60" s="210" t="s">
        <v>632</v>
      </c>
      <c r="F60" s="207">
        <v>1</v>
      </c>
      <c r="G60" s="211"/>
      <c r="H60" s="212"/>
    </row>
    <row r="61" spans="2:8" ht="24.6" customHeight="1" x14ac:dyDescent="0.3">
      <c r="B61" s="207" t="s">
        <v>1707</v>
      </c>
      <c r="C61" s="208"/>
      <c r="D61" s="209" t="s">
        <v>2356</v>
      </c>
      <c r="E61" s="210" t="s">
        <v>632</v>
      </c>
      <c r="F61" s="207">
        <v>1</v>
      </c>
      <c r="G61" s="211"/>
      <c r="H61" s="212"/>
    </row>
    <row r="62" spans="2:8" ht="24.6" customHeight="1" x14ac:dyDescent="0.3">
      <c r="B62" s="207" t="s">
        <v>1708</v>
      </c>
      <c r="C62" s="208"/>
      <c r="D62" s="209" t="s">
        <v>2357</v>
      </c>
      <c r="E62" s="210" t="s">
        <v>632</v>
      </c>
      <c r="F62" s="207">
        <v>1</v>
      </c>
      <c r="G62" s="211"/>
      <c r="H62" s="212"/>
    </row>
    <row r="63" spans="2:8" ht="24.6" customHeight="1" x14ac:dyDescent="0.3">
      <c r="B63" s="207" t="s">
        <v>1709</v>
      </c>
      <c r="C63" s="208"/>
      <c r="D63" s="209" t="s">
        <v>2358</v>
      </c>
      <c r="E63" s="210" t="s">
        <v>632</v>
      </c>
      <c r="F63" s="207">
        <v>1</v>
      </c>
      <c r="G63" s="211"/>
      <c r="H63" s="212"/>
    </row>
    <row r="64" spans="2:8" ht="24.6" customHeight="1" x14ac:dyDescent="0.3">
      <c r="B64" s="207" t="s">
        <v>1710</v>
      </c>
      <c r="C64" s="208"/>
      <c r="D64" s="209" t="s">
        <v>2359</v>
      </c>
      <c r="E64" s="210" t="s">
        <v>632</v>
      </c>
      <c r="F64" s="207">
        <v>1</v>
      </c>
      <c r="G64" s="211"/>
      <c r="H64" s="212"/>
    </row>
    <row r="65" spans="2:8" ht="24.6" customHeight="1" x14ac:dyDescent="0.3">
      <c r="B65" s="207" t="s">
        <v>1711</v>
      </c>
      <c r="C65" s="208"/>
      <c r="D65" s="209" t="s">
        <v>2360</v>
      </c>
      <c r="E65" s="210" t="s">
        <v>632</v>
      </c>
      <c r="F65" s="207">
        <v>1</v>
      </c>
      <c r="G65" s="211"/>
      <c r="H65" s="212"/>
    </row>
    <row r="66" spans="2:8" ht="24.6" customHeight="1" x14ac:dyDescent="0.3">
      <c r="B66" s="207" t="s">
        <v>1712</v>
      </c>
      <c r="C66" s="208"/>
      <c r="D66" s="209" t="s">
        <v>2361</v>
      </c>
      <c r="E66" s="210" t="s">
        <v>632</v>
      </c>
      <c r="F66" s="207">
        <v>1</v>
      </c>
      <c r="G66" s="211"/>
      <c r="H66" s="212"/>
    </row>
    <row r="67" spans="2:8" ht="24.6" customHeight="1" x14ac:dyDescent="0.3">
      <c r="B67" s="207" t="s">
        <v>1713</v>
      </c>
      <c r="C67" s="208"/>
      <c r="D67" s="209" t="s">
        <v>2362</v>
      </c>
      <c r="E67" s="210" t="s">
        <v>632</v>
      </c>
      <c r="F67" s="207">
        <v>1</v>
      </c>
      <c r="G67" s="211"/>
      <c r="H67" s="212"/>
    </row>
    <row r="68" spans="2:8" ht="24.6" customHeight="1" x14ac:dyDescent="0.3">
      <c r="B68" s="207" t="s">
        <v>1714</v>
      </c>
      <c r="C68" s="208"/>
      <c r="D68" s="209" t="s">
        <v>2363</v>
      </c>
      <c r="E68" s="210" t="s">
        <v>632</v>
      </c>
      <c r="F68" s="207">
        <v>1</v>
      </c>
      <c r="G68" s="211"/>
      <c r="H68" s="212"/>
    </row>
    <row r="69" spans="2:8" ht="24.6" customHeight="1" x14ac:dyDescent="0.3">
      <c r="B69" s="207" t="s">
        <v>1715</v>
      </c>
      <c r="C69" s="208"/>
      <c r="D69" s="209" t="s">
        <v>2364</v>
      </c>
      <c r="E69" s="210" t="s">
        <v>632</v>
      </c>
      <c r="F69" s="207">
        <v>1</v>
      </c>
      <c r="G69" s="211"/>
      <c r="H69" s="212"/>
    </row>
    <row r="70" spans="2:8" ht="24.6" customHeight="1" x14ac:dyDescent="0.3">
      <c r="B70" s="207" t="s">
        <v>1716</v>
      </c>
      <c r="C70" s="208"/>
      <c r="D70" s="209" t="s">
        <v>2365</v>
      </c>
      <c r="E70" s="210" t="s">
        <v>632</v>
      </c>
      <c r="F70" s="207">
        <v>1</v>
      </c>
      <c r="G70" s="211"/>
      <c r="H70" s="212"/>
    </row>
    <row r="71" spans="2:8" ht="24.6" customHeight="1" x14ac:dyDescent="0.3">
      <c r="B71" s="207" t="s">
        <v>1717</v>
      </c>
      <c r="C71" s="208"/>
      <c r="D71" s="209" t="s">
        <v>2366</v>
      </c>
      <c r="E71" s="210" t="s">
        <v>632</v>
      </c>
      <c r="F71" s="207">
        <v>1</v>
      </c>
      <c r="G71" s="211"/>
      <c r="H71" s="212"/>
    </row>
    <row r="72" spans="2:8" ht="24.6" customHeight="1" x14ac:dyDescent="0.3">
      <c r="B72" s="207" t="s">
        <v>1718</v>
      </c>
      <c r="C72" s="208"/>
      <c r="D72" s="209" t="s">
        <v>2367</v>
      </c>
      <c r="E72" s="210" t="s">
        <v>632</v>
      </c>
      <c r="F72" s="207">
        <v>1</v>
      </c>
      <c r="G72" s="211"/>
      <c r="H72" s="212"/>
    </row>
    <row r="73" spans="2:8" ht="24.6" customHeight="1" x14ac:dyDescent="0.3">
      <c r="B73" s="207" t="s">
        <v>1719</v>
      </c>
      <c r="C73" s="208"/>
      <c r="D73" s="209" t="s">
        <v>2368</v>
      </c>
      <c r="E73" s="210" t="s">
        <v>632</v>
      </c>
      <c r="F73" s="207">
        <v>1</v>
      </c>
      <c r="G73" s="211"/>
      <c r="H73" s="212"/>
    </row>
    <row r="74" spans="2:8" ht="24.6" customHeight="1" x14ac:dyDescent="0.3">
      <c r="B74" s="207" t="s">
        <v>1720</v>
      </c>
      <c r="C74" s="208"/>
      <c r="D74" s="209" t="s">
        <v>2369</v>
      </c>
      <c r="E74" s="210" t="s">
        <v>632</v>
      </c>
      <c r="F74" s="207">
        <v>1</v>
      </c>
      <c r="G74" s="211"/>
      <c r="H74" s="212"/>
    </row>
    <row r="75" spans="2:8" ht="24.6" customHeight="1" x14ac:dyDescent="0.3">
      <c r="B75" s="207" t="s">
        <v>1721</v>
      </c>
      <c r="C75" s="208"/>
      <c r="D75" s="209" t="s">
        <v>2370</v>
      </c>
      <c r="E75" s="210" t="s">
        <v>632</v>
      </c>
      <c r="F75" s="207">
        <v>1</v>
      </c>
      <c r="G75" s="211"/>
      <c r="H75" s="212"/>
    </row>
    <row r="76" spans="2:8" ht="24.6" customHeight="1" x14ac:dyDescent="0.3">
      <c r="B76" s="207" t="s">
        <v>1722</v>
      </c>
      <c r="C76" s="208"/>
      <c r="D76" s="209" t="s">
        <v>2371</v>
      </c>
      <c r="E76" s="210" t="s">
        <v>632</v>
      </c>
      <c r="F76" s="207">
        <v>1</v>
      </c>
      <c r="G76" s="211"/>
      <c r="H76" s="212"/>
    </row>
    <row r="77" spans="2:8" ht="24.6" customHeight="1" x14ac:dyDescent="0.3">
      <c r="B77" s="207" t="s">
        <v>1723</v>
      </c>
      <c r="C77" s="208"/>
      <c r="D77" s="209" t="s">
        <v>2372</v>
      </c>
      <c r="E77" s="210" t="s">
        <v>632</v>
      </c>
      <c r="F77" s="207">
        <v>1</v>
      </c>
      <c r="G77" s="211"/>
      <c r="H77" s="212"/>
    </row>
    <row r="78" spans="2:8" ht="24.6" customHeight="1" x14ac:dyDescent="0.3">
      <c r="B78" s="207" t="s">
        <v>1724</v>
      </c>
      <c r="C78" s="208"/>
      <c r="D78" s="209" t="s">
        <v>2373</v>
      </c>
      <c r="E78" s="210" t="s">
        <v>632</v>
      </c>
      <c r="F78" s="207">
        <v>1</v>
      </c>
      <c r="G78" s="211"/>
      <c r="H78" s="212"/>
    </row>
    <row r="79" spans="2:8" ht="24.6" customHeight="1" x14ac:dyDescent="0.3">
      <c r="B79" s="207" t="s">
        <v>1725</v>
      </c>
      <c r="C79" s="208"/>
      <c r="D79" s="209" t="s">
        <v>2374</v>
      </c>
      <c r="E79" s="210" t="s">
        <v>632</v>
      </c>
      <c r="F79" s="207">
        <v>1</v>
      </c>
      <c r="G79" s="211"/>
      <c r="H79" s="212"/>
    </row>
    <row r="80" spans="2:8" ht="24.6" customHeight="1" x14ac:dyDescent="0.3">
      <c r="B80" s="207" t="s">
        <v>1726</v>
      </c>
      <c r="C80" s="208"/>
      <c r="D80" s="209" t="s">
        <v>2375</v>
      </c>
      <c r="E80" s="210" t="s">
        <v>632</v>
      </c>
      <c r="F80" s="207">
        <v>1</v>
      </c>
      <c r="G80" s="211"/>
      <c r="H80" s="212"/>
    </row>
    <row r="81" spans="2:8" ht="24.6" customHeight="1" x14ac:dyDescent="0.3">
      <c r="B81" s="207" t="s">
        <v>1727</v>
      </c>
      <c r="C81" s="208"/>
      <c r="D81" s="209" t="s">
        <v>2376</v>
      </c>
      <c r="E81" s="210" t="s">
        <v>632</v>
      </c>
      <c r="F81" s="207">
        <v>1</v>
      </c>
      <c r="G81" s="211"/>
      <c r="H81" s="212"/>
    </row>
    <row r="82" spans="2:8" ht="24.6" customHeight="1" x14ac:dyDescent="0.3">
      <c r="B82" s="207" t="s">
        <v>1728</v>
      </c>
      <c r="C82" s="208"/>
      <c r="D82" s="209" t="s">
        <v>2377</v>
      </c>
      <c r="E82" s="210" t="s">
        <v>632</v>
      </c>
      <c r="F82" s="207">
        <v>1</v>
      </c>
      <c r="G82" s="211"/>
      <c r="H82" s="212"/>
    </row>
    <row r="83" spans="2:8" ht="24.6" customHeight="1" x14ac:dyDescent="0.3">
      <c r="B83" s="207" t="s">
        <v>1729</v>
      </c>
      <c r="C83" s="208"/>
      <c r="D83" s="209" t="s">
        <v>2378</v>
      </c>
      <c r="E83" s="210" t="s">
        <v>632</v>
      </c>
      <c r="F83" s="207">
        <v>1</v>
      </c>
      <c r="G83" s="211"/>
      <c r="H83" s="212"/>
    </row>
    <row r="84" spans="2:8" ht="24.6" customHeight="1" x14ac:dyDescent="0.3">
      <c r="B84" s="207" t="s">
        <v>1730</v>
      </c>
      <c r="C84" s="208"/>
      <c r="D84" s="209" t="s">
        <v>2379</v>
      </c>
      <c r="E84" s="210" t="s">
        <v>632</v>
      </c>
      <c r="F84" s="207">
        <v>1</v>
      </c>
      <c r="G84" s="211"/>
      <c r="H84" s="212"/>
    </row>
    <row r="85" spans="2:8" ht="24.6" customHeight="1" x14ac:dyDescent="0.3">
      <c r="B85" s="207" t="s">
        <v>1731</v>
      </c>
      <c r="C85" s="208"/>
      <c r="D85" s="209" t="s">
        <v>2380</v>
      </c>
      <c r="E85" s="210" t="s">
        <v>632</v>
      </c>
      <c r="F85" s="207">
        <v>1</v>
      </c>
      <c r="G85" s="211"/>
      <c r="H85" s="212"/>
    </row>
    <row r="86" spans="2:8" ht="24.6" customHeight="1" x14ac:dyDescent="0.3">
      <c r="B86" s="207" t="s">
        <v>1732</v>
      </c>
      <c r="C86" s="208"/>
      <c r="D86" s="209" t="s">
        <v>2381</v>
      </c>
      <c r="E86" s="210" t="s">
        <v>632</v>
      </c>
      <c r="F86" s="207">
        <v>1</v>
      </c>
      <c r="G86" s="211"/>
      <c r="H86" s="212"/>
    </row>
    <row r="87" spans="2:8" ht="24.6" customHeight="1" x14ac:dyDescent="0.3">
      <c r="B87" s="207" t="s">
        <v>1733</v>
      </c>
      <c r="C87" s="208"/>
      <c r="D87" s="209" t="s">
        <v>2382</v>
      </c>
      <c r="E87" s="210" t="s">
        <v>632</v>
      </c>
      <c r="F87" s="207">
        <v>1</v>
      </c>
      <c r="G87" s="211"/>
      <c r="H87" s="212"/>
    </row>
    <row r="88" spans="2:8" ht="24.6" customHeight="1" x14ac:dyDescent="0.3">
      <c r="B88" s="207" t="s">
        <v>1734</v>
      </c>
      <c r="C88" s="208"/>
      <c r="D88" s="209" t="s">
        <v>2383</v>
      </c>
      <c r="E88" s="210" t="s">
        <v>632</v>
      </c>
      <c r="F88" s="207">
        <v>1</v>
      </c>
      <c r="G88" s="211"/>
      <c r="H88" s="212"/>
    </row>
    <row r="89" spans="2:8" ht="24.6" customHeight="1" x14ac:dyDescent="0.3">
      <c r="B89" s="207" t="s">
        <v>1735</v>
      </c>
      <c r="C89" s="208"/>
      <c r="D89" s="209" t="s">
        <v>2384</v>
      </c>
      <c r="E89" s="210" t="s">
        <v>632</v>
      </c>
      <c r="F89" s="207">
        <v>1</v>
      </c>
      <c r="G89" s="211"/>
      <c r="H89" s="212"/>
    </row>
    <row r="90" spans="2:8" ht="24.6" customHeight="1" x14ac:dyDescent="0.3">
      <c r="B90" s="207" t="s">
        <v>1736</v>
      </c>
      <c r="C90" s="208"/>
      <c r="D90" s="209" t="s">
        <v>2385</v>
      </c>
      <c r="E90" s="210" t="s">
        <v>632</v>
      </c>
      <c r="F90" s="207">
        <v>1</v>
      </c>
      <c r="G90" s="211"/>
      <c r="H90" s="212"/>
    </row>
    <row r="91" spans="2:8" ht="24.6" customHeight="1" x14ac:dyDescent="0.3">
      <c r="B91" s="207" t="s">
        <v>1737</v>
      </c>
      <c r="C91" s="208"/>
      <c r="D91" s="209" t="s">
        <v>2386</v>
      </c>
      <c r="E91" s="210" t="s">
        <v>632</v>
      </c>
      <c r="F91" s="207">
        <v>1</v>
      </c>
      <c r="G91" s="211"/>
      <c r="H91" s="212"/>
    </row>
    <row r="92" spans="2:8" ht="24.6" customHeight="1" x14ac:dyDescent="0.3">
      <c r="B92" s="207" t="s">
        <v>1738</v>
      </c>
      <c r="C92" s="208"/>
      <c r="D92" s="209" t="s">
        <v>2387</v>
      </c>
      <c r="E92" s="210" t="s">
        <v>632</v>
      </c>
      <c r="F92" s="207">
        <v>1</v>
      </c>
      <c r="G92" s="211"/>
      <c r="H92" s="212"/>
    </row>
    <row r="93" spans="2:8" ht="24.6" customHeight="1" x14ac:dyDescent="0.3">
      <c r="B93" s="207" t="s">
        <v>1739</v>
      </c>
      <c r="C93" s="208"/>
      <c r="D93" s="209" t="s">
        <v>2388</v>
      </c>
      <c r="E93" s="210" t="s">
        <v>632</v>
      </c>
      <c r="F93" s="207">
        <v>1</v>
      </c>
      <c r="G93" s="211"/>
      <c r="H93" s="212"/>
    </row>
    <row r="94" spans="2:8" ht="24.6" customHeight="1" x14ac:dyDescent="0.3">
      <c r="B94" s="207" t="s">
        <v>1740</v>
      </c>
      <c r="C94" s="208"/>
      <c r="D94" s="209" t="s">
        <v>2389</v>
      </c>
      <c r="E94" s="210" t="s">
        <v>632</v>
      </c>
      <c r="F94" s="207">
        <v>1</v>
      </c>
      <c r="G94" s="211"/>
      <c r="H94" s="212"/>
    </row>
    <row r="95" spans="2:8" ht="24.6" customHeight="1" x14ac:dyDescent="0.3">
      <c r="B95" s="207" t="s">
        <v>1741</v>
      </c>
      <c r="C95" s="208"/>
      <c r="D95" s="209" t="s">
        <v>2390</v>
      </c>
      <c r="E95" s="210" t="s">
        <v>632</v>
      </c>
      <c r="F95" s="207">
        <v>1</v>
      </c>
      <c r="G95" s="211"/>
      <c r="H95" s="212"/>
    </row>
    <row r="96" spans="2:8" ht="24.6" customHeight="1" x14ac:dyDescent="0.3">
      <c r="B96" s="207" t="s">
        <v>1742</v>
      </c>
      <c r="C96" s="208"/>
      <c r="D96" s="209" t="s">
        <v>2391</v>
      </c>
      <c r="E96" s="210" t="s">
        <v>632</v>
      </c>
      <c r="F96" s="207">
        <v>1</v>
      </c>
      <c r="G96" s="211"/>
      <c r="H96" s="212"/>
    </row>
    <row r="97" spans="2:8" ht="24.6" customHeight="1" x14ac:dyDescent="0.3">
      <c r="B97" s="207" t="s">
        <v>1743</v>
      </c>
      <c r="C97" s="208"/>
      <c r="D97" s="209" t="s">
        <v>2392</v>
      </c>
      <c r="E97" s="210" t="s">
        <v>632</v>
      </c>
      <c r="F97" s="207">
        <v>1</v>
      </c>
      <c r="G97" s="211"/>
      <c r="H97" s="212"/>
    </row>
    <row r="98" spans="2:8" ht="24.6" customHeight="1" x14ac:dyDescent="0.3">
      <c r="B98" s="207"/>
      <c r="C98" s="208"/>
      <c r="D98" s="209"/>
      <c r="E98" s="210"/>
      <c r="F98" s="207"/>
      <c r="G98" s="211"/>
      <c r="H98" s="212"/>
    </row>
    <row r="99" spans="2:8" ht="24.6" customHeight="1" thickBot="1" x14ac:dyDescent="0.35">
      <c r="B99" s="207"/>
      <c r="C99" s="208"/>
      <c r="D99" s="214"/>
      <c r="E99" s="210"/>
      <c r="F99" s="207"/>
      <c r="G99" s="211"/>
      <c r="H99" s="212"/>
    </row>
    <row r="100" spans="2:8" ht="24.6" customHeight="1" thickBot="1" x14ac:dyDescent="0.3">
      <c r="B100" s="215" t="s">
        <v>967</v>
      </c>
      <c r="C100" s="215"/>
      <c r="D100" s="215"/>
      <c r="E100" s="215"/>
      <c r="F100" s="215"/>
      <c r="G100" s="216"/>
      <c r="H100" s="217"/>
    </row>
  </sheetData>
  <mergeCells count="2">
    <mergeCell ref="B2:H2"/>
    <mergeCell ref="E3:F3"/>
  </mergeCells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11" fitToHeight="0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C1491-C311-46B7-8BA0-39484280B63E}">
  <sheetPr>
    <tabColor theme="4" tint="0.39997558519241921"/>
    <pageSetUpPr fitToPage="1"/>
  </sheetPr>
  <dimension ref="B1:V100"/>
  <sheetViews>
    <sheetView view="pageBreakPreview" zoomScale="80" zoomScaleNormal="70" zoomScaleSheetLayoutView="8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" style="5" customWidth="1"/>
    <col min="4" max="4" width="52.6640625" style="5" customWidth="1"/>
    <col min="5" max="5" width="8.88671875" style="5" customWidth="1"/>
    <col min="6" max="6" width="7.6640625" style="5" customWidth="1"/>
    <col min="7" max="7" width="14.33203125" style="5" customWidth="1"/>
    <col min="8" max="8" width="19" style="5" customWidth="1"/>
    <col min="9" max="22" width="9.109375" style="225"/>
    <col min="23" max="16384" width="9.109375" style="5"/>
  </cols>
  <sheetData>
    <row r="1" spans="2:22" ht="17.399999999999999" x14ac:dyDescent="0.3">
      <c r="B1" s="1"/>
      <c r="C1" s="1"/>
      <c r="D1" s="197"/>
      <c r="E1" s="198"/>
      <c r="F1" s="198"/>
      <c r="G1" s="193"/>
    </row>
    <row r="2" spans="2:22" ht="24.6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2:22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'SCHED 1B-1_AN'!G3</f>
        <v>ALFRED NZO DISTRICT</v>
      </c>
    </row>
    <row r="4" spans="2:22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22" x14ac:dyDescent="0.25">
      <c r="B5" s="1"/>
      <c r="C5" s="1"/>
      <c r="D5" s="1"/>
      <c r="E5" s="1"/>
      <c r="F5" s="1"/>
      <c r="G5" s="193"/>
    </row>
    <row r="6" spans="2:22" s="200" customFormat="1" ht="15" customHeight="1" x14ac:dyDescent="0.25">
      <c r="B6" s="200" t="s">
        <v>1824</v>
      </c>
      <c r="D6" s="200" t="s">
        <v>1825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</row>
    <row r="7" spans="2:22" ht="6" customHeight="1" thickBot="1" x14ac:dyDescent="0.3">
      <c r="B7" s="201"/>
      <c r="C7" s="201"/>
      <c r="D7" s="201"/>
      <c r="E7" s="201"/>
      <c r="F7" s="201"/>
      <c r="G7" s="193"/>
    </row>
    <row r="8" spans="2:22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</row>
    <row r="9" spans="2:22" s="183" customFormat="1" ht="53.25" customHeight="1" x14ac:dyDescent="0.3">
      <c r="B9" s="203">
        <v>1</v>
      </c>
      <c r="C9" s="219" t="s">
        <v>628</v>
      </c>
      <c r="D9" s="228" t="s">
        <v>1826</v>
      </c>
      <c r="E9" s="219"/>
      <c r="F9" s="219"/>
      <c r="G9" s="229"/>
      <c r="H9" s="229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</row>
    <row r="10" spans="2:22" s="183" customFormat="1" ht="24.9" customHeight="1" x14ac:dyDescent="0.3">
      <c r="B10" s="207" t="s">
        <v>630</v>
      </c>
      <c r="C10" s="208"/>
      <c r="D10" s="209" t="s">
        <v>2306</v>
      </c>
      <c r="E10" s="210" t="s">
        <v>632</v>
      </c>
      <c r="F10" s="207">
        <v>1</v>
      </c>
      <c r="G10" s="211"/>
      <c r="H10" s="212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</row>
    <row r="11" spans="2:22" s="183" customFormat="1" ht="24.9" customHeight="1" x14ac:dyDescent="0.3">
      <c r="B11" s="207" t="s">
        <v>633</v>
      </c>
      <c r="C11" s="208"/>
      <c r="D11" s="209" t="s">
        <v>2307</v>
      </c>
      <c r="E11" s="210" t="s">
        <v>632</v>
      </c>
      <c r="F11" s="207">
        <v>1</v>
      </c>
      <c r="G11" s="211"/>
      <c r="H11" s="212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</row>
    <row r="12" spans="2:22" s="183" customFormat="1" ht="24.9" customHeight="1" x14ac:dyDescent="0.3">
      <c r="B12" s="207" t="s">
        <v>635</v>
      </c>
      <c r="C12" s="208"/>
      <c r="D12" s="213" t="s">
        <v>2308</v>
      </c>
      <c r="E12" s="210" t="s">
        <v>632</v>
      </c>
      <c r="F12" s="207">
        <v>1</v>
      </c>
      <c r="G12" s="211"/>
      <c r="H12" s="212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</row>
    <row r="13" spans="2:22" s="183" customFormat="1" ht="24.9" customHeight="1" x14ac:dyDescent="0.3">
      <c r="B13" s="207" t="s">
        <v>637</v>
      </c>
      <c r="C13" s="208"/>
      <c r="D13" s="209" t="s">
        <v>2309</v>
      </c>
      <c r="E13" s="210" t="s">
        <v>632</v>
      </c>
      <c r="F13" s="207">
        <v>1</v>
      </c>
      <c r="G13" s="211"/>
      <c r="H13" s="212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</row>
    <row r="14" spans="2:22" s="183" customFormat="1" ht="24.9" customHeight="1" x14ac:dyDescent="0.3">
      <c r="B14" s="207" t="s">
        <v>639</v>
      </c>
      <c r="C14" s="208"/>
      <c r="D14" s="209" t="s">
        <v>2310</v>
      </c>
      <c r="E14" s="210" t="s">
        <v>632</v>
      </c>
      <c r="F14" s="207">
        <v>1</v>
      </c>
      <c r="G14" s="211"/>
      <c r="H14" s="212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</row>
    <row r="15" spans="2:22" s="183" customFormat="1" ht="24.9" customHeight="1" x14ac:dyDescent="0.3">
      <c r="B15" s="207" t="s">
        <v>641</v>
      </c>
      <c r="C15" s="208"/>
      <c r="D15" s="209" t="s">
        <v>2311</v>
      </c>
      <c r="E15" s="210" t="s">
        <v>632</v>
      </c>
      <c r="F15" s="207">
        <v>1</v>
      </c>
      <c r="G15" s="211"/>
      <c r="H15" s="212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</row>
    <row r="16" spans="2:22" s="183" customFormat="1" ht="24.9" customHeight="1" x14ac:dyDescent="0.3">
      <c r="B16" s="207" t="s">
        <v>643</v>
      </c>
      <c r="C16" s="208"/>
      <c r="D16" s="209" t="s">
        <v>2312</v>
      </c>
      <c r="E16" s="210" t="s">
        <v>632</v>
      </c>
      <c r="F16" s="207">
        <v>1</v>
      </c>
      <c r="G16" s="211"/>
      <c r="H16" s="212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</row>
    <row r="17" spans="2:22" s="183" customFormat="1" ht="24.9" customHeight="1" x14ac:dyDescent="0.3">
      <c r="B17" s="207" t="s">
        <v>645</v>
      </c>
      <c r="C17" s="208"/>
      <c r="D17" s="209" t="s">
        <v>2313</v>
      </c>
      <c r="E17" s="210" t="s">
        <v>632</v>
      </c>
      <c r="F17" s="207">
        <v>1</v>
      </c>
      <c r="G17" s="211"/>
      <c r="H17" s="212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</row>
    <row r="18" spans="2:22" s="183" customFormat="1" ht="24.9" customHeight="1" x14ac:dyDescent="0.3">
      <c r="B18" s="207" t="s">
        <v>647</v>
      </c>
      <c r="C18" s="208"/>
      <c r="D18" s="209" t="s">
        <v>2314</v>
      </c>
      <c r="E18" s="210" t="s">
        <v>632</v>
      </c>
      <c r="F18" s="207">
        <v>1</v>
      </c>
      <c r="G18" s="211"/>
      <c r="H18" s="212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</row>
    <row r="19" spans="2:22" s="183" customFormat="1" ht="24.9" customHeight="1" x14ac:dyDescent="0.3">
      <c r="B19" s="207" t="s">
        <v>649</v>
      </c>
      <c r="C19" s="208"/>
      <c r="D19" s="209" t="s">
        <v>2315</v>
      </c>
      <c r="E19" s="210" t="s">
        <v>632</v>
      </c>
      <c r="F19" s="207">
        <v>1</v>
      </c>
      <c r="G19" s="211"/>
      <c r="H19" s="212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</row>
    <row r="20" spans="2:22" s="183" customFormat="1" ht="24.9" customHeight="1" x14ac:dyDescent="0.3">
      <c r="B20" s="207" t="s">
        <v>651</v>
      </c>
      <c r="C20" s="208"/>
      <c r="D20" s="209" t="s">
        <v>2316</v>
      </c>
      <c r="E20" s="210" t="s">
        <v>632</v>
      </c>
      <c r="F20" s="207">
        <v>1</v>
      </c>
      <c r="G20" s="211"/>
      <c r="H20" s="212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</row>
    <row r="21" spans="2:22" s="183" customFormat="1" ht="24.9" customHeight="1" x14ac:dyDescent="0.3">
      <c r="B21" s="207" t="s">
        <v>653</v>
      </c>
      <c r="C21" s="208"/>
      <c r="D21" s="209" t="s">
        <v>2317</v>
      </c>
      <c r="E21" s="210" t="s">
        <v>632</v>
      </c>
      <c r="F21" s="207">
        <v>1</v>
      </c>
      <c r="G21" s="211"/>
      <c r="H21" s="212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</row>
    <row r="22" spans="2:22" s="183" customFormat="1" ht="24.9" customHeight="1" x14ac:dyDescent="0.3">
      <c r="B22" s="207" t="s">
        <v>655</v>
      </c>
      <c r="C22" s="208"/>
      <c r="D22" s="209" t="s">
        <v>2318</v>
      </c>
      <c r="E22" s="210" t="s">
        <v>632</v>
      </c>
      <c r="F22" s="207">
        <v>1</v>
      </c>
      <c r="G22" s="211"/>
      <c r="H22" s="212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7"/>
      <c r="U22" s="227"/>
      <c r="V22" s="227"/>
    </row>
    <row r="23" spans="2:22" s="183" customFormat="1" ht="24.9" customHeight="1" x14ac:dyDescent="0.3">
      <c r="B23" s="207" t="s">
        <v>657</v>
      </c>
      <c r="C23" s="208"/>
      <c r="D23" s="209" t="s">
        <v>2319</v>
      </c>
      <c r="E23" s="210" t="s">
        <v>632</v>
      </c>
      <c r="F23" s="207">
        <v>1</v>
      </c>
      <c r="G23" s="211"/>
      <c r="H23" s="212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27"/>
    </row>
    <row r="24" spans="2:22" s="183" customFormat="1" ht="24.9" customHeight="1" x14ac:dyDescent="0.3">
      <c r="B24" s="207" t="s">
        <v>659</v>
      </c>
      <c r="C24" s="208"/>
      <c r="D24" s="209" t="s">
        <v>2320</v>
      </c>
      <c r="E24" s="210" t="s">
        <v>632</v>
      </c>
      <c r="F24" s="207">
        <v>1</v>
      </c>
      <c r="G24" s="211"/>
      <c r="H24" s="212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  <c r="T24" s="227"/>
      <c r="U24" s="227"/>
      <c r="V24" s="227"/>
    </row>
    <row r="25" spans="2:22" s="183" customFormat="1" ht="24.9" customHeight="1" x14ac:dyDescent="0.3">
      <c r="B25" s="207" t="s">
        <v>661</v>
      </c>
      <c r="C25" s="208"/>
      <c r="D25" s="209" t="s">
        <v>2321</v>
      </c>
      <c r="E25" s="210" t="s">
        <v>632</v>
      </c>
      <c r="F25" s="207">
        <v>1</v>
      </c>
      <c r="G25" s="211"/>
      <c r="H25" s="212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</row>
    <row r="26" spans="2:22" s="183" customFormat="1" ht="24.9" customHeight="1" x14ac:dyDescent="0.3">
      <c r="B26" s="207" t="s">
        <v>663</v>
      </c>
      <c r="C26" s="208"/>
      <c r="D26" s="209" t="s">
        <v>2322</v>
      </c>
      <c r="E26" s="210" t="s">
        <v>632</v>
      </c>
      <c r="F26" s="207">
        <v>1</v>
      </c>
      <c r="G26" s="211"/>
      <c r="H26" s="212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</row>
    <row r="27" spans="2:22" s="183" customFormat="1" ht="24.9" customHeight="1" x14ac:dyDescent="0.3">
      <c r="B27" s="207" t="s">
        <v>665</v>
      </c>
      <c r="C27" s="208"/>
      <c r="D27" s="209" t="s">
        <v>2323</v>
      </c>
      <c r="E27" s="210" t="s">
        <v>632</v>
      </c>
      <c r="F27" s="207">
        <v>1</v>
      </c>
      <c r="G27" s="211"/>
      <c r="H27" s="212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</row>
    <row r="28" spans="2:22" s="183" customFormat="1" ht="24.9" customHeight="1" x14ac:dyDescent="0.3">
      <c r="B28" s="207" t="s">
        <v>667</v>
      </c>
      <c r="C28" s="208"/>
      <c r="D28" s="209" t="s">
        <v>2324</v>
      </c>
      <c r="E28" s="210" t="s">
        <v>632</v>
      </c>
      <c r="F28" s="207">
        <v>1</v>
      </c>
      <c r="G28" s="211"/>
      <c r="H28" s="212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</row>
    <row r="29" spans="2:22" s="183" customFormat="1" ht="24.9" customHeight="1" x14ac:dyDescent="0.3">
      <c r="B29" s="207" t="s">
        <v>669</v>
      </c>
      <c r="C29" s="208"/>
      <c r="D29" s="209" t="s">
        <v>2325</v>
      </c>
      <c r="E29" s="210" t="s">
        <v>632</v>
      </c>
      <c r="F29" s="207">
        <v>1</v>
      </c>
      <c r="G29" s="211"/>
      <c r="H29" s="212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</row>
    <row r="30" spans="2:22" s="183" customFormat="1" ht="24.9" customHeight="1" x14ac:dyDescent="0.3">
      <c r="B30" s="207" t="s">
        <v>671</v>
      </c>
      <c r="C30" s="208"/>
      <c r="D30" s="209" t="s">
        <v>2326</v>
      </c>
      <c r="E30" s="210" t="s">
        <v>632</v>
      </c>
      <c r="F30" s="207">
        <v>1</v>
      </c>
      <c r="G30" s="211"/>
      <c r="H30" s="212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</row>
    <row r="31" spans="2:22" s="183" customFormat="1" ht="24.9" customHeight="1" x14ac:dyDescent="0.3">
      <c r="B31" s="207" t="s">
        <v>673</v>
      </c>
      <c r="C31" s="208"/>
      <c r="D31" s="209" t="s">
        <v>2327</v>
      </c>
      <c r="E31" s="210" t="s">
        <v>632</v>
      </c>
      <c r="F31" s="207">
        <v>1</v>
      </c>
      <c r="G31" s="211"/>
      <c r="H31" s="212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</row>
    <row r="32" spans="2:22" s="183" customFormat="1" ht="24.9" customHeight="1" x14ac:dyDescent="0.3">
      <c r="B32" s="207" t="s">
        <v>675</v>
      </c>
      <c r="C32" s="208"/>
      <c r="D32" s="209" t="s">
        <v>2328</v>
      </c>
      <c r="E32" s="210" t="s">
        <v>632</v>
      </c>
      <c r="F32" s="207">
        <v>1</v>
      </c>
      <c r="G32" s="211"/>
      <c r="H32" s="212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</row>
    <row r="33" spans="2:22" s="183" customFormat="1" ht="24.9" customHeight="1" x14ac:dyDescent="0.3">
      <c r="B33" s="207" t="s">
        <v>677</v>
      </c>
      <c r="C33" s="208"/>
      <c r="D33" s="209" t="s">
        <v>2329</v>
      </c>
      <c r="E33" s="210" t="s">
        <v>632</v>
      </c>
      <c r="F33" s="207">
        <v>1</v>
      </c>
      <c r="G33" s="211"/>
      <c r="H33" s="212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27"/>
      <c r="U33" s="227"/>
      <c r="V33" s="227"/>
    </row>
    <row r="34" spans="2:22" s="183" customFormat="1" ht="24.9" customHeight="1" x14ac:dyDescent="0.3">
      <c r="B34" s="207" t="s">
        <v>679</v>
      </c>
      <c r="C34" s="208"/>
      <c r="D34" s="209" t="s">
        <v>2330</v>
      </c>
      <c r="E34" s="210" t="s">
        <v>632</v>
      </c>
      <c r="F34" s="207">
        <v>1</v>
      </c>
      <c r="G34" s="211"/>
      <c r="H34" s="212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</row>
    <row r="35" spans="2:22" s="183" customFormat="1" ht="24.9" customHeight="1" x14ac:dyDescent="0.3">
      <c r="B35" s="207" t="s">
        <v>681</v>
      </c>
      <c r="C35" s="208"/>
      <c r="D35" s="209" t="s">
        <v>2331</v>
      </c>
      <c r="E35" s="210" t="s">
        <v>632</v>
      </c>
      <c r="F35" s="207">
        <v>1</v>
      </c>
      <c r="G35" s="211"/>
      <c r="H35" s="212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</row>
    <row r="36" spans="2:22" s="183" customFormat="1" ht="24.9" customHeight="1" x14ac:dyDescent="0.3">
      <c r="B36" s="207" t="s">
        <v>683</v>
      </c>
      <c r="C36" s="208"/>
      <c r="D36" s="209" t="s">
        <v>2332</v>
      </c>
      <c r="E36" s="210" t="s">
        <v>632</v>
      </c>
      <c r="F36" s="207">
        <v>1</v>
      </c>
      <c r="G36" s="211"/>
      <c r="H36" s="212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</row>
    <row r="37" spans="2:22" s="183" customFormat="1" ht="24.9" customHeight="1" x14ac:dyDescent="0.3">
      <c r="B37" s="207" t="s">
        <v>685</v>
      </c>
      <c r="C37" s="208"/>
      <c r="D37" s="209" t="s">
        <v>2333</v>
      </c>
      <c r="E37" s="210" t="s">
        <v>632</v>
      </c>
      <c r="F37" s="207">
        <v>1</v>
      </c>
      <c r="G37" s="211"/>
      <c r="H37" s="212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</row>
    <row r="38" spans="2:22" s="183" customFormat="1" ht="24.6" customHeight="1" x14ac:dyDescent="0.3">
      <c r="B38" s="207" t="s">
        <v>687</v>
      </c>
      <c r="C38" s="208"/>
      <c r="D38" s="209" t="s">
        <v>2334</v>
      </c>
      <c r="E38" s="210" t="s">
        <v>632</v>
      </c>
      <c r="F38" s="207">
        <v>1</v>
      </c>
      <c r="G38" s="211"/>
      <c r="H38" s="212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  <c r="T38" s="227"/>
      <c r="U38" s="227"/>
      <c r="V38" s="227"/>
    </row>
    <row r="39" spans="2:22" s="183" customFormat="1" ht="24.6" customHeight="1" x14ac:dyDescent="0.3">
      <c r="B39" s="207" t="s">
        <v>689</v>
      </c>
      <c r="C39" s="208"/>
      <c r="D39" s="209" t="s">
        <v>2335</v>
      </c>
      <c r="E39" s="210" t="s">
        <v>632</v>
      </c>
      <c r="F39" s="207">
        <v>1</v>
      </c>
      <c r="G39" s="211"/>
      <c r="H39" s="212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  <c r="T39" s="227"/>
      <c r="U39" s="227"/>
      <c r="V39" s="227"/>
    </row>
    <row r="40" spans="2:22" s="183" customFormat="1" ht="24.6" customHeight="1" x14ac:dyDescent="0.3">
      <c r="B40" s="207" t="s">
        <v>691</v>
      </c>
      <c r="C40" s="208"/>
      <c r="D40" s="209" t="s">
        <v>2336</v>
      </c>
      <c r="E40" s="210" t="s">
        <v>632</v>
      </c>
      <c r="F40" s="207">
        <v>1</v>
      </c>
      <c r="G40" s="211"/>
      <c r="H40" s="212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227"/>
      <c r="V40" s="227"/>
    </row>
    <row r="41" spans="2:22" s="183" customFormat="1" ht="24.6" customHeight="1" x14ac:dyDescent="0.3">
      <c r="B41" s="207" t="s">
        <v>693</v>
      </c>
      <c r="C41" s="208"/>
      <c r="D41" s="209" t="s">
        <v>2337</v>
      </c>
      <c r="E41" s="210" t="s">
        <v>632</v>
      </c>
      <c r="F41" s="207">
        <v>1</v>
      </c>
      <c r="G41" s="211"/>
      <c r="H41" s="212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</row>
    <row r="42" spans="2:22" s="183" customFormat="1" ht="24.6" customHeight="1" x14ac:dyDescent="0.3">
      <c r="B42" s="207" t="s">
        <v>695</v>
      </c>
      <c r="C42" s="208"/>
      <c r="D42" s="209" t="s">
        <v>2338</v>
      </c>
      <c r="E42" s="210" t="s">
        <v>632</v>
      </c>
      <c r="F42" s="207">
        <v>1</v>
      </c>
      <c r="G42" s="211"/>
      <c r="H42" s="212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</row>
    <row r="43" spans="2:22" s="183" customFormat="1" ht="24.6" customHeight="1" x14ac:dyDescent="0.3">
      <c r="B43" s="207" t="s">
        <v>697</v>
      </c>
      <c r="C43" s="208"/>
      <c r="D43" s="209" t="s">
        <v>2339</v>
      </c>
      <c r="E43" s="210" t="s">
        <v>632</v>
      </c>
      <c r="F43" s="207">
        <v>1</v>
      </c>
      <c r="G43" s="211"/>
      <c r="H43" s="212"/>
      <c r="I43" s="227"/>
      <c r="J43" s="227"/>
      <c r="K43" s="227"/>
      <c r="L43" s="227"/>
      <c r="M43" s="227"/>
      <c r="N43" s="227"/>
      <c r="O43" s="227"/>
      <c r="P43" s="227"/>
      <c r="Q43" s="227"/>
      <c r="R43" s="227"/>
      <c r="S43" s="227"/>
      <c r="T43" s="227"/>
      <c r="U43" s="227"/>
      <c r="V43" s="227"/>
    </row>
    <row r="44" spans="2:22" s="183" customFormat="1" ht="24.6" customHeight="1" x14ac:dyDescent="0.3">
      <c r="B44" s="207" t="s">
        <v>699</v>
      </c>
      <c r="C44" s="208"/>
      <c r="D44" s="209" t="s">
        <v>2340</v>
      </c>
      <c r="E44" s="210" t="s">
        <v>632</v>
      </c>
      <c r="F44" s="207">
        <v>1</v>
      </c>
      <c r="G44" s="211"/>
      <c r="H44" s="212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</row>
    <row r="45" spans="2:22" s="183" customFormat="1" ht="24.6" customHeight="1" x14ac:dyDescent="0.3">
      <c r="B45" s="207" t="s">
        <v>701</v>
      </c>
      <c r="C45" s="208"/>
      <c r="D45" s="209" t="s">
        <v>2341</v>
      </c>
      <c r="E45" s="210" t="s">
        <v>632</v>
      </c>
      <c r="F45" s="207">
        <v>1</v>
      </c>
      <c r="G45" s="211"/>
      <c r="H45" s="212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  <c r="T45" s="227"/>
      <c r="U45" s="227"/>
      <c r="V45" s="227"/>
    </row>
    <row r="46" spans="2:22" s="183" customFormat="1" ht="24.6" customHeight="1" x14ac:dyDescent="0.3">
      <c r="B46" s="207" t="s">
        <v>703</v>
      </c>
      <c r="C46" s="208"/>
      <c r="D46" s="209" t="s">
        <v>2342</v>
      </c>
      <c r="E46" s="210" t="s">
        <v>632</v>
      </c>
      <c r="F46" s="207">
        <v>1</v>
      </c>
      <c r="G46" s="211"/>
      <c r="H46" s="212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</row>
    <row r="47" spans="2:22" s="183" customFormat="1" ht="24.6" customHeight="1" x14ac:dyDescent="0.3">
      <c r="B47" s="207" t="s">
        <v>705</v>
      </c>
      <c r="C47" s="208"/>
      <c r="D47" s="209" t="s">
        <v>2343</v>
      </c>
      <c r="E47" s="210" t="s">
        <v>632</v>
      </c>
      <c r="F47" s="207">
        <v>1</v>
      </c>
      <c r="G47" s="211"/>
      <c r="H47" s="212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7"/>
      <c r="U47" s="227"/>
      <c r="V47" s="227"/>
    </row>
    <row r="48" spans="2:22" ht="24.6" customHeight="1" x14ac:dyDescent="0.3">
      <c r="B48" s="207" t="s">
        <v>707</v>
      </c>
      <c r="C48" s="208"/>
      <c r="D48" s="209" t="s">
        <v>2344</v>
      </c>
      <c r="E48" s="210" t="s">
        <v>632</v>
      </c>
      <c r="F48" s="207">
        <v>1</v>
      </c>
      <c r="G48" s="211"/>
      <c r="H48" s="212"/>
    </row>
    <row r="49" spans="2:8" ht="24.6" customHeight="1" x14ac:dyDescent="0.3">
      <c r="B49" s="207" t="s">
        <v>709</v>
      </c>
      <c r="C49" s="208"/>
      <c r="D49" s="209" t="s">
        <v>2345</v>
      </c>
      <c r="E49" s="210" t="s">
        <v>632</v>
      </c>
      <c r="F49" s="207">
        <v>1</v>
      </c>
      <c r="G49" s="211"/>
      <c r="H49" s="212"/>
    </row>
    <row r="50" spans="2:8" ht="24.6" customHeight="1" x14ac:dyDescent="0.3">
      <c r="B50" s="207" t="s">
        <v>711</v>
      </c>
      <c r="C50" s="208"/>
      <c r="D50" s="209" t="s">
        <v>2346</v>
      </c>
      <c r="E50" s="210" t="s">
        <v>632</v>
      </c>
      <c r="F50" s="207">
        <v>1</v>
      </c>
      <c r="G50" s="211"/>
      <c r="H50" s="212"/>
    </row>
    <row r="51" spans="2:8" ht="24.6" customHeight="1" x14ac:dyDescent="0.3">
      <c r="B51" s="207" t="s">
        <v>713</v>
      </c>
      <c r="C51" s="208"/>
      <c r="D51" s="209" t="s">
        <v>668</v>
      </c>
      <c r="E51" s="210" t="s">
        <v>632</v>
      </c>
      <c r="F51" s="207">
        <v>1</v>
      </c>
      <c r="G51" s="211"/>
      <c r="H51" s="212"/>
    </row>
    <row r="52" spans="2:8" ht="24.6" customHeight="1" x14ac:dyDescent="0.3">
      <c r="B52" s="207" t="s">
        <v>715</v>
      </c>
      <c r="C52" s="208"/>
      <c r="D52" s="209" t="s">
        <v>2347</v>
      </c>
      <c r="E52" s="210" t="s">
        <v>632</v>
      </c>
      <c r="F52" s="207">
        <v>1</v>
      </c>
      <c r="G52" s="211"/>
      <c r="H52" s="212"/>
    </row>
    <row r="53" spans="2:8" ht="24.6" customHeight="1" x14ac:dyDescent="0.3">
      <c r="B53" s="207" t="s">
        <v>717</v>
      </c>
      <c r="C53" s="208"/>
      <c r="D53" s="209" t="s">
        <v>2348</v>
      </c>
      <c r="E53" s="210" t="s">
        <v>632</v>
      </c>
      <c r="F53" s="207">
        <v>1</v>
      </c>
      <c r="G53" s="211"/>
      <c r="H53" s="212"/>
    </row>
    <row r="54" spans="2:8" ht="24.6" customHeight="1" x14ac:dyDescent="0.3">
      <c r="B54" s="207" t="s">
        <v>719</v>
      </c>
      <c r="C54" s="208"/>
      <c r="D54" s="209" t="s">
        <v>2349</v>
      </c>
      <c r="E54" s="210" t="s">
        <v>632</v>
      </c>
      <c r="F54" s="207">
        <v>1</v>
      </c>
      <c r="G54" s="211"/>
      <c r="H54" s="212"/>
    </row>
    <row r="55" spans="2:8" ht="24.6" customHeight="1" x14ac:dyDescent="0.3">
      <c r="B55" s="207" t="s">
        <v>721</v>
      </c>
      <c r="C55" s="208"/>
      <c r="D55" s="209" t="s">
        <v>2350</v>
      </c>
      <c r="E55" s="210" t="s">
        <v>632</v>
      </c>
      <c r="F55" s="207">
        <v>1</v>
      </c>
      <c r="G55" s="211"/>
      <c r="H55" s="212"/>
    </row>
    <row r="56" spans="2:8" ht="24.6" customHeight="1" x14ac:dyDescent="0.3">
      <c r="B56" s="207" t="s">
        <v>723</v>
      </c>
      <c r="C56" s="208"/>
      <c r="D56" s="209" t="s">
        <v>2351</v>
      </c>
      <c r="E56" s="210" t="s">
        <v>632</v>
      </c>
      <c r="F56" s="207">
        <v>1</v>
      </c>
      <c r="G56" s="211"/>
      <c r="H56" s="212"/>
    </row>
    <row r="57" spans="2:8" ht="24.6" customHeight="1" x14ac:dyDescent="0.3">
      <c r="B57" s="207" t="s">
        <v>725</v>
      </c>
      <c r="C57" s="208"/>
      <c r="D57" s="209" t="s">
        <v>2352</v>
      </c>
      <c r="E57" s="210" t="s">
        <v>632</v>
      </c>
      <c r="F57" s="207">
        <v>1</v>
      </c>
      <c r="G57" s="211"/>
      <c r="H57" s="212"/>
    </row>
    <row r="58" spans="2:8" ht="24.6" customHeight="1" x14ac:dyDescent="0.3">
      <c r="B58" s="207" t="s">
        <v>727</v>
      </c>
      <c r="C58" s="208"/>
      <c r="D58" s="209" t="s">
        <v>2353</v>
      </c>
      <c r="E58" s="210" t="s">
        <v>632</v>
      </c>
      <c r="F58" s="207">
        <v>1</v>
      </c>
      <c r="G58" s="211"/>
      <c r="H58" s="212"/>
    </row>
    <row r="59" spans="2:8" s="225" customFormat="1" ht="24.6" customHeight="1" x14ac:dyDescent="0.3">
      <c r="B59" s="207" t="s">
        <v>729</v>
      </c>
      <c r="C59" s="208"/>
      <c r="D59" s="209" t="s">
        <v>2354</v>
      </c>
      <c r="E59" s="210" t="s">
        <v>632</v>
      </c>
      <c r="F59" s="207">
        <v>1</v>
      </c>
      <c r="G59" s="211"/>
      <c r="H59" s="212"/>
    </row>
    <row r="60" spans="2:8" s="225" customFormat="1" ht="24.6" customHeight="1" x14ac:dyDescent="0.3">
      <c r="B60" s="207" t="s">
        <v>731</v>
      </c>
      <c r="C60" s="208"/>
      <c r="D60" s="209" t="s">
        <v>2355</v>
      </c>
      <c r="E60" s="210" t="s">
        <v>632</v>
      </c>
      <c r="F60" s="207">
        <v>1</v>
      </c>
      <c r="G60" s="211"/>
      <c r="H60" s="212"/>
    </row>
    <row r="61" spans="2:8" s="225" customFormat="1" ht="24.6" customHeight="1" x14ac:dyDescent="0.3">
      <c r="B61" s="207" t="s">
        <v>733</v>
      </c>
      <c r="C61" s="208"/>
      <c r="D61" s="209" t="s">
        <v>2356</v>
      </c>
      <c r="E61" s="210" t="s">
        <v>632</v>
      </c>
      <c r="F61" s="207">
        <v>1</v>
      </c>
      <c r="G61" s="211"/>
      <c r="H61" s="212"/>
    </row>
    <row r="62" spans="2:8" s="225" customFormat="1" ht="24.6" customHeight="1" x14ac:dyDescent="0.3">
      <c r="B62" s="207" t="s">
        <v>735</v>
      </c>
      <c r="C62" s="208"/>
      <c r="D62" s="209" t="s">
        <v>2357</v>
      </c>
      <c r="E62" s="210" t="s">
        <v>632</v>
      </c>
      <c r="F62" s="207">
        <v>1</v>
      </c>
      <c r="G62" s="211"/>
      <c r="H62" s="212"/>
    </row>
    <row r="63" spans="2:8" s="225" customFormat="1" ht="24.6" customHeight="1" x14ac:dyDescent="0.3">
      <c r="B63" s="207" t="s">
        <v>737</v>
      </c>
      <c r="C63" s="208"/>
      <c r="D63" s="209" t="s">
        <v>2358</v>
      </c>
      <c r="E63" s="210" t="s">
        <v>632</v>
      </c>
      <c r="F63" s="207">
        <v>1</v>
      </c>
      <c r="G63" s="211"/>
      <c r="H63" s="212"/>
    </row>
    <row r="64" spans="2:8" s="225" customFormat="1" ht="24.6" customHeight="1" x14ac:dyDescent="0.3">
      <c r="B64" s="207" t="s">
        <v>739</v>
      </c>
      <c r="C64" s="208"/>
      <c r="D64" s="209" t="s">
        <v>2359</v>
      </c>
      <c r="E64" s="210" t="s">
        <v>632</v>
      </c>
      <c r="F64" s="207">
        <v>1</v>
      </c>
      <c r="G64" s="211"/>
      <c r="H64" s="212"/>
    </row>
    <row r="65" spans="2:8" s="225" customFormat="1" ht="24.6" customHeight="1" x14ac:dyDescent="0.3">
      <c r="B65" s="207" t="s">
        <v>741</v>
      </c>
      <c r="C65" s="208"/>
      <c r="D65" s="209" t="s">
        <v>2360</v>
      </c>
      <c r="E65" s="210" t="s">
        <v>632</v>
      </c>
      <c r="F65" s="207">
        <v>1</v>
      </c>
      <c r="G65" s="211"/>
      <c r="H65" s="212"/>
    </row>
    <row r="66" spans="2:8" s="225" customFormat="1" ht="24.6" customHeight="1" x14ac:dyDescent="0.3">
      <c r="B66" s="207" t="s">
        <v>743</v>
      </c>
      <c r="C66" s="208"/>
      <c r="D66" s="209" t="s">
        <v>2361</v>
      </c>
      <c r="E66" s="210" t="s">
        <v>632</v>
      </c>
      <c r="F66" s="207">
        <v>1</v>
      </c>
      <c r="G66" s="211"/>
      <c r="H66" s="212"/>
    </row>
    <row r="67" spans="2:8" s="225" customFormat="1" ht="24.6" customHeight="1" x14ac:dyDescent="0.3">
      <c r="B67" s="207" t="s">
        <v>745</v>
      </c>
      <c r="C67" s="208"/>
      <c r="D67" s="209" t="s">
        <v>2362</v>
      </c>
      <c r="E67" s="210" t="s">
        <v>632</v>
      </c>
      <c r="F67" s="207">
        <v>1</v>
      </c>
      <c r="G67" s="211"/>
      <c r="H67" s="212"/>
    </row>
    <row r="68" spans="2:8" s="225" customFormat="1" ht="24.6" customHeight="1" x14ac:dyDescent="0.3">
      <c r="B68" s="207" t="s">
        <v>747</v>
      </c>
      <c r="C68" s="208"/>
      <c r="D68" s="209" t="s">
        <v>2363</v>
      </c>
      <c r="E68" s="210" t="s">
        <v>632</v>
      </c>
      <c r="F68" s="207">
        <v>1</v>
      </c>
      <c r="G68" s="211"/>
      <c r="H68" s="212"/>
    </row>
    <row r="69" spans="2:8" ht="24.6" customHeight="1" x14ac:dyDescent="0.3">
      <c r="B69" s="207" t="s">
        <v>749</v>
      </c>
      <c r="C69" s="208"/>
      <c r="D69" s="209" t="s">
        <v>2364</v>
      </c>
      <c r="E69" s="210" t="s">
        <v>632</v>
      </c>
      <c r="F69" s="207">
        <v>1</v>
      </c>
      <c r="G69" s="211"/>
      <c r="H69" s="212"/>
    </row>
    <row r="70" spans="2:8" ht="24.6" customHeight="1" x14ac:dyDescent="0.3">
      <c r="B70" s="207" t="s">
        <v>751</v>
      </c>
      <c r="C70" s="208"/>
      <c r="D70" s="209" t="s">
        <v>2365</v>
      </c>
      <c r="E70" s="210" t="s">
        <v>632</v>
      </c>
      <c r="F70" s="207">
        <v>1</v>
      </c>
      <c r="G70" s="211"/>
      <c r="H70" s="212"/>
    </row>
    <row r="71" spans="2:8" ht="24.6" customHeight="1" x14ac:dyDescent="0.3">
      <c r="B71" s="207" t="s">
        <v>753</v>
      </c>
      <c r="C71" s="208"/>
      <c r="D71" s="209" t="s">
        <v>2366</v>
      </c>
      <c r="E71" s="210" t="s">
        <v>632</v>
      </c>
      <c r="F71" s="207">
        <v>1</v>
      </c>
      <c r="G71" s="211"/>
      <c r="H71" s="212"/>
    </row>
    <row r="72" spans="2:8" ht="24.6" customHeight="1" x14ac:dyDescent="0.3">
      <c r="B72" s="207" t="s">
        <v>755</v>
      </c>
      <c r="C72" s="208"/>
      <c r="D72" s="209" t="s">
        <v>2367</v>
      </c>
      <c r="E72" s="210" t="s">
        <v>632</v>
      </c>
      <c r="F72" s="207">
        <v>1</v>
      </c>
      <c r="G72" s="211"/>
      <c r="H72" s="212"/>
    </row>
    <row r="73" spans="2:8" ht="24.6" customHeight="1" x14ac:dyDescent="0.3">
      <c r="B73" s="207" t="s">
        <v>757</v>
      </c>
      <c r="C73" s="208"/>
      <c r="D73" s="209" t="s">
        <v>2368</v>
      </c>
      <c r="E73" s="210" t="s">
        <v>632</v>
      </c>
      <c r="F73" s="207">
        <v>1</v>
      </c>
      <c r="G73" s="211"/>
      <c r="H73" s="212"/>
    </row>
    <row r="74" spans="2:8" ht="24.6" customHeight="1" x14ac:dyDescent="0.3">
      <c r="B74" s="207" t="s">
        <v>759</v>
      </c>
      <c r="C74" s="208"/>
      <c r="D74" s="209" t="s">
        <v>2369</v>
      </c>
      <c r="E74" s="210" t="s">
        <v>632</v>
      </c>
      <c r="F74" s="207">
        <v>1</v>
      </c>
      <c r="G74" s="211"/>
      <c r="H74" s="212"/>
    </row>
    <row r="75" spans="2:8" ht="24.6" customHeight="1" x14ac:dyDescent="0.3">
      <c r="B75" s="207" t="s">
        <v>761</v>
      </c>
      <c r="C75" s="208"/>
      <c r="D75" s="209" t="s">
        <v>2370</v>
      </c>
      <c r="E75" s="210" t="s">
        <v>632</v>
      </c>
      <c r="F75" s="207">
        <v>1</v>
      </c>
      <c r="G75" s="211"/>
      <c r="H75" s="212"/>
    </row>
    <row r="76" spans="2:8" ht="24.6" customHeight="1" x14ac:dyDescent="0.3">
      <c r="B76" s="207" t="s">
        <v>763</v>
      </c>
      <c r="C76" s="208"/>
      <c r="D76" s="209" t="s">
        <v>2371</v>
      </c>
      <c r="E76" s="210" t="s">
        <v>632</v>
      </c>
      <c r="F76" s="207">
        <v>1</v>
      </c>
      <c r="G76" s="211"/>
      <c r="H76" s="212"/>
    </row>
    <row r="77" spans="2:8" ht="24.6" customHeight="1" x14ac:dyDescent="0.3">
      <c r="B77" s="207" t="s">
        <v>765</v>
      </c>
      <c r="C77" s="208"/>
      <c r="D77" s="209" t="s">
        <v>2372</v>
      </c>
      <c r="E77" s="210" t="s">
        <v>632</v>
      </c>
      <c r="F77" s="207">
        <v>1</v>
      </c>
      <c r="G77" s="211"/>
      <c r="H77" s="212"/>
    </row>
    <row r="78" spans="2:8" ht="24.6" customHeight="1" x14ac:dyDescent="0.3">
      <c r="B78" s="207" t="s">
        <v>767</v>
      </c>
      <c r="C78" s="208"/>
      <c r="D78" s="209" t="s">
        <v>2373</v>
      </c>
      <c r="E78" s="210" t="s">
        <v>632</v>
      </c>
      <c r="F78" s="207">
        <v>1</v>
      </c>
      <c r="G78" s="211"/>
      <c r="H78" s="212"/>
    </row>
    <row r="79" spans="2:8" ht="24.6" customHeight="1" x14ac:dyDescent="0.3">
      <c r="B79" s="207" t="s">
        <v>769</v>
      </c>
      <c r="C79" s="208"/>
      <c r="D79" s="209" t="s">
        <v>2374</v>
      </c>
      <c r="E79" s="210" t="s">
        <v>632</v>
      </c>
      <c r="F79" s="207">
        <v>1</v>
      </c>
      <c r="G79" s="211"/>
      <c r="H79" s="212"/>
    </row>
    <row r="80" spans="2:8" ht="24.6" customHeight="1" x14ac:dyDescent="0.3">
      <c r="B80" s="207" t="s">
        <v>771</v>
      </c>
      <c r="C80" s="208"/>
      <c r="D80" s="209" t="s">
        <v>2375</v>
      </c>
      <c r="E80" s="210" t="s">
        <v>632</v>
      </c>
      <c r="F80" s="207">
        <v>1</v>
      </c>
      <c r="G80" s="211"/>
      <c r="H80" s="212"/>
    </row>
    <row r="81" spans="2:8" ht="24.6" customHeight="1" x14ac:dyDescent="0.3">
      <c r="B81" s="207" t="s">
        <v>773</v>
      </c>
      <c r="C81" s="208"/>
      <c r="D81" s="209" t="s">
        <v>2376</v>
      </c>
      <c r="E81" s="210" t="s">
        <v>632</v>
      </c>
      <c r="F81" s="207">
        <v>1</v>
      </c>
      <c r="G81" s="211"/>
      <c r="H81" s="212"/>
    </row>
    <row r="82" spans="2:8" ht="24.6" customHeight="1" x14ac:dyDescent="0.3">
      <c r="B82" s="207" t="s">
        <v>775</v>
      </c>
      <c r="C82" s="208"/>
      <c r="D82" s="209" t="s">
        <v>2377</v>
      </c>
      <c r="E82" s="210" t="s">
        <v>632</v>
      </c>
      <c r="F82" s="207">
        <v>1</v>
      </c>
      <c r="G82" s="211"/>
      <c r="H82" s="212"/>
    </row>
    <row r="83" spans="2:8" ht="24.6" customHeight="1" x14ac:dyDescent="0.3">
      <c r="B83" s="207" t="s">
        <v>777</v>
      </c>
      <c r="C83" s="208"/>
      <c r="D83" s="209" t="s">
        <v>2378</v>
      </c>
      <c r="E83" s="210" t="s">
        <v>632</v>
      </c>
      <c r="F83" s="207">
        <v>1</v>
      </c>
      <c r="G83" s="211"/>
      <c r="H83" s="212"/>
    </row>
    <row r="84" spans="2:8" ht="24.6" customHeight="1" x14ac:dyDescent="0.3">
      <c r="B84" s="207" t="s">
        <v>779</v>
      </c>
      <c r="C84" s="208"/>
      <c r="D84" s="209" t="s">
        <v>2379</v>
      </c>
      <c r="E84" s="210" t="s">
        <v>632</v>
      </c>
      <c r="F84" s="207">
        <v>1</v>
      </c>
      <c r="G84" s="211"/>
      <c r="H84" s="212"/>
    </row>
    <row r="85" spans="2:8" ht="24.6" customHeight="1" x14ac:dyDescent="0.3">
      <c r="B85" s="207" t="s">
        <v>781</v>
      </c>
      <c r="C85" s="208"/>
      <c r="D85" s="209" t="s">
        <v>2380</v>
      </c>
      <c r="E85" s="210" t="s">
        <v>632</v>
      </c>
      <c r="F85" s="207">
        <v>1</v>
      </c>
      <c r="G85" s="211"/>
      <c r="H85" s="212"/>
    </row>
    <row r="86" spans="2:8" ht="24.6" customHeight="1" x14ac:dyDescent="0.3">
      <c r="B86" s="207" t="s">
        <v>783</v>
      </c>
      <c r="C86" s="208"/>
      <c r="D86" s="209" t="s">
        <v>2381</v>
      </c>
      <c r="E86" s="210" t="s">
        <v>632</v>
      </c>
      <c r="F86" s="207">
        <v>1</v>
      </c>
      <c r="G86" s="211"/>
      <c r="H86" s="212"/>
    </row>
    <row r="87" spans="2:8" ht="24.6" customHeight="1" x14ac:dyDescent="0.3">
      <c r="B87" s="207" t="s">
        <v>785</v>
      </c>
      <c r="C87" s="208"/>
      <c r="D87" s="209" t="s">
        <v>2382</v>
      </c>
      <c r="E87" s="210" t="s">
        <v>632</v>
      </c>
      <c r="F87" s="207">
        <v>1</v>
      </c>
      <c r="G87" s="211"/>
      <c r="H87" s="212"/>
    </row>
    <row r="88" spans="2:8" ht="24.6" customHeight="1" x14ac:dyDescent="0.3">
      <c r="B88" s="207" t="s">
        <v>787</v>
      </c>
      <c r="C88" s="208"/>
      <c r="D88" s="209" t="s">
        <v>2383</v>
      </c>
      <c r="E88" s="210" t="s">
        <v>632</v>
      </c>
      <c r="F88" s="207">
        <v>1</v>
      </c>
      <c r="G88" s="211"/>
      <c r="H88" s="212"/>
    </row>
    <row r="89" spans="2:8" ht="24.6" customHeight="1" x14ac:dyDescent="0.3">
      <c r="B89" s="207" t="s">
        <v>789</v>
      </c>
      <c r="C89" s="208"/>
      <c r="D89" s="209" t="s">
        <v>2384</v>
      </c>
      <c r="E89" s="210" t="s">
        <v>632</v>
      </c>
      <c r="F89" s="207">
        <v>1</v>
      </c>
      <c r="G89" s="211"/>
      <c r="H89" s="212"/>
    </row>
    <row r="90" spans="2:8" ht="24.6" customHeight="1" x14ac:dyDescent="0.3">
      <c r="B90" s="207" t="s">
        <v>791</v>
      </c>
      <c r="C90" s="208"/>
      <c r="D90" s="209" t="s">
        <v>2385</v>
      </c>
      <c r="E90" s="210" t="s">
        <v>632</v>
      </c>
      <c r="F90" s="207">
        <v>1</v>
      </c>
      <c r="G90" s="211"/>
      <c r="H90" s="212"/>
    </row>
    <row r="91" spans="2:8" ht="24.6" customHeight="1" x14ac:dyDescent="0.3">
      <c r="B91" s="207" t="s">
        <v>793</v>
      </c>
      <c r="C91" s="208"/>
      <c r="D91" s="209" t="s">
        <v>2386</v>
      </c>
      <c r="E91" s="210" t="s">
        <v>632</v>
      </c>
      <c r="F91" s="207">
        <v>1</v>
      </c>
      <c r="G91" s="211"/>
      <c r="H91" s="212"/>
    </row>
    <row r="92" spans="2:8" ht="24.6" customHeight="1" x14ac:dyDescent="0.3">
      <c r="B92" s="207" t="s">
        <v>795</v>
      </c>
      <c r="C92" s="208"/>
      <c r="D92" s="209" t="s">
        <v>2387</v>
      </c>
      <c r="E92" s="210" t="s">
        <v>632</v>
      </c>
      <c r="F92" s="207">
        <v>1</v>
      </c>
      <c r="G92" s="211"/>
      <c r="H92" s="212"/>
    </row>
    <row r="93" spans="2:8" ht="24.6" customHeight="1" x14ac:dyDescent="0.3">
      <c r="B93" s="207" t="s">
        <v>797</v>
      </c>
      <c r="C93" s="208"/>
      <c r="D93" s="209" t="s">
        <v>2388</v>
      </c>
      <c r="E93" s="210" t="s">
        <v>632</v>
      </c>
      <c r="F93" s="207">
        <v>1</v>
      </c>
      <c r="G93" s="211"/>
      <c r="H93" s="212"/>
    </row>
    <row r="94" spans="2:8" ht="24.6" customHeight="1" x14ac:dyDescent="0.3">
      <c r="B94" s="207" t="s">
        <v>799</v>
      </c>
      <c r="C94" s="208"/>
      <c r="D94" s="209" t="s">
        <v>2389</v>
      </c>
      <c r="E94" s="210" t="s">
        <v>632</v>
      </c>
      <c r="F94" s="207">
        <v>1</v>
      </c>
      <c r="G94" s="211"/>
      <c r="H94" s="212"/>
    </row>
    <row r="95" spans="2:8" ht="24.6" customHeight="1" x14ac:dyDescent="0.3">
      <c r="B95" s="207" t="s">
        <v>801</v>
      </c>
      <c r="C95" s="208"/>
      <c r="D95" s="209" t="s">
        <v>2390</v>
      </c>
      <c r="E95" s="210" t="s">
        <v>632</v>
      </c>
      <c r="F95" s="207">
        <v>1</v>
      </c>
      <c r="G95" s="211"/>
      <c r="H95" s="212"/>
    </row>
    <row r="96" spans="2:8" ht="24.6" customHeight="1" x14ac:dyDescent="0.3">
      <c r="B96" s="207" t="s">
        <v>803</v>
      </c>
      <c r="C96" s="208"/>
      <c r="D96" s="209" t="s">
        <v>2391</v>
      </c>
      <c r="E96" s="210" t="s">
        <v>632</v>
      </c>
      <c r="F96" s="207">
        <v>1</v>
      </c>
      <c r="G96" s="211"/>
      <c r="H96" s="212"/>
    </row>
    <row r="97" spans="2:8" ht="24.6" customHeight="1" x14ac:dyDescent="0.3">
      <c r="B97" s="207" t="s">
        <v>805</v>
      </c>
      <c r="C97" s="208"/>
      <c r="D97" s="209" t="s">
        <v>2392</v>
      </c>
      <c r="E97" s="210" t="s">
        <v>632</v>
      </c>
      <c r="F97" s="207">
        <v>1</v>
      </c>
      <c r="G97" s="211"/>
      <c r="H97" s="212"/>
    </row>
    <row r="98" spans="2:8" ht="24.6" customHeight="1" x14ac:dyDescent="0.3">
      <c r="B98" s="207"/>
      <c r="C98" s="208"/>
      <c r="D98" s="209"/>
      <c r="E98" s="210"/>
      <c r="F98" s="207"/>
      <c r="G98" s="211"/>
      <c r="H98" s="212"/>
    </row>
    <row r="99" spans="2:8" ht="24.6" customHeight="1" thickBot="1" x14ac:dyDescent="0.35">
      <c r="B99" s="207"/>
      <c r="C99" s="208"/>
      <c r="D99" s="214"/>
      <c r="E99" s="210"/>
      <c r="F99" s="207"/>
      <c r="G99" s="211"/>
      <c r="H99" s="212"/>
    </row>
    <row r="100" spans="2:8" ht="24.6" customHeight="1" thickBot="1" x14ac:dyDescent="0.3">
      <c r="B100" s="215" t="s">
        <v>967</v>
      </c>
      <c r="C100" s="215"/>
      <c r="D100" s="215"/>
      <c r="E100" s="215"/>
      <c r="F100" s="215"/>
      <c r="G100" s="216"/>
      <c r="H100" s="217"/>
    </row>
  </sheetData>
  <mergeCells count="2">
    <mergeCell ref="B2:H2"/>
    <mergeCell ref="E3:F3"/>
  </mergeCells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6" fitToHeight="0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DC199-C208-4D28-B829-D9D0FECD4561}">
  <sheetPr>
    <tabColor theme="4" tint="0.39997558519241921"/>
    <pageSetUpPr fitToPage="1"/>
  </sheetPr>
  <dimension ref="B1:V100"/>
  <sheetViews>
    <sheetView view="pageBreakPreview" zoomScaleNormal="70" zoomScaleSheetLayoutView="10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" style="5" customWidth="1"/>
    <col min="4" max="4" width="52.6640625" style="5" customWidth="1"/>
    <col min="5" max="5" width="8.88671875" style="5" customWidth="1"/>
    <col min="6" max="6" width="7.6640625" style="5" customWidth="1"/>
    <col min="7" max="7" width="14.33203125" style="5" customWidth="1"/>
    <col min="8" max="8" width="19" style="5" customWidth="1"/>
    <col min="9" max="22" width="9.109375" style="225"/>
    <col min="23" max="16384" width="9.109375" style="5"/>
  </cols>
  <sheetData>
    <row r="1" spans="2:22" ht="17.399999999999999" x14ac:dyDescent="0.3">
      <c r="B1" s="1"/>
      <c r="C1" s="1"/>
      <c r="D1" s="197"/>
      <c r="E1" s="198"/>
      <c r="F1" s="198"/>
      <c r="G1" s="193"/>
    </row>
    <row r="2" spans="2:22" ht="24.6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2:22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'SCHED 1B-1_AN'!G3</f>
        <v>ALFRED NZO DISTRICT</v>
      </c>
    </row>
    <row r="4" spans="2:22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22" x14ac:dyDescent="0.25">
      <c r="B5" s="1"/>
      <c r="C5" s="1"/>
      <c r="D5" s="1"/>
      <c r="E5" s="1"/>
      <c r="F5" s="1"/>
      <c r="G5" s="193"/>
    </row>
    <row r="6" spans="2:22" s="200" customFormat="1" ht="15" customHeight="1" x14ac:dyDescent="0.25">
      <c r="B6" s="200" t="s">
        <v>1827</v>
      </c>
      <c r="D6" s="200" t="s">
        <v>1828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</row>
    <row r="7" spans="2:22" ht="6" customHeight="1" thickBot="1" x14ac:dyDescent="0.3">
      <c r="B7" s="201"/>
      <c r="C7" s="201"/>
      <c r="D7" s="201"/>
      <c r="E7" s="201"/>
      <c r="F7" s="201"/>
      <c r="G7" s="193"/>
    </row>
    <row r="8" spans="2:22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</row>
    <row r="9" spans="2:22" s="183" customFormat="1" ht="78.75" customHeight="1" x14ac:dyDescent="0.3">
      <c r="B9" s="219">
        <v>2</v>
      </c>
      <c r="C9" s="219" t="s">
        <v>1829</v>
      </c>
      <c r="D9" s="228" t="s">
        <v>1830</v>
      </c>
      <c r="E9" s="219"/>
      <c r="F9" s="219"/>
      <c r="G9" s="229"/>
      <c r="H9" s="229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</row>
    <row r="10" spans="2:22" s="183" customFormat="1" ht="24.9" customHeight="1" x14ac:dyDescent="0.3">
      <c r="B10" s="207" t="s">
        <v>972</v>
      </c>
      <c r="C10" s="208"/>
      <c r="D10" s="209" t="s">
        <v>2306</v>
      </c>
      <c r="E10" s="210" t="s">
        <v>632</v>
      </c>
      <c r="F10" s="207">
        <v>1</v>
      </c>
      <c r="G10" s="211"/>
      <c r="H10" s="212"/>
    </row>
    <row r="11" spans="2:22" s="183" customFormat="1" ht="24.9" customHeight="1" x14ac:dyDescent="0.3">
      <c r="B11" s="207" t="s">
        <v>973</v>
      </c>
      <c r="C11" s="208"/>
      <c r="D11" s="209" t="s">
        <v>2307</v>
      </c>
      <c r="E11" s="210" t="s">
        <v>632</v>
      </c>
      <c r="F11" s="207">
        <v>1</v>
      </c>
      <c r="G11" s="211"/>
      <c r="H11" s="212"/>
    </row>
    <row r="12" spans="2:22" s="183" customFormat="1" ht="24.9" customHeight="1" x14ac:dyDescent="0.3">
      <c r="B12" s="207" t="s">
        <v>974</v>
      </c>
      <c r="C12" s="208"/>
      <c r="D12" s="213" t="s">
        <v>2308</v>
      </c>
      <c r="E12" s="210" t="s">
        <v>632</v>
      </c>
      <c r="F12" s="207">
        <v>1</v>
      </c>
      <c r="G12" s="211"/>
      <c r="H12" s="212"/>
    </row>
    <row r="13" spans="2:22" s="183" customFormat="1" ht="24.9" customHeight="1" x14ac:dyDescent="0.3">
      <c r="B13" s="207" t="s">
        <v>975</v>
      </c>
      <c r="C13" s="208"/>
      <c r="D13" s="209" t="s">
        <v>2309</v>
      </c>
      <c r="E13" s="210" t="s">
        <v>632</v>
      </c>
      <c r="F13" s="207">
        <v>1</v>
      </c>
      <c r="G13" s="211"/>
      <c r="H13" s="212"/>
    </row>
    <row r="14" spans="2:22" s="183" customFormat="1" ht="24.9" customHeight="1" x14ac:dyDescent="0.3">
      <c r="B14" s="207" t="s">
        <v>976</v>
      </c>
      <c r="C14" s="208"/>
      <c r="D14" s="209" t="s">
        <v>2310</v>
      </c>
      <c r="E14" s="210" t="s">
        <v>632</v>
      </c>
      <c r="F14" s="207">
        <v>1</v>
      </c>
      <c r="G14" s="211"/>
      <c r="H14" s="212"/>
    </row>
    <row r="15" spans="2:22" s="183" customFormat="1" ht="24.9" customHeight="1" x14ac:dyDescent="0.3">
      <c r="B15" s="207" t="s">
        <v>977</v>
      </c>
      <c r="C15" s="208"/>
      <c r="D15" s="209" t="s">
        <v>2311</v>
      </c>
      <c r="E15" s="210" t="s">
        <v>632</v>
      </c>
      <c r="F15" s="207">
        <v>1</v>
      </c>
      <c r="G15" s="211"/>
      <c r="H15" s="212"/>
    </row>
    <row r="16" spans="2:22" s="183" customFormat="1" ht="24.9" customHeight="1" x14ac:dyDescent="0.3">
      <c r="B16" s="207" t="s">
        <v>978</v>
      </c>
      <c r="C16" s="208"/>
      <c r="D16" s="209" t="s">
        <v>2312</v>
      </c>
      <c r="E16" s="210" t="s">
        <v>632</v>
      </c>
      <c r="F16" s="207">
        <v>1</v>
      </c>
      <c r="G16" s="211"/>
      <c r="H16" s="212"/>
    </row>
    <row r="17" spans="2:22" s="183" customFormat="1" ht="24.9" customHeight="1" x14ac:dyDescent="0.3">
      <c r="B17" s="207" t="s">
        <v>979</v>
      </c>
      <c r="C17" s="208"/>
      <c r="D17" s="209" t="s">
        <v>2313</v>
      </c>
      <c r="E17" s="210" t="s">
        <v>632</v>
      </c>
      <c r="F17" s="207">
        <v>1</v>
      </c>
      <c r="G17" s="211"/>
      <c r="H17" s="212"/>
    </row>
    <row r="18" spans="2:22" s="183" customFormat="1" ht="24.9" customHeight="1" x14ac:dyDescent="0.3">
      <c r="B18" s="207" t="s">
        <v>980</v>
      </c>
      <c r="C18" s="208"/>
      <c r="D18" s="209" t="s">
        <v>2314</v>
      </c>
      <c r="E18" s="210" t="s">
        <v>632</v>
      </c>
      <c r="F18" s="207">
        <v>1</v>
      </c>
      <c r="G18" s="211"/>
      <c r="H18" s="212"/>
    </row>
    <row r="19" spans="2:22" s="183" customFormat="1" ht="24.9" customHeight="1" x14ac:dyDescent="0.3">
      <c r="B19" s="207" t="s">
        <v>981</v>
      </c>
      <c r="C19" s="208"/>
      <c r="D19" s="209" t="s">
        <v>2315</v>
      </c>
      <c r="E19" s="210" t="s">
        <v>632</v>
      </c>
      <c r="F19" s="207">
        <v>1</v>
      </c>
      <c r="G19" s="211"/>
      <c r="H19" s="212"/>
    </row>
    <row r="20" spans="2:22" s="183" customFormat="1" ht="24.9" customHeight="1" x14ac:dyDescent="0.3">
      <c r="B20" s="207" t="s">
        <v>982</v>
      </c>
      <c r="C20" s="208"/>
      <c r="D20" s="209" t="s">
        <v>2316</v>
      </c>
      <c r="E20" s="210" t="s">
        <v>632</v>
      </c>
      <c r="F20" s="207">
        <v>1</v>
      </c>
      <c r="G20" s="211"/>
      <c r="H20" s="212"/>
    </row>
    <row r="21" spans="2:22" s="183" customFormat="1" ht="24.9" customHeight="1" x14ac:dyDescent="0.3">
      <c r="B21" s="207" t="s">
        <v>983</v>
      </c>
      <c r="C21" s="208"/>
      <c r="D21" s="209" t="s">
        <v>2317</v>
      </c>
      <c r="E21" s="210" t="s">
        <v>632</v>
      </c>
      <c r="F21" s="207">
        <v>1</v>
      </c>
      <c r="G21" s="211"/>
      <c r="H21" s="212"/>
    </row>
    <row r="22" spans="2:22" s="183" customFormat="1" ht="24.9" customHeight="1" x14ac:dyDescent="0.3">
      <c r="B22" s="207" t="s">
        <v>984</v>
      </c>
      <c r="C22" s="208"/>
      <c r="D22" s="209" t="s">
        <v>2318</v>
      </c>
      <c r="E22" s="210" t="s">
        <v>632</v>
      </c>
      <c r="F22" s="207">
        <v>1</v>
      </c>
      <c r="G22" s="211"/>
      <c r="H22" s="212"/>
    </row>
    <row r="23" spans="2:22" s="183" customFormat="1" ht="24.9" customHeight="1" x14ac:dyDescent="0.3">
      <c r="B23" s="207" t="s">
        <v>985</v>
      </c>
      <c r="C23" s="208"/>
      <c r="D23" s="209" t="s">
        <v>2319</v>
      </c>
      <c r="E23" s="210" t="s">
        <v>632</v>
      </c>
      <c r="F23" s="207">
        <v>1</v>
      </c>
      <c r="G23" s="211"/>
      <c r="H23" s="212"/>
    </row>
    <row r="24" spans="2:22" s="183" customFormat="1" ht="24.9" customHeight="1" x14ac:dyDescent="0.3">
      <c r="B24" s="207" t="s">
        <v>986</v>
      </c>
      <c r="C24" s="208"/>
      <c r="D24" s="209" t="s">
        <v>2320</v>
      </c>
      <c r="E24" s="210" t="s">
        <v>632</v>
      </c>
      <c r="F24" s="207">
        <v>1</v>
      </c>
      <c r="G24" s="211"/>
      <c r="H24" s="212"/>
    </row>
    <row r="25" spans="2:22" s="183" customFormat="1" ht="24.9" customHeight="1" x14ac:dyDescent="0.3">
      <c r="B25" s="207" t="s">
        <v>987</v>
      </c>
      <c r="C25" s="208"/>
      <c r="D25" s="209" t="s">
        <v>2321</v>
      </c>
      <c r="E25" s="210" t="s">
        <v>632</v>
      </c>
      <c r="F25" s="207">
        <v>1</v>
      </c>
      <c r="G25" s="211"/>
      <c r="H25" s="212"/>
    </row>
    <row r="26" spans="2:22" s="183" customFormat="1" ht="24.9" customHeight="1" x14ac:dyDescent="0.3">
      <c r="B26" s="207" t="s">
        <v>988</v>
      </c>
      <c r="C26" s="208"/>
      <c r="D26" s="209" t="s">
        <v>2322</v>
      </c>
      <c r="E26" s="210" t="s">
        <v>632</v>
      </c>
      <c r="F26" s="207">
        <v>1</v>
      </c>
      <c r="G26" s="211"/>
      <c r="H26" s="212"/>
    </row>
    <row r="27" spans="2:22" ht="24.9" customHeight="1" x14ac:dyDescent="0.3">
      <c r="B27" s="207" t="s">
        <v>989</v>
      </c>
      <c r="C27" s="208"/>
      <c r="D27" s="209" t="s">
        <v>2323</v>
      </c>
      <c r="E27" s="210" t="s">
        <v>632</v>
      </c>
      <c r="F27" s="207">
        <v>1</v>
      </c>
      <c r="G27" s="211"/>
      <c r="H27" s="212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2:22" ht="24.9" customHeight="1" x14ac:dyDescent="0.3">
      <c r="B28" s="207" t="s">
        <v>990</v>
      </c>
      <c r="C28" s="208"/>
      <c r="D28" s="209" t="s">
        <v>2324</v>
      </c>
      <c r="E28" s="210" t="s">
        <v>632</v>
      </c>
      <c r="F28" s="207">
        <v>1</v>
      </c>
      <c r="G28" s="211"/>
      <c r="H28" s="2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2:22" ht="24.9" customHeight="1" x14ac:dyDescent="0.3">
      <c r="B29" s="207" t="s">
        <v>991</v>
      </c>
      <c r="C29" s="208"/>
      <c r="D29" s="209" t="s">
        <v>2325</v>
      </c>
      <c r="E29" s="210" t="s">
        <v>632</v>
      </c>
      <c r="F29" s="207">
        <v>1</v>
      </c>
      <c r="G29" s="211"/>
      <c r="H29" s="212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 ht="24.9" customHeight="1" x14ac:dyDescent="0.3">
      <c r="B30" s="207" t="s">
        <v>992</v>
      </c>
      <c r="C30" s="208"/>
      <c r="D30" s="209" t="s">
        <v>2326</v>
      </c>
      <c r="E30" s="210" t="s">
        <v>632</v>
      </c>
      <c r="F30" s="207">
        <v>1</v>
      </c>
      <c r="G30" s="211"/>
      <c r="H30" s="212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2:22" ht="24.9" customHeight="1" x14ac:dyDescent="0.3">
      <c r="B31" s="207" t="s">
        <v>993</v>
      </c>
      <c r="C31" s="208"/>
      <c r="D31" s="209" t="s">
        <v>2327</v>
      </c>
      <c r="E31" s="210" t="s">
        <v>632</v>
      </c>
      <c r="F31" s="207">
        <v>1</v>
      </c>
      <c r="G31" s="211"/>
      <c r="H31" s="21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 ht="24.6" customHeight="1" x14ac:dyDescent="0.3">
      <c r="B32" s="207" t="s">
        <v>994</v>
      </c>
      <c r="C32" s="208"/>
      <c r="D32" s="209" t="s">
        <v>2328</v>
      </c>
      <c r="E32" s="210" t="s">
        <v>632</v>
      </c>
      <c r="F32" s="207">
        <v>1</v>
      </c>
      <c r="G32" s="211"/>
      <c r="H32" s="212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ht="24.9" customHeight="1" x14ac:dyDescent="0.3">
      <c r="B33" s="207" t="s">
        <v>995</v>
      </c>
      <c r="C33" s="208"/>
      <c r="D33" s="209" t="s">
        <v>2329</v>
      </c>
      <c r="E33" s="210" t="s">
        <v>632</v>
      </c>
      <c r="F33" s="207">
        <v>1</v>
      </c>
      <c r="G33" s="211"/>
      <c r="H33" s="212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ht="24.9" customHeight="1" x14ac:dyDescent="0.3">
      <c r="B34" s="207" t="s">
        <v>996</v>
      </c>
      <c r="C34" s="208"/>
      <c r="D34" s="209" t="s">
        <v>2330</v>
      </c>
      <c r="E34" s="210" t="s">
        <v>632</v>
      </c>
      <c r="F34" s="207">
        <v>1</v>
      </c>
      <c r="G34" s="211"/>
      <c r="H34" s="212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ht="24.9" customHeight="1" x14ac:dyDescent="0.3">
      <c r="B35" s="207" t="s">
        <v>997</v>
      </c>
      <c r="C35" s="208"/>
      <c r="D35" s="209" t="s">
        <v>2331</v>
      </c>
      <c r="E35" s="210" t="s">
        <v>632</v>
      </c>
      <c r="F35" s="207">
        <v>1</v>
      </c>
      <c r="G35" s="211"/>
      <c r="H35" s="212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ht="24.9" customHeight="1" x14ac:dyDescent="0.3">
      <c r="B36" s="207" t="s">
        <v>998</v>
      </c>
      <c r="C36" s="208"/>
      <c r="D36" s="209" t="s">
        <v>2332</v>
      </c>
      <c r="E36" s="210" t="s">
        <v>632</v>
      </c>
      <c r="F36" s="207">
        <v>1</v>
      </c>
      <c r="G36" s="211"/>
      <c r="H36" s="212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ht="24.9" customHeight="1" x14ac:dyDescent="0.3">
      <c r="B37" s="207" t="s">
        <v>999</v>
      </c>
      <c r="C37" s="208"/>
      <c r="D37" s="209" t="s">
        <v>2333</v>
      </c>
      <c r="E37" s="210" t="s">
        <v>632</v>
      </c>
      <c r="F37" s="207">
        <v>1</v>
      </c>
      <c r="G37" s="211"/>
      <c r="H37" s="212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24.15" customHeight="1" x14ac:dyDescent="0.3">
      <c r="B38" s="207" t="s">
        <v>1000</v>
      </c>
      <c r="C38" s="208"/>
      <c r="D38" s="209" t="s">
        <v>2334</v>
      </c>
      <c r="E38" s="210" t="s">
        <v>632</v>
      </c>
      <c r="F38" s="207">
        <v>1</v>
      </c>
      <c r="G38" s="211"/>
      <c r="H38" s="212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 ht="24.15" customHeight="1" x14ac:dyDescent="0.3">
      <c r="B39" s="207" t="s">
        <v>1001</v>
      </c>
      <c r="C39" s="208"/>
      <c r="D39" s="209" t="s">
        <v>2335</v>
      </c>
      <c r="E39" s="210" t="s">
        <v>632</v>
      </c>
      <c r="F39" s="207">
        <v>1</v>
      </c>
      <c r="G39" s="211"/>
      <c r="H39" s="212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 ht="24.15" customHeight="1" x14ac:dyDescent="0.3">
      <c r="B40" s="207" t="s">
        <v>1002</v>
      </c>
      <c r="C40" s="208"/>
      <c r="D40" s="209" t="s">
        <v>2336</v>
      </c>
      <c r="E40" s="210" t="s">
        <v>632</v>
      </c>
      <c r="F40" s="207">
        <v>1</v>
      </c>
      <c r="G40" s="211"/>
      <c r="H40" s="21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 ht="24.15" customHeight="1" x14ac:dyDescent="0.3">
      <c r="B41" s="207" t="s">
        <v>1003</v>
      </c>
      <c r="C41" s="208"/>
      <c r="D41" s="209" t="s">
        <v>2337</v>
      </c>
      <c r="E41" s="210" t="s">
        <v>632</v>
      </c>
      <c r="F41" s="207">
        <v>1</v>
      </c>
      <c r="G41" s="211"/>
      <c r="H41" s="212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 ht="24.15" customHeight="1" x14ac:dyDescent="0.3">
      <c r="B42" s="207" t="s">
        <v>1004</v>
      </c>
      <c r="C42" s="208"/>
      <c r="D42" s="209" t="s">
        <v>2338</v>
      </c>
      <c r="E42" s="210" t="s">
        <v>632</v>
      </c>
      <c r="F42" s="207">
        <v>1</v>
      </c>
      <c r="G42" s="211"/>
      <c r="H42" s="212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 ht="24.15" customHeight="1" x14ac:dyDescent="0.3">
      <c r="B43" s="207" t="s">
        <v>1005</v>
      </c>
      <c r="C43" s="208"/>
      <c r="D43" s="209" t="s">
        <v>2339</v>
      </c>
      <c r="E43" s="210" t="s">
        <v>632</v>
      </c>
      <c r="F43" s="207">
        <v>1</v>
      </c>
      <c r="G43" s="211"/>
      <c r="H43" s="212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 ht="24.15" customHeight="1" x14ac:dyDescent="0.3">
      <c r="B44" s="207" t="s">
        <v>1006</v>
      </c>
      <c r="C44" s="208"/>
      <c r="D44" s="209" t="s">
        <v>2340</v>
      </c>
      <c r="E44" s="210" t="s">
        <v>632</v>
      </c>
      <c r="F44" s="207">
        <v>1</v>
      </c>
      <c r="G44" s="211"/>
      <c r="H44" s="212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 ht="24.15" customHeight="1" x14ac:dyDescent="0.3">
      <c r="B45" s="207" t="s">
        <v>1007</v>
      </c>
      <c r="C45" s="208"/>
      <c r="D45" s="209" t="s">
        <v>2341</v>
      </c>
      <c r="E45" s="210" t="s">
        <v>632</v>
      </c>
      <c r="F45" s="207">
        <v>1</v>
      </c>
      <c r="G45" s="211"/>
      <c r="H45" s="212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 ht="24.15" customHeight="1" x14ac:dyDescent="0.3">
      <c r="B46" s="207" t="s">
        <v>1008</v>
      </c>
      <c r="C46" s="208"/>
      <c r="D46" s="209" t="s">
        <v>2342</v>
      </c>
      <c r="E46" s="210" t="s">
        <v>632</v>
      </c>
      <c r="F46" s="207">
        <v>1</v>
      </c>
      <c r="G46" s="211"/>
      <c r="H46" s="212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 ht="24.15" customHeight="1" x14ac:dyDescent="0.3">
      <c r="B47" s="207" t="s">
        <v>1009</v>
      </c>
      <c r="C47" s="208"/>
      <c r="D47" s="209" t="s">
        <v>2343</v>
      </c>
      <c r="E47" s="210" t="s">
        <v>632</v>
      </c>
      <c r="F47" s="207">
        <v>1</v>
      </c>
      <c r="G47" s="211"/>
      <c r="H47" s="212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 ht="24.15" customHeight="1" x14ac:dyDescent="0.3">
      <c r="B48" s="207" t="s">
        <v>1010</v>
      </c>
      <c r="C48" s="208"/>
      <c r="D48" s="209" t="s">
        <v>2344</v>
      </c>
      <c r="E48" s="210" t="s">
        <v>632</v>
      </c>
      <c r="F48" s="207">
        <v>1</v>
      </c>
      <c r="G48" s="211"/>
      <c r="H48" s="212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ht="24.15" customHeight="1" x14ac:dyDescent="0.3">
      <c r="B49" s="207" t="s">
        <v>1011</v>
      </c>
      <c r="C49" s="208"/>
      <c r="D49" s="209" t="s">
        <v>2345</v>
      </c>
      <c r="E49" s="210" t="s">
        <v>632</v>
      </c>
      <c r="F49" s="207">
        <v>1</v>
      </c>
      <c r="G49" s="211"/>
      <c r="H49" s="212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ht="24.15" customHeight="1" x14ac:dyDescent="0.3">
      <c r="B50" s="207" t="s">
        <v>1012</v>
      </c>
      <c r="C50" s="208"/>
      <c r="D50" s="209" t="s">
        <v>2346</v>
      </c>
      <c r="E50" s="210" t="s">
        <v>632</v>
      </c>
      <c r="F50" s="207">
        <v>1</v>
      </c>
      <c r="G50" s="211"/>
      <c r="H50" s="212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ht="24.15" customHeight="1" x14ac:dyDescent="0.3">
      <c r="B51" s="207" t="s">
        <v>1013</v>
      </c>
      <c r="C51" s="208"/>
      <c r="D51" s="209" t="s">
        <v>668</v>
      </c>
      <c r="E51" s="210" t="s">
        <v>632</v>
      </c>
      <c r="F51" s="207">
        <v>1</v>
      </c>
      <c r="G51" s="211"/>
      <c r="H51" s="212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ht="24.15" customHeight="1" x14ac:dyDescent="0.3">
      <c r="B52" s="207" t="s">
        <v>1014</v>
      </c>
      <c r="C52" s="208"/>
      <c r="D52" s="209" t="s">
        <v>2347</v>
      </c>
      <c r="E52" s="210" t="s">
        <v>632</v>
      </c>
      <c r="F52" s="207">
        <v>1</v>
      </c>
      <c r="G52" s="211"/>
      <c r="H52" s="212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ht="24.15" customHeight="1" x14ac:dyDescent="0.3">
      <c r="B53" s="207" t="s">
        <v>1015</v>
      </c>
      <c r="C53" s="208"/>
      <c r="D53" s="209" t="s">
        <v>2348</v>
      </c>
      <c r="E53" s="210" t="s">
        <v>632</v>
      </c>
      <c r="F53" s="207">
        <v>1</v>
      </c>
      <c r="G53" s="211"/>
      <c r="H53" s="212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ht="24.15" customHeight="1" x14ac:dyDescent="0.3">
      <c r="B54" s="207" t="s">
        <v>1016</v>
      </c>
      <c r="C54" s="208"/>
      <c r="D54" s="209" t="s">
        <v>2349</v>
      </c>
      <c r="E54" s="210" t="s">
        <v>632</v>
      </c>
      <c r="F54" s="207">
        <v>1</v>
      </c>
      <c r="G54" s="211"/>
      <c r="H54" s="212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ht="24.15" customHeight="1" x14ac:dyDescent="0.3">
      <c r="B55" s="207" t="s">
        <v>1017</v>
      </c>
      <c r="C55" s="208"/>
      <c r="D55" s="209" t="s">
        <v>2350</v>
      </c>
      <c r="E55" s="210" t="s">
        <v>632</v>
      </c>
      <c r="F55" s="207">
        <v>1</v>
      </c>
      <c r="G55" s="211"/>
      <c r="H55" s="212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ht="24.15" customHeight="1" x14ac:dyDescent="0.3">
      <c r="B56" s="207" t="s">
        <v>1018</v>
      </c>
      <c r="C56" s="208"/>
      <c r="D56" s="209" t="s">
        <v>2351</v>
      </c>
      <c r="E56" s="210" t="s">
        <v>632</v>
      </c>
      <c r="F56" s="207">
        <v>1</v>
      </c>
      <c r="G56" s="211"/>
      <c r="H56" s="212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ht="24.15" customHeight="1" x14ac:dyDescent="0.3">
      <c r="B57" s="207" t="s">
        <v>1019</v>
      </c>
      <c r="C57" s="208"/>
      <c r="D57" s="209" t="s">
        <v>2352</v>
      </c>
      <c r="E57" s="210" t="s">
        <v>632</v>
      </c>
      <c r="F57" s="207">
        <v>1</v>
      </c>
      <c r="G57" s="211"/>
      <c r="H57" s="212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ht="24.15" customHeight="1" x14ac:dyDescent="0.3">
      <c r="B58" s="207" t="s">
        <v>1020</v>
      </c>
      <c r="C58" s="208"/>
      <c r="D58" s="209" t="s">
        <v>2353</v>
      </c>
      <c r="E58" s="210" t="s">
        <v>632</v>
      </c>
      <c r="F58" s="207">
        <v>1</v>
      </c>
      <c r="G58" s="211"/>
      <c r="H58" s="212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ht="24.15" customHeight="1" x14ac:dyDescent="0.3">
      <c r="B59" s="207" t="s">
        <v>1021</v>
      </c>
      <c r="C59" s="208"/>
      <c r="D59" s="209" t="s">
        <v>2354</v>
      </c>
      <c r="E59" s="210" t="s">
        <v>632</v>
      </c>
      <c r="F59" s="207">
        <v>1</v>
      </c>
      <c r="G59" s="211"/>
      <c r="H59" s="212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ht="24.15" customHeight="1" x14ac:dyDescent="0.3">
      <c r="B60" s="207" t="s">
        <v>1022</v>
      </c>
      <c r="C60" s="208"/>
      <c r="D60" s="209" t="s">
        <v>2355</v>
      </c>
      <c r="E60" s="210" t="s">
        <v>632</v>
      </c>
      <c r="F60" s="207">
        <v>1</v>
      </c>
      <c r="G60" s="211"/>
      <c r="H60" s="212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ht="24.15" customHeight="1" x14ac:dyDescent="0.3">
      <c r="B61" s="207" t="s">
        <v>1023</v>
      </c>
      <c r="C61" s="208"/>
      <c r="D61" s="209" t="s">
        <v>2356</v>
      </c>
      <c r="E61" s="210" t="s">
        <v>632</v>
      </c>
      <c r="F61" s="207">
        <v>1</v>
      </c>
      <c r="G61" s="211"/>
      <c r="H61" s="212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ht="24.15" customHeight="1" x14ac:dyDescent="0.3">
      <c r="B62" s="207" t="s">
        <v>1024</v>
      </c>
      <c r="C62" s="208"/>
      <c r="D62" s="209" t="s">
        <v>2357</v>
      </c>
      <c r="E62" s="210" t="s">
        <v>632</v>
      </c>
      <c r="F62" s="207">
        <v>1</v>
      </c>
      <c r="G62" s="211"/>
      <c r="H62" s="212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ht="24.15" customHeight="1" x14ac:dyDescent="0.3">
      <c r="B63" s="207" t="s">
        <v>1025</v>
      </c>
      <c r="C63" s="208"/>
      <c r="D63" s="209" t="s">
        <v>2358</v>
      </c>
      <c r="E63" s="210" t="s">
        <v>632</v>
      </c>
      <c r="F63" s="207">
        <v>1</v>
      </c>
      <c r="G63" s="211"/>
      <c r="H63" s="212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ht="24.15" customHeight="1" x14ac:dyDescent="0.3">
      <c r="B64" s="207" t="s">
        <v>1026</v>
      </c>
      <c r="C64" s="208"/>
      <c r="D64" s="209" t="s">
        <v>2359</v>
      </c>
      <c r="E64" s="210" t="s">
        <v>632</v>
      </c>
      <c r="F64" s="207">
        <v>1</v>
      </c>
      <c r="G64" s="211"/>
      <c r="H64" s="212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ht="24.15" customHeight="1" x14ac:dyDescent="0.3">
      <c r="B65" s="207" t="s">
        <v>1027</v>
      </c>
      <c r="C65" s="208"/>
      <c r="D65" s="209" t="s">
        <v>2360</v>
      </c>
      <c r="E65" s="210" t="s">
        <v>632</v>
      </c>
      <c r="F65" s="207">
        <v>1</v>
      </c>
      <c r="G65" s="211"/>
      <c r="H65" s="212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ht="24.15" customHeight="1" x14ac:dyDescent="0.3">
      <c r="B66" s="207" t="s">
        <v>1028</v>
      </c>
      <c r="C66" s="208"/>
      <c r="D66" s="209" t="s">
        <v>2361</v>
      </c>
      <c r="E66" s="210" t="s">
        <v>632</v>
      </c>
      <c r="F66" s="207">
        <v>1</v>
      </c>
      <c r="G66" s="211"/>
      <c r="H66" s="212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ht="24.15" customHeight="1" x14ac:dyDescent="0.3">
      <c r="B67" s="207" t="s">
        <v>1029</v>
      </c>
      <c r="C67" s="208"/>
      <c r="D67" s="209" t="s">
        <v>2362</v>
      </c>
      <c r="E67" s="210" t="s">
        <v>632</v>
      </c>
      <c r="F67" s="207">
        <v>1</v>
      </c>
      <c r="G67" s="211"/>
      <c r="H67" s="212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ht="24.15" customHeight="1" x14ac:dyDescent="0.3">
      <c r="B68" s="207" t="s">
        <v>1030</v>
      </c>
      <c r="C68" s="208"/>
      <c r="D68" s="209" t="s">
        <v>2363</v>
      </c>
      <c r="E68" s="210" t="s">
        <v>632</v>
      </c>
      <c r="F68" s="207">
        <v>1</v>
      </c>
      <c r="G68" s="211"/>
      <c r="H68" s="21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ht="24.15" customHeight="1" x14ac:dyDescent="0.3">
      <c r="B69" s="207" t="s">
        <v>1031</v>
      </c>
      <c r="C69" s="208"/>
      <c r="D69" s="209" t="s">
        <v>2364</v>
      </c>
      <c r="E69" s="210" t="s">
        <v>632</v>
      </c>
      <c r="F69" s="207">
        <v>1</v>
      </c>
      <c r="G69" s="211"/>
      <c r="H69" s="212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ht="24.15" customHeight="1" x14ac:dyDescent="0.3">
      <c r="B70" s="207" t="s">
        <v>1032</v>
      </c>
      <c r="C70" s="208"/>
      <c r="D70" s="209" t="s">
        <v>2365</v>
      </c>
      <c r="E70" s="210" t="s">
        <v>632</v>
      </c>
      <c r="F70" s="207">
        <v>1</v>
      </c>
      <c r="G70" s="211"/>
      <c r="H70" s="212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ht="24.15" customHeight="1" x14ac:dyDescent="0.3">
      <c r="B71" s="207" t="s">
        <v>1033</v>
      </c>
      <c r="C71" s="208"/>
      <c r="D71" s="209" t="s">
        <v>2366</v>
      </c>
      <c r="E71" s="210" t="s">
        <v>632</v>
      </c>
      <c r="F71" s="207">
        <v>1</v>
      </c>
      <c r="G71" s="211"/>
      <c r="H71" s="212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ht="24.15" customHeight="1" x14ac:dyDescent="0.3">
      <c r="B72" s="207" t="s">
        <v>1034</v>
      </c>
      <c r="C72" s="208"/>
      <c r="D72" s="209" t="s">
        <v>2367</v>
      </c>
      <c r="E72" s="210" t="s">
        <v>632</v>
      </c>
      <c r="F72" s="207">
        <v>1</v>
      </c>
      <c r="G72" s="211"/>
      <c r="H72" s="212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ht="24.15" customHeight="1" x14ac:dyDescent="0.3">
      <c r="B73" s="207" t="s">
        <v>1035</v>
      </c>
      <c r="C73" s="208"/>
      <c r="D73" s="209" t="s">
        <v>2368</v>
      </c>
      <c r="E73" s="210" t="s">
        <v>632</v>
      </c>
      <c r="F73" s="207">
        <v>1</v>
      </c>
      <c r="G73" s="211"/>
      <c r="H73" s="212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ht="24.15" customHeight="1" x14ac:dyDescent="0.3">
      <c r="B74" s="207" t="s">
        <v>1036</v>
      </c>
      <c r="C74" s="208"/>
      <c r="D74" s="209" t="s">
        <v>2369</v>
      </c>
      <c r="E74" s="210" t="s">
        <v>632</v>
      </c>
      <c r="F74" s="207">
        <v>1</v>
      </c>
      <c r="G74" s="211"/>
      <c r="H74" s="212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ht="24.15" customHeight="1" x14ac:dyDescent="0.3">
      <c r="B75" s="207" t="s">
        <v>1037</v>
      </c>
      <c r="C75" s="208"/>
      <c r="D75" s="209" t="s">
        <v>2370</v>
      </c>
      <c r="E75" s="210" t="s">
        <v>632</v>
      </c>
      <c r="F75" s="207">
        <v>1</v>
      </c>
      <c r="G75" s="211"/>
      <c r="H75" s="212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ht="24.15" customHeight="1" x14ac:dyDescent="0.3">
      <c r="B76" s="207" t="s">
        <v>1038</v>
      </c>
      <c r="C76" s="208"/>
      <c r="D76" s="209" t="s">
        <v>2371</v>
      </c>
      <c r="E76" s="210" t="s">
        <v>632</v>
      </c>
      <c r="F76" s="207">
        <v>1</v>
      </c>
      <c r="G76" s="211"/>
      <c r="H76" s="212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ht="24.15" customHeight="1" x14ac:dyDescent="0.3">
      <c r="B77" s="207" t="s">
        <v>1039</v>
      </c>
      <c r="C77" s="208"/>
      <c r="D77" s="209" t="s">
        <v>2372</v>
      </c>
      <c r="E77" s="210" t="s">
        <v>632</v>
      </c>
      <c r="F77" s="207">
        <v>1</v>
      </c>
      <c r="G77" s="211"/>
      <c r="H77" s="212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ht="24.15" customHeight="1" x14ac:dyDescent="0.3">
      <c r="B78" s="207" t="s">
        <v>1040</v>
      </c>
      <c r="C78" s="208"/>
      <c r="D78" s="209" t="s">
        <v>2373</v>
      </c>
      <c r="E78" s="210" t="s">
        <v>632</v>
      </c>
      <c r="F78" s="207">
        <v>1</v>
      </c>
      <c r="G78" s="211"/>
      <c r="H78" s="212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ht="24.15" customHeight="1" x14ac:dyDescent="0.3">
      <c r="B79" s="207" t="s">
        <v>1041</v>
      </c>
      <c r="C79" s="208"/>
      <c r="D79" s="209" t="s">
        <v>2374</v>
      </c>
      <c r="E79" s="210" t="s">
        <v>632</v>
      </c>
      <c r="F79" s="207">
        <v>1</v>
      </c>
      <c r="G79" s="211"/>
      <c r="H79" s="212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ht="24.15" customHeight="1" x14ac:dyDescent="0.3">
      <c r="B80" s="207" t="s">
        <v>1042</v>
      </c>
      <c r="C80" s="208"/>
      <c r="D80" s="209" t="s">
        <v>2375</v>
      </c>
      <c r="E80" s="210" t="s">
        <v>632</v>
      </c>
      <c r="F80" s="207">
        <v>1</v>
      </c>
      <c r="G80" s="211"/>
      <c r="H80" s="212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2:22" ht="24.15" customHeight="1" x14ac:dyDescent="0.3">
      <c r="B81" s="207" t="s">
        <v>1043</v>
      </c>
      <c r="C81" s="208"/>
      <c r="D81" s="209" t="s">
        <v>2376</v>
      </c>
      <c r="E81" s="210" t="s">
        <v>632</v>
      </c>
      <c r="F81" s="207">
        <v>1</v>
      </c>
      <c r="G81" s="211"/>
      <c r="H81" s="212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2:22" ht="24.15" customHeight="1" x14ac:dyDescent="0.3">
      <c r="B82" s="207" t="s">
        <v>1044</v>
      </c>
      <c r="C82" s="208"/>
      <c r="D82" s="209" t="s">
        <v>2377</v>
      </c>
      <c r="E82" s="210" t="s">
        <v>632</v>
      </c>
      <c r="F82" s="207">
        <v>1</v>
      </c>
      <c r="G82" s="211"/>
      <c r="H82" s="212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2:22" ht="24.15" customHeight="1" x14ac:dyDescent="0.3">
      <c r="B83" s="207" t="s">
        <v>1045</v>
      </c>
      <c r="C83" s="208"/>
      <c r="D83" s="209" t="s">
        <v>2378</v>
      </c>
      <c r="E83" s="210" t="s">
        <v>632</v>
      </c>
      <c r="F83" s="207">
        <v>1</v>
      </c>
      <c r="G83" s="211"/>
      <c r="H83" s="212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2:22" ht="24.15" customHeight="1" x14ac:dyDescent="0.3">
      <c r="B84" s="207" t="s">
        <v>1046</v>
      </c>
      <c r="C84" s="208"/>
      <c r="D84" s="209" t="s">
        <v>2379</v>
      </c>
      <c r="E84" s="210" t="s">
        <v>632</v>
      </c>
      <c r="F84" s="207">
        <v>1</v>
      </c>
      <c r="G84" s="211"/>
      <c r="H84" s="212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2:22" ht="24.15" customHeight="1" x14ac:dyDescent="0.3">
      <c r="B85" s="207" t="s">
        <v>1047</v>
      </c>
      <c r="C85" s="208"/>
      <c r="D85" s="209" t="s">
        <v>2380</v>
      </c>
      <c r="E85" s="210" t="s">
        <v>632</v>
      </c>
      <c r="F85" s="207">
        <v>1</v>
      </c>
      <c r="G85" s="211"/>
      <c r="H85" s="212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2:22" ht="24.15" customHeight="1" x14ac:dyDescent="0.3">
      <c r="B86" s="207" t="s">
        <v>1048</v>
      </c>
      <c r="C86" s="208"/>
      <c r="D86" s="209" t="s">
        <v>2381</v>
      </c>
      <c r="E86" s="210" t="s">
        <v>632</v>
      </c>
      <c r="F86" s="207">
        <v>1</v>
      </c>
      <c r="G86" s="211"/>
      <c r="H86" s="212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2:22" ht="24.15" customHeight="1" x14ac:dyDescent="0.3">
      <c r="B87" s="207" t="s">
        <v>1049</v>
      </c>
      <c r="C87" s="208"/>
      <c r="D87" s="209" t="s">
        <v>2382</v>
      </c>
      <c r="E87" s="210" t="s">
        <v>632</v>
      </c>
      <c r="F87" s="207">
        <v>1</v>
      </c>
      <c r="G87" s="211"/>
      <c r="H87" s="212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2:22" ht="24.15" customHeight="1" x14ac:dyDescent="0.3">
      <c r="B88" s="207" t="s">
        <v>1050</v>
      </c>
      <c r="C88" s="208"/>
      <c r="D88" s="209" t="s">
        <v>2383</v>
      </c>
      <c r="E88" s="210" t="s">
        <v>632</v>
      </c>
      <c r="F88" s="207">
        <v>1</v>
      </c>
      <c r="G88" s="211"/>
      <c r="H88" s="212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2:22" ht="24.15" customHeight="1" x14ac:dyDescent="0.3">
      <c r="B89" s="207" t="s">
        <v>1051</v>
      </c>
      <c r="C89" s="208"/>
      <c r="D89" s="209" t="s">
        <v>2384</v>
      </c>
      <c r="E89" s="210" t="s">
        <v>632</v>
      </c>
      <c r="F89" s="207">
        <v>1</v>
      </c>
      <c r="G89" s="211"/>
      <c r="H89" s="212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2:22" ht="24.15" customHeight="1" x14ac:dyDescent="0.3">
      <c r="B90" s="207" t="s">
        <v>1052</v>
      </c>
      <c r="C90" s="208"/>
      <c r="D90" s="209" t="s">
        <v>2385</v>
      </c>
      <c r="E90" s="210" t="s">
        <v>632</v>
      </c>
      <c r="F90" s="207">
        <v>1</v>
      </c>
      <c r="G90" s="211"/>
      <c r="H90" s="212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2:22" ht="24.15" customHeight="1" x14ac:dyDescent="0.3">
      <c r="B91" s="207" t="s">
        <v>1053</v>
      </c>
      <c r="C91" s="208"/>
      <c r="D91" s="209" t="s">
        <v>2386</v>
      </c>
      <c r="E91" s="210" t="s">
        <v>632</v>
      </c>
      <c r="F91" s="207">
        <v>1</v>
      </c>
      <c r="G91" s="211"/>
      <c r="H91" s="212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2:22" ht="24.15" customHeight="1" x14ac:dyDescent="0.3">
      <c r="B92" s="207" t="s">
        <v>1054</v>
      </c>
      <c r="C92" s="208"/>
      <c r="D92" s="209" t="s">
        <v>2387</v>
      </c>
      <c r="E92" s="210" t="s">
        <v>632</v>
      </c>
      <c r="F92" s="207">
        <v>1</v>
      </c>
      <c r="G92" s="211"/>
      <c r="H92" s="212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2:22" ht="24.15" customHeight="1" x14ac:dyDescent="0.3">
      <c r="B93" s="207" t="s">
        <v>1055</v>
      </c>
      <c r="C93" s="208"/>
      <c r="D93" s="209" t="s">
        <v>2388</v>
      </c>
      <c r="E93" s="210" t="s">
        <v>632</v>
      </c>
      <c r="F93" s="207">
        <v>1</v>
      </c>
      <c r="G93" s="211"/>
      <c r="H93" s="212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2:22" ht="24.15" customHeight="1" x14ac:dyDescent="0.3">
      <c r="B94" s="207" t="s">
        <v>1056</v>
      </c>
      <c r="C94" s="208"/>
      <c r="D94" s="209" t="s">
        <v>2389</v>
      </c>
      <c r="E94" s="210" t="s">
        <v>632</v>
      </c>
      <c r="F94" s="207">
        <v>1</v>
      </c>
      <c r="G94" s="211"/>
      <c r="H94" s="212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2:22" ht="24.15" customHeight="1" x14ac:dyDescent="0.3">
      <c r="B95" s="207" t="s">
        <v>1057</v>
      </c>
      <c r="C95" s="208"/>
      <c r="D95" s="209" t="s">
        <v>2390</v>
      </c>
      <c r="E95" s="210" t="s">
        <v>632</v>
      </c>
      <c r="F95" s="207">
        <v>1</v>
      </c>
      <c r="G95" s="211"/>
      <c r="H95" s="212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2:22" ht="24.15" customHeight="1" x14ac:dyDescent="0.3">
      <c r="B96" s="207" t="s">
        <v>1058</v>
      </c>
      <c r="C96" s="208"/>
      <c r="D96" s="209" t="s">
        <v>2391</v>
      </c>
      <c r="E96" s="210" t="s">
        <v>632</v>
      </c>
      <c r="F96" s="207">
        <v>1</v>
      </c>
      <c r="G96" s="211"/>
      <c r="H96" s="212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2:22" ht="24.15" customHeight="1" x14ac:dyDescent="0.3">
      <c r="B97" s="207" t="s">
        <v>1059</v>
      </c>
      <c r="C97" s="208"/>
      <c r="D97" s="209" t="s">
        <v>2392</v>
      </c>
      <c r="E97" s="210" t="s">
        <v>632</v>
      </c>
      <c r="F97" s="207">
        <v>1</v>
      </c>
      <c r="G97" s="211"/>
      <c r="H97" s="212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2:22" ht="24.15" customHeight="1" thickBot="1" x14ac:dyDescent="0.35">
      <c r="B98" s="207"/>
      <c r="C98" s="208"/>
      <c r="D98" s="214"/>
      <c r="E98" s="210"/>
      <c r="F98" s="207"/>
      <c r="G98" s="211"/>
      <c r="H98" s="212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2:22" ht="24.15" customHeight="1" thickBot="1" x14ac:dyDescent="0.3">
      <c r="B99" s="215" t="s">
        <v>967</v>
      </c>
      <c r="C99" s="215"/>
      <c r="D99" s="215"/>
      <c r="E99" s="215"/>
      <c r="F99" s="215"/>
      <c r="G99" s="216"/>
      <c r="H99" s="21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2:22" x14ac:dyDescent="0.25"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</sheetData>
  <mergeCells count="2">
    <mergeCell ref="B2:H2"/>
    <mergeCell ref="E3:F3"/>
  </mergeCells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7" fitToHeight="0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50168-EAC9-431D-9FFD-257E74822CCA}">
  <sheetPr>
    <tabColor theme="4" tint="0.39997558519241921"/>
    <pageSetUpPr fitToPage="1"/>
  </sheetPr>
  <dimension ref="B1:V99"/>
  <sheetViews>
    <sheetView view="pageBreakPreview" zoomScale="85" zoomScaleNormal="70" zoomScaleSheetLayoutView="85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" style="5" customWidth="1"/>
    <col min="4" max="4" width="52.6640625" style="5" customWidth="1"/>
    <col min="5" max="5" width="8.88671875" style="5" customWidth="1"/>
    <col min="6" max="6" width="7.6640625" style="5" customWidth="1"/>
    <col min="7" max="7" width="14.33203125" style="5" customWidth="1"/>
    <col min="8" max="8" width="19" style="5" customWidth="1"/>
    <col min="9" max="22" width="9.109375" style="225"/>
    <col min="23" max="16384" width="9.109375" style="5"/>
  </cols>
  <sheetData>
    <row r="1" spans="2:22" ht="17.399999999999999" x14ac:dyDescent="0.3">
      <c r="B1" s="1"/>
      <c r="C1" s="1"/>
      <c r="D1" s="197"/>
      <c r="E1" s="198"/>
      <c r="F1" s="198"/>
      <c r="G1" s="193"/>
    </row>
    <row r="2" spans="2:22" ht="24.6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2:22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'SCHED 1B-1_AN'!G3</f>
        <v>ALFRED NZO DISTRICT</v>
      </c>
    </row>
    <row r="4" spans="2:22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22" x14ac:dyDescent="0.25">
      <c r="B5" s="1"/>
      <c r="C5" s="1"/>
      <c r="D5" s="1"/>
      <c r="E5" s="1"/>
      <c r="F5" s="1"/>
      <c r="G5" s="193"/>
    </row>
    <row r="6" spans="2:22" s="200" customFormat="1" ht="15" customHeight="1" x14ac:dyDescent="0.25">
      <c r="B6" s="200" t="s">
        <v>1831</v>
      </c>
      <c r="D6" s="200" t="s">
        <v>1828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</row>
    <row r="7" spans="2:22" ht="6" customHeight="1" thickBot="1" x14ac:dyDescent="0.3">
      <c r="B7" s="201"/>
      <c r="C7" s="201"/>
      <c r="D7" s="201"/>
      <c r="E7" s="201"/>
      <c r="F7" s="201"/>
      <c r="G7" s="193"/>
    </row>
    <row r="8" spans="2:22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</row>
    <row r="9" spans="2:22" s="183" customFormat="1" ht="79.2" x14ac:dyDescent="0.3">
      <c r="B9" s="219">
        <v>3</v>
      </c>
      <c r="C9" s="219" t="s">
        <v>628</v>
      </c>
      <c r="D9" s="228" t="s">
        <v>1832</v>
      </c>
      <c r="E9" s="219"/>
      <c r="F9" s="219"/>
      <c r="G9" s="229"/>
      <c r="H9" s="229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</row>
    <row r="10" spans="2:22" s="183" customFormat="1" ht="24.9" customHeight="1" x14ac:dyDescent="0.3">
      <c r="B10" s="207" t="s">
        <v>1143</v>
      </c>
      <c r="C10" s="208"/>
      <c r="D10" s="209" t="s">
        <v>2306</v>
      </c>
      <c r="E10" s="210" t="s">
        <v>632</v>
      </c>
      <c r="F10" s="207">
        <v>1</v>
      </c>
      <c r="G10" s="211"/>
      <c r="H10" s="212"/>
    </row>
    <row r="11" spans="2:22" s="183" customFormat="1" ht="24.9" customHeight="1" x14ac:dyDescent="0.3">
      <c r="B11" s="207" t="s">
        <v>1144</v>
      </c>
      <c r="C11" s="208"/>
      <c r="D11" s="209" t="s">
        <v>2307</v>
      </c>
      <c r="E11" s="210" t="s">
        <v>632</v>
      </c>
      <c r="F11" s="207">
        <v>1</v>
      </c>
      <c r="G11" s="211"/>
      <c r="H11" s="212"/>
    </row>
    <row r="12" spans="2:22" s="183" customFormat="1" ht="24.9" customHeight="1" x14ac:dyDescent="0.3">
      <c r="B12" s="207" t="s">
        <v>1145</v>
      </c>
      <c r="C12" s="208"/>
      <c r="D12" s="213" t="s">
        <v>2308</v>
      </c>
      <c r="E12" s="210" t="s">
        <v>632</v>
      </c>
      <c r="F12" s="207">
        <v>1</v>
      </c>
      <c r="G12" s="211"/>
      <c r="H12" s="212"/>
    </row>
    <row r="13" spans="2:22" s="183" customFormat="1" ht="24.9" customHeight="1" x14ac:dyDescent="0.3">
      <c r="B13" s="207" t="s">
        <v>1146</v>
      </c>
      <c r="C13" s="208"/>
      <c r="D13" s="209" t="s">
        <v>2309</v>
      </c>
      <c r="E13" s="210" t="s">
        <v>632</v>
      </c>
      <c r="F13" s="207">
        <v>1</v>
      </c>
      <c r="G13" s="211"/>
      <c r="H13" s="212"/>
    </row>
    <row r="14" spans="2:22" s="183" customFormat="1" ht="24.9" customHeight="1" x14ac:dyDescent="0.3">
      <c r="B14" s="207" t="s">
        <v>1147</v>
      </c>
      <c r="C14" s="208"/>
      <c r="D14" s="209" t="s">
        <v>2310</v>
      </c>
      <c r="E14" s="210" t="s">
        <v>632</v>
      </c>
      <c r="F14" s="207">
        <v>1</v>
      </c>
      <c r="G14" s="211"/>
      <c r="H14" s="212"/>
    </row>
    <row r="15" spans="2:22" s="183" customFormat="1" ht="24.9" customHeight="1" x14ac:dyDescent="0.3">
      <c r="B15" s="207" t="s">
        <v>1148</v>
      </c>
      <c r="C15" s="208"/>
      <c r="D15" s="209" t="s">
        <v>2311</v>
      </c>
      <c r="E15" s="210" t="s">
        <v>632</v>
      </c>
      <c r="F15" s="207">
        <v>1</v>
      </c>
      <c r="G15" s="211"/>
      <c r="H15" s="212"/>
    </row>
    <row r="16" spans="2:22" s="183" customFormat="1" ht="24.9" customHeight="1" x14ac:dyDescent="0.3">
      <c r="B16" s="207" t="s">
        <v>1149</v>
      </c>
      <c r="C16" s="208"/>
      <c r="D16" s="209" t="s">
        <v>2312</v>
      </c>
      <c r="E16" s="210" t="s">
        <v>632</v>
      </c>
      <c r="F16" s="207">
        <v>1</v>
      </c>
      <c r="G16" s="211"/>
      <c r="H16" s="212"/>
    </row>
    <row r="17" spans="2:22" s="183" customFormat="1" ht="24.9" customHeight="1" x14ac:dyDescent="0.3">
      <c r="B17" s="207" t="s">
        <v>1150</v>
      </c>
      <c r="C17" s="208"/>
      <c r="D17" s="209" t="s">
        <v>2313</v>
      </c>
      <c r="E17" s="210" t="s">
        <v>632</v>
      </c>
      <c r="F17" s="207">
        <v>1</v>
      </c>
      <c r="G17" s="211"/>
      <c r="H17" s="212"/>
    </row>
    <row r="18" spans="2:22" s="183" customFormat="1" ht="24.9" customHeight="1" x14ac:dyDescent="0.3">
      <c r="B18" s="207" t="s">
        <v>1151</v>
      </c>
      <c r="C18" s="208"/>
      <c r="D18" s="209" t="s">
        <v>2314</v>
      </c>
      <c r="E18" s="210" t="s">
        <v>632</v>
      </c>
      <c r="F18" s="207">
        <v>1</v>
      </c>
      <c r="G18" s="211"/>
      <c r="H18" s="212"/>
    </row>
    <row r="19" spans="2:22" s="183" customFormat="1" ht="24.9" customHeight="1" x14ac:dyDescent="0.3">
      <c r="B19" s="207" t="s">
        <v>1152</v>
      </c>
      <c r="C19" s="208"/>
      <c r="D19" s="209" t="s">
        <v>2315</v>
      </c>
      <c r="E19" s="210" t="s">
        <v>632</v>
      </c>
      <c r="F19" s="207">
        <v>1</v>
      </c>
      <c r="G19" s="211"/>
      <c r="H19" s="212"/>
    </row>
    <row r="20" spans="2:22" s="183" customFormat="1" ht="24.9" customHeight="1" x14ac:dyDescent="0.3">
      <c r="B20" s="207" t="s">
        <v>1153</v>
      </c>
      <c r="C20" s="208"/>
      <c r="D20" s="209" t="s">
        <v>2316</v>
      </c>
      <c r="E20" s="210" t="s">
        <v>632</v>
      </c>
      <c r="F20" s="207">
        <v>1</v>
      </c>
      <c r="G20" s="211"/>
      <c r="H20" s="212"/>
    </row>
    <row r="21" spans="2:22" s="183" customFormat="1" ht="24.9" customHeight="1" x14ac:dyDescent="0.3">
      <c r="B21" s="207" t="s">
        <v>1154</v>
      </c>
      <c r="C21" s="208"/>
      <c r="D21" s="209" t="s">
        <v>2317</v>
      </c>
      <c r="E21" s="210" t="s">
        <v>632</v>
      </c>
      <c r="F21" s="207">
        <v>1</v>
      </c>
      <c r="G21" s="211"/>
      <c r="H21" s="212"/>
    </row>
    <row r="22" spans="2:22" s="183" customFormat="1" ht="24.9" customHeight="1" x14ac:dyDescent="0.3">
      <c r="B22" s="207" t="s">
        <v>1155</v>
      </c>
      <c r="C22" s="208"/>
      <c r="D22" s="209" t="s">
        <v>2318</v>
      </c>
      <c r="E22" s="210" t="s">
        <v>632</v>
      </c>
      <c r="F22" s="207">
        <v>1</v>
      </c>
      <c r="G22" s="211"/>
      <c r="H22" s="212"/>
    </row>
    <row r="23" spans="2:22" s="183" customFormat="1" ht="24.9" customHeight="1" x14ac:dyDescent="0.3">
      <c r="B23" s="207" t="s">
        <v>1156</v>
      </c>
      <c r="C23" s="208"/>
      <c r="D23" s="209" t="s">
        <v>2319</v>
      </c>
      <c r="E23" s="210" t="s">
        <v>632</v>
      </c>
      <c r="F23" s="207">
        <v>1</v>
      </c>
      <c r="G23" s="211"/>
      <c r="H23" s="212"/>
    </row>
    <row r="24" spans="2:22" s="183" customFormat="1" ht="24.9" customHeight="1" x14ac:dyDescent="0.3">
      <c r="B24" s="207" t="s">
        <v>1157</v>
      </c>
      <c r="C24" s="208"/>
      <c r="D24" s="209" t="s">
        <v>2320</v>
      </c>
      <c r="E24" s="210" t="s">
        <v>632</v>
      </c>
      <c r="F24" s="207">
        <v>1</v>
      </c>
      <c r="G24" s="211"/>
      <c r="H24" s="212"/>
    </row>
    <row r="25" spans="2:22" s="183" customFormat="1" ht="24.9" customHeight="1" x14ac:dyDescent="0.3">
      <c r="B25" s="207" t="s">
        <v>1158</v>
      </c>
      <c r="C25" s="208"/>
      <c r="D25" s="209" t="s">
        <v>2321</v>
      </c>
      <c r="E25" s="210" t="s">
        <v>632</v>
      </c>
      <c r="F25" s="207">
        <v>1</v>
      </c>
      <c r="G25" s="211"/>
      <c r="H25" s="212"/>
    </row>
    <row r="26" spans="2:22" s="183" customFormat="1" ht="24.9" customHeight="1" x14ac:dyDescent="0.3">
      <c r="B26" s="207" t="s">
        <v>1159</v>
      </c>
      <c r="C26" s="208"/>
      <c r="D26" s="209" t="s">
        <v>2322</v>
      </c>
      <c r="E26" s="210" t="s">
        <v>632</v>
      </c>
      <c r="F26" s="207">
        <v>1</v>
      </c>
      <c r="G26" s="211"/>
      <c r="H26" s="212"/>
    </row>
    <row r="27" spans="2:22" ht="24.9" customHeight="1" x14ac:dyDescent="0.3">
      <c r="B27" s="207" t="s">
        <v>1160</v>
      </c>
      <c r="C27" s="208"/>
      <c r="D27" s="209" t="s">
        <v>2323</v>
      </c>
      <c r="E27" s="210" t="s">
        <v>632</v>
      </c>
      <c r="F27" s="207">
        <v>1</v>
      </c>
      <c r="G27" s="211"/>
      <c r="H27" s="212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2:22" ht="24.9" customHeight="1" x14ac:dyDescent="0.3">
      <c r="B28" s="207" t="s">
        <v>1161</v>
      </c>
      <c r="C28" s="208"/>
      <c r="D28" s="209" t="s">
        <v>2324</v>
      </c>
      <c r="E28" s="210" t="s">
        <v>632</v>
      </c>
      <c r="F28" s="207">
        <v>1</v>
      </c>
      <c r="G28" s="211"/>
      <c r="H28" s="2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2:22" ht="24.9" customHeight="1" x14ac:dyDescent="0.3">
      <c r="B29" s="207" t="s">
        <v>1162</v>
      </c>
      <c r="C29" s="208"/>
      <c r="D29" s="209" t="s">
        <v>2325</v>
      </c>
      <c r="E29" s="210" t="s">
        <v>632</v>
      </c>
      <c r="F29" s="207">
        <v>1</v>
      </c>
      <c r="G29" s="211"/>
      <c r="H29" s="212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 ht="24.9" customHeight="1" x14ac:dyDescent="0.3">
      <c r="B30" s="207" t="s">
        <v>1163</v>
      </c>
      <c r="C30" s="208"/>
      <c r="D30" s="209" t="s">
        <v>2326</v>
      </c>
      <c r="E30" s="210" t="s">
        <v>632</v>
      </c>
      <c r="F30" s="207">
        <v>1</v>
      </c>
      <c r="G30" s="211"/>
      <c r="H30" s="212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2:22" ht="24.9" customHeight="1" x14ac:dyDescent="0.3">
      <c r="B31" s="207" t="s">
        <v>1164</v>
      </c>
      <c r="C31" s="208"/>
      <c r="D31" s="209" t="s">
        <v>2327</v>
      </c>
      <c r="E31" s="210" t="s">
        <v>632</v>
      </c>
      <c r="F31" s="207">
        <v>1</v>
      </c>
      <c r="G31" s="211"/>
      <c r="H31" s="21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 ht="24.6" customHeight="1" x14ac:dyDescent="0.3">
      <c r="B32" s="207" t="s">
        <v>1165</v>
      </c>
      <c r="C32" s="208"/>
      <c r="D32" s="209" t="s">
        <v>2328</v>
      </c>
      <c r="E32" s="210" t="s">
        <v>632</v>
      </c>
      <c r="F32" s="207">
        <v>1</v>
      </c>
      <c r="G32" s="211"/>
      <c r="H32" s="212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ht="24.9" customHeight="1" x14ac:dyDescent="0.3">
      <c r="B33" s="207" t="s">
        <v>1166</v>
      </c>
      <c r="C33" s="208"/>
      <c r="D33" s="209" t="s">
        <v>2329</v>
      </c>
      <c r="E33" s="210" t="s">
        <v>632</v>
      </c>
      <c r="F33" s="207">
        <v>1</v>
      </c>
      <c r="G33" s="211"/>
      <c r="H33" s="212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ht="24.9" customHeight="1" x14ac:dyDescent="0.3">
      <c r="B34" s="207" t="s">
        <v>1167</v>
      </c>
      <c r="C34" s="208"/>
      <c r="D34" s="209" t="s">
        <v>2330</v>
      </c>
      <c r="E34" s="210" t="s">
        <v>632</v>
      </c>
      <c r="F34" s="207">
        <v>1</v>
      </c>
      <c r="G34" s="211"/>
      <c r="H34" s="212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ht="24.9" customHeight="1" x14ac:dyDescent="0.3">
      <c r="B35" s="207" t="s">
        <v>1168</v>
      </c>
      <c r="C35" s="208"/>
      <c r="D35" s="209" t="s">
        <v>2331</v>
      </c>
      <c r="E35" s="210" t="s">
        <v>632</v>
      </c>
      <c r="F35" s="207">
        <v>1</v>
      </c>
      <c r="G35" s="211"/>
      <c r="H35" s="212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ht="24.9" customHeight="1" x14ac:dyDescent="0.3">
      <c r="B36" s="207" t="s">
        <v>1169</v>
      </c>
      <c r="C36" s="208"/>
      <c r="D36" s="209" t="s">
        <v>2332</v>
      </c>
      <c r="E36" s="210" t="s">
        <v>632</v>
      </c>
      <c r="F36" s="207">
        <v>1</v>
      </c>
      <c r="G36" s="211"/>
      <c r="H36" s="212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ht="24.9" customHeight="1" x14ac:dyDescent="0.3">
      <c r="B37" s="207" t="s">
        <v>1170</v>
      </c>
      <c r="C37" s="208"/>
      <c r="D37" s="209" t="s">
        <v>2333</v>
      </c>
      <c r="E37" s="210" t="s">
        <v>632</v>
      </c>
      <c r="F37" s="207">
        <v>1</v>
      </c>
      <c r="G37" s="211"/>
      <c r="H37" s="212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24.15" customHeight="1" x14ac:dyDescent="0.3">
      <c r="B38" s="207" t="s">
        <v>1171</v>
      </c>
      <c r="C38" s="208"/>
      <c r="D38" s="209" t="s">
        <v>2334</v>
      </c>
      <c r="E38" s="210" t="s">
        <v>632</v>
      </c>
      <c r="F38" s="207">
        <v>1</v>
      </c>
      <c r="G38" s="211"/>
      <c r="H38" s="212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 ht="24.15" customHeight="1" x14ac:dyDescent="0.3">
      <c r="B39" s="207" t="s">
        <v>1172</v>
      </c>
      <c r="C39" s="208"/>
      <c r="D39" s="209" t="s">
        <v>2335</v>
      </c>
      <c r="E39" s="210" t="s">
        <v>632</v>
      </c>
      <c r="F39" s="207">
        <v>1</v>
      </c>
      <c r="G39" s="211"/>
      <c r="H39" s="212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 ht="24.15" customHeight="1" x14ac:dyDescent="0.3">
      <c r="B40" s="207" t="s">
        <v>1173</v>
      </c>
      <c r="C40" s="208"/>
      <c r="D40" s="209" t="s">
        <v>2336</v>
      </c>
      <c r="E40" s="210" t="s">
        <v>632</v>
      </c>
      <c r="F40" s="207">
        <v>1</v>
      </c>
      <c r="G40" s="211"/>
      <c r="H40" s="21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 ht="24.15" customHeight="1" x14ac:dyDescent="0.3">
      <c r="B41" s="207" t="s">
        <v>1174</v>
      </c>
      <c r="C41" s="208"/>
      <c r="D41" s="209" t="s">
        <v>2337</v>
      </c>
      <c r="E41" s="210" t="s">
        <v>632</v>
      </c>
      <c r="F41" s="207">
        <v>1</v>
      </c>
      <c r="G41" s="211"/>
      <c r="H41" s="212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 ht="24.15" customHeight="1" x14ac:dyDescent="0.3">
      <c r="B42" s="207" t="s">
        <v>1175</v>
      </c>
      <c r="C42" s="208"/>
      <c r="D42" s="209" t="s">
        <v>2338</v>
      </c>
      <c r="E42" s="210" t="s">
        <v>632</v>
      </c>
      <c r="F42" s="207">
        <v>1</v>
      </c>
      <c r="G42" s="211"/>
      <c r="H42" s="212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 ht="24.15" customHeight="1" x14ac:dyDescent="0.3">
      <c r="B43" s="207" t="s">
        <v>1176</v>
      </c>
      <c r="C43" s="208"/>
      <c r="D43" s="209" t="s">
        <v>2339</v>
      </c>
      <c r="E43" s="210" t="s">
        <v>632</v>
      </c>
      <c r="F43" s="207">
        <v>1</v>
      </c>
      <c r="G43" s="211"/>
      <c r="H43" s="212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 ht="24.15" customHeight="1" x14ac:dyDescent="0.3">
      <c r="B44" s="207" t="s">
        <v>1177</v>
      </c>
      <c r="C44" s="208"/>
      <c r="D44" s="209" t="s">
        <v>2340</v>
      </c>
      <c r="E44" s="210" t="s">
        <v>632</v>
      </c>
      <c r="F44" s="207">
        <v>1</v>
      </c>
      <c r="G44" s="211"/>
      <c r="H44" s="212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 ht="24.15" customHeight="1" x14ac:dyDescent="0.3">
      <c r="B45" s="207" t="s">
        <v>1178</v>
      </c>
      <c r="C45" s="208"/>
      <c r="D45" s="209" t="s">
        <v>2341</v>
      </c>
      <c r="E45" s="210" t="s">
        <v>632</v>
      </c>
      <c r="F45" s="207">
        <v>1</v>
      </c>
      <c r="G45" s="211"/>
      <c r="H45" s="212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 ht="24.15" customHeight="1" x14ac:dyDescent="0.3">
      <c r="B46" s="207" t="s">
        <v>1179</v>
      </c>
      <c r="C46" s="208"/>
      <c r="D46" s="209" t="s">
        <v>2342</v>
      </c>
      <c r="E46" s="210" t="s">
        <v>632</v>
      </c>
      <c r="F46" s="207">
        <v>1</v>
      </c>
      <c r="G46" s="211"/>
      <c r="H46" s="212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 ht="24.15" customHeight="1" x14ac:dyDescent="0.3">
      <c r="B47" s="207" t="s">
        <v>1180</v>
      </c>
      <c r="C47" s="208"/>
      <c r="D47" s="209" t="s">
        <v>2343</v>
      </c>
      <c r="E47" s="210" t="s">
        <v>632</v>
      </c>
      <c r="F47" s="207">
        <v>1</v>
      </c>
      <c r="G47" s="211"/>
      <c r="H47" s="212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 ht="24.15" customHeight="1" x14ac:dyDescent="0.3">
      <c r="B48" s="207" t="s">
        <v>1181</v>
      </c>
      <c r="C48" s="208"/>
      <c r="D48" s="209" t="s">
        <v>2344</v>
      </c>
      <c r="E48" s="210" t="s">
        <v>632</v>
      </c>
      <c r="F48" s="207">
        <v>1</v>
      </c>
      <c r="G48" s="211"/>
      <c r="H48" s="212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ht="24.15" customHeight="1" x14ac:dyDescent="0.3">
      <c r="B49" s="207" t="s">
        <v>1182</v>
      </c>
      <c r="C49" s="208"/>
      <c r="D49" s="209" t="s">
        <v>2345</v>
      </c>
      <c r="E49" s="210" t="s">
        <v>632</v>
      </c>
      <c r="F49" s="207">
        <v>1</v>
      </c>
      <c r="G49" s="211"/>
      <c r="H49" s="212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ht="24.15" customHeight="1" x14ac:dyDescent="0.3">
      <c r="B50" s="207" t="s">
        <v>1183</v>
      </c>
      <c r="C50" s="208"/>
      <c r="D50" s="209" t="s">
        <v>2346</v>
      </c>
      <c r="E50" s="210" t="s">
        <v>632</v>
      </c>
      <c r="F50" s="207">
        <v>1</v>
      </c>
      <c r="G50" s="211"/>
      <c r="H50" s="212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ht="24.15" customHeight="1" x14ac:dyDescent="0.3">
      <c r="B51" s="207" t="s">
        <v>1184</v>
      </c>
      <c r="C51" s="208"/>
      <c r="D51" s="209" t="s">
        <v>668</v>
      </c>
      <c r="E51" s="210" t="s">
        <v>632</v>
      </c>
      <c r="F51" s="207">
        <v>1</v>
      </c>
      <c r="G51" s="211"/>
      <c r="H51" s="212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ht="24.15" customHeight="1" x14ac:dyDescent="0.3">
      <c r="B52" s="207" t="s">
        <v>1185</v>
      </c>
      <c r="C52" s="208"/>
      <c r="D52" s="209" t="s">
        <v>2347</v>
      </c>
      <c r="E52" s="210" t="s">
        <v>632</v>
      </c>
      <c r="F52" s="207">
        <v>1</v>
      </c>
      <c r="G52" s="211"/>
      <c r="H52" s="212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ht="24.15" customHeight="1" x14ac:dyDescent="0.3">
      <c r="B53" s="207" t="s">
        <v>1186</v>
      </c>
      <c r="C53" s="208"/>
      <c r="D53" s="209" t="s">
        <v>2348</v>
      </c>
      <c r="E53" s="210" t="s">
        <v>632</v>
      </c>
      <c r="F53" s="207">
        <v>1</v>
      </c>
      <c r="G53" s="211"/>
      <c r="H53" s="212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ht="24.15" customHeight="1" x14ac:dyDescent="0.3">
      <c r="B54" s="207" t="s">
        <v>1187</v>
      </c>
      <c r="C54" s="208"/>
      <c r="D54" s="209" t="s">
        <v>2349</v>
      </c>
      <c r="E54" s="210" t="s">
        <v>632</v>
      </c>
      <c r="F54" s="207">
        <v>1</v>
      </c>
      <c r="G54" s="211"/>
      <c r="H54" s="212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ht="24.15" customHeight="1" x14ac:dyDescent="0.3">
      <c r="B55" s="207" t="s">
        <v>1188</v>
      </c>
      <c r="C55" s="208"/>
      <c r="D55" s="209" t="s">
        <v>2350</v>
      </c>
      <c r="E55" s="210" t="s">
        <v>632</v>
      </c>
      <c r="F55" s="207">
        <v>1</v>
      </c>
      <c r="G55" s="211"/>
      <c r="H55" s="212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ht="24.15" customHeight="1" x14ac:dyDescent="0.3">
      <c r="B56" s="207" t="s">
        <v>1189</v>
      </c>
      <c r="C56" s="208"/>
      <c r="D56" s="209" t="s">
        <v>2351</v>
      </c>
      <c r="E56" s="210" t="s">
        <v>632</v>
      </c>
      <c r="F56" s="207">
        <v>1</v>
      </c>
      <c r="G56" s="211"/>
      <c r="H56" s="212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ht="24.15" customHeight="1" x14ac:dyDescent="0.3">
      <c r="B57" s="207" t="s">
        <v>1190</v>
      </c>
      <c r="C57" s="208"/>
      <c r="D57" s="209" t="s">
        <v>2352</v>
      </c>
      <c r="E57" s="210" t="s">
        <v>632</v>
      </c>
      <c r="F57" s="207">
        <v>1</v>
      </c>
      <c r="G57" s="211"/>
      <c r="H57" s="212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ht="24.15" customHeight="1" x14ac:dyDescent="0.3">
      <c r="B58" s="207" t="s">
        <v>1191</v>
      </c>
      <c r="C58" s="208"/>
      <c r="D58" s="209" t="s">
        <v>2353</v>
      </c>
      <c r="E58" s="210" t="s">
        <v>632</v>
      </c>
      <c r="F58" s="207">
        <v>1</v>
      </c>
      <c r="G58" s="211"/>
      <c r="H58" s="212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ht="24.15" customHeight="1" x14ac:dyDescent="0.3">
      <c r="B59" s="207" t="s">
        <v>1192</v>
      </c>
      <c r="C59" s="208"/>
      <c r="D59" s="209" t="s">
        <v>2354</v>
      </c>
      <c r="E59" s="210" t="s">
        <v>632</v>
      </c>
      <c r="F59" s="207">
        <v>1</v>
      </c>
      <c r="G59" s="211"/>
      <c r="H59" s="212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ht="24.15" customHeight="1" x14ac:dyDescent="0.3">
      <c r="B60" s="207" t="s">
        <v>1193</v>
      </c>
      <c r="C60" s="208"/>
      <c r="D60" s="209" t="s">
        <v>2355</v>
      </c>
      <c r="E60" s="210" t="s">
        <v>632</v>
      </c>
      <c r="F60" s="207">
        <v>1</v>
      </c>
      <c r="G60" s="211"/>
      <c r="H60" s="212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ht="24.15" customHeight="1" x14ac:dyDescent="0.3">
      <c r="B61" s="207" t="s">
        <v>1194</v>
      </c>
      <c r="C61" s="208"/>
      <c r="D61" s="209" t="s">
        <v>2356</v>
      </c>
      <c r="E61" s="210" t="s">
        <v>632</v>
      </c>
      <c r="F61" s="207">
        <v>1</v>
      </c>
      <c r="G61" s="211"/>
      <c r="H61" s="212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ht="24.15" customHeight="1" x14ac:dyDescent="0.3">
      <c r="B62" s="207" t="s">
        <v>1195</v>
      </c>
      <c r="C62" s="208"/>
      <c r="D62" s="209" t="s">
        <v>2357</v>
      </c>
      <c r="E62" s="210" t="s">
        <v>632</v>
      </c>
      <c r="F62" s="207">
        <v>1</v>
      </c>
      <c r="G62" s="211"/>
      <c r="H62" s="212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ht="24.15" customHeight="1" x14ac:dyDescent="0.3">
      <c r="B63" s="207" t="s">
        <v>1196</v>
      </c>
      <c r="C63" s="208"/>
      <c r="D63" s="209" t="s">
        <v>2358</v>
      </c>
      <c r="E63" s="210" t="s">
        <v>632</v>
      </c>
      <c r="F63" s="207">
        <v>1</v>
      </c>
      <c r="G63" s="211"/>
      <c r="H63" s="212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ht="24.15" customHeight="1" x14ac:dyDescent="0.3">
      <c r="B64" s="207" t="s">
        <v>1197</v>
      </c>
      <c r="C64" s="208"/>
      <c r="D64" s="209" t="s">
        <v>2359</v>
      </c>
      <c r="E64" s="210" t="s">
        <v>632</v>
      </c>
      <c r="F64" s="207">
        <v>1</v>
      </c>
      <c r="G64" s="211"/>
      <c r="H64" s="212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ht="24.15" customHeight="1" x14ac:dyDescent="0.3">
      <c r="B65" s="207" t="s">
        <v>1198</v>
      </c>
      <c r="C65" s="208"/>
      <c r="D65" s="209" t="s">
        <v>2360</v>
      </c>
      <c r="E65" s="210" t="s">
        <v>632</v>
      </c>
      <c r="F65" s="207">
        <v>1</v>
      </c>
      <c r="G65" s="211"/>
      <c r="H65" s="212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ht="24.15" customHeight="1" x14ac:dyDescent="0.3">
      <c r="B66" s="207" t="s">
        <v>1199</v>
      </c>
      <c r="C66" s="208"/>
      <c r="D66" s="209" t="s">
        <v>2361</v>
      </c>
      <c r="E66" s="210" t="s">
        <v>632</v>
      </c>
      <c r="F66" s="207">
        <v>1</v>
      </c>
      <c r="G66" s="211"/>
      <c r="H66" s="212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ht="24.15" customHeight="1" x14ac:dyDescent="0.3">
      <c r="B67" s="207" t="s">
        <v>1200</v>
      </c>
      <c r="C67" s="208"/>
      <c r="D67" s="209" t="s">
        <v>2362</v>
      </c>
      <c r="E67" s="210" t="s">
        <v>632</v>
      </c>
      <c r="F67" s="207">
        <v>1</v>
      </c>
      <c r="G67" s="211"/>
      <c r="H67" s="212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ht="24.15" customHeight="1" x14ac:dyDescent="0.3">
      <c r="B68" s="207" t="s">
        <v>1201</v>
      </c>
      <c r="C68" s="208"/>
      <c r="D68" s="209" t="s">
        <v>2363</v>
      </c>
      <c r="E68" s="210" t="s">
        <v>632</v>
      </c>
      <c r="F68" s="207">
        <v>1</v>
      </c>
      <c r="G68" s="211"/>
      <c r="H68" s="21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ht="24.15" customHeight="1" x14ac:dyDescent="0.3">
      <c r="B69" s="207" t="s">
        <v>1202</v>
      </c>
      <c r="C69" s="208"/>
      <c r="D69" s="209" t="s">
        <v>2364</v>
      </c>
      <c r="E69" s="210" t="s">
        <v>632</v>
      </c>
      <c r="F69" s="207">
        <v>1</v>
      </c>
      <c r="G69" s="211"/>
      <c r="H69" s="212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ht="24.15" customHeight="1" x14ac:dyDescent="0.3">
      <c r="B70" s="207" t="s">
        <v>1203</v>
      </c>
      <c r="C70" s="208"/>
      <c r="D70" s="209" t="s">
        <v>2365</v>
      </c>
      <c r="E70" s="210" t="s">
        <v>632</v>
      </c>
      <c r="F70" s="207">
        <v>1</v>
      </c>
      <c r="G70" s="211"/>
      <c r="H70" s="212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ht="24.15" customHeight="1" x14ac:dyDescent="0.3">
      <c r="B71" s="207" t="s">
        <v>1204</v>
      </c>
      <c r="C71" s="208"/>
      <c r="D71" s="209" t="s">
        <v>2366</v>
      </c>
      <c r="E71" s="210" t="s">
        <v>632</v>
      </c>
      <c r="F71" s="207">
        <v>1</v>
      </c>
      <c r="G71" s="211"/>
      <c r="H71" s="212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ht="24.15" customHeight="1" x14ac:dyDescent="0.3">
      <c r="B72" s="207" t="s">
        <v>1205</v>
      </c>
      <c r="C72" s="208"/>
      <c r="D72" s="209" t="s">
        <v>2367</v>
      </c>
      <c r="E72" s="210" t="s">
        <v>632</v>
      </c>
      <c r="F72" s="207">
        <v>1</v>
      </c>
      <c r="G72" s="211"/>
      <c r="H72" s="212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ht="24.15" customHeight="1" x14ac:dyDescent="0.3">
      <c r="B73" s="207" t="s">
        <v>1206</v>
      </c>
      <c r="C73" s="208"/>
      <c r="D73" s="209" t="s">
        <v>2368</v>
      </c>
      <c r="E73" s="210" t="s">
        <v>632</v>
      </c>
      <c r="F73" s="207">
        <v>1</v>
      </c>
      <c r="G73" s="211"/>
      <c r="H73" s="212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ht="24.15" customHeight="1" x14ac:dyDescent="0.3">
      <c r="B74" s="207" t="s">
        <v>1207</v>
      </c>
      <c r="C74" s="208"/>
      <c r="D74" s="209" t="s">
        <v>2369</v>
      </c>
      <c r="E74" s="210" t="s">
        <v>632</v>
      </c>
      <c r="F74" s="207">
        <v>1</v>
      </c>
      <c r="G74" s="211"/>
      <c r="H74" s="212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ht="24.15" customHeight="1" x14ac:dyDescent="0.3">
      <c r="B75" s="207" t="s">
        <v>1208</v>
      </c>
      <c r="C75" s="208"/>
      <c r="D75" s="209" t="s">
        <v>2370</v>
      </c>
      <c r="E75" s="210" t="s">
        <v>632</v>
      </c>
      <c r="F75" s="207">
        <v>1</v>
      </c>
      <c r="G75" s="211"/>
      <c r="H75" s="212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ht="24.15" customHeight="1" x14ac:dyDescent="0.3">
      <c r="B76" s="207" t="s">
        <v>1209</v>
      </c>
      <c r="C76" s="208"/>
      <c r="D76" s="209" t="s">
        <v>2371</v>
      </c>
      <c r="E76" s="210" t="s">
        <v>632</v>
      </c>
      <c r="F76" s="207">
        <v>1</v>
      </c>
      <c r="G76" s="211"/>
      <c r="H76" s="212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ht="24.15" customHeight="1" x14ac:dyDescent="0.3">
      <c r="B77" s="207" t="s">
        <v>1210</v>
      </c>
      <c r="C77" s="208"/>
      <c r="D77" s="209" t="s">
        <v>2372</v>
      </c>
      <c r="E77" s="210" t="s">
        <v>632</v>
      </c>
      <c r="F77" s="207">
        <v>1</v>
      </c>
      <c r="G77" s="211"/>
      <c r="H77" s="212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ht="24.15" customHeight="1" x14ac:dyDescent="0.3">
      <c r="B78" s="207" t="s">
        <v>1211</v>
      </c>
      <c r="C78" s="208"/>
      <c r="D78" s="209" t="s">
        <v>2373</v>
      </c>
      <c r="E78" s="210" t="s">
        <v>632</v>
      </c>
      <c r="F78" s="207">
        <v>1</v>
      </c>
      <c r="G78" s="211"/>
      <c r="H78" s="212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ht="24.15" customHeight="1" x14ac:dyDescent="0.3">
      <c r="B79" s="207" t="s">
        <v>1212</v>
      </c>
      <c r="C79" s="208"/>
      <c r="D79" s="209" t="s">
        <v>2374</v>
      </c>
      <c r="E79" s="210" t="s">
        <v>632</v>
      </c>
      <c r="F79" s="207">
        <v>1</v>
      </c>
      <c r="G79" s="211"/>
      <c r="H79" s="212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ht="24.15" customHeight="1" x14ac:dyDescent="0.3">
      <c r="B80" s="207" t="s">
        <v>1213</v>
      </c>
      <c r="C80" s="208"/>
      <c r="D80" s="209" t="s">
        <v>2375</v>
      </c>
      <c r="E80" s="210" t="s">
        <v>632</v>
      </c>
      <c r="F80" s="207">
        <v>1</v>
      </c>
      <c r="G80" s="211"/>
      <c r="H80" s="212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2:22" ht="24.15" customHeight="1" x14ac:dyDescent="0.3">
      <c r="B81" s="207" t="s">
        <v>1214</v>
      </c>
      <c r="C81" s="208"/>
      <c r="D81" s="209" t="s">
        <v>2376</v>
      </c>
      <c r="E81" s="210" t="s">
        <v>632</v>
      </c>
      <c r="F81" s="207">
        <v>1</v>
      </c>
      <c r="G81" s="211"/>
      <c r="H81" s="212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2:22" ht="24.15" customHeight="1" x14ac:dyDescent="0.3">
      <c r="B82" s="207" t="s">
        <v>1215</v>
      </c>
      <c r="C82" s="208"/>
      <c r="D82" s="209" t="s">
        <v>2377</v>
      </c>
      <c r="E82" s="210" t="s">
        <v>632</v>
      </c>
      <c r="F82" s="207">
        <v>1</v>
      </c>
      <c r="G82" s="211"/>
      <c r="H82" s="212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2:22" ht="24.15" customHeight="1" x14ac:dyDescent="0.3">
      <c r="B83" s="207" t="s">
        <v>1216</v>
      </c>
      <c r="C83" s="208"/>
      <c r="D83" s="209" t="s">
        <v>2378</v>
      </c>
      <c r="E83" s="210" t="s">
        <v>632</v>
      </c>
      <c r="F83" s="207">
        <v>1</v>
      </c>
      <c r="G83" s="211"/>
      <c r="H83" s="212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2:22" ht="24.15" customHeight="1" x14ac:dyDescent="0.3">
      <c r="B84" s="207" t="s">
        <v>1217</v>
      </c>
      <c r="C84" s="208"/>
      <c r="D84" s="209" t="s">
        <v>2379</v>
      </c>
      <c r="E84" s="210" t="s">
        <v>632</v>
      </c>
      <c r="F84" s="207">
        <v>1</v>
      </c>
      <c r="G84" s="211"/>
      <c r="H84" s="212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2:22" ht="24.15" customHeight="1" x14ac:dyDescent="0.3">
      <c r="B85" s="207" t="s">
        <v>1218</v>
      </c>
      <c r="C85" s="208"/>
      <c r="D85" s="209" t="s">
        <v>2380</v>
      </c>
      <c r="E85" s="210" t="s">
        <v>632</v>
      </c>
      <c r="F85" s="207">
        <v>1</v>
      </c>
      <c r="G85" s="211"/>
      <c r="H85" s="212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2:22" ht="24.15" customHeight="1" x14ac:dyDescent="0.3">
      <c r="B86" s="207" t="s">
        <v>1219</v>
      </c>
      <c r="C86" s="208"/>
      <c r="D86" s="209" t="s">
        <v>2381</v>
      </c>
      <c r="E86" s="210" t="s">
        <v>632</v>
      </c>
      <c r="F86" s="207">
        <v>1</v>
      </c>
      <c r="G86" s="211"/>
      <c r="H86" s="212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2:22" ht="24.15" customHeight="1" x14ac:dyDescent="0.3">
      <c r="B87" s="207" t="s">
        <v>1220</v>
      </c>
      <c r="C87" s="208"/>
      <c r="D87" s="209" t="s">
        <v>2382</v>
      </c>
      <c r="E87" s="210" t="s">
        <v>632</v>
      </c>
      <c r="F87" s="207">
        <v>1</v>
      </c>
      <c r="G87" s="211"/>
      <c r="H87" s="212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2:22" ht="24.15" customHeight="1" x14ac:dyDescent="0.3">
      <c r="B88" s="207" t="s">
        <v>1221</v>
      </c>
      <c r="C88" s="208"/>
      <c r="D88" s="209" t="s">
        <v>2383</v>
      </c>
      <c r="E88" s="210" t="s">
        <v>632</v>
      </c>
      <c r="F88" s="207">
        <v>1</v>
      </c>
      <c r="G88" s="211"/>
      <c r="H88" s="212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2:22" ht="24.15" customHeight="1" x14ac:dyDescent="0.3">
      <c r="B89" s="207" t="s">
        <v>1222</v>
      </c>
      <c r="C89" s="208"/>
      <c r="D89" s="209" t="s">
        <v>2384</v>
      </c>
      <c r="E89" s="210" t="s">
        <v>632</v>
      </c>
      <c r="F89" s="207">
        <v>1</v>
      </c>
      <c r="G89" s="211"/>
      <c r="H89" s="212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2:22" ht="24.15" customHeight="1" x14ac:dyDescent="0.3">
      <c r="B90" s="207" t="s">
        <v>1223</v>
      </c>
      <c r="C90" s="208"/>
      <c r="D90" s="209" t="s">
        <v>2385</v>
      </c>
      <c r="E90" s="210" t="s">
        <v>632</v>
      </c>
      <c r="F90" s="207">
        <v>1</v>
      </c>
      <c r="G90" s="211"/>
      <c r="H90" s="212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2:22" ht="24.15" customHeight="1" x14ac:dyDescent="0.3">
      <c r="B91" s="207" t="s">
        <v>1224</v>
      </c>
      <c r="C91" s="208"/>
      <c r="D91" s="209" t="s">
        <v>2386</v>
      </c>
      <c r="E91" s="210" t="s">
        <v>632</v>
      </c>
      <c r="F91" s="207">
        <v>1</v>
      </c>
      <c r="G91" s="211"/>
      <c r="H91" s="212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2:22" ht="24.15" customHeight="1" x14ac:dyDescent="0.3">
      <c r="B92" s="207" t="s">
        <v>1225</v>
      </c>
      <c r="C92" s="208"/>
      <c r="D92" s="209" t="s">
        <v>2387</v>
      </c>
      <c r="E92" s="210" t="s">
        <v>632</v>
      </c>
      <c r="F92" s="207">
        <v>1</v>
      </c>
      <c r="G92" s="211"/>
      <c r="H92" s="212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2:22" ht="24.15" customHeight="1" x14ac:dyDescent="0.3">
      <c r="B93" s="207" t="s">
        <v>1226</v>
      </c>
      <c r="C93" s="208"/>
      <c r="D93" s="209" t="s">
        <v>2388</v>
      </c>
      <c r="E93" s="210" t="s">
        <v>632</v>
      </c>
      <c r="F93" s="207">
        <v>1</v>
      </c>
      <c r="G93" s="211"/>
      <c r="H93" s="212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2:22" ht="24.15" customHeight="1" x14ac:dyDescent="0.3">
      <c r="B94" s="207" t="s">
        <v>1227</v>
      </c>
      <c r="C94" s="208"/>
      <c r="D94" s="209" t="s">
        <v>2389</v>
      </c>
      <c r="E94" s="210" t="s">
        <v>632</v>
      </c>
      <c r="F94" s="207">
        <v>1</v>
      </c>
      <c r="G94" s="211"/>
      <c r="H94" s="212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2:22" ht="24.15" customHeight="1" x14ac:dyDescent="0.3">
      <c r="B95" s="207" t="s">
        <v>1228</v>
      </c>
      <c r="C95" s="208"/>
      <c r="D95" s="209" t="s">
        <v>2390</v>
      </c>
      <c r="E95" s="210" t="s">
        <v>632</v>
      </c>
      <c r="F95" s="207">
        <v>1</v>
      </c>
      <c r="G95" s="211"/>
      <c r="H95" s="212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2:22" ht="24.15" customHeight="1" x14ac:dyDescent="0.3">
      <c r="B96" s="207" t="s">
        <v>1229</v>
      </c>
      <c r="C96" s="208"/>
      <c r="D96" s="209" t="s">
        <v>2391</v>
      </c>
      <c r="E96" s="210" t="s">
        <v>632</v>
      </c>
      <c r="F96" s="207">
        <v>1</v>
      </c>
      <c r="G96" s="211"/>
      <c r="H96" s="212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2:22" ht="24.15" customHeight="1" x14ac:dyDescent="0.3">
      <c r="B97" s="207" t="s">
        <v>1230</v>
      </c>
      <c r="C97" s="208"/>
      <c r="D97" s="209" t="s">
        <v>2392</v>
      </c>
      <c r="E97" s="210" t="s">
        <v>632</v>
      </c>
      <c r="F97" s="207">
        <v>1</v>
      </c>
      <c r="G97" s="211"/>
      <c r="H97" s="212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2:22" ht="24.15" customHeight="1" thickBot="1" x14ac:dyDescent="0.35">
      <c r="B98" s="207"/>
      <c r="C98" s="208"/>
      <c r="D98" s="214"/>
      <c r="E98" s="210"/>
      <c r="F98" s="207"/>
      <c r="G98" s="211"/>
      <c r="H98" s="212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2:22" ht="24.15" customHeight="1" thickBot="1" x14ac:dyDescent="0.3">
      <c r="B99" s="215" t="s">
        <v>967</v>
      </c>
      <c r="C99" s="215"/>
      <c r="D99" s="215"/>
      <c r="E99" s="215"/>
      <c r="F99" s="215"/>
      <c r="G99" s="216"/>
      <c r="H99" s="21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</sheetData>
  <mergeCells count="2">
    <mergeCell ref="B2:H2"/>
    <mergeCell ref="E3:F3"/>
  </mergeCells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8" fitToHeight="0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D897F-6015-46D7-9153-ADCCE26E0AFF}">
  <sheetPr>
    <tabColor theme="4" tint="0.39997558519241921"/>
    <pageSetUpPr fitToPage="1"/>
  </sheetPr>
  <dimension ref="B1:V99"/>
  <sheetViews>
    <sheetView view="pageBreakPreview" zoomScaleNormal="70" zoomScaleSheetLayoutView="10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1" style="5" customWidth="1"/>
    <col min="4" max="4" width="52.6640625" style="5" customWidth="1"/>
    <col min="5" max="5" width="8.88671875" style="5" customWidth="1"/>
    <col min="6" max="6" width="7.6640625" style="5" customWidth="1"/>
    <col min="7" max="7" width="14.33203125" style="5" customWidth="1"/>
    <col min="8" max="8" width="19" style="5" customWidth="1"/>
    <col min="9" max="22" width="9.109375" style="225"/>
    <col min="23" max="16384" width="9.109375" style="5"/>
  </cols>
  <sheetData>
    <row r="1" spans="2:22" ht="17.399999999999999" x14ac:dyDescent="0.3">
      <c r="B1" s="1"/>
      <c r="C1" s="1"/>
      <c r="D1" s="197"/>
      <c r="E1" s="198"/>
      <c r="F1" s="198"/>
      <c r="G1" s="193"/>
    </row>
    <row r="2" spans="2:22" ht="24.6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2:22" ht="15" customHeight="1" x14ac:dyDescent="0.3">
      <c r="B3" s="1" t="s">
        <v>618</v>
      </c>
      <c r="D3" s="1" t="str">
        <f>[1]SUMMARY!D4</f>
        <v>SCMU3-2526-0191-HO</v>
      </c>
      <c r="E3" s="381" t="s">
        <v>1</v>
      </c>
      <c r="F3" s="382"/>
      <c r="G3" s="199" t="str">
        <f>'SCHED 1B-1_AN'!G3</f>
        <v>ALFRED NZO DISTRICT</v>
      </c>
    </row>
    <row r="4" spans="2:22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67" t="str">
        <f>[1]SUMMARY!F5</f>
        <v xml:space="preserve">Cluster 1 </v>
      </c>
    </row>
    <row r="5" spans="2:22" x14ac:dyDescent="0.25">
      <c r="B5" s="1"/>
      <c r="C5" s="1"/>
      <c r="D5" s="1"/>
      <c r="E5" s="1"/>
      <c r="F5" s="1"/>
      <c r="G5" s="193"/>
    </row>
    <row r="6" spans="2:22" s="200" customFormat="1" ht="15" customHeight="1" x14ac:dyDescent="0.25">
      <c r="B6" s="200" t="s">
        <v>1833</v>
      </c>
      <c r="D6" s="200" t="s">
        <v>1825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</row>
    <row r="7" spans="2:22" ht="6" customHeight="1" thickBot="1" x14ac:dyDescent="0.3">
      <c r="B7" s="201"/>
      <c r="C7" s="201"/>
      <c r="D7" s="201"/>
      <c r="E7" s="201"/>
      <c r="F7" s="201"/>
      <c r="G7" s="193"/>
    </row>
    <row r="8" spans="2:22" s="183" customFormat="1" ht="39" customHeight="1" thickBot="1" x14ac:dyDescent="0.35">
      <c r="B8" s="202" t="s">
        <v>622</v>
      </c>
      <c r="C8" s="202" t="s">
        <v>623</v>
      </c>
      <c r="D8" s="202" t="s">
        <v>4</v>
      </c>
      <c r="E8" s="202" t="s">
        <v>624</v>
      </c>
      <c r="F8" s="202" t="s">
        <v>625</v>
      </c>
      <c r="G8" s="202" t="s">
        <v>626</v>
      </c>
      <c r="H8" s="202" t="s">
        <v>627</v>
      </c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</row>
    <row r="9" spans="2:22" s="183" customFormat="1" ht="39.6" x14ac:dyDescent="0.3">
      <c r="B9" s="219">
        <v>4</v>
      </c>
      <c r="C9" s="219" t="s">
        <v>1834</v>
      </c>
      <c r="D9" s="228" t="s">
        <v>1835</v>
      </c>
      <c r="E9" s="219"/>
      <c r="F9" s="219"/>
      <c r="G9" s="229"/>
      <c r="H9" s="229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</row>
    <row r="10" spans="2:22" s="183" customFormat="1" ht="24.9" customHeight="1" x14ac:dyDescent="0.3">
      <c r="B10" s="207" t="s">
        <v>1313</v>
      </c>
      <c r="C10" s="208"/>
      <c r="D10" s="209" t="s">
        <v>2306</v>
      </c>
      <c r="E10" s="210" t="s">
        <v>632</v>
      </c>
      <c r="F10" s="207">
        <v>1</v>
      </c>
      <c r="G10" s="211"/>
      <c r="H10" s="212"/>
    </row>
    <row r="11" spans="2:22" s="183" customFormat="1" ht="24.9" customHeight="1" x14ac:dyDescent="0.3">
      <c r="B11" s="207" t="s">
        <v>1314</v>
      </c>
      <c r="C11" s="208"/>
      <c r="D11" s="209" t="s">
        <v>2307</v>
      </c>
      <c r="E11" s="210" t="s">
        <v>632</v>
      </c>
      <c r="F11" s="207">
        <v>1</v>
      </c>
      <c r="G11" s="211"/>
      <c r="H11" s="212"/>
    </row>
    <row r="12" spans="2:22" s="183" customFormat="1" ht="24.9" customHeight="1" x14ac:dyDescent="0.3">
      <c r="B12" s="207" t="s">
        <v>1315</v>
      </c>
      <c r="C12" s="208"/>
      <c r="D12" s="213" t="s">
        <v>2308</v>
      </c>
      <c r="E12" s="210" t="s">
        <v>632</v>
      </c>
      <c r="F12" s="207">
        <v>1</v>
      </c>
      <c r="G12" s="211"/>
      <c r="H12" s="212"/>
    </row>
    <row r="13" spans="2:22" s="183" customFormat="1" ht="24.9" customHeight="1" x14ac:dyDescent="0.3">
      <c r="B13" s="207" t="s">
        <v>1316</v>
      </c>
      <c r="C13" s="208"/>
      <c r="D13" s="209" t="s">
        <v>2309</v>
      </c>
      <c r="E13" s="210" t="s">
        <v>632</v>
      </c>
      <c r="F13" s="207">
        <v>1</v>
      </c>
      <c r="G13" s="211"/>
      <c r="H13" s="212"/>
    </row>
    <row r="14" spans="2:22" s="183" customFormat="1" ht="24.9" customHeight="1" x14ac:dyDescent="0.3">
      <c r="B14" s="207" t="s">
        <v>1317</v>
      </c>
      <c r="C14" s="208"/>
      <c r="D14" s="209" t="s">
        <v>2310</v>
      </c>
      <c r="E14" s="210" t="s">
        <v>632</v>
      </c>
      <c r="F14" s="207">
        <v>1</v>
      </c>
      <c r="G14" s="211"/>
      <c r="H14" s="212"/>
    </row>
    <row r="15" spans="2:22" s="183" customFormat="1" ht="24.9" customHeight="1" x14ac:dyDescent="0.3">
      <c r="B15" s="207" t="s">
        <v>1318</v>
      </c>
      <c r="C15" s="208"/>
      <c r="D15" s="209" t="s">
        <v>2311</v>
      </c>
      <c r="E15" s="210" t="s">
        <v>632</v>
      </c>
      <c r="F15" s="207">
        <v>1</v>
      </c>
      <c r="G15" s="211"/>
      <c r="H15" s="212"/>
    </row>
    <row r="16" spans="2:22" s="183" customFormat="1" ht="24.9" customHeight="1" x14ac:dyDescent="0.3">
      <c r="B16" s="207" t="s">
        <v>1319</v>
      </c>
      <c r="C16" s="208"/>
      <c r="D16" s="209" t="s">
        <v>2312</v>
      </c>
      <c r="E16" s="210" t="s">
        <v>632</v>
      </c>
      <c r="F16" s="207">
        <v>1</v>
      </c>
      <c r="G16" s="211"/>
      <c r="H16" s="212"/>
    </row>
    <row r="17" spans="2:22" s="183" customFormat="1" ht="24.9" customHeight="1" x14ac:dyDescent="0.3">
      <c r="B17" s="207" t="s">
        <v>1320</v>
      </c>
      <c r="C17" s="208"/>
      <c r="D17" s="209" t="s">
        <v>2313</v>
      </c>
      <c r="E17" s="210" t="s">
        <v>632</v>
      </c>
      <c r="F17" s="207">
        <v>1</v>
      </c>
      <c r="G17" s="211"/>
      <c r="H17" s="212"/>
    </row>
    <row r="18" spans="2:22" s="183" customFormat="1" ht="24.9" customHeight="1" x14ac:dyDescent="0.3">
      <c r="B18" s="207" t="s">
        <v>1321</v>
      </c>
      <c r="C18" s="208"/>
      <c r="D18" s="209" t="s">
        <v>2314</v>
      </c>
      <c r="E18" s="210" t="s">
        <v>632</v>
      </c>
      <c r="F18" s="207">
        <v>1</v>
      </c>
      <c r="G18" s="211"/>
      <c r="H18" s="212"/>
    </row>
    <row r="19" spans="2:22" s="183" customFormat="1" ht="24.9" customHeight="1" x14ac:dyDescent="0.3">
      <c r="B19" s="207" t="s">
        <v>1322</v>
      </c>
      <c r="C19" s="208"/>
      <c r="D19" s="209" t="s">
        <v>2315</v>
      </c>
      <c r="E19" s="210" t="s">
        <v>632</v>
      </c>
      <c r="F19" s="207">
        <v>1</v>
      </c>
      <c r="G19" s="211"/>
      <c r="H19" s="212"/>
    </row>
    <row r="20" spans="2:22" s="183" customFormat="1" ht="24.9" customHeight="1" x14ac:dyDescent="0.3">
      <c r="B20" s="207" t="s">
        <v>1323</v>
      </c>
      <c r="C20" s="208"/>
      <c r="D20" s="209" t="s">
        <v>2316</v>
      </c>
      <c r="E20" s="210" t="s">
        <v>632</v>
      </c>
      <c r="F20" s="207">
        <v>1</v>
      </c>
      <c r="G20" s="211"/>
      <c r="H20" s="212"/>
    </row>
    <row r="21" spans="2:22" s="183" customFormat="1" ht="24.9" customHeight="1" x14ac:dyDescent="0.3">
      <c r="B21" s="207" t="s">
        <v>1324</v>
      </c>
      <c r="C21" s="208"/>
      <c r="D21" s="209" t="s">
        <v>2317</v>
      </c>
      <c r="E21" s="210" t="s">
        <v>632</v>
      </c>
      <c r="F21" s="207">
        <v>1</v>
      </c>
      <c r="G21" s="211"/>
      <c r="H21" s="212"/>
    </row>
    <row r="22" spans="2:22" s="183" customFormat="1" ht="24.9" customHeight="1" x14ac:dyDescent="0.3">
      <c r="B22" s="207" t="s">
        <v>1325</v>
      </c>
      <c r="C22" s="208"/>
      <c r="D22" s="209" t="s">
        <v>2318</v>
      </c>
      <c r="E22" s="210" t="s">
        <v>632</v>
      </c>
      <c r="F22" s="207">
        <v>1</v>
      </c>
      <c r="G22" s="211"/>
      <c r="H22" s="212"/>
    </row>
    <row r="23" spans="2:22" s="183" customFormat="1" ht="24.9" customHeight="1" x14ac:dyDescent="0.3">
      <c r="B23" s="207" t="s">
        <v>1326</v>
      </c>
      <c r="C23" s="208"/>
      <c r="D23" s="209" t="s">
        <v>2319</v>
      </c>
      <c r="E23" s="210" t="s">
        <v>632</v>
      </c>
      <c r="F23" s="207">
        <v>1</v>
      </c>
      <c r="G23" s="211"/>
      <c r="H23" s="212"/>
    </row>
    <row r="24" spans="2:22" s="183" customFormat="1" ht="24.9" customHeight="1" x14ac:dyDescent="0.3">
      <c r="B24" s="207" t="s">
        <v>1327</v>
      </c>
      <c r="C24" s="208"/>
      <c r="D24" s="209" t="s">
        <v>2320</v>
      </c>
      <c r="E24" s="210" t="s">
        <v>632</v>
      </c>
      <c r="F24" s="207">
        <v>1</v>
      </c>
      <c r="G24" s="211"/>
      <c r="H24" s="212"/>
    </row>
    <row r="25" spans="2:22" s="183" customFormat="1" ht="24.9" customHeight="1" x14ac:dyDescent="0.3">
      <c r="B25" s="207" t="s">
        <v>1328</v>
      </c>
      <c r="C25" s="208"/>
      <c r="D25" s="209" t="s">
        <v>2321</v>
      </c>
      <c r="E25" s="210" t="s">
        <v>632</v>
      </c>
      <c r="F25" s="207">
        <v>1</v>
      </c>
      <c r="G25" s="211"/>
      <c r="H25" s="212"/>
    </row>
    <row r="26" spans="2:22" s="183" customFormat="1" ht="24.9" customHeight="1" x14ac:dyDescent="0.3">
      <c r="B26" s="207" t="s">
        <v>1329</v>
      </c>
      <c r="C26" s="208"/>
      <c r="D26" s="209" t="s">
        <v>2322</v>
      </c>
      <c r="E26" s="210" t="s">
        <v>632</v>
      </c>
      <c r="F26" s="207">
        <v>1</v>
      </c>
      <c r="G26" s="211"/>
      <c r="H26" s="212"/>
    </row>
    <row r="27" spans="2:22" s="183" customFormat="1" ht="24.9" customHeight="1" x14ac:dyDescent="0.3">
      <c r="B27" s="207" t="s">
        <v>1330</v>
      </c>
      <c r="C27" s="208"/>
      <c r="D27" s="209" t="s">
        <v>2323</v>
      </c>
      <c r="E27" s="210" t="s">
        <v>632</v>
      </c>
      <c r="F27" s="207">
        <v>1</v>
      </c>
      <c r="G27" s="211"/>
      <c r="H27" s="212"/>
    </row>
    <row r="28" spans="2:22" ht="24.9" customHeight="1" x14ac:dyDescent="0.3">
      <c r="B28" s="207" t="s">
        <v>1331</v>
      </c>
      <c r="C28" s="208"/>
      <c r="D28" s="209" t="s">
        <v>2324</v>
      </c>
      <c r="E28" s="210" t="s">
        <v>632</v>
      </c>
      <c r="F28" s="207">
        <v>1</v>
      </c>
      <c r="G28" s="211"/>
      <c r="H28" s="2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2:22" ht="24.9" customHeight="1" x14ac:dyDescent="0.3">
      <c r="B29" s="207" t="s">
        <v>1332</v>
      </c>
      <c r="C29" s="208"/>
      <c r="D29" s="209" t="s">
        <v>2325</v>
      </c>
      <c r="E29" s="210" t="s">
        <v>632</v>
      </c>
      <c r="F29" s="207">
        <v>1</v>
      </c>
      <c r="G29" s="211"/>
      <c r="H29" s="212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 ht="24.9" customHeight="1" x14ac:dyDescent="0.3">
      <c r="B30" s="207" t="s">
        <v>1333</v>
      </c>
      <c r="C30" s="208"/>
      <c r="D30" s="209" t="s">
        <v>2326</v>
      </c>
      <c r="E30" s="210" t="s">
        <v>632</v>
      </c>
      <c r="F30" s="207">
        <v>1</v>
      </c>
      <c r="G30" s="211"/>
      <c r="H30" s="212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2:22" ht="24.9" customHeight="1" x14ac:dyDescent="0.3">
      <c r="B31" s="207" t="s">
        <v>1334</v>
      </c>
      <c r="C31" s="208"/>
      <c r="D31" s="209" t="s">
        <v>2327</v>
      </c>
      <c r="E31" s="210" t="s">
        <v>632</v>
      </c>
      <c r="F31" s="207">
        <v>1</v>
      </c>
      <c r="G31" s="211"/>
      <c r="H31" s="21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 ht="24.9" customHeight="1" x14ac:dyDescent="0.3">
      <c r="B32" s="207" t="s">
        <v>1335</v>
      </c>
      <c r="C32" s="208"/>
      <c r="D32" s="209" t="s">
        <v>2328</v>
      </c>
      <c r="E32" s="210" t="s">
        <v>632</v>
      </c>
      <c r="F32" s="207">
        <v>1</v>
      </c>
      <c r="G32" s="211"/>
      <c r="H32" s="212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ht="24.9" customHeight="1" x14ac:dyDescent="0.3">
      <c r="B33" s="207" t="s">
        <v>1336</v>
      </c>
      <c r="C33" s="208"/>
      <c r="D33" s="209" t="s">
        <v>2329</v>
      </c>
      <c r="E33" s="210" t="s">
        <v>632</v>
      </c>
      <c r="F33" s="207">
        <v>1</v>
      </c>
      <c r="G33" s="211"/>
      <c r="H33" s="212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ht="24.9" customHeight="1" x14ac:dyDescent="0.3">
      <c r="B34" s="207" t="s">
        <v>1337</v>
      </c>
      <c r="C34" s="208"/>
      <c r="D34" s="209" t="s">
        <v>2330</v>
      </c>
      <c r="E34" s="210" t="s">
        <v>632</v>
      </c>
      <c r="F34" s="207">
        <v>1</v>
      </c>
      <c r="G34" s="211"/>
      <c r="H34" s="212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ht="24.9" customHeight="1" x14ac:dyDescent="0.3">
      <c r="B35" s="207" t="s">
        <v>1338</v>
      </c>
      <c r="C35" s="208"/>
      <c r="D35" s="209" t="s">
        <v>2331</v>
      </c>
      <c r="E35" s="210" t="s">
        <v>632</v>
      </c>
      <c r="F35" s="207">
        <v>1</v>
      </c>
      <c r="G35" s="211"/>
      <c r="H35" s="212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ht="24.9" customHeight="1" x14ac:dyDescent="0.3">
      <c r="B36" s="207" t="s">
        <v>1339</v>
      </c>
      <c r="C36" s="208"/>
      <c r="D36" s="209" t="s">
        <v>2332</v>
      </c>
      <c r="E36" s="210" t="s">
        <v>632</v>
      </c>
      <c r="F36" s="207">
        <v>1</v>
      </c>
      <c r="G36" s="211"/>
      <c r="H36" s="212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ht="24.6" customHeight="1" x14ac:dyDescent="0.3">
      <c r="B37" s="207" t="s">
        <v>1340</v>
      </c>
      <c r="C37" s="208"/>
      <c r="D37" s="209" t="s">
        <v>2333</v>
      </c>
      <c r="E37" s="210" t="s">
        <v>632</v>
      </c>
      <c r="F37" s="207">
        <v>1</v>
      </c>
      <c r="G37" s="211"/>
      <c r="H37" s="212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24.6" customHeight="1" x14ac:dyDescent="0.3">
      <c r="B38" s="207" t="s">
        <v>1341</v>
      </c>
      <c r="C38" s="208"/>
      <c r="D38" s="209" t="s">
        <v>2334</v>
      </c>
      <c r="E38" s="210" t="s">
        <v>632</v>
      </c>
      <c r="F38" s="207">
        <v>1</v>
      </c>
      <c r="G38" s="211"/>
      <c r="H38" s="212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 ht="24.6" customHeight="1" x14ac:dyDescent="0.3">
      <c r="B39" s="207" t="s">
        <v>1342</v>
      </c>
      <c r="C39" s="208"/>
      <c r="D39" s="209" t="s">
        <v>2335</v>
      </c>
      <c r="E39" s="210" t="s">
        <v>632</v>
      </c>
      <c r="F39" s="207">
        <v>1</v>
      </c>
      <c r="G39" s="211"/>
      <c r="H39" s="212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 ht="24.6" customHeight="1" x14ac:dyDescent="0.3">
      <c r="B40" s="207" t="s">
        <v>1343</v>
      </c>
      <c r="C40" s="208"/>
      <c r="D40" s="209" t="s">
        <v>2336</v>
      </c>
      <c r="E40" s="210" t="s">
        <v>632</v>
      </c>
      <c r="F40" s="207">
        <v>1</v>
      </c>
      <c r="G40" s="211"/>
      <c r="H40" s="21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 ht="24.6" customHeight="1" x14ac:dyDescent="0.3">
      <c r="B41" s="207" t="s">
        <v>1344</v>
      </c>
      <c r="C41" s="208"/>
      <c r="D41" s="209" t="s">
        <v>2337</v>
      </c>
      <c r="E41" s="210" t="s">
        <v>632</v>
      </c>
      <c r="F41" s="207">
        <v>1</v>
      </c>
      <c r="G41" s="211"/>
      <c r="H41" s="212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 ht="24.6" customHeight="1" x14ac:dyDescent="0.3">
      <c r="B42" s="207" t="s">
        <v>1345</v>
      </c>
      <c r="C42" s="208"/>
      <c r="D42" s="209" t="s">
        <v>2338</v>
      </c>
      <c r="E42" s="210" t="s">
        <v>632</v>
      </c>
      <c r="F42" s="207">
        <v>1</v>
      </c>
      <c r="G42" s="211"/>
      <c r="H42" s="212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 ht="24.6" customHeight="1" x14ac:dyDescent="0.3">
      <c r="B43" s="207" t="s">
        <v>1346</v>
      </c>
      <c r="C43" s="208"/>
      <c r="D43" s="209" t="s">
        <v>2339</v>
      </c>
      <c r="E43" s="210" t="s">
        <v>632</v>
      </c>
      <c r="F43" s="207">
        <v>1</v>
      </c>
      <c r="G43" s="211"/>
      <c r="H43" s="212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 ht="24.6" customHeight="1" x14ac:dyDescent="0.3">
      <c r="B44" s="207" t="s">
        <v>1347</v>
      </c>
      <c r="C44" s="208"/>
      <c r="D44" s="209" t="s">
        <v>2340</v>
      </c>
      <c r="E44" s="210" t="s">
        <v>632</v>
      </c>
      <c r="F44" s="207">
        <v>1</v>
      </c>
      <c r="G44" s="211"/>
      <c r="H44" s="212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 ht="24.6" customHeight="1" x14ac:dyDescent="0.3">
      <c r="B45" s="207" t="s">
        <v>1348</v>
      </c>
      <c r="C45" s="208"/>
      <c r="D45" s="209" t="s">
        <v>2341</v>
      </c>
      <c r="E45" s="210" t="s">
        <v>632</v>
      </c>
      <c r="F45" s="207">
        <v>1</v>
      </c>
      <c r="G45" s="211"/>
      <c r="H45" s="212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 ht="24.6" customHeight="1" x14ac:dyDescent="0.3">
      <c r="B46" s="207" t="s">
        <v>1349</v>
      </c>
      <c r="C46" s="208"/>
      <c r="D46" s="209" t="s">
        <v>2342</v>
      </c>
      <c r="E46" s="210" t="s">
        <v>632</v>
      </c>
      <c r="F46" s="207">
        <v>1</v>
      </c>
      <c r="G46" s="211"/>
      <c r="H46" s="212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 ht="24.6" customHeight="1" x14ac:dyDescent="0.3">
      <c r="B47" s="207" t="s">
        <v>1350</v>
      </c>
      <c r="C47" s="208"/>
      <c r="D47" s="209" t="s">
        <v>2343</v>
      </c>
      <c r="E47" s="210" t="s">
        <v>632</v>
      </c>
      <c r="F47" s="207">
        <v>1</v>
      </c>
      <c r="G47" s="211"/>
      <c r="H47" s="212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 ht="24.6" customHeight="1" x14ac:dyDescent="0.3">
      <c r="B48" s="207" t="s">
        <v>1351</v>
      </c>
      <c r="C48" s="208"/>
      <c r="D48" s="209" t="s">
        <v>2344</v>
      </c>
      <c r="E48" s="210" t="s">
        <v>632</v>
      </c>
      <c r="F48" s="207">
        <v>1</v>
      </c>
      <c r="G48" s="211"/>
      <c r="H48" s="212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2" ht="24.6" customHeight="1" x14ac:dyDescent="0.3">
      <c r="B49" s="207" t="s">
        <v>1352</v>
      </c>
      <c r="C49" s="208"/>
      <c r="D49" s="209" t="s">
        <v>2345</v>
      </c>
      <c r="E49" s="210" t="s">
        <v>632</v>
      </c>
      <c r="F49" s="207">
        <v>1</v>
      </c>
      <c r="G49" s="211"/>
      <c r="H49" s="212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ht="24.6" customHeight="1" x14ac:dyDescent="0.3">
      <c r="B50" s="207" t="s">
        <v>1353</v>
      </c>
      <c r="C50" s="208"/>
      <c r="D50" s="209" t="s">
        <v>2346</v>
      </c>
      <c r="E50" s="210" t="s">
        <v>632</v>
      </c>
      <c r="F50" s="207">
        <v>1</v>
      </c>
      <c r="G50" s="211"/>
      <c r="H50" s="212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2:22" ht="24.6" customHeight="1" x14ac:dyDescent="0.3">
      <c r="B51" s="207" t="s">
        <v>1354</v>
      </c>
      <c r="C51" s="208"/>
      <c r="D51" s="209" t="s">
        <v>668</v>
      </c>
      <c r="E51" s="210" t="s">
        <v>632</v>
      </c>
      <c r="F51" s="207">
        <v>1</v>
      </c>
      <c r="G51" s="211"/>
      <c r="H51" s="212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2:22" ht="24.6" customHeight="1" x14ac:dyDescent="0.3">
      <c r="B52" s="207" t="s">
        <v>1355</v>
      </c>
      <c r="C52" s="208"/>
      <c r="D52" s="209" t="s">
        <v>2347</v>
      </c>
      <c r="E52" s="210" t="s">
        <v>632</v>
      </c>
      <c r="F52" s="207">
        <v>1</v>
      </c>
      <c r="G52" s="211"/>
      <c r="H52" s="212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2:22" ht="24.6" customHeight="1" x14ac:dyDescent="0.3">
      <c r="B53" s="207" t="s">
        <v>1356</v>
      </c>
      <c r="C53" s="208"/>
      <c r="D53" s="209" t="s">
        <v>2348</v>
      </c>
      <c r="E53" s="210" t="s">
        <v>632</v>
      </c>
      <c r="F53" s="207">
        <v>1</v>
      </c>
      <c r="G53" s="211"/>
      <c r="H53" s="212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2:22" ht="24.6" customHeight="1" x14ac:dyDescent="0.3">
      <c r="B54" s="207" t="s">
        <v>1357</v>
      </c>
      <c r="C54" s="208"/>
      <c r="D54" s="209" t="s">
        <v>2349</v>
      </c>
      <c r="E54" s="210" t="s">
        <v>632</v>
      </c>
      <c r="F54" s="207">
        <v>1</v>
      </c>
      <c r="G54" s="211"/>
      <c r="H54" s="212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2:22" ht="24.6" customHeight="1" x14ac:dyDescent="0.3">
      <c r="B55" s="207" t="s">
        <v>1358</v>
      </c>
      <c r="C55" s="208"/>
      <c r="D55" s="209" t="s">
        <v>2350</v>
      </c>
      <c r="E55" s="210" t="s">
        <v>632</v>
      </c>
      <c r="F55" s="207">
        <v>1</v>
      </c>
      <c r="G55" s="211"/>
      <c r="H55" s="212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2:22" ht="24.6" customHeight="1" x14ac:dyDescent="0.3">
      <c r="B56" s="207" t="s">
        <v>1359</v>
      </c>
      <c r="C56" s="208"/>
      <c r="D56" s="209" t="s">
        <v>2351</v>
      </c>
      <c r="E56" s="210" t="s">
        <v>632</v>
      </c>
      <c r="F56" s="207">
        <v>1</v>
      </c>
      <c r="G56" s="211"/>
      <c r="H56" s="212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2:22" ht="24.6" customHeight="1" x14ac:dyDescent="0.3">
      <c r="B57" s="207" t="s">
        <v>1360</v>
      </c>
      <c r="C57" s="208"/>
      <c r="D57" s="209" t="s">
        <v>2352</v>
      </c>
      <c r="E57" s="210" t="s">
        <v>632</v>
      </c>
      <c r="F57" s="207">
        <v>1</v>
      </c>
      <c r="G57" s="211"/>
      <c r="H57" s="212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2:22" ht="24.6" customHeight="1" x14ac:dyDescent="0.3">
      <c r="B58" s="207" t="s">
        <v>1361</v>
      </c>
      <c r="C58" s="208"/>
      <c r="D58" s="209" t="s">
        <v>2353</v>
      </c>
      <c r="E58" s="210" t="s">
        <v>632</v>
      </c>
      <c r="F58" s="207">
        <v>1</v>
      </c>
      <c r="G58" s="211"/>
      <c r="H58" s="212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2:22" ht="24.6" customHeight="1" x14ac:dyDescent="0.3">
      <c r="B59" s="207" t="s">
        <v>1362</v>
      </c>
      <c r="C59" s="208"/>
      <c r="D59" s="209" t="s">
        <v>2354</v>
      </c>
      <c r="E59" s="210" t="s">
        <v>632</v>
      </c>
      <c r="F59" s="207">
        <v>1</v>
      </c>
      <c r="G59" s="211"/>
      <c r="H59" s="212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2:22" ht="24.6" customHeight="1" x14ac:dyDescent="0.3">
      <c r="B60" s="207" t="s">
        <v>1363</v>
      </c>
      <c r="C60" s="208"/>
      <c r="D60" s="209" t="s">
        <v>2355</v>
      </c>
      <c r="E60" s="210" t="s">
        <v>632</v>
      </c>
      <c r="F60" s="207">
        <v>1</v>
      </c>
      <c r="G60" s="211"/>
      <c r="H60" s="212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2:22" ht="24.6" customHeight="1" x14ac:dyDescent="0.3">
      <c r="B61" s="207" t="s">
        <v>1364</v>
      </c>
      <c r="C61" s="208"/>
      <c r="D61" s="209" t="s">
        <v>2356</v>
      </c>
      <c r="E61" s="210" t="s">
        <v>632</v>
      </c>
      <c r="F61" s="207">
        <v>1</v>
      </c>
      <c r="G61" s="211"/>
      <c r="H61" s="212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2:22" ht="24.6" customHeight="1" x14ac:dyDescent="0.3">
      <c r="B62" s="207" t="s">
        <v>1365</v>
      </c>
      <c r="C62" s="208"/>
      <c r="D62" s="209" t="s">
        <v>2357</v>
      </c>
      <c r="E62" s="210" t="s">
        <v>632</v>
      </c>
      <c r="F62" s="207">
        <v>1</v>
      </c>
      <c r="G62" s="211"/>
      <c r="H62" s="212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2:22" ht="24.6" customHeight="1" x14ac:dyDescent="0.3">
      <c r="B63" s="207" t="s">
        <v>1366</v>
      </c>
      <c r="C63" s="208"/>
      <c r="D63" s="209" t="s">
        <v>2358</v>
      </c>
      <c r="E63" s="210" t="s">
        <v>632</v>
      </c>
      <c r="F63" s="207">
        <v>1</v>
      </c>
      <c r="G63" s="211"/>
      <c r="H63" s="212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2:22" ht="24.6" customHeight="1" x14ac:dyDescent="0.3">
      <c r="B64" s="207" t="s">
        <v>1367</v>
      </c>
      <c r="C64" s="208"/>
      <c r="D64" s="209" t="s">
        <v>2359</v>
      </c>
      <c r="E64" s="210" t="s">
        <v>632</v>
      </c>
      <c r="F64" s="207">
        <v>1</v>
      </c>
      <c r="G64" s="211"/>
      <c r="H64" s="212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2:22" ht="24.6" customHeight="1" x14ac:dyDescent="0.3">
      <c r="B65" s="207" t="s">
        <v>1368</v>
      </c>
      <c r="C65" s="208"/>
      <c r="D65" s="209" t="s">
        <v>2360</v>
      </c>
      <c r="E65" s="210" t="s">
        <v>632</v>
      </c>
      <c r="F65" s="207">
        <v>1</v>
      </c>
      <c r="G65" s="211"/>
      <c r="H65" s="212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2:22" ht="24.6" customHeight="1" x14ac:dyDescent="0.3">
      <c r="B66" s="207" t="s">
        <v>1369</v>
      </c>
      <c r="C66" s="208"/>
      <c r="D66" s="209" t="s">
        <v>2361</v>
      </c>
      <c r="E66" s="210" t="s">
        <v>632</v>
      </c>
      <c r="F66" s="207">
        <v>1</v>
      </c>
      <c r="G66" s="211"/>
      <c r="H66" s="212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2:22" ht="24.6" customHeight="1" x14ac:dyDescent="0.3">
      <c r="B67" s="207" t="s">
        <v>1370</v>
      </c>
      <c r="C67" s="208"/>
      <c r="D67" s="209" t="s">
        <v>2362</v>
      </c>
      <c r="E67" s="210" t="s">
        <v>632</v>
      </c>
      <c r="F67" s="207">
        <v>1</v>
      </c>
      <c r="G67" s="211"/>
      <c r="H67" s="212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2:22" ht="24.6" customHeight="1" x14ac:dyDescent="0.3">
      <c r="B68" s="207" t="s">
        <v>1371</v>
      </c>
      <c r="C68" s="208"/>
      <c r="D68" s="209" t="s">
        <v>2363</v>
      </c>
      <c r="E68" s="210" t="s">
        <v>632</v>
      </c>
      <c r="F68" s="207">
        <v>1</v>
      </c>
      <c r="G68" s="211"/>
      <c r="H68" s="21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2:22" ht="24.6" customHeight="1" x14ac:dyDescent="0.3">
      <c r="B69" s="207" t="s">
        <v>1372</v>
      </c>
      <c r="C69" s="208"/>
      <c r="D69" s="209" t="s">
        <v>2364</v>
      </c>
      <c r="E69" s="210" t="s">
        <v>632</v>
      </c>
      <c r="F69" s="207">
        <v>1</v>
      </c>
      <c r="G69" s="211"/>
      <c r="H69" s="212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2:22" ht="24.6" customHeight="1" x14ac:dyDescent="0.3">
      <c r="B70" s="207" t="s">
        <v>1373</v>
      </c>
      <c r="C70" s="208"/>
      <c r="D70" s="209" t="s">
        <v>2365</v>
      </c>
      <c r="E70" s="210" t="s">
        <v>632</v>
      </c>
      <c r="F70" s="207">
        <v>1</v>
      </c>
      <c r="G70" s="211"/>
      <c r="H70" s="212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2:22" ht="24.6" customHeight="1" x14ac:dyDescent="0.3">
      <c r="B71" s="207" t="s">
        <v>1374</v>
      </c>
      <c r="C71" s="208"/>
      <c r="D71" s="209" t="s">
        <v>2366</v>
      </c>
      <c r="E71" s="210" t="s">
        <v>632</v>
      </c>
      <c r="F71" s="207">
        <v>1</v>
      </c>
      <c r="G71" s="211"/>
      <c r="H71" s="212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2:22" ht="24.6" customHeight="1" x14ac:dyDescent="0.3">
      <c r="B72" s="207" t="s">
        <v>1375</v>
      </c>
      <c r="C72" s="208"/>
      <c r="D72" s="209" t="s">
        <v>2367</v>
      </c>
      <c r="E72" s="210" t="s">
        <v>632</v>
      </c>
      <c r="F72" s="207">
        <v>1</v>
      </c>
      <c r="G72" s="211"/>
      <c r="H72" s="212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2:22" ht="24.6" customHeight="1" x14ac:dyDescent="0.3">
      <c r="B73" s="207" t="s">
        <v>1376</v>
      </c>
      <c r="C73" s="208"/>
      <c r="D73" s="209" t="s">
        <v>2368</v>
      </c>
      <c r="E73" s="210" t="s">
        <v>632</v>
      </c>
      <c r="F73" s="207">
        <v>1</v>
      </c>
      <c r="G73" s="211"/>
      <c r="H73" s="212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2:22" ht="24.6" customHeight="1" x14ac:dyDescent="0.3">
      <c r="B74" s="207" t="s">
        <v>1377</v>
      </c>
      <c r="C74" s="208"/>
      <c r="D74" s="209" t="s">
        <v>2369</v>
      </c>
      <c r="E74" s="210" t="s">
        <v>632</v>
      </c>
      <c r="F74" s="207">
        <v>1</v>
      </c>
      <c r="G74" s="211"/>
      <c r="H74" s="212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2:22" ht="24.6" customHeight="1" x14ac:dyDescent="0.3">
      <c r="B75" s="207" t="s">
        <v>1378</v>
      </c>
      <c r="C75" s="208"/>
      <c r="D75" s="209" t="s">
        <v>2370</v>
      </c>
      <c r="E75" s="210" t="s">
        <v>632</v>
      </c>
      <c r="F75" s="207">
        <v>1</v>
      </c>
      <c r="G75" s="211"/>
      <c r="H75" s="212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2:22" ht="24.6" customHeight="1" x14ac:dyDescent="0.3">
      <c r="B76" s="207" t="s">
        <v>1379</v>
      </c>
      <c r="C76" s="208"/>
      <c r="D76" s="209" t="s">
        <v>2371</v>
      </c>
      <c r="E76" s="210" t="s">
        <v>632</v>
      </c>
      <c r="F76" s="207">
        <v>1</v>
      </c>
      <c r="G76" s="211"/>
      <c r="H76" s="212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2:22" ht="24.6" customHeight="1" x14ac:dyDescent="0.3">
      <c r="B77" s="207" t="s">
        <v>1380</v>
      </c>
      <c r="C77" s="208"/>
      <c r="D77" s="209" t="s">
        <v>2372</v>
      </c>
      <c r="E77" s="210" t="s">
        <v>632</v>
      </c>
      <c r="F77" s="207">
        <v>1</v>
      </c>
      <c r="G77" s="211"/>
      <c r="H77" s="212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2:22" ht="24.6" customHeight="1" x14ac:dyDescent="0.3">
      <c r="B78" s="207" t="s">
        <v>1381</v>
      </c>
      <c r="C78" s="208"/>
      <c r="D78" s="209" t="s">
        <v>2373</v>
      </c>
      <c r="E78" s="210" t="s">
        <v>632</v>
      </c>
      <c r="F78" s="207">
        <v>1</v>
      </c>
      <c r="G78" s="211"/>
      <c r="H78" s="212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2:22" ht="24.6" customHeight="1" x14ac:dyDescent="0.3">
      <c r="B79" s="207" t="s">
        <v>1382</v>
      </c>
      <c r="C79" s="208"/>
      <c r="D79" s="209" t="s">
        <v>2374</v>
      </c>
      <c r="E79" s="210" t="s">
        <v>632</v>
      </c>
      <c r="F79" s="207">
        <v>1</v>
      </c>
      <c r="G79" s="211"/>
      <c r="H79" s="212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2:22" ht="24.6" customHeight="1" x14ac:dyDescent="0.3">
      <c r="B80" s="207" t="s">
        <v>1383</v>
      </c>
      <c r="C80" s="208"/>
      <c r="D80" s="209" t="s">
        <v>2375</v>
      </c>
      <c r="E80" s="210" t="s">
        <v>632</v>
      </c>
      <c r="F80" s="207">
        <v>1</v>
      </c>
      <c r="G80" s="211"/>
      <c r="H80" s="212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2:22" ht="24.6" customHeight="1" x14ac:dyDescent="0.3">
      <c r="B81" s="207" t="s">
        <v>1384</v>
      </c>
      <c r="C81" s="208"/>
      <c r="D81" s="209" t="s">
        <v>2376</v>
      </c>
      <c r="E81" s="210" t="s">
        <v>632</v>
      </c>
      <c r="F81" s="207">
        <v>1</v>
      </c>
      <c r="G81" s="211"/>
      <c r="H81" s="212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2:22" ht="24.6" customHeight="1" x14ac:dyDescent="0.3">
      <c r="B82" s="207" t="s">
        <v>1385</v>
      </c>
      <c r="C82" s="208"/>
      <c r="D82" s="209" t="s">
        <v>2377</v>
      </c>
      <c r="E82" s="210" t="s">
        <v>632</v>
      </c>
      <c r="F82" s="207">
        <v>1</v>
      </c>
      <c r="G82" s="211"/>
      <c r="H82" s="212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2:22" ht="24.6" customHeight="1" x14ac:dyDescent="0.3">
      <c r="B83" s="207" t="s">
        <v>1386</v>
      </c>
      <c r="C83" s="208"/>
      <c r="D83" s="209" t="s">
        <v>2378</v>
      </c>
      <c r="E83" s="210" t="s">
        <v>632</v>
      </c>
      <c r="F83" s="207">
        <v>1</v>
      </c>
      <c r="G83" s="211"/>
      <c r="H83" s="212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2:22" ht="24.6" customHeight="1" x14ac:dyDescent="0.3">
      <c r="B84" s="207" t="s">
        <v>1387</v>
      </c>
      <c r="C84" s="208"/>
      <c r="D84" s="209" t="s">
        <v>2379</v>
      </c>
      <c r="E84" s="210" t="s">
        <v>632</v>
      </c>
      <c r="F84" s="207">
        <v>1</v>
      </c>
      <c r="G84" s="211"/>
      <c r="H84" s="212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2:22" ht="24.6" customHeight="1" x14ac:dyDescent="0.3">
      <c r="B85" s="207" t="s">
        <v>1388</v>
      </c>
      <c r="C85" s="208"/>
      <c r="D85" s="209" t="s">
        <v>2380</v>
      </c>
      <c r="E85" s="210" t="s">
        <v>632</v>
      </c>
      <c r="F85" s="207">
        <v>1</v>
      </c>
      <c r="G85" s="211"/>
      <c r="H85" s="212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2:22" ht="24.6" customHeight="1" x14ac:dyDescent="0.3">
      <c r="B86" s="207" t="s">
        <v>1389</v>
      </c>
      <c r="C86" s="208"/>
      <c r="D86" s="209" t="s">
        <v>2381</v>
      </c>
      <c r="E86" s="210" t="s">
        <v>632</v>
      </c>
      <c r="F86" s="207">
        <v>1</v>
      </c>
      <c r="G86" s="211"/>
      <c r="H86" s="212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2:22" ht="24.6" customHeight="1" x14ac:dyDescent="0.3">
      <c r="B87" s="207" t="s">
        <v>1390</v>
      </c>
      <c r="C87" s="208"/>
      <c r="D87" s="209" t="s">
        <v>2382</v>
      </c>
      <c r="E87" s="210" t="s">
        <v>632</v>
      </c>
      <c r="F87" s="207">
        <v>1</v>
      </c>
      <c r="G87" s="211"/>
      <c r="H87" s="212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2:22" ht="24.6" customHeight="1" x14ac:dyDescent="0.3">
      <c r="B88" s="207" t="s">
        <v>1391</v>
      </c>
      <c r="C88" s="208"/>
      <c r="D88" s="209" t="s">
        <v>2383</v>
      </c>
      <c r="E88" s="210" t="s">
        <v>632</v>
      </c>
      <c r="F88" s="207">
        <v>1</v>
      </c>
      <c r="G88" s="211"/>
      <c r="H88" s="212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2:22" ht="24.6" customHeight="1" x14ac:dyDescent="0.3">
      <c r="B89" s="207" t="s">
        <v>1392</v>
      </c>
      <c r="C89" s="208"/>
      <c r="D89" s="209" t="s">
        <v>2384</v>
      </c>
      <c r="E89" s="210" t="s">
        <v>632</v>
      </c>
      <c r="F89" s="207">
        <v>1</v>
      </c>
      <c r="G89" s="211"/>
      <c r="H89" s="212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2:22" ht="24.6" customHeight="1" x14ac:dyDescent="0.3">
      <c r="B90" s="207" t="s">
        <v>1393</v>
      </c>
      <c r="C90" s="208"/>
      <c r="D90" s="209" t="s">
        <v>2385</v>
      </c>
      <c r="E90" s="210" t="s">
        <v>632</v>
      </c>
      <c r="F90" s="207">
        <v>1</v>
      </c>
      <c r="G90" s="211"/>
      <c r="H90" s="212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2:22" ht="24.6" customHeight="1" x14ac:dyDescent="0.3">
      <c r="B91" s="207" t="s">
        <v>1394</v>
      </c>
      <c r="C91" s="208"/>
      <c r="D91" s="209" t="s">
        <v>2386</v>
      </c>
      <c r="E91" s="210" t="s">
        <v>632</v>
      </c>
      <c r="F91" s="207">
        <v>1</v>
      </c>
      <c r="G91" s="211"/>
      <c r="H91" s="212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2:22" ht="24.6" customHeight="1" x14ac:dyDescent="0.3">
      <c r="B92" s="207" t="s">
        <v>1395</v>
      </c>
      <c r="C92" s="208"/>
      <c r="D92" s="209" t="s">
        <v>2387</v>
      </c>
      <c r="E92" s="210" t="s">
        <v>632</v>
      </c>
      <c r="F92" s="207">
        <v>1</v>
      </c>
      <c r="G92" s="211"/>
      <c r="H92" s="212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2:22" ht="24.6" customHeight="1" x14ac:dyDescent="0.3">
      <c r="B93" s="207" t="s">
        <v>1396</v>
      </c>
      <c r="C93" s="208"/>
      <c r="D93" s="209" t="s">
        <v>2388</v>
      </c>
      <c r="E93" s="210" t="s">
        <v>632</v>
      </c>
      <c r="F93" s="207">
        <v>1</v>
      </c>
      <c r="G93" s="211"/>
      <c r="H93" s="212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2:22" ht="24.6" customHeight="1" x14ac:dyDescent="0.3">
      <c r="B94" s="207" t="s">
        <v>1397</v>
      </c>
      <c r="C94" s="208"/>
      <c r="D94" s="209" t="s">
        <v>2389</v>
      </c>
      <c r="E94" s="210" t="s">
        <v>632</v>
      </c>
      <c r="F94" s="207">
        <v>1</v>
      </c>
      <c r="G94" s="211"/>
      <c r="H94" s="212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2:22" ht="24.6" customHeight="1" x14ac:dyDescent="0.3">
      <c r="B95" s="207" t="s">
        <v>1398</v>
      </c>
      <c r="C95" s="208"/>
      <c r="D95" s="209" t="s">
        <v>2390</v>
      </c>
      <c r="E95" s="210" t="s">
        <v>632</v>
      </c>
      <c r="F95" s="207">
        <v>1</v>
      </c>
      <c r="G95" s="211"/>
      <c r="H95" s="212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2:22" ht="24.6" customHeight="1" x14ac:dyDescent="0.3">
      <c r="B96" s="207" t="s">
        <v>1399</v>
      </c>
      <c r="C96" s="208"/>
      <c r="D96" s="209" t="s">
        <v>2391</v>
      </c>
      <c r="E96" s="210" t="s">
        <v>632</v>
      </c>
      <c r="F96" s="207">
        <v>1</v>
      </c>
      <c r="G96" s="211"/>
      <c r="H96" s="212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2:22" ht="24.6" customHeight="1" x14ac:dyDescent="0.3">
      <c r="B97" s="207" t="s">
        <v>1400</v>
      </c>
      <c r="C97" s="208"/>
      <c r="D97" s="209" t="s">
        <v>2392</v>
      </c>
      <c r="E97" s="210" t="s">
        <v>632</v>
      </c>
      <c r="F97" s="207">
        <v>1</v>
      </c>
      <c r="G97" s="211"/>
      <c r="H97" s="212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2:22" ht="24.6" customHeight="1" thickBot="1" x14ac:dyDescent="0.35">
      <c r="B98" s="207"/>
      <c r="C98" s="208"/>
      <c r="D98" s="214"/>
      <c r="E98" s="210"/>
      <c r="F98" s="207"/>
      <c r="G98" s="211"/>
      <c r="H98" s="212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2:22" ht="24.6" customHeight="1" thickBot="1" x14ac:dyDescent="0.3">
      <c r="B99" s="215" t="s">
        <v>967</v>
      </c>
      <c r="C99" s="215"/>
      <c r="D99" s="215"/>
      <c r="E99" s="215"/>
      <c r="F99" s="215"/>
      <c r="G99" s="216"/>
      <c r="H99" s="21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</sheetData>
  <mergeCells count="2">
    <mergeCell ref="B2:H2"/>
    <mergeCell ref="E3:F3"/>
  </mergeCells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9" fitToHeight="0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2477-6570-43AB-9A9B-0239C88DF6C7}">
  <sheetPr>
    <tabColor theme="9" tint="0.39997558519241921"/>
    <pageSetUpPr fitToPage="1"/>
  </sheetPr>
  <dimension ref="B1:I251"/>
  <sheetViews>
    <sheetView view="pageBreakPreview" topLeftCell="A224" zoomScaleNormal="100" zoomScaleSheetLayoutView="100" workbookViewId="0">
      <selection activeCell="D26" sqref="D26"/>
    </sheetView>
  </sheetViews>
  <sheetFormatPr defaultColWidth="9.109375" defaultRowHeight="13.8" x14ac:dyDescent="0.25"/>
  <cols>
    <col min="1" max="1" width="1.109375" style="5" customWidth="1"/>
    <col min="2" max="2" width="9.6640625" style="5" customWidth="1"/>
    <col min="3" max="3" width="14" style="5" customWidth="1"/>
    <col min="4" max="4" width="52.6640625" style="5" customWidth="1"/>
    <col min="5" max="5" width="9.6640625" style="5" customWidth="1"/>
    <col min="6" max="6" width="11.88671875" style="5" customWidth="1"/>
    <col min="7" max="7" width="13" style="5" customWidth="1"/>
    <col min="8" max="8" width="12.6640625" style="5" customWidth="1"/>
    <col min="9" max="9" width="18.88671875" style="5" customWidth="1"/>
    <col min="10" max="16384" width="9.109375" style="5"/>
  </cols>
  <sheetData>
    <row r="1" spans="2:9" ht="17.399999999999999" x14ac:dyDescent="0.3">
      <c r="B1" s="1"/>
      <c r="C1" s="1"/>
      <c r="D1" s="197"/>
      <c r="E1" s="198"/>
      <c r="F1" s="198"/>
      <c r="G1" s="198"/>
      <c r="H1" s="193"/>
    </row>
    <row r="2" spans="2:9" ht="24.6" customHeight="1" x14ac:dyDescent="0.25">
      <c r="B2" s="349" t="str">
        <f>[1]SUMMARY!B2</f>
        <v>SCHEDULE MAINTENANCE OF FIRE DETECTION &amp; PREVENTION  EQUIPMENT AT CLUSTER ONE (1) – OR TAMBO AND ALFRED NZO DISTRICT – HEALTH FACILITIES (36 MONTHS)</v>
      </c>
      <c r="C2" s="349"/>
      <c r="D2" s="349"/>
      <c r="E2" s="349"/>
      <c r="F2" s="349"/>
      <c r="G2" s="349"/>
      <c r="H2" s="349"/>
    </row>
    <row r="3" spans="2:9" ht="15" customHeight="1" x14ac:dyDescent="0.3">
      <c r="B3" s="1" t="s">
        <v>618</v>
      </c>
      <c r="D3" s="1" t="s">
        <v>598</v>
      </c>
      <c r="E3" s="381" t="s">
        <v>1</v>
      </c>
      <c r="F3" s="381"/>
      <c r="G3" s="382"/>
      <c r="H3" s="167" t="str">
        <f>'SCHED 1B-1_AN'!G3</f>
        <v>ALFRED NZO DISTRICT</v>
      </c>
    </row>
    <row r="4" spans="2:9" ht="15" customHeight="1" x14ac:dyDescent="0.25">
      <c r="B4" s="1" t="s">
        <v>619</v>
      </c>
      <c r="D4" s="1" t="str">
        <f>[1]SUMMARY!D6</f>
        <v>Fire detection and prevention equipment</v>
      </c>
      <c r="E4" s="1"/>
      <c r="F4" s="1"/>
      <c r="G4" s="1"/>
      <c r="H4" s="167" t="str">
        <f>[1]SUMMARY!F5</f>
        <v xml:space="preserve">Cluster 1 </v>
      </c>
    </row>
    <row r="5" spans="2:9" ht="14.25" customHeight="1" x14ac:dyDescent="0.25">
      <c r="B5" s="1"/>
      <c r="C5" s="1"/>
      <c r="D5" s="1"/>
      <c r="E5" s="1"/>
      <c r="F5" s="1"/>
      <c r="G5" s="1"/>
      <c r="H5" s="193"/>
    </row>
    <row r="6" spans="2:9" s="200" customFormat="1" ht="15" customHeight="1" thickBot="1" x14ac:dyDescent="0.3">
      <c r="B6" s="200" t="s">
        <v>2394</v>
      </c>
      <c r="D6" s="230" t="s">
        <v>1837</v>
      </c>
    </row>
    <row r="7" spans="2:9" s="200" customFormat="1" ht="65.400000000000006" customHeight="1" thickBot="1" x14ac:dyDescent="0.3">
      <c r="B7" s="202" t="s">
        <v>622</v>
      </c>
      <c r="C7" s="202" t="s">
        <v>623</v>
      </c>
      <c r="D7" s="202" t="s">
        <v>4</v>
      </c>
      <c r="E7" s="202" t="s">
        <v>624</v>
      </c>
      <c r="F7" s="202" t="s">
        <v>1838</v>
      </c>
      <c r="G7" s="202" t="s">
        <v>1839</v>
      </c>
      <c r="H7" s="202" t="s">
        <v>626</v>
      </c>
      <c r="I7" s="202" t="s">
        <v>627</v>
      </c>
    </row>
    <row r="8" spans="2:9" s="200" customFormat="1" ht="70.5" customHeight="1" x14ac:dyDescent="0.25">
      <c r="B8" s="219">
        <v>1</v>
      </c>
      <c r="C8" s="219" t="s">
        <v>1654</v>
      </c>
      <c r="D8" s="231" t="s">
        <v>1841</v>
      </c>
      <c r="E8" s="205"/>
      <c r="F8" s="205"/>
      <c r="G8" s="205"/>
      <c r="H8" s="206"/>
      <c r="I8" s="206"/>
    </row>
    <row r="9" spans="2:9" s="200" customFormat="1" ht="30.75" customHeight="1" x14ac:dyDescent="0.25">
      <c r="B9" s="244">
        <v>1.1000000000000001</v>
      </c>
      <c r="C9" s="245"/>
      <c r="D9" s="246" t="s">
        <v>2395</v>
      </c>
      <c r="E9" s="247"/>
      <c r="F9" s="247"/>
      <c r="G9" s="247"/>
      <c r="H9" s="248"/>
      <c r="I9" s="248"/>
    </row>
    <row r="10" spans="2:9" s="200" customFormat="1" ht="43.5" customHeight="1" x14ac:dyDescent="0.25">
      <c r="B10" s="244"/>
      <c r="C10" s="245"/>
      <c r="D10" s="249" t="s">
        <v>1843</v>
      </c>
      <c r="E10" s="247"/>
      <c r="F10" s="247"/>
      <c r="G10" s="247"/>
      <c r="H10" s="248"/>
      <c r="I10" s="248"/>
    </row>
    <row r="11" spans="2:9" s="200" customFormat="1" ht="14.4" x14ac:dyDescent="0.3">
      <c r="B11" s="207" t="s">
        <v>1844</v>
      </c>
      <c r="C11" s="208"/>
      <c r="D11" s="209" t="s">
        <v>2355</v>
      </c>
      <c r="E11" s="210" t="s">
        <v>1845</v>
      </c>
      <c r="F11" s="210">
        <v>3</v>
      </c>
      <c r="G11" s="207">
        <v>3</v>
      </c>
      <c r="H11" s="211"/>
      <c r="I11" s="212"/>
    </row>
    <row r="12" spans="2:9" s="200" customFormat="1" ht="14.4" x14ac:dyDescent="0.3">
      <c r="B12" s="207" t="s">
        <v>1846</v>
      </c>
      <c r="C12" s="208"/>
      <c r="D12" s="209" t="s">
        <v>2396</v>
      </c>
      <c r="E12" s="210" t="s">
        <v>1845</v>
      </c>
      <c r="F12" s="210">
        <v>10</v>
      </c>
      <c r="G12" s="207">
        <v>3</v>
      </c>
      <c r="H12" s="211"/>
      <c r="I12" s="212"/>
    </row>
    <row r="13" spans="2:9" s="200" customFormat="1" ht="14.4" x14ac:dyDescent="0.3">
      <c r="B13" s="250"/>
      <c r="C13" s="251"/>
      <c r="D13" s="209"/>
      <c r="E13" s="210"/>
      <c r="F13" s="210"/>
      <c r="G13" s="207"/>
      <c r="H13" s="211"/>
      <c r="I13" s="212"/>
    </row>
    <row r="14" spans="2:9" s="200" customFormat="1" ht="14.4" x14ac:dyDescent="0.3">
      <c r="B14" s="250"/>
      <c r="C14" s="251"/>
      <c r="D14" s="209"/>
      <c r="E14" s="210"/>
      <c r="F14" s="210"/>
      <c r="G14" s="207"/>
      <c r="H14" s="211"/>
      <c r="I14" s="212"/>
    </row>
    <row r="15" spans="2:9" s="200" customFormat="1" ht="30.75" customHeight="1" x14ac:dyDescent="0.25">
      <c r="B15" s="244">
        <v>1.2</v>
      </c>
      <c r="C15" s="245"/>
      <c r="D15" s="246" t="s">
        <v>2397</v>
      </c>
      <c r="E15" s="247"/>
      <c r="F15" s="247"/>
      <c r="G15" s="247"/>
      <c r="H15" s="248"/>
      <c r="I15" s="248"/>
    </row>
    <row r="16" spans="2:9" ht="39.6" x14ac:dyDescent="0.25">
      <c r="B16" s="244"/>
      <c r="C16" s="245"/>
      <c r="D16" s="249" t="s">
        <v>1843</v>
      </c>
      <c r="E16" s="247"/>
      <c r="F16" s="247"/>
      <c r="G16" s="247"/>
      <c r="H16" s="248"/>
      <c r="I16" s="248"/>
    </row>
    <row r="17" spans="2:9" ht="14.4" x14ac:dyDescent="0.25">
      <c r="B17" s="244" t="s">
        <v>1850</v>
      </c>
      <c r="C17" s="252"/>
      <c r="D17" s="237" t="s">
        <v>2306</v>
      </c>
      <c r="E17" s="210" t="s">
        <v>1845</v>
      </c>
      <c r="F17" s="253">
        <v>10</v>
      </c>
      <c r="G17" s="207">
        <v>3</v>
      </c>
      <c r="H17" s="211"/>
      <c r="I17" s="212"/>
    </row>
    <row r="18" spans="2:9" ht="14.4" x14ac:dyDescent="0.25">
      <c r="B18" s="244" t="s">
        <v>1851</v>
      </c>
      <c r="C18" s="252"/>
      <c r="D18" s="237" t="s">
        <v>2307</v>
      </c>
      <c r="E18" s="210" t="s">
        <v>1845</v>
      </c>
      <c r="F18" s="253">
        <v>8</v>
      </c>
      <c r="G18" s="207">
        <v>3</v>
      </c>
      <c r="H18" s="211"/>
      <c r="I18" s="212"/>
    </row>
    <row r="19" spans="2:9" ht="14.4" x14ac:dyDescent="0.25">
      <c r="B19" s="244" t="s">
        <v>1852</v>
      </c>
      <c r="C19" s="252"/>
      <c r="D19" s="238" t="s">
        <v>2308</v>
      </c>
      <c r="E19" s="210" t="s">
        <v>1845</v>
      </c>
      <c r="F19" s="253">
        <v>9</v>
      </c>
      <c r="G19" s="207">
        <v>3</v>
      </c>
      <c r="H19" s="211"/>
      <c r="I19" s="212"/>
    </row>
    <row r="20" spans="2:9" ht="14.4" x14ac:dyDescent="0.25">
      <c r="B20" s="244" t="s">
        <v>1853</v>
      </c>
      <c r="C20" s="252"/>
      <c r="D20" s="237" t="s">
        <v>2309</v>
      </c>
      <c r="E20" s="210" t="s">
        <v>1845</v>
      </c>
      <c r="F20" s="253">
        <v>25</v>
      </c>
      <c r="G20" s="207">
        <v>3</v>
      </c>
      <c r="H20" s="211"/>
      <c r="I20" s="212"/>
    </row>
    <row r="21" spans="2:9" ht="14.4" x14ac:dyDescent="0.25">
      <c r="B21" s="244" t="s">
        <v>1854</v>
      </c>
      <c r="C21" s="252"/>
      <c r="D21" s="237" t="s">
        <v>2310</v>
      </c>
      <c r="E21" s="210" t="s">
        <v>1845</v>
      </c>
      <c r="F21" s="253">
        <v>9</v>
      </c>
      <c r="G21" s="207">
        <v>3</v>
      </c>
      <c r="H21" s="211"/>
      <c r="I21" s="212"/>
    </row>
    <row r="22" spans="2:9" ht="14.4" x14ac:dyDescent="0.25">
      <c r="B22" s="244" t="s">
        <v>1855</v>
      </c>
      <c r="C22" s="252"/>
      <c r="D22" s="237" t="s">
        <v>2311</v>
      </c>
      <c r="E22" s="210" t="s">
        <v>1845</v>
      </c>
      <c r="F22" s="253">
        <v>8</v>
      </c>
      <c r="G22" s="207">
        <v>3</v>
      </c>
      <c r="H22" s="211"/>
      <c r="I22" s="212"/>
    </row>
    <row r="23" spans="2:9" ht="14.4" x14ac:dyDescent="0.25">
      <c r="B23" s="244" t="s">
        <v>1856</v>
      </c>
      <c r="C23" s="252"/>
      <c r="D23" s="237" t="s">
        <v>2312</v>
      </c>
      <c r="E23" s="210" t="s">
        <v>1845</v>
      </c>
      <c r="F23" s="253">
        <v>7</v>
      </c>
      <c r="G23" s="207">
        <v>3</v>
      </c>
      <c r="H23" s="211"/>
      <c r="I23" s="212"/>
    </row>
    <row r="24" spans="2:9" ht="14.4" x14ac:dyDescent="0.25">
      <c r="B24" s="244" t="s">
        <v>1857</v>
      </c>
      <c r="C24" s="252"/>
      <c r="D24" s="237" t="s">
        <v>2313</v>
      </c>
      <c r="E24" s="210" t="s">
        <v>1845</v>
      </c>
      <c r="F24" s="253">
        <v>16</v>
      </c>
      <c r="G24" s="207">
        <v>3</v>
      </c>
      <c r="H24" s="211"/>
      <c r="I24" s="212"/>
    </row>
    <row r="25" spans="2:9" ht="14.4" x14ac:dyDescent="0.25">
      <c r="B25" s="244" t="s">
        <v>1858</v>
      </c>
      <c r="C25" s="252"/>
      <c r="D25" s="237" t="s">
        <v>2314</v>
      </c>
      <c r="E25" s="210" t="s">
        <v>1845</v>
      </c>
      <c r="F25" s="253">
        <v>17</v>
      </c>
      <c r="G25" s="207">
        <v>3</v>
      </c>
      <c r="H25" s="211"/>
      <c r="I25" s="212"/>
    </row>
    <row r="26" spans="2:9" ht="14.4" x14ac:dyDescent="0.25">
      <c r="B26" s="244" t="s">
        <v>1859</v>
      </c>
      <c r="C26" s="252"/>
      <c r="D26" s="237" t="s">
        <v>2315</v>
      </c>
      <c r="E26" s="210" t="s">
        <v>1845</v>
      </c>
      <c r="F26" s="253">
        <v>12</v>
      </c>
      <c r="G26" s="207">
        <v>3</v>
      </c>
      <c r="H26" s="211"/>
      <c r="I26" s="212"/>
    </row>
    <row r="27" spans="2:9" ht="14.4" x14ac:dyDescent="0.25">
      <c r="B27" s="244" t="s">
        <v>1860</v>
      </c>
      <c r="C27" s="252"/>
      <c r="D27" s="237" t="s">
        <v>2316</v>
      </c>
      <c r="E27" s="210" t="s">
        <v>1845</v>
      </c>
      <c r="F27" s="253">
        <v>11</v>
      </c>
      <c r="G27" s="207">
        <v>3</v>
      </c>
      <c r="H27" s="211"/>
      <c r="I27" s="212"/>
    </row>
    <row r="28" spans="2:9" ht="14.4" x14ac:dyDescent="0.25">
      <c r="B28" s="244" t="s">
        <v>1861</v>
      </c>
      <c r="C28" s="252"/>
      <c r="D28" s="237" t="s">
        <v>2317</v>
      </c>
      <c r="E28" s="210" t="s">
        <v>1845</v>
      </c>
      <c r="F28" s="253">
        <v>9</v>
      </c>
      <c r="G28" s="207">
        <v>3</v>
      </c>
      <c r="H28" s="211"/>
      <c r="I28" s="212"/>
    </row>
    <row r="29" spans="2:9" ht="14.4" x14ac:dyDescent="0.25">
      <c r="B29" s="244" t="s">
        <v>1862</v>
      </c>
      <c r="C29" s="252"/>
      <c r="D29" s="237" t="s">
        <v>2318</v>
      </c>
      <c r="E29" s="210" t="s">
        <v>1845</v>
      </c>
      <c r="F29" s="253">
        <v>9</v>
      </c>
      <c r="G29" s="207">
        <v>3</v>
      </c>
      <c r="H29" s="211"/>
      <c r="I29" s="212"/>
    </row>
    <row r="30" spans="2:9" ht="14.4" x14ac:dyDescent="0.25">
      <c r="B30" s="244" t="s">
        <v>1863</v>
      </c>
      <c r="C30" s="252"/>
      <c r="D30" s="237" t="s">
        <v>2319</v>
      </c>
      <c r="E30" s="210" t="s">
        <v>1845</v>
      </c>
      <c r="F30" s="253">
        <v>10</v>
      </c>
      <c r="G30" s="207">
        <v>3</v>
      </c>
      <c r="H30" s="211"/>
      <c r="I30" s="212"/>
    </row>
    <row r="31" spans="2:9" ht="14.4" x14ac:dyDescent="0.25">
      <c r="B31" s="244" t="s">
        <v>1864</v>
      </c>
      <c r="C31" s="252"/>
      <c r="D31" s="237" t="s">
        <v>2320</v>
      </c>
      <c r="E31" s="210" t="s">
        <v>1845</v>
      </c>
      <c r="F31" s="253">
        <v>11</v>
      </c>
      <c r="G31" s="207">
        <v>3</v>
      </c>
      <c r="H31" s="211"/>
      <c r="I31" s="212"/>
    </row>
    <row r="32" spans="2:9" ht="14.4" x14ac:dyDescent="0.25">
      <c r="B32" s="244" t="s">
        <v>1865</v>
      </c>
      <c r="C32" s="252"/>
      <c r="D32" s="237" t="s">
        <v>2321</v>
      </c>
      <c r="E32" s="210" t="s">
        <v>1845</v>
      </c>
      <c r="F32" s="253">
        <v>9</v>
      </c>
      <c r="G32" s="207">
        <v>3</v>
      </c>
      <c r="H32" s="211"/>
      <c r="I32" s="212"/>
    </row>
    <row r="33" spans="2:9" ht="14.4" x14ac:dyDescent="0.25">
      <c r="B33" s="244" t="s">
        <v>1866</v>
      </c>
      <c r="C33" s="252"/>
      <c r="D33" s="237" t="s">
        <v>2322</v>
      </c>
      <c r="E33" s="210" t="s">
        <v>1845</v>
      </c>
      <c r="F33" s="253">
        <v>7</v>
      </c>
      <c r="G33" s="207">
        <v>3</v>
      </c>
      <c r="H33" s="211"/>
      <c r="I33" s="212"/>
    </row>
    <row r="34" spans="2:9" ht="14.4" x14ac:dyDescent="0.25">
      <c r="B34" s="244" t="s">
        <v>1867</v>
      </c>
      <c r="C34" s="252"/>
      <c r="D34" s="237" t="s">
        <v>2323</v>
      </c>
      <c r="E34" s="210" t="s">
        <v>1845</v>
      </c>
      <c r="F34" s="253">
        <v>11</v>
      </c>
      <c r="G34" s="207">
        <v>3</v>
      </c>
      <c r="H34" s="211"/>
      <c r="I34" s="212"/>
    </row>
    <row r="35" spans="2:9" ht="14.4" x14ac:dyDescent="0.25">
      <c r="B35" s="244" t="s">
        <v>1868</v>
      </c>
      <c r="C35" s="252"/>
      <c r="D35" s="237" t="s">
        <v>2324</v>
      </c>
      <c r="E35" s="210" t="s">
        <v>1845</v>
      </c>
      <c r="F35" s="253">
        <v>9</v>
      </c>
      <c r="G35" s="207">
        <v>3</v>
      </c>
      <c r="H35" s="211"/>
      <c r="I35" s="212"/>
    </row>
    <row r="36" spans="2:9" ht="14.4" x14ac:dyDescent="0.25">
      <c r="B36" s="244" t="s">
        <v>1869</v>
      </c>
      <c r="C36" s="252"/>
      <c r="D36" s="237" t="s">
        <v>2325</v>
      </c>
      <c r="E36" s="210" t="s">
        <v>1845</v>
      </c>
      <c r="F36" s="253">
        <v>9</v>
      </c>
      <c r="G36" s="207">
        <v>3</v>
      </c>
      <c r="H36" s="211"/>
      <c r="I36" s="212"/>
    </row>
    <row r="37" spans="2:9" ht="14.4" x14ac:dyDescent="0.25">
      <c r="B37" s="244" t="s">
        <v>1870</v>
      </c>
      <c r="C37" s="252"/>
      <c r="D37" s="237" t="s">
        <v>2326</v>
      </c>
      <c r="E37" s="210" t="s">
        <v>1845</v>
      </c>
      <c r="F37" s="253">
        <v>40</v>
      </c>
      <c r="G37" s="207">
        <v>3</v>
      </c>
      <c r="H37" s="211"/>
      <c r="I37" s="212"/>
    </row>
    <row r="38" spans="2:9" ht="14.4" x14ac:dyDescent="0.25">
      <c r="B38" s="244" t="s">
        <v>1871</v>
      </c>
      <c r="C38" s="252"/>
      <c r="D38" s="237" t="s">
        <v>2327</v>
      </c>
      <c r="E38" s="210" t="s">
        <v>1845</v>
      </c>
      <c r="F38" s="253">
        <v>8</v>
      </c>
      <c r="G38" s="207">
        <v>3</v>
      </c>
      <c r="H38" s="211"/>
      <c r="I38" s="212"/>
    </row>
    <row r="39" spans="2:9" ht="14.4" x14ac:dyDescent="0.25">
      <c r="B39" s="244" t="s">
        <v>1872</v>
      </c>
      <c r="C39" s="252"/>
      <c r="D39" s="237" t="s">
        <v>2328</v>
      </c>
      <c r="E39" s="210" t="s">
        <v>1845</v>
      </c>
      <c r="F39" s="253">
        <v>9</v>
      </c>
      <c r="G39" s="207">
        <v>3</v>
      </c>
      <c r="H39" s="211"/>
      <c r="I39" s="212"/>
    </row>
    <row r="40" spans="2:9" ht="14.4" x14ac:dyDescent="0.25">
      <c r="B40" s="244" t="s">
        <v>1873</v>
      </c>
      <c r="C40" s="252"/>
      <c r="D40" s="237" t="s">
        <v>2329</v>
      </c>
      <c r="E40" s="210" t="s">
        <v>1845</v>
      </c>
      <c r="F40" s="210">
        <v>9</v>
      </c>
      <c r="G40" s="207">
        <v>3</v>
      </c>
      <c r="H40" s="211"/>
      <c r="I40" s="212"/>
    </row>
    <row r="41" spans="2:9" ht="14.4" x14ac:dyDescent="0.25">
      <c r="B41" s="244" t="s">
        <v>1874</v>
      </c>
      <c r="C41" s="252"/>
      <c r="D41" s="237" t="s">
        <v>2330</v>
      </c>
      <c r="E41" s="210" t="s">
        <v>1845</v>
      </c>
      <c r="F41" s="210">
        <v>9</v>
      </c>
      <c r="G41" s="207">
        <v>3</v>
      </c>
      <c r="H41" s="211"/>
      <c r="I41" s="212"/>
    </row>
    <row r="42" spans="2:9" ht="14.4" x14ac:dyDescent="0.25">
      <c r="B42" s="244" t="s">
        <v>1875</v>
      </c>
      <c r="C42" s="252"/>
      <c r="D42" s="237" t="s">
        <v>2331</v>
      </c>
      <c r="E42" s="210" t="s">
        <v>1845</v>
      </c>
      <c r="F42" s="210">
        <v>8</v>
      </c>
      <c r="G42" s="207">
        <v>3</v>
      </c>
      <c r="H42" s="211"/>
      <c r="I42" s="212"/>
    </row>
    <row r="43" spans="2:9" ht="14.4" x14ac:dyDescent="0.25">
      <c r="B43" s="244" t="s">
        <v>1876</v>
      </c>
      <c r="C43" s="252"/>
      <c r="D43" s="237" t="s">
        <v>2332</v>
      </c>
      <c r="E43" s="210" t="s">
        <v>1845</v>
      </c>
      <c r="F43" s="210">
        <v>8</v>
      </c>
      <c r="G43" s="207">
        <v>3</v>
      </c>
      <c r="H43" s="211"/>
      <c r="I43" s="212"/>
    </row>
    <row r="44" spans="2:9" ht="14.4" x14ac:dyDescent="0.25">
      <c r="B44" s="244" t="s">
        <v>1877</v>
      </c>
      <c r="C44" s="252"/>
      <c r="D44" s="237" t="s">
        <v>2333</v>
      </c>
      <c r="E44" s="210" t="s">
        <v>1845</v>
      </c>
      <c r="F44" s="210">
        <v>7</v>
      </c>
      <c r="G44" s="207">
        <v>3</v>
      </c>
      <c r="H44" s="211"/>
      <c r="I44" s="212"/>
    </row>
    <row r="45" spans="2:9" ht="14.4" x14ac:dyDescent="0.25">
      <c r="B45" s="244" t="s">
        <v>1878</v>
      </c>
      <c r="C45" s="252"/>
      <c r="D45" s="237" t="s">
        <v>2334</v>
      </c>
      <c r="E45" s="210" t="s">
        <v>1845</v>
      </c>
      <c r="F45" s="210">
        <v>8</v>
      </c>
      <c r="G45" s="207">
        <v>3</v>
      </c>
      <c r="H45" s="211"/>
      <c r="I45" s="212"/>
    </row>
    <row r="46" spans="2:9" ht="14.4" x14ac:dyDescent="0.25">
      <c r="B46" s="244" t="s">
        <v>1879</v>
      </c>
      <c r="C46" s="252"/>
      <c r="D46" s="237" t="s">
        <v>2335</v>
      </c>
      <c r="E46" s="210" t="s">
        <v>1845</v>
      </c>
      <c r="F46" s="210">
        <v>9</v>
      </c>
      <c r="G46" s="207">
        <v>3</v>
      </c>
      <c r="H46" s="211"/>
      <c r="I46" s="212"/>
    </row>
    <row r="47" spans="2:9" ht="14.4" x14ac:dyDescent="0.25">
      <c r="B47" s="244" t="s">
        <v>1880</v>
      </c>
      <c r="C47" s="252"/>
      <c r="D47" s="237" t="s">
        <v>2336</v>
      </c>
      <c r="E47" s="210" t="s">
        <v>1845</v>
      </c>
      <c r="F47" s="210">
        <v>40</v>
      </c>
      <c r="G47" s="207">
        <v>3</v>
      </c>
      <c r="H47" s="211"/>
      <c r="I47" s="212"/>
    </row>
    <row r="48" spans="2:9" ht="14.4" x14ac:dyDescent="0.25">
      <c r="B48" s="244" t="s">
        <v>1881</v>
      </c>
      <c r="C48" s="252"/>
      <c r="D48" s="237" t="s">
        <v>2337</v>
      </c>
      <c r="E48" s="210" t="s">
        <v>1845</v>
      </c>
      <c r="F48" s="210">
        <v>9</v>
      </c>
      <c r="G48" s="207">
        <v>3</v>
      </c>
      <c r="H48" s="211"/>
      <c r="I48" s="212"/>
    </row>
    <row r="49" spans="2:9" ht="14.4" x14ac:dyDescent="0.25">
      <c r="B49" s="244" t="s">
        <v>1882</v>
      </c>
      <c r="C49" s="252"/>
      <c r="D49" s="237" t="s">
        <v>2338</v>
      </c>
      <c r="E49" s="210" t="s">
        <v>1845</v>
      </c>
      <c r="F49" s="210">
        <v>9</v>
      </c>
      <c r="G49" s="207">
        <v>3</v>
      </c>
      <c r="H49" s="211"/>
      <c r="I49" s="212"/>
    </row>
    <row r="50" spans="2:9" ht="14.4" x14ac:dyDescent="0.25">
      <c r="B50" s="244" t="s">
        <v>1883</v>
      </c>
      <c r="C50" s="252"/>
      <c r="D50" s="237" t="s">
        <v>2339</v>
      </c>
      <c r="E50" s="210" t="s">
        <v>1845</v>
      </c>
      <c r="F50" s="210">
        <v>9</v>
      </c>
      <c r="G50" s="207">
        <v>3</v>
      </c>
      <c r="H50" s="211"/>
      <c r="I50" s="212"/>
    </row>
    <row r="51" spans="2:9" ht="14.4" x14ac:dyDescent="0.25">
      <c r="B51" s="244" t="s">
        <v>1884</v>
      </c>
      <c r="C51" s="252"/>
      <c r="D51" s="237" t="s">
        <v>2340</v>
      </c>
      <c r="E51" s="210" t="s">
        <v>1845</v>
      </c>
      <c r="F51" s="210">
        <v>10</v>
      </c>
      <c r="G51" s="207">
        <v>3</v>
      </c>
      <c r="H51" s="211"/>
      <c r="I51" s="212"/>
    </row>
    <row r="52" spans="2:9" ht="14.4" x14ac:dyDescent="0.25">
      <c r="B52" s="244" t="s">
        <v>1885</v>
      </c>
      <c r="C52" s="252"/>
      <c r="D52" s="237" t="s">
        <v>2341</v>
      </c>
      <c r="E52" s="210" t="s">
        <v>1845</v>
      </c>
      <c r="F52" s="210">
        <v>8</v>
      </c>
      <c r="G52" s="207">
        <v>3</v>
      </c>
      <c r="H52" s="211"/>
      <c r="I52" s="212"/>
    </row>
    <row r="53" spans="2:9" ht="14.4" x14ac:dyDescent="0.25">
      <c r="B53" s="244" t="s">
        <v>1886</v>
      </c>
      <c r="C53" s="252"/>
      <c r="D53" s="237" t="s">
        <v>2342</v>
      </c>
      <c r="E53" s="210" t="s">
        <v>1845</v>
      </c>
      <c r="F53" s="210">
        <v>8</v>
      </c>
      <c r="G53" s="207">
        <v>3</v>
      </c>
      <c r="H53" s="211"/>
      <c r="I53" s="212"/>
    </row>
    <row r="54" spans="2:9" ht="14.4" x14ac:dyDescent="0.25">
      <c r="B54" s="244" t="s">
        <v>1887</v>
      </c>
      <c r="C54" s="252"/>
      <c r="D54" s="237" t="s">
        <v>2343</v>
      </c>
      <c r="E54" s="210" t="s">
        <v>1845</v>
      </c>
      <c r="F54" s="210">
        <v>9</v>
      </c>
      <c r="G54" s="207">
        <v>3</v>
      </c>
      <c r="H54" s="211"/>
      <c r="I54" s="212"/>
    </row>
    <row r="55" spans="2:9" ht="14.4" x14ac:dyDescent="0.25">
      <c r="B55" s="244" t="s">
        <v>1888</v>
      </c>
      <c r="C55" s="252"/>
      <c r="D55" s="237" t="s">
        <v>2344</v>
      </c>
      <c r="E55" s="210" t="s">
        <v>1845</v>
      </c>
      <c r="F55" s="210">
        <v>30</v>
      </c>
      <c r="G55" s="207">
        <v>3</v>
      </c>
      <c r="H55" s="211"/>
      <c r="I55" s="212"/>
    </row>
    <row r="56" spans="2:9" ht="14.4" x14ac:dyDescent="0.25">
      <c r="B56" s="244" t="s">
        <v>1889</v>
      </c>
      <c r="C56" s="252"/>
      <c r="D56" s="237" t="s">
        <v>2345</v>
      </c>
      <c r="E56" s="210" t="s">
        <v>1845</v>
      </c>
      <c r="F56" s="210">
        <v>6</v>
      </c>
      <c r="G56" s="207">
        <v>3</v>
      </c>
      <c r="H56" s="211"/>
      <c r="I56" s="212"/>
    </row>
    <row r="57" spans="2:9" ht="14.4" x14ac:dyDescent="0.25">
      <c r="B57" s="244" t="s">
        <v>1890</v>
      </c>
      <c r="C57" s="252"/>
      <c r="D57" s="237" t="s">
        <v>2346</v>
      </c>
      <c r="E57" s="210" t="s">
        <v>1845</v>
      </c>
      <c r="F57" s="210">
        <v>8</v>
      </c>
      <c r="G57" s="207">
        <v>3</v>
      </c>
      <c r="H57" s="211"/>
      <c r="I57" s="212"/>
    </row>
    <row r="58" spans="2:9" ht="14.4" x14ac:dyDescent="0.25">
      <c r="B58" s="244" t="s">
        <v>1891</v>
      </c>
      <c r="C58" s="252"/>
      <c r="D58" s="237" t="s">
        <v>2347</v>
      </c>
      <c r="E58" s="210" t="s">
        <v>1845</v>
      </c>
      <c r="F58" s="210">
        <v>6</v>
      </c>
      <c r="G58" s="207">
        <v>3</v>
      </c>
      <c r="H58" s="211"/>
      <c r="I58" s="212"/>
    </row>
    <row r="59" spans="2:9" ht="14.4" x14ac:dyDescent="0.25">
      <c r="B59" s="244" t="s">
        <v>1892</v>
      </c>
      <c r="C59" s="252"/>
      <c r="D59" s="237" t="s">
        <v>2348</v>
      </c>
      <c r="E59" s="210" t="s">
        <v>1845</v>
      </c>
      <c r="F59" s="210">
        <v>7</v>
      </c>
      <c r="G59" s="207">
        <v>3</v>
      </c>
      <c r="H59" s="211"/>
      <c r="I59" s="212"/>
    </row>
    <row r="60" spans="2:9" ht="14.4" x14ac:dyDescent="0.25">
      <c r="B60" s="244" t="s">
        <v>1893</v>
      </c>
      <c r="C60" s="252"/>
      <c r="D60" s="237" t="s">
        <v>2349</v>
      </c>
      <c r="E60" s="210" t="s">
        <v>1845</v>
      </c>
      <c r="F60" s="210">
        <v>9</v>
      </c>
      <c r="G60" s="207">
        <v>3</v>
      </c>
      <c r="H60" s="211"/>
      <c r="I60" s="212"/>
    </row>
    <row r="61" spans="2:9" ht="14.4" x14ac:dyDescent="0.25">
      <c r="B61" s="244" t="s">
        <v>1894</v>
      </c>
      <c r="C61" s="252"/>
      <c r="D61" s="237" t="s">
        <v>2350</v>
      </c>
      <c r="E61" s="210" t="s">
        <v>1845</v>
      </c>
      <c r="F61" s="210">
        <v>4</v>
      </c>
      <c r="G61" s="207">
        <v>3</v>
      </c>
      <c r="H61" s="211"/>
      <c r="I61" s="212"/>
    </row>
    <row r="62" spans="2:9" ht="14.4" x14ac:dyDescent="0.25">
      <c r="B62" s="244" t="s">
        <v>1895</v>
      </c>
      <c r="C62" s="252"/>
      <c r="D62" s="237" t="s">
        <v>2351</v>
      </c>
      <c r="E62" s="210" t="s">
        <v>1845</v>
      </c>
      <c r="F62" s="210">
        <v>8</v>
      </c>
      <c r="G62" s="207">
        <v>3</v>
      </c>
      <c r="H62" s="211"/>
      <c r="I62" s="212"/>
    </row>
    <row r="63" spans="2:9" ht="14.4" x14ac:dyDescent="0.25">
      <c r="B63" s="244" t="s">
        <v>1896</v>
      </c>
      <c r="C63" s="252"/>
      <c r="D63" s="237" t="s">
        <v>2352</v>
      </c>
      <c r="E63" s="210" t="s">
        <v>1845</v>
      </c>
      <c r="F63" s="210">
        <v>8</v>
      </c>
      <c r="G63" s="207">
        <v>3</v>
      </c>
      <c r="H63" s="211"/>
      <c r="I63" s="212"/>
    </row>
    <row r="64" spans="2:9" ht="14.4" x14ac:dyDescent="0.25">
      <c r="B64" s="244" t="s">
        <v>1897</v>
      </c>
      <c r="C64" s="252"/>
      <c r="D64" s="237" t="s">
        <v>2353</v>
      </c>
      <c r="E64" s="210" t="s">
        <v>1845</v>
      </c>
      <c r="F64" s="210">
        <v>9</v>
      </c>
      <c r="G64" s="207">
        <v>3</v>
      </c>
      <c r="H64" s="211"/>
      <c r="I64" s="212"/>
    </row>
    <row r="65" spans="2:9" ht="14.4" x14ac:dyDescent="0.25">
      <c r="B65" s="244" t="s">
        <v>1898</v>
      </c>
      <c r="C65" s="252"/>
      <c r="D65" s="237" t="s">
        <v>2354</v>
      </c>
      <c r="E65" s="210" t="s">
        <v>1845</v>
      </c>
      <c r="F65" s="210">
        <v>10</v>
      </c>
      <c r="G65" s="207">
        <v>3</v>
      </c>
      <c r="H65" s="211"/>
      <c r="I65" s="212"/>
    </row>
    <row r="66" spans="2:9" ht="14.4" x14ac:dyDescent="0.25">
      <c r="B66" s="244" t="s">
        <v>1899</v>
      </c>
      <c r="C66" s="252"/>
      <c r="D66" s="237" t="s">
        <v>2355</v>
      </c>
      <c r="E66" s="210" t="s">
        <v>1845</v>
      </c>
      <c r="F66" s="210">
        <v>7</v>
      </c>
      <c r="G66" s="207">
        <v>3</v>
      </c>
      <c r="H66" s="211"/>
      <c r="I66" s="212"/>
    </row>
    <row r="67" spans="2:9" ht="14.4" x14ac:dyDescent="0.25">
      <c r="B67" s="244" t="s">
        <v>1900</v>
      </c>
      <c r="C67" s="252"/>
      <c r="D67" s="237" t="s">
        <v>2356</v>
      </c>
      <c r="E67" s="210" t="s">
        <v>1845</v>
      </c>
      <c r="F67" s="210">
        <v>8</v>
      </c>
      <c r="G67" s="207">
        <v>3</v>
      </c>
      <c r="H67" s="211"/>
      <c r="I67" s="212"/>
    </row>
    <row r="68" spans="2:9" ht="14.4" x14ac:dyDescent="0.25">
      <c r="B68" s="244" t="s">
        <v>1902</v>
      </c>
      <c r="C68" s="252"/>
      <c r="D68" s="237" t="s">
        <v>2357</v>
      </c>
      <c r="E68" s="210" t="s">
        <v>1845</v>
      </c>
      <c r="F68" s="210">
        <v>9</v>
      </c>
      <c r="G68" s="207">
        <v>3</v>
      </c>
      <c r="H68" s="211"/>
      <c r="I68" s="212"/>
    </row>
    <row r="69" spans="2:9" ht="14.4" x14ac:dyDescent="0.25">
      <c r="B69" s="244" t="s">
        <v>1903</v>
      </c>
      <c r="C69" s="252"/>
      <c r="D69" s="237" t="s">
        <v>2358</v>
      </c>
      <c r="E69" s="210" t="s">
        <v>1845</v>
      </c>
      <c r="F69" s="210">
        <v>9</v>
      </c>
      <c r="G69" s="207">
        <v>3</v>
      </c>
      <c r="H69" s="211"/>
      <c r="I69" s="212"/>
    </row>
    <row r="70" spans="2:9" ht="14.4" x14ac:dyDescent="0.25">
      <c r="B70" s="244" t="s">
        <v>1904</v>
      </c>
      <c r="C70" s="252"/>
      <c r="D70" s="237" t="s">
        <v>2359</v>
      </c>
      <c r="E70" s="210" t="s">
        <v>1845</v>
      </c>
      <c r="F70" s="210">
        <v>8</v>
      </c>
      <c r="G70" s="207">
        <v>3</v>
      </c>
      <c r="H70" s="211"/>
      <c r="I70" s="212"/>
    </row>
    <row r="71" spans="2:9" ht="14.4" x14ac:dyDescent="0.25">
      <c r="B71" s="244" t="s">
        <v>1905</v>
      </c>
      <c r="C71" s="252"/>
      <c r="D71" s="237" t="s">
        <v>2360</v>
      </c>
      <c r="E71" s="210" t="s">
        <v>1845</v>
      </c>
      <c r="F71" s="210">
        <v>8</v>
      </c>
      <c r="G71" s="207">
        <v>3</v>
      </c>
      <c r="H71" s="211"/>
      <c r="I71" s="212"/>
    </row>
    <row r="72" spans="2:9" ht="14.4" x14ac:dyDescent="0.25">
      <c r="B72" s="244" t="s">
        <v>1906</v>
      </c>
      <c r="C72" s="252"/>
      <c r="D72" s="237" t="s">
        <v>2361</v>
      </c>
      <c r="E72" s="210" t="s">
        <v>1845</v>
      </c>
      <c r="F72" s="210">
        <v>7</v>
      </c>
      <c r="G72" s="207">
        <v>3</v>
      </c>
      <c r="H72" s="211"/>
      <c r="I72" s="212"/>
    </row>
    <row r="73" spans="2:9" ht="14.4" x14ac:dyDescent="0.25">
      <c r="B73" s="244" t="s">
        <v>1907</v>
      </c>
      <c r="C73" s="252"/>
      <c r="D73" s="237" t="s">
        <v>2362</v>
      </c>
      <c r="E73" s="210" t="s">
        <v>1845</v>
      </c>
      <c r="F73" s="210">
        <v>20</v>
      </c>
      <c r="G73" s="207">
        <v>3</v>
      </c>
      <c r="H73" s="211"/>
      <c r="I73" s="212"/>
    </row>
    <row r="74" spans="2:9" ht="14.4" x14ac:dyDescent="0.25">
      <c r="B74" s="244" t="s">
        <v>1908</v>
      </c>
      <c r="C74" s="252"/>
      <c r="D74" s="237" t="s">
        <v>2363</v>
      </c>
      <c r="E74" s="210" t="s">
        <v>1845</v>
      </c>
      <c r="F74" s="210">
        <v>8</v>
      </c>
      <c r="G74" s="207">
        <v>3</v>
      </c>
      <c r="H74" s="211"/>
      <c r="I74" s="212"/>
    </row>
    <row r="75" spans="2:9" ht="14.4" x14ac:dyDescent="0.25">
      <c r="B75" s="244" t="s">
        <v>1909</v>
      </c>
      <c r="C75" s="252"/>
      <c r="D75" s="237" t="s">
        <v>2364</v>
      </c>
      <c r="E75" s="210" t="s">
        <v>1845</v>
      </c>
      <c r="F75" s="210">
        <v>9</v>
      </c>
      <c r="G75" s="207">
        <v>3</v>
      </c>
      <c r="H75" s="211"/>
      <c r="I75" s="212"/>
    </row>
    <row r="76" spans="2:9" ht="14.4" x14ac:dyDescent="0.25">
      <c r="B76" s="244" t="s">
        <v>1910</v>
      </c>
      <c r="C76" s="252"/>
      <c r="D76" s="237" t="s">
        <v>2365</v>
      </c>
      <c r="E76" s="210" t="s">
        <v>1845</v>
      </c>
      <c r="F76" s="210">
        <v>7</v>
      </c>
      <c r="G76" s="207">
        <v>3</v>
      </c>
      <c r="H76" s="211"/>
      <c r="I76" s="212"/>
    </row>
    <row r="77" spans="2:9" ht="14.4" x14ac:dyDescent="0.25">
      <c r="B77" s="244" t="s">
        <v>1911</v>
      </c>
      <c r="C77" s="252"/>
      <c r="D77" s="237" t="s">
        <v>2366</v>
      </c>
      <c r="E77" s="210" t="s">
        <v>1845</v>
      </c>
      <c r="F77" s="210">
        <v>7</v>
      </c>
      <c r="G77" s="207">
        <v>3</v>
      </c>
      <c r="H77" s="211"/>
      <c r="I77" s="212"/>
    </row>
    <row r="78" spans="2:9" ht="14.4" x14ac:dyDescent="0.25">
      <c r="B78" s="244" t="s">
        <v>1912</v>
      </c>
      <c r="C78" s="252"/>
      <c r="D78" s="237" t="s">
        <v>2367</v>
      </c>
      <c r="E78" s="210" t="s">
        <v>1845</v>
      </c>
      <c r="F78" s="210">
        <v>8</v>
      </c>
      <c r="G78" s="207">
        <v>3</v>
      </c>
      <c r="H78" s="211"/>
      <c r="I78" s="212"/>
    </row>
    <row r="79" spans="2:9" ht="14.4" x14ac:dyDescent="0.25">
      <c r="B79" s="244" t="s">
        <v>1913</v>
      </c>
      <c r="C79" s="252"/>
      <c r="D79" s="237" t="s">
        <v>2368</v>
      </c>
      <c r="E79" s="210" t="s">
        <v>1845</v>
      </c>
      <c r="F79" s="210">
        <v>8</v>
      </c>
      <c r="G79" s="207">
        <v>3</v>
      </c>
      <c r="H79" s="211"/>
      <c r="I79" s="212"/>
    </row>
    <row r="80" spans="2:9" ht="14.4" x14ac:dyDescent="0.25">
      <c r="B80" s="244" t="s">
        <v>1914</v>
      </c>
      <c r="C80" s="252"/>
      <c r="D80" s="237" t="s">
        <v>2370</v>
      </c>
      <c r="E80" s="210" t="s">
        <v>1845</v>
      </c>
      <c r="F80" s="210">
        <v>7</v>
      </c>
      <c r="G80" s="207">
        <v>3</v>
      </c>
      <c r="H80" s="211"/>
      <c r="I80" s="212"/>
    </row>
    <row r="81" spans="2:9" ht="14.4" x14ac:dyDescent="0.25">
      <c r="B81" s="244" t="s">
        <v>1915</v>
      </c>
      <c r="C81" s="252"/>
      <c r="D81" s="237" t="s">
        <v>2371</v>
      </c>
      <c r="E81" s="210" t="s">
        <v>1845</v>
      </c>
      <c r="F81" s="210">
        <v>8</v>
      </c>
      <c r="G81" s="207">
        <v>3</v>
      </c>
      <c r="H81" s="211"/>
      <c r="I81" s="212"/>
    </row>
    <row r="82" spans="2:9" ht="14.4" x14ac:dyDescent="0.25">
      <c r="B82" s="244" t="s">
        <v>1916</v>
      </c>
      <c r="C82" s="252"/>
      <c r="D82" s="237" t="s">
        <v>2372</v>
      </c>
      <c r="E82" s="210" t="s">
        <v>1845</v>
      </c>
      <c r="F82" s="210">
        <v>9</v>
      </c>
      <c r="G82" s="207">
        <v>3</v>
      </c>
      <c r="H82" s="211"/>
      <c r="I82" s="212"/>
    </row>
    <row r="83" spans="2:9" ht="14.4" x14ac:dyDescent="0.25">
      <c r="B83" s="244" t="s">
        <v>1917</v>
      </c>
      <c r="C83" s="252"/>
      <c r="D83" s="237" t="s">
        <v>2373</v>
      </c>
      <c r="E83" s="210" t="s">
        <v>1845</v>
      </c>
      <c r="F83" s="210">
        <v>9</v>
      </c>
      <c r="G83" s="207">
        <v>3</v>
      </c>
      <c r="H83" s="211"/>
      <c r="I83" s="212"/>
    </row>
    <row r="84" spans="2:9" ht="14.4" x14ac:dyDescent="0.25">
      <c r="B84" s="244" t="s">
        <v>1918</v>
      </c>
      <c r="C84" s="252"/>
      <c r="D84" s="237" t="s">
        <v>2374</v>
      </c>
      <c r="E84" s="210" t="s">
        <v>1845</v>
      </c>
      <c r="F84" s="210">
        <v>8</v>
      </c>
      <c r="G84" s="207">
        <v>3</v>
      </c>
      <c r="H84" s="211"/>
      <c r="I84" s="212"/>
    </row>
    <row r="85" spans="2:9" ht="14.4" x14ac:dyDescent="0.25">
      <c r="B85" s="244" t="s">
        <v>1919</v>
      </c>
      <c r="C85" s="252"/>
      <c r="D85" s="237" t="s">
        <v>2375</v>
      </c>
      <c r="E85" s="210" t="s">
        <v>1845</v>
      </c>
      <c r="F85" s="210">
        <v>7</v>
      </c>
      <c r="G85" s="207">
        <v>3</v>
      </c>
      <c r="H85" s="211"/>
      <c r="I85" s="212"/>
    </row>
    <row r="86" spans="2:9" ht="14.4" x14ac:dyDescent="0.25">
      <c r="B86" s="244" t="s">
        <v>1920</v>
      </c>
      <c r="C86" s="252"/>
      <c r="D86" s="237" t="s">
        <v>2376</v>
      </c>
      <c r="E86" s="210" t="s">
        <v>1845</v>
      </c>
      <c r="F86" s="210">
        <v>8</v>
      </c>
      <c r="G86" s="207">
        <v>3</v>
      </c>
      <c r="H86" s="211"/>
      <c r="I86" s="212"/>
    </row>
    <row r="87" spans="2:9" ht="14.4" x14ac:dyDescent="0.25">
      <c r="B87" s="244" t="s">
        <v>1921</v>
      </c>
      <c r="C87" s="252"/>
      <c r="D87" s="237" t="s">
        <v>2377</v>
      </c>
      <c r="E87" s="210" t="s">
        <v>1845</v>
      </c>
      <c r="F87" s="210">
        <v>6</v>
      </c>
      <c r="G87" s="207">
        <v>3</v>
      </c>
      <c r="H87" s="211"/>
      <c r="I87" s="212"/>
    </row>
    <row r="88" spans="2:9" ht="14.4" x14ac:dyDescent="0.25">
      <c r="B88" s="244" t="s">
        <v>1922</v>
      </c>
      <c r="C88" s="252"/>
      <c r="D88" s="237" t="s">
        <v>2378</v>
      </c>
      <c r="E88" s="210" t="s">
        <v>1845</v>
      </c>
      <c r="F88" s="210">
        <v>8</v>
      </c>
      <c r="G88" s="207">
        <v>3</v>
      </c>
      <c r="H88" s="211"/>
      <c r="I88" s="212"/>
    </row>
    <row r="89" spans="2:9" ht="14.4" x14ac:dyDescent="0.25">
      <c r="B89" s="244" t="s">
        <v>1923</v>
      </c>
      <c r="C89" s="252"/>
      <c r="D89" s="237" t="s">
        <v>2379</v>
      </c>
      <c r="E89" s="210" t="s">
        <v>1845</v>
      </c>
      <c r="F89" s="210">
        <v>30</v>
      </c>
      <c r="G89" s="207">
        <v>3</v>
      </c>
      <c r="H89" s="211"/>
      <c r="I89" s="212"/>
    </row>
    <row r="90" spans="2:9" ht="14.4" x14ac:dyDescent="0.25">
      <c r="B90" s="244" t="s">
        <v>1924</v>
      </c>
      <c r="C90" s="252"/>
      <c r="D90" s="237" t="s">
        <v>2380</v>
      </c>
      <c r="E90" s="210" t="s">
        <v>1845</v>
      </c>
      <c r="F90" s="210">
        <v>7</v>
      </c>
      <c r="G90" s="207">
        <v>3</v>
      </c>
      <c r="H90" s="211"/>
      <c r="I90" s="212"/>
    </row>
    <row r="91" spans="2:9" ht="14.4" x14ac:dyDescent="0.25">
      <c r="B91" s="244" t="s">
        <v>1925</v>
      </c>
      <c r="C91" s="252"/>
      <c r="D91" s="237" t="s">
        <v>2381</v>
      </c>
      <c r="E91" s="210" t="s">
        <v>1845</v>
      </c>
      <c r="F91" s="210">
        <v>7</v>
      </c>
      <c r="G91" s="207">
        <v>3</v>
      </c>
      <c r="H91" s="211"/>
      <c r="I91" s="212"/>
    </row>
    <row r="92" spans="2:9" ht="14.4" x14ac:dyDescent="0.25">
      <c r="B92" s="244" t="s">
        <v>1926</v>
      </c>
      <c r="C92" s="252"/>
      <c r="D92" s="237" t="s">
        <v>2382</v>
      </c>
      <c r="E92" s="210" t="s">
        <v>1845</v>
      </c>
      <c r="F92" s="210">
        <v>7</v>
      </c>
      <c r="G92" s="207">
        <v>3</v>
      </c>
      <c r="H92" s="211"/>
      <c r="I92" s="212"/>
    </row>
    <row r="93" spans="2:9" ht="14.4" x14ac:dyDescent="0.25">
      <c r="B93" s="244" t="s">
        <v>1927</v>
      </c>
      <c r="C93" s="252"/>
      <c r="D93" s="237" t="s">
        <v>2383</v>
      </c>
      <c r="E93" s="210" t="s">
        <v>1845</v>
      </c>
      <c r="F93" s="210">
        <v>8</v>
      </c>
      <c r="G93" s="207">
        <v>3</v>
      </c>
      <c r="H93" s="211"/>
      <c r="I93" s="212"/>
    </row>
    <row r="94" spans="2:9" ht="14.4" x14ac:dyDescent="0.25">
      <c r="B94" s="244" t="s">
        <v>1928</v>
      </c>
      <c r="C94" s="252"/>
      <c r="D94" s="237" t="s">
        <v>2384</v>
      </c>
      <c r="E94" s="210" t="s">
        <v>1845</v>
      </c>
      <c r="F94" s="210">
        <v>9</v>
      </c>
      <c r="G94" s="207">
        <v>3</v>
      </c>
      <c r="H94" s="211"/>
      <c r="I94" s="212"/>
    </row>
    <row r="95" spans="2:9" ht="14.4" x14ac:dyDescent="0.25">
      <c r="B95" s="244" t="s">
        <v>1929</v>
      </c>
      <c r="C95" s="252"/>
      <c r="D95" s="237" t="s">
        <v>2385</v>
      </c>
      <c r="E95" s="210" t="s">
        <v>1845</v>
      </c>
      <c r="F95" s="210">
        <v>8</v>
      </c>
      <c r="G95" s="207">
        <v>3</v>
      </c>
      <c r="H95" s="211"/>
      <c r="I95" s="212"/>
    </row>
    <row r="96" spans="2:9" ht="14.4" x14ac:dyDescent="0.25">
      <c r="B96" s="244" t="s">
        <v>1930</v>
      </c>
      <c r="C96" s="252"/>
      <c r="D96" s="237" t="s">
        <v>2386</v>
      </c>
      <c r="E96" s="210" t="s">
        <v>1845</v>
      </c>
      <c r="F96" s="210">
        <v>7</v>
      </c>
      <c r="G96" s="207">
        <v>3</v>
      </c>
      <c r="H96" s="211"/>
      <c r="I96" s="212"/>
    </row>
    <row r="97" spans="2:9" ht="14.4" x14ac:dyDescent="0.25">
      <c r="B97" s="244" t="s">
        <v>1931</v>
      </c>
      <c r="C97" s="252"/>
      <c r="D97" s="237" t="s">
        <v>2387</v>
      </c>
      <c r="E97" s="210" t="s">
        <v>1845</v>
      </c>
      <c r="F97" s="210">
        <v>6</v>
      </c>
      <c r="G97" s="207">
        <v>3</v>
      </c>
      <c r="H97" s="211"/>
      <c r="I97" s="212"/>
    </row>
    <row r="98" spans="2:9" ht="14.4" x14ac:dyDescent="0.25">
      <c r="B98" s="244" t="s">
        <v>1932</v>
      </c>
      <c r="C98" s="252"/>
      <c r="D98" s="237" t="s">
        <v>2388</v>
      </c>
      <c r="E98" s="210" t="s">
        <v>1845</v>
      </c>
      <c r="F98" s="210">
        <v>8</v>
      </c>
      <c r="G98" s="207">
        <v>3</v>
      </c>
      <c r="H98" s="211"/>
      <c r="I98" s="212"/>
    </row>
    <row r="99" spans="2:9" ht="14.4" x14ac:dyDescent="0.25">
      <c r="B99" s="244" t="s">
        <v>1933</v>
      </c>
      <c r="C99" s="252"/>
      <c r="D99" s="237" t="s">
        <v>2389</v>
      </c>
      <c r="E99" s="210" t="s">
        <v>1845</v>
      </c>
      <c r="F99" s="210">
        <v>7</v>
      </c>
      <c r="G99" s="207">
        <v>3</v>
      </c>
      <c r="H99" s="211"/>
      <c r="I99" s="212"/>
    </row>
    <row r="100" spans="2:9" ht="14.4" x14ac:dyDescent="0.25">
      <c r="B100" s="244" t="s">
        <v>1934</v>
      </c>
      <c r="C100" s="252"/>
      <c r="D100" s="237" t="s">
        <v>2396</v>
      </c>
      <c r="E100" s="210" t="s">
        <v>1845</v>
      </c>
      <c r="F100" s="210">
        <v>50</v>
      </c>
      <c r="G100" s="207">
        <v>3</v>
      </c>
      <c r="H100" s="211"/>
      <c r="I100" s="212"/>
    </row>
    <row r="101" spans="2:9" ht="14.4" x14ac:dyDescent="0.25">
      <c r="B101" s="244" t="s">
        <v>1935</v>
      </c>
      <c r="C101" s="208"/>
      <c r="D101" s="237" t="s">
        <v>2391</v>
      </c>
      <c r="E101" s="210" t="s">
        <v>1845</v>
      </c>
      <c r="F101" s="210">
        <v>7</v>
      </c>
      <c r="G101" s="207">
        <v>3</v>
      </c>
      <c r="H101" s="211"/>
      <c r="I101" s="212"/>
    </row>
    <row r="102" spans="2:9" ht="14.4" x14ac:dyDescent="0.25">
      <c r="B102" s="244" t="s">
        <v>1936</v>
      </c>
      <c r="C102" s="208"/>
      <c r="D102" s="237" t="s">
        <v>2392</v>
      </c>
      <c r="E102" s="210" t="s">
        <v>1845</v>
      </c>
      <c r="F102" s="210">
        <v>7</v>
      </c>
      <c r="G102" s="207">
        <v>3</v>
      </c>
      <c r="H102" s="211"/>
      <c r="I102" s="212"/>
    </row>
    <row r="103" spans="2:9" ht="14.4" x14ac:dyDescent="0.25">
      <c r="B103" s="244"/>
      <c r="C103" s="251"/>
      <c r="D103" s="237"/>
      <c r="E103" s="210"/>
      <c r="F103" s="210"/>
      <c r="G103" s="207"/>
      <c r="H103" s="211"/>
      <c r="I103" s="212"/>
    </row>
    <row r="104" spans="2:9" ht="14.4" x14ac:dyDescent="0.25">
      <c r="B104" s="244"/>
      <c r="C104" s="251"/>
      <c r="D104" s="237"/>
      <c r="E104" s="210"/>
      <c r="F104" s="210"/>
      <c r="G104" s="207"/>
      <c r="H104" s="211"/>
      <c r="I104" s="212"/>
    </row>
    <row r="105" spans="2:9" ht="38.25" customHeight="1" x14ac:dyDescent="0.25">
      <c r="B105" s="244">
        <v>1.3</v>
      </c>
      <c r="C105" s="245"/>
      <c r="D105" s="246" t="s">
        <v>2398</v>
      </c>
      <c r="E105" s="247"/>
      <c r="F105" s="247"/>
      <c r="G105" s="247"/>
      <c r="H105" s="248"/>
      <c r="I105" s="248"/>
    </row>
    <row r="106" spans="2:9" ht="39.6" x14ac:dyDescent="0.25">
      <c r="B106" s="244"/>
      <c r="C106" s="245"/>
      <c r="D106" s="249" t="s">
        <v>1843</v>
      </c>
      <c r="E106" s="247"/>
      <c r="F106" s="247"/>
      <c r="G106" s="247"/>
      <c r="H106" s="248"/>
      <c r="I106" s="248"/>
    </row>
    <row r="107" spans="2:9" ht="14.4" x14ac:dyDescent="0.3">
      <c r="B107" s="207" t="s">
        <v>2014</v>
      </c>
      <c r="C107" s="208"/>
      <c r="D107" s="209" t="s">
        <v>2362</v>
      </c>
      <c r="E107" s="210" t="s">
        <v>1845</v>
      </c>
      <c r="F107" s="210">
        <v>6</v>
      </c>
      <c r="G107" s="207">
        <v>3</v>
      </c>
      <c r="H107" s="211"/>
      <c r="I107" s="212"/>
    </row>
    <row r="108" spans="2:9" ht="14.4" x14ac:dyDescent="0.3">
      <c r="B108" s="207" t="s">
        <v>2015</v>
      </c>
      <c r="C108" s="208"/>
      <c r="D108" s="209" t="s">
        <v>2379</v>
      </c>
      <c r="E108" s="210" t="s">
        <v>1845</v>
      </c>
      <c r="F108" s="210">
        <v>6</v>
      </c>
      <c r="G108" s="207">
        <v>3</v>
      </c>
      <c r="H108" s="211"/>
      <c r="I108" s="212"/>
    </row>
    <row r="109" spans="2:9" ht="14.4" x14ac:dyDescent="0.3">
      <c r="B109" s="207"/>
      <c r="C109" s="208"/>
      <c r="D109" s="209"/>
      <c r="E109" s="210"/>
      <c r="F109" s="254"/>
      <c r="G109" s="207"/>
      <c r="H109" s="211"/>
      <c r="I109" s="212"/>
    </row>
    <row r="110" spans="2:9" ht="14.4" x14ac:dyDescent="0.3">
      <c r="B110" s="207"/>
      <c r="C110" s="208"/>
      <c r="D110" s="209"/>
      <c r="E110" s="210"/>
      <c r="F110" s="254"/>
      <c r="G110" s="207"/>
      <c r="H110" s="211"/>
      <c r="I110" s="212"/>
    </row>
    <row r="111" spans="2:9" ht="38.25" customHeight="1" x14ac:dyDescent="0.25">
      <c r="B111" s="244">
        <v>1.4</v>
      </c>
      <c r="C111" s="245"/>
      <c r="D111" s="246" t="s">
        <v>2399</v>
      </c>
      <c r="E111" s="247"/>
      <c r="F111" s="247"/>
      <c r="G111" s="247"/>
      <c r="H111" s="248"/>
      <c r="I111" s="248"/>
    </row>
    <row r="112" spans="2:9" ht="39.6" x14ac:dyDescent="0.25">
      <c r="B112" s="244"/>
      <c r="C112" s="245"/>
      <c r="D112" s="249" t="s">
        <v>1843</v>
      </c>
      <c r="E112" s="247"/>
      <c r="F112" s="247"/>
      <c r="G112" s="247"/>
      <c r="H112" s="248"/>
      <c r="I112" s="248"/>
    </row>
    <row r="113" spans="2:9" ht="14.4" x14ac:dyDescent="0.3">
      <c r="B113" s="207" t="s">
        <v>2023</v>
      </c>
      <c r="C113" s="208"/>
      <c r="D113" s="209" t="s">
        <v>2309</v>
      </c>
      <c r="E113" s="254" t="s">
        <v>1845</v>
      </c>
      <c r="F113" s="255">
        <v>9</v>
      </c>
      <c r="G113" s="210">
        <v>3</v>
      </c>
      <c r="H113" s="211"/>
      <c r="I113" s="212"/>
    </row>
    <row r="114" spans="2:9" ht="14.4" x14ac:dyDescent="0.3">
      <c r="B114" s="207" t="s">
        <v>2024</v>
      </c>
      <c r="C114" s="208"/>
      <c r="D114" s="209" t="s">
        <v>2313</v>
      </c>
      <c r="E114" s="254" t="s">
        <v>1845</v>
      </c>
      <c r="F114" s="255">
        <v>5</v>
      </c>
      <c r="G114" s="210">
        <v>3</v>
      </c>
      <c r="H114" s="211"/>
      <c r="I114" s="212"/>
    </row>
    <row r="115" spans="2:9" ht="14.4" x14ac:dyDescent="0.3">
      <c r="B115" s="207" t="s">
        <v>2025</v>
      </c>
      <c r="C115" s="208"/>
      <c r="D115" s="209" t="s">
        <v>2325</v>
      </c>
      <c r="E115" s="254" t="s">
        <v>1845</v>
      </c>
      <c r="F115" s="255">
        <v>5</v>
      </c>
      <c r="G115" s="210">
        <v>3</v>
      </c>
      <c r="H115" s="211"/>
      <c r="I115" s="212"/>
    </row>
    <row r="116" spans="2:9" ht="14.4" x14ac:dyDescent="0.3">
      <c r="B116" s="207" t="s">
        <v>2026</v>
      </c>
      <c r="C116" s="208"/>
      <c r="D116" s="209" t="s">
        <v>2336</v>
      </c>
      <c r="E116" s="254" t="s">
        <v>1845</v>
      </c>
      <c r="F116" s="207">
        <v>6</v>
      </c>
      <c r="G116" s="210">
        <v>3</v>
      </c>
      <c r="H116" s="211"/>
      <c r="I116" s="212"/>
    </row>
    <row r="117" spans="2:9" ht="14.4" x14ac:dyDescent="0.3">
      <c r="B117" s="207" t="s">
        <v>2027</v>
      </c>
      <c r="C117" s="208"/>
      <c r="D117" s="209" t="s">
        <v>2337</v>
      </c>
      <c r="E117" s="254" t="s">
        <v>1845</v>
      </c>
      <c r="F117" s="207">
        <v>5</v>
      </c>
      <c r="G117" s="210">
        <v>3</v>
      </c>
      <c r="H117" s="211"/>
      <c r="I117" s="212"/>
    </row>
    <row r="118" spans="2:9" ht="14.4" x14ac:dyDescent="0.3">
      <c r="B118" s="207" t="s">
        <v>2028</v>
      </c>
      <c r="C118" s="208"/>
      <c r="D118" s="209" t="s">
        <v>2338</v>
      </c>
      <c r="E118" s="254" t="s">
        <v>1845</v>
      </c>
      <c r="F118" s="207">
        <v>6</v>
      </c>
      <c r="G118" s="210">
        <v>3</v>
      </c>
      <c r="H118" s="211"/>
      <c r="I118" s="212"/>
    </row>
    <row r="119" spans="2:9" ht="14.4" x14ac:dyDescent="0.3">
      <c r="B119" s="207" t="s">
        <v>2029</v>
      </c>
      <c r="C119" s="208"/>
      <c r="D119" s="209" t="s">
        <v>2343</v>
      </c>
      <c r="E119" s="254" t="s">
        <v>1845</v>
      </c>
      <c r="F119" s="207">
        <v>4</v>
      </c>
      <c r="G119" s="210">
        <v>3</v>
      </c>
      <c r="H119" s="211"/>
      <c r="I119" s="212"/>
    </row>
    <row r="120" spans="2:9" ht="14.4" x14ac:dyDescent="0.3">
      <c r="B120" s="207" t="s">
        <v>2030</v>
      </c>
      <c r="C120" s="208"/>
      <c r="D120" s="209" t="s">
        <v>2344</v>
      </c>
      <c r="E120" s="254" t="s">
        <v>1845</v>
      </c>
      <c r="F120" s="207">
        <v>10</v>
      </c>
      <c r="G120" s="210">
        <v>3</v>
      </c>
      <c r="H120" s="211"/>
      <c r="I120" s="212"/>
    </row>
    <row r="121" spans="2:9" ht="14.4" x14ac:dyDescent="0.3">
      <c r="B121" s="207" t="s">
        <v>2031</v>
      </c>
      <c r="C121" s="208"/>
      <c r="D121" s="209" t="s">
        <v>2346</v>
      </c>
      <c r="E121" s="254" t="s">
        <v>1845</v>
      </c>
      <c r="F121" s="207">
        <v>6</v>
      </c>
      <c r="G121" s="210">
        <v>3</v>
      </c>
      <c r="H121" s="211"/>
      <c r="I121" s="212"/>
    </row>
    <row r="122" spans="2:9" ht="14.4" x14ac:dyDescent="0.3">
      <c r="B122" s="207" t="s">
        <v>2032</v>
      </c>
      <c r="C122" s="208"/>
      <c r="D122" s="209" t="s">
        <v>2348</v>
      </c>
      <c r="E122" s="254" t="s">
        <v>1845</v>
      </c>
      <c r="F122" s="207">
        <v>4</v>
      </c>
      <c r="G122" s="210">
        <v>3</v>
      </c>
      <c r="H122" s="211"/>
      <c r="I122" s="212"/>
    </row>
    <row r="123" spans="2:9" ht="14.4" x14ac:dyDescent="0.3">
      <c r="B123" s="207" t="s">
        <v>2033</v>
      </c>
      <c r="C123" s="208"/>
      <c r="D123" s="209" t="s">
        <v>2352</v>
      </c>
      <c r="E123" s="254" t="s">
        <v>1845</v>
      </c>
      <c r="F123" s="207">
        <v>4</v>
      </c>
      <c r="G123" s="210">
        <v>3</v>
      </c>
      <c r="H123" s="211"/>
      <c r="I123" s="212"/>
    </row>
    <row r="124" spans="2:9" ht="14.4" x14ac:dyDescent="0.3">
      <c r="B124" s="207" t="s">
        <v>2034</v>
      </c>
      <c r="C124" s="208"/>
      <c r="D124" s="209" t="s">
        <v>2361</v>
      </c>
      <c r="E124" s="254" t="s">
        <v>1845</v>
      </c>
      <c r="F124" s="207">
        <v>3</v>
      </c>
      <c r="G124" s="210">
        <v>3</v>
      </c>
      <c r="H124" s="211"/>
      <c r="I124" s="212"/>
    </row>
    <row r="125" spans="2:9" ht="14.4" x14ac:dyDescent="0.3">
      <c r="B125" s="207" t="s">
        <v>2035</v>
      </c>
      <c r="C125" s="208"/>
      <c r="D125" s="209" t="s">
        <v>2362</v>
      </c>
      <c r="E125" s="254" t="s">
        <v>1845</v>
      </c>
      <c r="F125" s="207">
        <v>8</v>
      </c>
      <c r="G125" s="210">
        <v>3</v>
      </c>
      <c r="H125" s="211"/>
      <c r="I125" s="212"/>
    </row>
    <row r="126" spans="2:9" ht="14.4" x14ac:dyDescent="0.3">
      <c r="B126" s="207" t="s">
        <v>2036</v>
      </c>
      <c r="C126" s="208"/>
      <c r="D126" s="209" t="s">
        <v>2366</v>
      </c>
      <c r="E126" s="254" t="s">
        <v>1845</v>
      </c>
      <c r="F126" s="207">
        <v>3</v>
      </c>
      <c r="G126" s="210">
        <v>3</v>
      </c>
      <c r="H126" s="211"/>
      <c r="I126" s="212"/>
    </row>
    <row r="127" spans="2:9" ht="14.4" x14ac:dyDescent="0.3">
      <c r="B127" s="207" t="s">
        <v>2037</v>
      </c>
      <c r="C127" s="208"/>
      <c r="D127" s="209" t="s">
        <v>2368</v>
      </c>
      <c r="E127" s="254" t="s">
        <v>1845</v>
      </c>
      <c r="F127" s="207">
        <v>3</v>
      </c>
      <c r="G127" s="210">
        <v>3</v>
      </c>
      <c r="H127" s="211"/>
      <c r="I127" s="212"/>
    </row>
    <row r="128" spans="2:9" ht="14.4" x14ac:dyDescent="0.3">
      <c r="B128" s="207" t="s">
        <v>2038</v>
      </c>
      <c r="C128" s="208"/>
      <c r="D128" s="209" t="s">
        <v>2369</v>
      </c>
      <c r="E128" s="254" t="s">
        <v>1845</v>
      </c>
      <c r="F128" s="207">
        <v>6</v>
      </c>
      <c r="G128" s="210">
        <v>3</v>
      </c>
      <c r="H128" s="211"/>
      <c r="I128" s="212"/>
    </row>
    <row r="129" spans="2:9" ht="14.4" x14ac:dyDescent="0.3">
      <c r="B129" s="207" t="s">
        <v>2039</v>
      </c>
      <c r="C129" s="208"/>
      <c r="D129" s="209" t="s">
        <v>2374</v>
      </c>
      <c r="E129" s="254" t="s">
        <v>1845</v>
      </c>
      <c r="F129" s="207">
        <v>3</v>
      </c>
      <c r="G129" s="210">
        <v>3</v>
      </c>
      <c r="H129" s="211"/>
      <c r="I129" s="212"/>
    </row>
    <row r="130" spans="2:9" ht="14.4" x14ac:dyDescent="0.3">
      <c r="B130" s="207" t="s">
        <v>2040</v>
      </c>
      <c r="C130" s="208"/>
      <c r="D130" s="209" t="s">
        <v>2379</v>
      </c>
      <c r="E130" s="254" t="s">
        <v>1845</v>
      </c>
      <c r="F130" s="207">
        <v>4</v>
      </c>
      <c r="G130" s="210">
        <v>3</v>
      </c>
      <c r="H130" s="211"/>
      <c r="I130" s="212"/>
    </row>
    <row r="131" spans="2:9" ht="14.4" x14ac:dyDescent="0.3">
      <c r="B131" s="207" t="s">
        <v>2041</v>
      </c>
      <c r="C131" s="208"/>
      <c r="D131" s="209" t="s">
        <v>2396</v>
      </c>
      <c r="E131" s="254" t="s">
        <v>1845</v>
      </c>
      <c r="F131" s="207">
        <v>11</v>
      </c>
      <c r="G131" s="210">
        <v>3</v>
      </c>
      <c r="H131" s="211"/>
      <c r="I131" s="212"/>
    </row>
    <row r="132" spans="2:9" ht="14.4" x14ac:dyDescent="0.3">
      <c r="B132" s="207"/>
      <c r="C132" s="208"/>
      <c r="D132" s="209"/>
      <c r="E132" s="210"/>
      <c r="F132" s="254"/>
      <c r="G132" s="207"/>
      <c r="H132" s="211"/>
      <c r="I132" s="212"/>
    </row>
    <row r="133" spans="2:9" ht="14.4" x14ac:dyDescent="0.3">
      <c r="B133" s="207"/>
      <c r="C133" s="208"/>
      <c r="D133" s="209"/>
      <c r="E133" s="210"/>
      <c r="F133" s="254"/>
      <c r="G133" s="207"/>
      <c r="H133" s="211"/>
      <c r="I133" s="212"/>
    </row>
    <row r="134" spans="2:9" ht="38.25" customHeight="1" x14ac:dyDescent="0.25">
      <c r="B134" s="244">
        <v>1.5</v>
      </c>
      <c r="C134" s="245"/>
      <c r="D134" s="246" t="s">
        <v>2400</v>
      </c>
      <c r="E134" s="247"/>
      <c r="F134" s="247"/>
      <c r="G134" s="247"/>
      <c r="H134" s="248"/>
      <c r="I134" s="248"/>
    </row>
    <row r="135" spans="2:9" ht="39.6" x14ac:dyDescent="0.25">
      <c r="B135" s="244"/>
      <c r="C135" s="245"/>
      <c r="D135" s="249" t="s">
        <v>1843</v>
      </c>
      <c r="E135" s="247"/>
      <c r="F135" s="247"/>
      <c r="G135" s="247"/>
      <c r="H135" s="248"/>
      <c r="I135" s="248"/>
    </row>
    <row r="136" spans="2:9" ht="14.4" x14ac:dyDescent="0.3">
      <c r="B136" s="207" t="s">
        <v>2062</v>
      </c>
      <c r="C136" s="208"/>
      <c r="D136" s="209" t="s">
        <v>2336</v>
      </c>
      <c r="E136" s="210" t="s">
        <v>1845</v>
      </c>
      <c r="F136" s="210">
        <v>3</v>
      </c>
      <c r="G136" s="207">
        <v>3</v>
      </c>
      <c r="H136" s="211"/>
      <c r="I136" s="212"/>
    </row>
    <row r="137" spans="2:9" ht="14.4" x14ac:dyDescent="0.3">
      <c r="B137" s="207" t="s">
        <v>2063</v>
      </c>
      <c r="C137" s="208"/>
      <c r="D137" s="209" t="s">
        <v>2343</v>
      </c>
      <c r="E137" s="210" t="s">
        <v>1845</v>
      </c>
      <c r="F137" s="210">
        <v>5</v>
      </c>
      <c r="G137" s="207">
        <v>3</v>
      </c>
      <c r="H137" s="211"/>
      <c r="I137" s="212"/>
    </row>
    <row r="138" spans="2:9" ht="14.4" x14ac:dyDescent="0.3">
      <c r="B138" s="207" t="s">
        <v>2064</v>
      </c>
      <c r="C138" s="208"/>
      <c r="D138" s="209" t="s">
        <v>2344</v>
      </c>
      <c r="E138" s="210" t="s">
        <v>1845</v>
      </c>
      <c r="F138" s="210">
        <v>3</v>
      </c>
      <c r="G138" s="207">
        <v>3</v>
      </c>
      <c r="H138" s="211"/>
      <c r="I138" s="212"/>
    </row>
    <row r="139" spans="2:9" ht="14.4" x14ac:dyDescent="0.3">
      <c r="B139" s="207" t="s">
        <v>2065</v>
      </c>
      <c r="C139" s="208"/>
      <c r="D139" s="209" t="s">
        <v>668</v>
      </c>
      <c r="E139" s="210" t="s">
        <v>1845</v>
      </c>
      <c r="F139" s="210">
        <v>3</v>
      </c>
      <c r="G139" s="207">
        <v>3</v>
      </c>
      <c r="H139" s="211"/>
      <c r="I139" s="212"/>
    </row>
    <row r="140" spans="2:9" ht="14.4" x14ac:dyDescent="0.3">
      <c r="B140" s="207" t="s">
        <v>2066</v>
      </c>
      <c r="C140" s="208"/>
      <c r="D140" s="209" t="s">
        <v>2362</v>
      </c>
      <c r="E140" s="210" t="s">
        <v>1845</v>
      </c>
      <c r="F140" s="210">
        <v>5</v>
      </c>
      <c r="G140" s="207">
        <v>3</v>
      </c>
      <c r="H140" s="211"/>
      <c r="I140" s="212"/>
    </row>
    <row r="141" spans="2:9" ht="14.4" x14ac:dyDescent="0.3">
      <c r="B141" s="207" t="s">
        <v>2067</v>
      </c>
      <c r="C141" s="208"/>
      <c r="D141" s="209" t="s">
        <v>2366</v>
      </c>
      <c r="E141" s="210" t="s">
        <v>1845</v>
      </c>
      <c r="F141" s="210">
        <v>3</v>
      </c>
      <c r="G141" s="207">
        <v>3</v>
      </c>
      <c r="H141" s="211"/>
      <c r="I141" s="212"/>
    </row>
    <row r="142" spans="2:9" ht="14.4" x14ac:dyDescent="0.3">
      <c r="B142" s="207" t="s">
        <v>2068</v>
      </c>
      <c r="C142" s="208"/>
      <c r="D142" s="209" t="s">
        <v>2379</v>
      </c>
      <c r="E142" s="210" t="s">
        <v>1845</v>
      </c>
      <c r="F142" s="210">
        <v>5</v>
      </c>
      <c r="G142" s="207">
        <v>3</v>
      </c>
      <c r="H142" s="211"/>
      <c r="I142" s="212"/>
    </row>
    <row r="143" spans="2:9" ht="14.4" x14ac:dyDescent="0.3">
      <c r="B143" s="207"/>
      <c r="C143" s="208"/>
      <c r="D143" s="209"/>
      <c r="E143" s="210"/>
      <c r="F143" s="254"/>
      <c r="G143" s="207"/>
      <c r="H143" s="211"/>
      <c r="I143" s="212"/>
    </row>
    <row r="144" spans="2:9" ht="14.4" x14ac:dyDescent="0.3">
      <c r="B144" s="207"/>
      <c r="C144" s="208"/>
      <c r="D144" s="209"/>
      <c r="E144" s="210"/>
      <c r="F144" s="254"/>
      <c r="G144" s="207"/>
      <c r="H144" s="211"/>
      <c r="I144" s="212"/>
    </row>
    <row r="145" spans="2:9" ht="37.5" customHeight="1" x14ac:dyDescent="0.25">
      <c r="B145" s="244">
        <v>1.6</v>
      </c>
      <c r="C145" s="245"/>
      <c r="D145" s="246" t="s">
        <v>2401</v>
      </c>
      <c r="E145" s="247"/>
      <c r="F145" s="247"/>
      <c r="G145" s="247"/>
      <c r="H145" s="248"/>
      <c r="I145" s="248"/>
    </row>
    <row r="146" spans="2:9" ht="39.6" x14ac:dyDescent="0.25">
      <c r="B146" s="244"/>
      <c r="C146" s="245"/>
      <c r="D146" s="249" t="s">
        <v>1843</v>
      </c>
      <c r="E146" s="247"/>
      <c r="F146" s="247"/>
      <c r="G146" s="247"/>
      <c r="H146" s="248"/>
      <c r="I146" s="248"/>
    </row>
    <row r="147" spans="2:9" ht="14.4" x14ac:dyDescent="0.3">
      <c r="B147" s="207" t="s">
        <v>2073</v>
      </c>
      <c r="C147" s="208"/>
      <c r="D147" s="209" t="s">
        <v>2328</v>
      </c>
      <c r="E147" s="210" t="s">
        <v>1845</v>
      </c>
      <c r="F147" s="210">
        <v>4</v>
      </c>
      <c r="G147" s="207">
        <v>3</v>
      </c>
      <c r="H147" s="211"/>
      <c r="I147" s="212"/>
    </row>
    <row r="148" spans="2:9" ht="14.4" x14ac:dyDescent="0.3">
      <c r="B148" s="207"/>
      <c r="C148" s="208"/>
      <c r="D148" s="209"/>
      <c r="E148" s="210"/>
      <c r="F148" s="254"/>
      <c r="G148" s="207"/>
      <c r="H148" s="211"/>
      <c r="I148" s="212"/>
    </row>
    <row r="149" spans="2:9" ht="14.4" x14ac:dyDescent="0.3">
      <c r="B149" s="207"/>
      <c r="C149" s="208"/>
      <c r="D149" s="209"/>
      <c r="E149" s="210"/>
      <c r="F149" s="254"/>
      <c r="G149" s="207"/>
      <c r="H149" s="211"/>
      <c r="I149" s="212"/>
    </row>
    <row r="150" spans="2:9" ht="37.5" customHeight="1" x14ac:dyDescent="0.25">
      <c r="B150" s="244">
        <v>1.7</v>
      </c>
      <c r="C150" s="245"/>
      <c r="D150" s="246" t="s">
        <v>2402</v>
      </c>
      <c r="E150" s="247"/>
      <c r="F150" s="247"/>
      <c r="G150" s="247"/>
      <c r="H150" s="248"/>
      <c r="I150" s="248"/>
    </row>
    <row r="151" spans="2:9" ht="43.5" customHeight="1" x14ac:dyDescent="0.25">
      <c r="B151" s="244"/>
      <c r="C151" s="245"/>
      <c r="D151" s="249" t="s">
        <v>1843</v>
      </c>
      <c r="E151" s="247"/>
      <c r="F151" s="247"/>
      <c r="G151" s="247"/>
      <c r="H151" s="248"/>
      <c r="I151" s="248"/>
    </row>
    <row r="152" spans="2:9" ht="14.4" x14ac:dyDescent="0.3">
      <c r="B152" s="207" t="s">
        <v>2083</v>
      </c>
      <c r="C152" s="208"/>
      <c r="D152" s="209" t="s">
        <v>2336</v>
      </c>
      <c r="E152" s="210" t="s">
        <v>1845</v>
      </c>
      <c r="F152" s="210">
        <v>12</v>
      </c>
      <c r="G152" s="207">
        <v>3</v>
      </c>
      <c r="H152" s="211"/>
      <c r="I152" s="212"/>
    </row>
    <row r="153" spans="2:9" ht="14.4" x14ac:dyDescent="0.3">
      <c r="B153" s="207" t="s">
        <v>2084</v>
      </c>
      <c r="C153" s="208"/>
      <c r="D153" s="209" t="s">
        <v>2343</v>
      </c>
      <c r="E153" s="210" t="s">
        <v>1845</v>
      </c>
      <c r="F153" s="210">
        <v>8</v>
      </c>
      <c r="G153" s="207">
        <v>3</v>
      </c>
      <c r="H153" s="211"/>
      <c r="I153" s="212"/>
    </row>
    <row r="154" spans="2:9" ht="14.4" x14ac:dyDescent="0.3">
      <c r="B154" s="207" t="s">
        <v>2085</v>
      </c>
      <c r="C154" s="208"/>
      <c r="D154" s="209" t="s">
        <v>2344</v>
      </c>
      <c r="E154" s="210" t="s">
        <v>1845</v>
      </c>
      <c r="F154" s="210">
        <v>4</v>
      </c>
      <c r="G154" s="207">
        <v>3</v>
      </c>
      <c r="H154" s="211"/>
      <c r="I154" s="212"/>
    </row>
    <row r="155" spans="2:9" ht="14.4" x14ac:dyDescent="0.3">
      <c r="B155" s="207" t="s">
        <v>2086</v>
      </c>
      <c r="C155" s="208"/>
      <c r="D155" s="209" t="s">
        <v>668</v>
      </c>
      <c r="E155" s="210" t="s">
        <v>1845</v>
      </c>
      <c r="F155" s="210">
        <v>7</v>
      </c>
      <c r="G155" s="207">
        <v>3</v>
      </c>
      <c r="H155" s="211"/>
      <c r="I155" s="212"/>
    </row>
    <row r="156" spans="2:9" ht="14.4" x14ac:dyDescent="0.3">
      <c r="B156" s="207" t="s">
        <v>2087</v>
      </c>
      <c r="C156" s="208"/>
      <c r="D156" s="209" t="s">
        <v>2362</v>
      </c>
      <c r="E156" s="210" t="s">
        <v>1845</v>
      </c>
      <c r="F156" s="210">
        <v>5</v>
      </c>
      <c r="G156" s="207">
        <v>3</v>
      </c>
      <c r="H156" s="211"/>
      <c r="I156" s="212"/>
    </row>
    <row r="157" spans="2:9" ht="14.4" x14ac:dyDescent="0.3">
      <c r="B157" s="207" t="s">
        <v>2088</v>
      </c>
      <c r="C157" s="208"/>
      <c r="D157" s="209" t="s">
        <v>2364</v>
      </c>
      <c r="E157" s="210" t="s">
        <v>1845</v>
      </c>
      <c r="F157" s="210">
        <v>3</v>
      </c>
      <c r="G157" s="207">
        <v>3</v>
      </c>
      <c r="H157" s="211"/>
      <c r="I157" s="212"/>
    </row>
    <row r="158" spans="2:9" ht="14.4" x14ac:dyDescent="0.3">
      <c r="B158" s="207" t="s">
        <v>2089</v>
      </c>
      <c r="C158" s="208"/>
      <c r="D158" s="209" t="s">
        <v>2379</v>
      </c>
      <c r="E158" s="210" t="s">
        <v>1845</v>
      </c>
      <c r="F158" s="210">
        <v>30</v>
      </c>
      <c r="G158" s="207">
        <v>3</v>
      </c>
      <c r="H158" s="211"/>
      <c r="I158" s="212"/>
    </row>
    <row r="159" spans="2:9" ht="14.4" x14ac:dyDescent="0.3">
      <c r="B159" s="207"/>
      <c r="C159" s="208"/>
      <c r="D159" s="209"/>
      <c r="E159" s="210"/>
      <c r="F159" s="254"/>
      <c r="G159" s="207"/>
      <c r="H159" s="211"/>
      <c r="I159" s="212"/>
    </row>
    <row r="160" spans="2:9" ht="14.4" x14ac:dyDescent="0.3">
      <c r="B160" s="207"/>
      <c r="C160" s="208"/>
      <c r="D160" s="209"/>
      <c r="E160" s="210"/>
      <c r="F160" s="254"/>
      <c r="G160" s="207"/>
      <c r="H160" s="211"/>
      <c r="I160" s="212"/>
    </row>
    <row r="161" spans="2:9" ht="38.25" customHeight="1" x14ac:dyDescent="0.25">
      <c r="B161" s="244">
        <v>1.8</v>
      </c>
      <c r="C161" s="245"/>
      <c r="D161" s="246" t="s">
        <v>2403</v>
      </c>
      <c r="E161" s="247"/>
      <c r="F161" s="247"/>
      <c r="G161" s="247"/>
      <c r="H161" s="248"/>
      <c r="I161" s="248"/>
    </row>
    <row r="162" spans="2:9" ht="37.5" customHeight="1" x14ac:dyDescent="0.25">
      <c r="B162" s="244"/>
      <c r="C162" s="245"/>
      <c r="D162" s="249" t="s">
        <v>1843</v>
      </c>
      <c r="E162" s="247"/>
      <c r="F162" s="247"/>
      <c r="G162" s="247"/>
      <c r="H162" s="248"/>
      <c r="I162" s="248"/>
    </row>
    <row r="163" spans="2:9" ht="14.4" x14ac:dyDescent="0.3">
      <c r="B163" s="207" t="s">
        <v>2104</v>
      </c>
      <c r="C163" s="208"/>
      <c r="D163" s="209" t="s">
        <v>2344</v>
      </c>
      <c r="E163" s="210" t="s">
        <v>1845</v>
      </c>
      <c r="F163" s="210">
        <v>6</v>
      </c>
      <c r="G163" s="207">
        <v>3</v>
      </c>
      <c r="H163" s="211"/>
      <c r="I163" s="212"/>
    </row>
    <row r="164" spans="2:9" ht="14.4" x14ac:dyDescent="0.3">
      <c r="B164" s="207" t="s">
        <v>2404</v>
      </c>
      <c r="C164" s="208"/>
      <c r="D164" s="209" t="s">
        <v>2390</v>
      </c>
      <c r="E164" s="210" t="s">
        <v>1845</v>
      </c>
      <c r="F164" s="210">
        <v>8</v>
      </c>
      <c r="G164" s="207">
        <v>3</v>
      </c>
      <c r="H164" s="211"/>
      <c r="I164" s="212"/>
    </row>
    <row r="165" spans="2:9" ht="14.4" x14ac:dyDescent="0.3">
      <c r="B165" s="207"/>
      <c r="C165" s="208"/>
      <c r="D165" s="209"/>
      <c r="E165" s="210"/>
      <c r="F165" s="254"/>
      <c r="G165" s="207"/>
      <c r="H165" s="211"/>
      <c r="I165" s="212"/>
    </row>
    <row r="166" spans="2:9" ht="14.4" x14ac:dyDescent="0.3">
      <c r="B166" s="207"/>
      <c r="C166" s="208"/>
      <c r="D166" s="209"/>
      <c r="E166" s="210"/>
      <c r="F166" s="254"/>
      <c r="G166" s="207"/>
      <c r="H166" s="211"/>
      <c r="I166" s="212"/>
    </row>
    <row r="167" spans="2:9" ht="38.25" customHeight="1" x14ac:dyDescent="0.25">
      <c r="B167" s="244">
        <v>1.9</v>
      </c>
      <c r="C167" s="245"/>
      <c r="D167" s="246" t="s">
        <v>2405</v>
      </c>
      <c r="E167" s="247"/>
      <c r="F167" s="247"/>
      <c r="G167" s="247"/>
      <c r="H167" s="248"/>
      <c r="I167" s="248"/>
    </row>
    <row r="168" spans="2:9" ht="39.6" x14ac:dyDescent="0.25">
      <c r="B168" s="244"/>
      <c r="C168" s="245"/>
      <c r="D168" s="249" t="s">
        <v>1843</v>
      </c>
      <c r="E168" s="247"/>
      <c r="F168" s="247"/>
      <c r="G168" s="247"/>
      <c r="H168" s="248"/>
      <c r="I168" s="248"/>
    </row>
    <row r="169" spans="2:9" ht="14.4" x14ac:dyDescent="0.3">
      <c r="B169" s="207" t="s">
        <v>2108</v>
      </c>
      <c r="C169" s="208"/>
      <c r="D169" s="209" t="s">
        <v>2379</v>
      </c>
      <c r="E169" s="210" t="s">
        <v>1845</v>
      </c>
      <c r="F169" s="207">
        <v>11</v>
      </c>
      <c r="G169" s="207">
        <v>3</v>
      </c>
      <c r="H169" s="211"/>
      <c r="I169" s="212"/>
    </row>
    <row r="170" spans="2:9" ht="14.4" x14ac:dyDescent="0.3">
      <c r="B170" s="207" t="s">
        <v>2109</v>
      </c>
      <c r="C170" s="208"/>
      <c r="D170" s="209" t="s">
        <v>2406</v>
      </c>
      <c r="E170" s="210" t="s">
        <v>1845</v>
      </c>
      <c r="F170" s="207">
        <v>1</v>
      </c>
      <c r="G170" s="207">
        <v>3</v>
      </c>
      <c r="H170" s="211"/>
      <c r="I170" s="212"/>
    </row>
    <row r="171" spans="2:9" ht="14.4" x14ac:dyDescent="0.3">
      <c r="B171" s="207" t="s">
        <v>2110</v>
      </c>
      <c r="C171" s="208"/>
      <c r="D171" s="209" t="s">
        <v>2407</v>
      </c>
      <c r="E171" s="210" t="s">
        <v>1845</v>
      </c>
      <c r="F171" s="207">
        <v>5</v>
      </c>
      <c r="G171" s="207">
        <v>3</v>
      </c>
      <c r="H171" s="211"/>
      <c r="I171" s="212"/>
    </row>
    <row r="172" spans="2:9" ht="14.4" x14ac:dyDescent="0.3">
      <c r="B172" s="207" t="s">
        <v>2111</v>
      </c>
      <c r="C172" s="208"/>
      <c r="D172" s="209" t="s">
        <v>2408</v>
      </c>
      <c r="E172" s="210" t="s">
        <v>1845</v>
      </c>
      <c r="F172" s="207">
        <v>9</v>
      </c>
      <c r="G172" s="207">
        <v>3</v>
      </c>
      <c r="H172" s="211"/>
      <c r="I172" s="212"/>
    </row>
    <row r="173" spans="2:9" ht="14.4" x14ac:dyDescent="0.3">
      <c r="B173" s="207" t="s">
        <v>2112</v>
      </c>
      <c r="C173" s="208"/>
      <c r="D173" s="209" t="s">
        <v>2309</v>
      </c>
      <c r="E173" s="210" t="s">
        <v>1845</v>
      </c>
      <c r="F173" s="207">
        <v>7</v>
      </c>
      <c r="G173" s="207">
        <v>3</v>
      </c>
      <c r="H173" s="211"/>
      <c r="I173" s="212"/>
    </row>
    <row r="174" spans="2:9" ht="14.4" x14ac:dyDescent="0.3">
      <c r="B174" s="207" t="s">
        <v>2113</v>
      </c>
      <c r="C174" s="208"/>
      <c r="D174" s="209" t="s">
        <v>2409</v>
      </c>
      <c r="E174" s="210" t="s">
        <v>1845</v>
      </c>
      <c r="F174" s="207">
        <v>7</v>
      </c>
      <c r="G174" s="207">
        <v>3</v>
      </c>
      <c r="H174" s="211"/>
      <c r="I174" s="212"/>
    </row>
    <row r="175" spans="2:9" ht="39.6" x14ac:dyDescent="0.25">
      <c r="B175" s="244"/>
      <c r="C175" s="245"/>
      <c r="D175" s="249" t="s">
        <v>2410</v>
      </c>
      <c r="E175" s="247"/>
      <c r="F175" s="247"/>
      <c r="G175" s="247"/>
      <c r="H175" s="248"/>
      <c r="I175" s="248"/>
    </row>
    <row r="176" spans="2:9" ht="14.4" x14ac:dyDescent="0.3">
      <c r="B176" s="207" t="s">
        <v>2114</v>
      </c>
      <c r="C176" s="208"/>
      <c r="D176" s="209" t="s">
        <v>2379</v>
      </c>
      <c r="E176" s="210" t="s">
        <v>1845</v>
      </c>
      <c r="F176" s="207">
        <v>11</v>
      </c>
      <c r="G176" s="207">
        <v>6</v>
      </c>
      <c r="H176" s="211"/>
      <c r="I176" s="212"/>
    </row>
    <row r="177" spans="2:9" ht="14.4" x14ac:dyDescent="0.3">
      <c r="B177" s="207" t="s">
        <v>2115</v>
      </c>
      <c r="C177" s="208"/>
      <c r="D177" s="209" t="s">
        <v>2406</v>
      </c>
      <c r="E177" s="210" t="s">
        <v>1845</v>
      </c>
      <c r="F177" s="207">
        <v>1</v>
      </c>
      <c r="G177" s="207">
        <v>6</v>
      </c>
      <c r="H177" s="211"/>
      <c r="I177" s="212"/>
    </row>
    <row r="178" spans="2:9" ht="14.4" x14ac:dyDescent="0.3">
      <c r="B178" s="207" t="s">
        <v>2116</v>
      </c>
      <c r="C178" s="208"/>
      <c r="D178" s="209" t="s">
        <v>2407</v>
      </c>
      <c r="E178" s="210" t="s">
        <v>1845</v>
      </c>
      <c r="F178" s="207">
        <v>5</v>
      </c>
      <c r="G178" s="207">
        <v>6</v>
      </c>
      <c r="H178" s="211"/>
      <c r="I178" s="212"/>
    </row>
    <row r="179" spans="2:9" ht="14.4" x14ac:dyDescent="0.3">
      <c r="B179" s="207" t="s">
        <v>2117</v>
      </c>
      <c r="C179" s="208"/>
      <c r="D179" s="209" t="s">
        <v>2408</v>
      </c>
      <c r="E179" s="210" t="s">
        <v>1845</v>
      </c>
      <c r="F179" s="207">
        <v>9</v>
      </c>
      <c r="G179" s="207">
        <v>6</v>
      </c>
      <c r="H179" s="211"/>
      <c r="I179" s="212"/>
    </row>
    <row r="180" spans="2:9" ht="14.4" x14ac:dyDescent="0.3">
      <c r="B180" s="207" t="s">
        <v>2119</v>
      </c>
      <c r="C180" s="208"/>
      <c r="D180" s="209" t="s">
        <v>2309</v>
      </c>
      <c r="E180" s="210" t="s">
        <v>1845</v>
      </c>
      <c r="F180" s="207">
        <v>7</v>
      </c>
      <c r="G180" s="207">
        <v>6</v>
      </c>
      <c r="H180" s="211"/>
      <c r="I180" s="212"/>
    </row>
    <row r="181" spans="2:9" ht="14.4" x14ac:dyDescent="0.3">
      <c r="B181" s="207" t="s">
        <v>2121</v>
      </c>
      <c r="C181" s="208"/>
      <c r="D181" s="209" t="s">
        <v>2409</v>
      </c>
      <c r="E181" s="210" t="s">
        <v>1845</v>
      </c>
      <c r="F181" s="207">
        <v>7</v>
      </c>
      <c r="G181" s="207">
        <v>6</v>
      </c>
      <c r="H181" s="211"/>
      <c r="I181" s="212"/>
    </row>
    <row r="182" spans="2:9" ht="14.4" x14ac:dyDescent="0.3">
      <c r="B182" s="207"/>
      <c r="C182" s="208"/>
      <c r="D182" s="209"/>
      <c r="E182" s="210"/>
      <c r="F182" s="254"/>
      <c r="G182" s="207"/>
      <c r="H182" s="211"/>
      <c r="I182" s="212"/>
    </row>
    <row r="183" spans="2:9" ht="14.4" x14ac:dyDescent="0.3">
      <c r="B183" s="207"/>
      <c r="C183" s="208"/>
      <c r="D183" s="209"/>
      <c r="E183" s="210"/>
      <c r="F183" s="254"/>
      <c r="G183" s="207"/>
      <c r="H183" s="211"/>
      <c r="I183" s="212"/>
    </row>
    <row r="184" spans="2:9" ht="38.25" customHeight="1" x14ac:dyDescent="0.25">
      <c r="B184" s="256" t="s">
        <v>649</v>
      </c>
      <c r="C184" s="257"/>
      <c r="D184" s="258" t="s">
        <v>2213</v>
      </c>
      <c r="E184" s="259"/>
      <c r="F184" s="259"/>
      <c r="G184" s="259"/>
      <c r="H184" s="260"/>
      <c r="I184" s="260"/>
    </row>
    <row r="185" spans="2:9" ht="39.6" x14ac:dyDescent="0.25">
      <c r="B185" s="257"/>
      <c r="C185" s="257"/>
      <c r="D185" s="261" t="s">
        <v>1843</v>
      </c>
      <c r="E185" s="259"/>
      <c r="F185" s="259"/>
      <c r="G185" s="259"/>
      <c r="H185" s="260"/>
      <c r="I185" s="260"/>
    </row>
    <row r="186" spans="2:9" ht="14.4" x14ac:dyDescent="0.3">
      <c r="B186" s="207" t="s">
        <v>2214</v>
      </c>
      <c r="C186" s="208"/>
      <c r="D186" s="209" t="s">
        <v>2314</v>
      </c>
      <c r="E186" s="210" t="s">
        <v>1845</v>
      </c>
      <c r="F186" s="207">
        <v>1</v>
      </c>
      <c r="G186" s="207">
        <v>3</v>
      </c>
      <c r="H186" s="211"/>
      <c r="I186" s="212"/>
    </row>
    <row r="187" spans="2:9" ht="14.4" x14ac:dyDescent="0.3">
      <c r="B187" s="207" t="s">
        <v>2215</v>
      </c>
      <c r="C187" s="208"/>
      <c r="D187" s="209" t="s">
        <v>2411</v>
      </c>
      <c r="E187" s="210" t="s">
        <v>1845</v>
      </c>
      <c r="F187" s="207">
        <v>2</v>
      </c>
      <c r="G187" s="207">
        <v>3</v>
      </c>
      <c r="H187" s="211"/>
      <c r="I187" s="212"/>
    </row>
    <row r="188" spans="2:9" ht="14.4" x14ac:dyDescent="0.3">
      <c r="B188" s="207" t="s">
        <v>2216</v>
      </c>
      <c r="C188" s="208"/>
      <c r="D188" s="209" t="s">
        <v>2336</v>
      </c>
      <c r="E188" s="210" t="s">
        <v>1845</v>
      </c>
      <c r="F188" s="207">
        <v>8</v>
      </c>
      <c r="G188" s="207">
        <v>3</v>
      </c>
      <c r="H188" s="211"/>
      <c r="I188" s="212"/>
    </row>
    <row r="189" spans="2:9" ht="14.4" x14ac:dyDescent="0.3">
      <c r="B189" s="207" t="s">
        <v>2217</v>
      </c>
      <c r="C189" s="208"/>
      <c r="D189" s="209" t="s">
        <v>2412</v>
      </c>
      <c r="E189" s="210" t="s">
        <v>1845</v>
      </c>
      <c r="F189" s="207">
        <v>15</v>
      </c>
      <c r="G189" s="207">
        <v>3</v>
      </c>
      <c r="H189" s="211"/>
      <c r="I189" s="212"/>
    </row>
    <row r="190" spans="2:9" ht="14.4" x14ac:dyDescent="0.3">
      <c r="B190" s="207" t="s">
        <v>2218</v>
      </c>
      <c r="C190" s="208"/>
      <c r="D190" s="209" t="s">
        <v>2390</v>
      </c>
      <c r="E190" s="210" t="s">
        <v>1845</v>
      </c>
      <c r="F190" s="207">
        <v>8</v>
      </c>
      <c r="G190" s="207">
        <v>3</v>
      </c>
      <c r="H190" s="211"/>
      <c r="I190" s="212"/>
    </row>
    <row r="191" spans="2:9" ht="39.6" x14ac:dyDescent="0.25">
      <c r="B191" s="244"/>
      <c r="C191" s="245"/>
      <c r="D191" s="249" t="s">
        <v>2410</v>
      </c>
      <c r="E191" s="247"/>
      <c r="F191" s="247"/>
      <c r="G191" s="247"/>
      <c r="H191" s="248"/>
      <c r="I191" s="248"/>
    </row>
    <row r="192" spans="2:9" ht="14.4" x14ac:dyDescent="0.3">
      <c r="B192" s="207" t="s">
        <v>2219</v>
      </c>
      <c r="C192" s="208"/>
      <c r="D192" s="209" t="s">
        <v>2314</v>
      </c>
      <c r="E192" s="210" t="s">
        <v>1845</v>
      </c>
      <c r="F192" s="207">
        <v>1</v>
      </c>
      <c r="G192" s="207">
        <v>6</v>
      </c>
      <c r="H192" s="211"/>
      <c r="I192" s="212"/>
    </row>
    <row r="193" spans="2:9" ht="14.4" x14ac:dyDescent="0.3">
      <c r="B193" s="207" t="s">
        <v>2220</v>
      </c>
      <c r="C193" s="208"/>
      <c r="D193" s="209" t="s">
        <v>2411</v>
      </c>
      <c r="E193" s="210" t="s">
        <v>1845</v>
      </c>
      <c r="F193" s="207">
        <v>2</v>
      </c>
      <c r="G193" s="207">
        <v>6</v>
      </c>
      <c r="H193" s="211"/>
      <c r="I193" s="212"/>
    </row>
    <row r="194" spans="2:9" ht="14.4" x14ac:dyDescent="0.3">
      <c r="B194" s="207" t="s">
        <v>2221</v>
      </c>
      <c r="C194" s="208"/>
      <c r="D194" s="209" t="s">
        <v>2336</v>
      </c>
      <c r="E194" s="210" t="s">
        <v>1845</v>
      </c>
      <c r="F194" s="207">
        <v>8</v>
      </c>
      <c r="G194" s="207">
        <v>6</v>
      </c>
      <c r="H194" s="211"/>
      <c r="I194" s="212"/>
    </row>
    <row r="195" spans="2:9" ht="14.4" x14ac:dyDescent="0.3">
      <c r="B195" s="207" t="s">
        <v>2222</v>
      </c>
      <c r="C195" s="208"/>
      <c r="D195" s="209" t="s">
        <v>2412</v>
      </c>
      <c r="E195" s="210" t="s">
        <v>1845</v>
      </c>
      <c r="F195" s="207">
        <v>15</v>
      </c>
      <c r="G195" s="207">
        <v>6</v>
      </c>
      <c r="H195" s="211"/>
      <c r="I195" s="212"/>
    </row>
    <row r="196" spans="2:9" ht="14.4" x14ac:dyDescent="0.3">
      <c r="B196" s="207" t="s">
        <v>2223</v>
      </c>
      <c r="C196" s="208"/>
      <c r="D196" s="209" t="s">
        <v>2390</v>
      </c>
      <c r="E196" s="210" t="s">
        <v>1845</v>
      </c>
      <c r="F196" s="207">
        <v>8</v>
      </c>
      <c r="G196" s="207">
        <v>6</v>
      </c>
      <c r="H196" s="211"/>
      <c r="I196" s="212"/>
    </row>
    <row r="197" spans="2:9" ht="14.4" x14ac:dyDescent="0.3">
      <c r="B197" s="207"/>
      <c r="C197" s="208"/>
      <c r="D197" s="209"/>
      <c r="E197" s="210"/>
      <c r="F197" s="254"/>
      <c r="G197" s="207"/>
      <c r="H197" s="211"/>
      <c r="I197" s="212"/>
    </row>
    <row r="198" spans="2:9" ht="14.4" x14ac:dyDescent="0.3">
      <c r="B198" s="207"/>
      <c r="C198" s="208"/>
      <c r="D198" s="209"/>
      <c r="E198" s="210"/>
      <c r="F198" s="254"/>
      <c r="G198" s="207"/>
      <c r="H198" s="211"/>
      <c r="I198" s="212"/>
    </row>
    <row r="199" spans="2:9" ht="37.5" customHeight="1" x14ac:dyDescent="0.25">
      <c r="B199" s="256" t="s">
        <v>651</v>
      </c>
      <c r="C199" s="257"/>
      <c r="D199" s="258" t="s">
        <v>2413</v>
      </c>
      <c r="E199" s="259"/>
      <c r="F199" s="259"/>
      <c r="G199" s="259"/>
      <c r="H199" s="260"/>
      <c r="I199" s="260"/>
    </row>
    <row r="200" spans="2:9" ht="39.6" x14ac:dyDescent="0.25">
      <c r="B200" s="257"/>
      <c r="C200" s="257"/>
      <c r="D200" s="261" t="s">
        <v>1843</v>
      </c>
      <c r="E200" s="259"/>
      <c r="F200" s="259"/>
      <c r="G200" s="259"/>
      <c r="H200" s="260"/>
      <c r="I200" s="260"/>
    </row>
    <row r="201" spans="2:9" ht="14.4" x14ac:dyDescent="0.3">
      <c r="B201" s="207" t="s">
        <v>2239</v>
      </c>
      <c r="C201" s="208"/>
      <c r="D201" s="209" t="s">
        <v>2390</v>
      </c>
      <c r="E201" s="210" t="s">
        <v>1845</v>
      </c>
      <c r="F201" s="207">
        <v>2</v>
      </c>
      <c r="G201" s="207">
        <v>3</v>
      </c>
      <c r="H201" s="211"/>
      <c r="I201" s="212"/>
    </row>
    <row r="202" spans="2:9" ht="14.4" x14ac:dyDescent="0.3">
      <c r="B202" s="207" t="s">
        <v>2242</v>
      </c>
      <c r="C202" s="208"/>
      <c r="D202" s="209" t="s">
        <v>2379</v>
      </c>
      <c r="E202" s="210" t="s">
        <v>1845</v>
      </c>
      <c r="F202" s="207">
        <v>2</v>
      </c>
      <c r="G202" s="207">
        <v>3</v>
      </c>
      <c r="H202" s="211"/>
      <c r="I202" s="212"/>
    </row>
    <row r="203" spans="2:9" ht="14.4" x14ac:dyDescent="0.3">
      <c r="B203" s="207" t="s">
        <v>2245</v>
      </c>
      <c r="C203" s="208"/>
      <c r="D203" s="209" t="s">
        <v>2336</v>
      </c>
      <c r="E203" s="210" t="s">
        <v>1845</v>
      </c>
      <c r="F203" s="207">
        <v>2</v>
      </c>
      <c r="G203" s="207">
        <v>3</v>
      </c>
      <c r="H203" s="211"/>
      <c r="I203" s="212"/>
    </row>
    <row r="204" spans="2:9" ht="14.4" x14ac:dyDescent="0.3">
      <c r="B204" s="207" t="s">
        <v>2247</v>
      </c>
      <c r="C204" s="208"/>
      <c r="D204" s="209" t="s">
        <v>2309</v>
      </c>
      <c r="E204" s="210" t="s">
        <v>1845</v>
      </c>
      <c r="F204" s="207">
        <v>2</v>
      </c>
      <c r="G204" s="207">
        <v>3</v>
      </c>
      <c r="H204" s="211"/>
      <c r="I204" s="212"/>
    </row>
    <row r="205" spans="2:9" ht="39.6" x14ac:dyDescent="0.25">
      <c r="B205" s="244"/>
      <c r="C205" s="245"/>
      <c r="D205" s="249" t="s">
        <v>2414</v>
      </c>
      <c r="E205" s="247"/>
      <c r="F205" s="247"/>
      <c r="G205" s="247"/>
      <c r="H205" s="248"/>
      <c r="I205" s="248"/>
    </row>
    <row r="206" spans="2:9" ht="14.4" x14ac:dyDescent="0.3">
      <c r="B206" s="207" t="s">
        <v>2249</v>
      </c>
      <c r="C206" s="208"/>
      <c r="D206" s="209" t="s">
        <v>2390</v>
      </c>
      <c r="E206" s="210" t="s">
        <v>1845</v>
      </c>
      <c r="F206" s="207">
        <v>2</v>
      </c>
      <c r="G206" s="207">
        <v>9</v>
      </c>
      <c r="H206" s="211"/>
      <c r="I206" s="212"/>
    </row>
    <row r="207" spans="2:9" ht="14.4" x14ac:dyDescent="0.3">
      <c r="B207" s="207" t="s">
        <v>2250</v>
      </c>
      <c r="C207" s="208"/>
      <c r="D207" s="209" t="s">
        <v>2379</v>
      </c>
      <c r="E207" s="210" t="s">
        <v>1845</v>
      </c>
      <c r="F207" s="207">
        <v>2</v>
      </c>
      <c r="G207" s="207">
        <v>9</v>
      </c>
      <c r="H207" s="211"/>
      <c r="I207" s="212"/>
    </row>
    <row r="208" spans="2:9" ht="14.4" x14ac:dyDescent="0.3">
      <c r="B208" s="207" t="s">
        <v>2415</v>
      </c>
      <c r="C208" s="208"/>
      <c r="D208" s="209" t="s">
        <v>2336</v>
      </c>
      <c r="E208" s="210" t="s">
        <v>1845</v>
      </c>
      <c r="F208" s="207">
        <v>2</v>
      </c>
      <c r="G208" s="207">
        <v>9</v>
      </c>
      <c r="H208" s="211"/>
      <c r="I208" s="212"/>
    </row>
    <row r="209" spans="2:9" ht="14.4" x14ac:dyDescent="0.3">
      <c r="B209" s="207" t="s">
        <v>2416</v>
      </c>
      <c r="C209" s="208"/>
      <c r="D209" s="209" t="s">
        <v>2309</v>
      </c>
      <c r="E209" s="210" t="s">
        <v>1845</v>
      </c>
      <c r="F209" s="207">
        <v>2</v>
      </c>
      <c r="G209" s="207">
        <v>9</v>
      </c>
      <c r="H209" s="211"/>
      <c r="I209" s="212"/>
    </row>
    <row r="210" spans="2:9" ht="14.4" x14ac:dyDescent="0.3">
      <c r="B210" s="207"/>
      <c r="C210" s="208"/>
      <c r="D210" s="209"/>
      <c r="E210" s="210"/>
      <c r="F210" s="254"/>
      <c r="G210" s="207"/>
      <c r="H210" s="211"/>
      <c r="I210" s="212"/>
    </row>
    <row r="211" spans="2:9" ht="14.4" x14ac:dyDescent="0.3">
      <c r="B211" s="207"/>
      <c r="C211" s="208"/>
      <c r="D211" s="209"/>
      <c r="E211" s="210"/>
      <c r="F211" s="254"/>
      <c r="G211" s="207"/>
      <c r="H211" s="211"/>
      <c r="I211" s="212"/>
    </row>
    <row r="212" spans="2:9" ht="38.25" customHeight="1" x14ac:dyDescent="0.25">
      <c r="B212" s="256" t="s">
        <v>655</v>
      </c>
      <c r="C212" s="257"/>
      <c r="D212" s="258" t="s">
        <v>2417</v>
      </c>
      <c r="E212" s="259"/>
      <c r="F212" s="259"/>
      <c r="G212" s="259"/>
      <c r="H212" s="260"/>
      <c r="I212" s="260"/>
    </row>
    <row r="213" spans="2:9" ht="39.6" x14ac:dyDescent="0.25">
      <c r="B213" s="257"/>
      <c r="C213" s="257"/>
      <c r="D213" s="261" t="s">
        <v>1843</v>
      </c>
      <c r="E213" s="259"/>
      <c r="F213" s="259"/>
      <c r="G213" s="259"/>
      <c r="H213" s="260"/>
      <c r="I213" s="260"/>
    </row>
    <row r="214" spans="2:9" ht="14.4" x14ac:dyDescent="0.3">
      <c r="B214" s="207" t="s">
        <v>2418</v>
      </c>
      <c r="C214" s="208"/>
      <c r="D214" s="209" t="s">
        <v>2419</v>
      </c>
      <c r="E214" s="210" t="s">
        <v>1845</v>
      </c>
      <c r="F214" s="207">
        <v>1</v>
      </c>
      <c r="G214" s="207">
        <v>3</v>
      </c>
      <c r="H214" s="211"/>
      <c r="I214" s="212"/>
    </row>
    <row r="215" spans="2:9" ht="14.4" x14ac:dyDescent="0.3">
      <c r="B215" s="207" t="s">
        <v>2420</v>
      </c>
      <c r="C215" s="208"/>
      <c r="D215" s="209" t="s">
        <v>2350</v>
      </c>
      <c r="E215" s="210" t="s">
        <v>1845</v>
      </c>
      <c r="F215" s="207">
        <v>1</v>
      </c>
      <c r="G215" s="207">
        <v>3</v>
      </c>
      <c r="H215" s="211"/>
      <c r="I215" s="212"/>
    </row>
    <row r="216" spans="2:9" ht="14.4" x14ac:dyDescent="0.3">
      <c r="B216" s="207" t="s">
        <v>2421</v>
      </c>
      <c r="C216" s="208"/>
      <c r="D216" s="209" t="s">
        <v>2344</v>
      </c>
      <c r="E216" s="210" t="s">
        <v>1845</v>
      </c>
      <c r="F216" s="207">
        <v>1</v>
      </c>
      <c r="G216" s="207">
        <v>3</v>
      </c>
      <c r="H216" s="211"/>
      <c r="I216" s="212"/>
    </row>
    <row r="217" spans="2:9" ht="14.4" x14ac:dyDescent="0.3">
      <c r="B217" s="207" t="s">
        <v>2422</v>
      </c>
      <c r="C217" s="208"/>
      <c r="D217" s="209" t="s">
        <v>2336</v>
      </c>
      <c r="E217" s="210" t="s">
        <v>1845</v>
      </c>
      <c r="F217" s="207">
        <v>1</v>
      </c>
      <c r="G217" s="207">
        <v>3</v>
      </c>
      <c r="H217" s="211"/>
      <c r="I217" s="212"/>
    </row>
    <row r="218" spans="2:9" ht="14.4" x14ac:dyDescent="0.3">
      <c r="B218" s="207" t="s">
        <v>2423</v>
      </c>
      <c r="C218" s="208"/>
      <c r="D218" s="209" t="s">
        <v>2424</v>
      </c>
      <c r="E218" s="210" t="s">
        <v>1845</v>
      </c>
      <c r="F218" s="207">
        <v>1</v>
      </c>
      <c r="G218" s="207">
        <v>3</v>
      </c>
      <c r="H218" s="211"/>
      <c r="I218" s="212"/>
    </row>
    <row r="219" spans="2:9" ht="14.4" x14ac:dyDescent="0.3">
      <c r="B219" s="207" t="s">
        <v>2425</v>
      </c>
      <c r="C219" s="208"/>
      <c r="D219" s="209" t="s">
        <v>2379</v>
      </c>
      <c r="E219" s="210" t="s">
        <v>1845</v>
      </c>
      <c r="F219" s="207">
        <v>2</v>
      </c>
      <c r="G219" s="207">
        <v>3</v>
      </c>
      <c r="H219" s="211"/>
      <c r="I219" s="212"/>
    </row>
    <row r="220" spans="2:9" ht="14.4" x14ac:dyDescent="0.3">
      <c r="B220" s="207" t="s">
        <v>2426</v>
      </c>
      <c r="C220" s="208"/>
      <c r="D220" s="209" t="s">
        <v>2362</v>
      </c>
      <c r="E220" s="210" t="s">
        <v>1845</v>
      </c>
      <c r="F220" s="207">
        <v>2</v>
      </c>
      <c r="G220" s="207">
        <v>3</v>
      </c>
      <c r="H220" s="211"/>
      <c r="I220" s="212"/>
    </row>
    <row r="221" spans="2:9" ht="14.4" x14ac:dyDescent="0.3">
      <c r="B221" s="207" t="s">
        <v>2427</v>
      </c>
      <c r="C221" s="208"/>
      <c r="D221" s="209" t="s">
        <v>2390</v>
      </c>
      <c r="E221" s="210" t="s">
        <v>1845</v>
      </c>
      <c r="F221" s="207">
        <v>1</v>
      </c>
      <c r="G221" s="207">
        <v>3</v>
      </c>
      <c r="H221" s="211"/>
      <c r="I221" s="212"/>
    </row>
    <row r="222" spans="2:9" ht="39.6" x14ac:dyDescent="0.25">
      <c r="B222" s="244"/>
      <c r="C222" s="245"/>
      <c r="D222" s="249" t="s">
        <v>2410</v>
      </c>
      <c r="E222" s="247"/>
      <c r="F222" s="247"/>
      <c r="G222" s="247"/>
      <c r="H222" s="248"/>
      <c r="I222" s="248"/>
    </row>
    <row r="223" spans="2:9" ht="14.4" x14ac:dyDescent="0.3">
      <c r="B223" s="207" t="s">
        <v>2428</v>
      </c>
      <c r="C223" s="208"/>
      <c r="D223" s="209" t="s">
        <v>2419</v>
      </c>
      <c r="E223" s="210" t="s">
        <v>1845</v>
      </c>
      <c r="F223" s="207">
        <v>1</v>
      </c>
      <c r="G223" s="207">
        <v>3</v>
      </c>
      <c r="H223" s="211"/>
      <c r="I223" s="212"/>
    </row>
    <row r="224" spans="2:9" ht="14.4" x14ac:dyDescent="0.3">
      <c r="B224" s="207" t="s">
        <v>2429</v>
      </c>
      <c r="C224" s="208"/>
      <c r="D224" s="209" t="s">
        <v>2350</v>
      </c>
      <c r="E224" s="210" t="s">
        <v>1845</v>
      </c>
      <c r="F224" s="207">
        <v>1</v>
      </c>
      <c r="G224" s="207">
        <v>3</v>
      </c>
      <c r="H224" s="211"/>
      <c r="I224" s="212"/>
    </row>
    <row r="225" spans="2:9" ht="14.4" x14ac:dyDescent="0.3">
      <c r="B225" s="207" t="s">
        <v>2430</v>
      </c>
      <c r="C225" s="208"/>
      <c r="D225" s="209" t="s">
        <v>2344</v>
      </c>
      <c r="E225" s="210" t="s">
        <v>1845</v>
      </c>
      <c r="F225" s="207">
        <v>1</v>
      </c>
      <c r="G225" s="207">
        <v>3</v>
      </c>
      <c r="H225" s="211"/>
      <c r="I225" s="212"/>
    </row>
    <row r="226" spans="2:9" ht="14.4" x14ac:dyDescent="0.3">
      <c r="B226" s="207" t="s">
        <v>2431</v>
      </c>
      <c r="C226" s="208"/>
      <c r="D226" s="209" t="s">
        <v>2336</v>
      </c>
      <c r="E226" s="210" t="s">
        <v>1845</v>
      </c>
      <c r="F226" s="207">
        <v>1</v>
      </c>
      <c r="G226" s="207">
        <v>3</v>
      </c>
      <c r="H226" s="211"/>
      <c r="I226" s="212"/>
    </row>
    <row r="227" spans="2:9" ht="14.4" x14ac:dyDescent="0.3">
      <c r="B227" s="207" t="s">
        <v>2432</v>
      </c>
      <c r="C227" s="208"/>
      <c r="D227" s="209" t="s">
        <v>2424</v>
      </c>
      <c r="E227" s="210" t="s">
        <v>1845</v>
      </c>
      <c r="F227" s="207">
        <v>1</v>
      </c>
      <c r="G227" s="207">
        <v>3</v>
      </c>
      <c r="H227" s="211"/>
      <c r="I227" s="212"/>
    </row>
    <row r="228" spans="2:9" ht="14.4" x14ac:dyDescent="0.3">
      <c r="B228" s="207" t="s">
        <v>2433</v>
      </c>
      <c r="C228" s="208"/>
      <c r="D228" s="209" t="s">
        <v>2379</v>
      </c>
      <c r="E228" s="210" t="s">
        <v>1845</v>
      </c>
      <c r="F228" s="207">
        <v>2</v>
      </c>
      <c r="G228" s="207">
        <v>3</v>
      </c>
      <c r="H228" s="211"/>
      <c r="I228" s="212"/>
    </row>
    <row r="229" spans="2:9" ht="14.4" x14ac:dyDescent="0.3">
      <c r="B229" s="207" t="s">
        <v>2434</v>
      </c>
      <c r="C229" s="208"/>
      <c r="D229" s="209" t="s">
        <v>2362</v>
      </c>
      <c r="E229" s="210" t="s">
        <v>1845</v>
      </c>
      <c r="F229" s="207">
        <v>2</v>
      </c>
      <c r="G229" s="207">
        <v>3</v>
      </c>
      <c r="H229" s="211"/>
      <c r="I229" s="212"/>
    </row>
    <row r="230" spans="2:9" ht="14.4" x14ac:dyDescent="0.3">
      <c r="B230" s="207" t="s">
        <v>2435</v>
      </c>
      <c r="C230" s="208"/>
      <c r="D230" s="209" t="s">
        <v>2390</v>
      </c>
      <c r="E230" s="210" t="s">
        <v>1845</v>
      </c>
      <c r="F230" s="207">
        <v>1</v>
      </c>
      <c r="G230" s="207">
        <v>3</v>
      </c>
      <c r="H230" s="211"/>
      <c r="I230" s="212"/>
    </row>
    <row r="231" spans="2:9" ht="14.4" x14ac:dyDescent="0.3">
      <c r="B231" s="207"/>
      <c r="C231" s="208"/>
      <c r="D231" s="209"/>
      <c r="E231" s="210"/>
      <c r="F231" s="254"/>
      <c r="G231" s="207"/>
      <c r="H231" s="211"/>
      <c r="I231" s="212"/>
    </row>
    <row r="232" spans="2:9" ht="14.4" x14ac:dyDescent="0.3">
      <c r="B232" s="207"/>
      <c r="C232" s="208"/>
      <c r="D232" s="209"/>
      <c r="E232" s="210"/>
      <c r="F232" s="254"/>
      <c r="G232" s="207"/>
      <c r="H232" s="211"/>
      <c r="I232" s="212"/>
    </row>
    <row r="233" spans="2:9" ht="37.5" customHeight="1" x14ac:dyDescent="0.25">
      <c r="B233" s="256" t="s">
        <v>657</v>
      </c>
      <c r="C233" s="257"/>
      <c r="D233" s="258" t="s">
        <v>2436</v>
      </c>
      <c r="E233" s="259"/>
      <c r="F233" s="259"/>
      <c r="G233" s="259"/>
      <c r="H233" s="260"/>
      <c r="I233" s="260"/>
    </row>
    <row r="234" spans="2:9" ht="39.6" x14ac:dyDescent="0.25">
      <c r="B234" s="257"/>
      <c r="C234" s="257"/>
      <c r="D234" s="261" t="s">
        <v>1843</v>
      </c>
      <c r="E234" s="259"/>
      <c r="F234" s="259"/>
      <c r="G234" s="259"/>
      <c r="H234" s="260"/>
      <c r="I234" s="260"/>
    </row>
    <row r="235" spans="2:9" ht="14.4" x14ac:dyDescent="0.3">
      <c r="B235" s="207" t="s">
        <v>2270</v>
      </c>
      <c r="C235" s="208"/>
      <c r="D235" s="209" t="s">
        <v>2379</v>
      </c>
      <c r="E235" s="210" t="s">
        <v>1845</v>
      </c>
      <c r="F235" s="207">
        <v>1</v>
      </c>
      <c r="G235" s="207">
        <v>3</v>
      </c>
      <c r="H235" s="211"/>
      <c r="I235" s="212"/>
    </row>
    <row r="236" spans="2:9" ht="14.4" x14ac:dyDescent="0.3">
      <c r="B236" s="207" t="s">
        <v>2271</v>
      </c>
      <c r="C236" s="208"/>
      <c r="D236" s="209" t="s">
        <v>2406</v>
      </c>
      <c r="E236" s="210" t="s">
        <v>1845</v>
      </c>
      <c r="F236" s="207">
        <v>1</v>
      </c>
      <c r="G236" s="207">
        <v>3</v>
      </c>
      <c r="H236" s="211"/>
      <c r="I236" s="212"/>
    </row>
    <row r="237" spans="2:9" ht="14.4" x14ac:dyDescent="0.3">
      <c r="B237" s="207" t="s">
        <v>2272</v>
      </c>
      <c r="C237" s="208"/>
      <c r="D237" s="209" t="s">
        <v>2407</v>
      </c>
      <c r="E237" s="210" t="s">
        <v>1845</v>
      </c>
      <c r="F237" s="207">
        <v>1</v>
      </c>
      <c r="G237" s="207">
        <v>3</v>
      </c>
      <c r="H237" s="211"/>
      <c r="I237" s="212"/>
    </row>
    <row r="238" spans="2:9" ht="14.4" x14ac:dyDescent="0.3">
      <c r="B238" s="207" t="s">
        <v>2273</v>
      </c>
      <c r="C238" s="208"/>
      <c r="D238" s="209" t="s">
        <v>2408</v>
      </c>
      <c r="E238" s="210" t="s">
        <v>1845</v>
      </c>
      <c r="F238" s="207">
        <v>1</v>
      </c>
      <c r="G238" s="207">
        <v>3</v>
      </c>
      <c r="H238" s="211"/>
      <c r="I238" s="212"/>
    </row>
    <row r="239" spans="2:9" ht="14.4" x14ac:dyDescent="0.3">
      <c r="B239" s="207" t="s">
        <v>2274</v>
      </c>
      <c r="C239" s="208"/>
      <c r="D239" s="209" t="s">
        <v>2309</v>
      </c>
      <c r="E239" s="210" t="s">
        <v>1845</v>
      </c>
      <c r="F239" s="207">
        <v>1</v>
      </c>
      <c r="G239" s="207">
        <v>3</v>
      </c>
      <c r="H239" s="211"/>
      <c r="I239" s="212"/>
    </row>
    <row r="240" spans="2:9" ht="21" customHeight="1" x14ac:dyDescent="0.3">
      <c r="B240" s="207" t="s">
        <v>2275</v>
      </c>
      <c r="C240" s="208"/>
      <c r="D240" s="209" t="s">
        <v>2409</v>
      </c>
      <c r="E240" s="210" t="s">
        <v>1845</v>
      </c>
      <c r="F240" s="207">
        <v>1</v>
      </c>
      <c r="G240" s="207">
        <v>3</v>
      </c>
      <c r="H240" s="211"/>
      <c r="I240" s="212"/>
    </row>
    <row r="241" spans="2:9" ht="39.6" x14ac:dyDescent="0.25">
      <c r="B241" s="244"/>
      <c r="C241" s="245"/>
      <c r="D241" s="262" t="s">
        <v>2437</v>
      </c>
      <c r="E241" s="247"/>
      <c r="F241" s="247"/>
      <c r="G241" s="247"/>
      <c r="H241" s="248"/>
      <c r="I241" s="248"/>
    </row>
    <row r="242" spans="2:9" ht="14.4" x14ac:dyDescent="0.3">
      <c r="B242" s="207" t="s">
        <v>2258</v>
      </c>
      <c r="C242" s="208"/>
      <c r="D242" s="209" t="s">
        <v>2379</v>
      </c>
      <c r="E242" s="210" t="s">
        <v>1845</v>
      </c>
      <c r="F242" s="207">
        <v>1</v>
      </c>
      <c r="G242" s="207">
        <v>6</v>
      </c>
      <c r="H242" s="211"/>
      <c r="I242" s="212"/>
    </row>
    <row r="243" spans="2:9" ht="14.4" x14ac:dyDescent="0.3">
      <c r="B243" s="207" t="s">
        <v>2259</v>
      </c>
      <c r="C243" s="208"/>
      <c r="D243" s="209" t="s">
        <v>2406</v>
      </c>
      <c r="E243" s="210" t="s">
        <v>1845</v>
      </c>
      <c r="F243" s="207">
        <v>1</v>
      </c>
      <c r="G243" s="207">
        <v>6</v>
      </c>
      <c r="H243" s="211"/>
      <c r="I243" s="212"/>
    </row>
    <row r="244" spans="2:9" ht="14.4" x14ac:dyDescent="0.3">
      <c r="B244" s="207" t="s">
        <v>2260</v>
      </c>
      <c r="C244" s="208"/>
      <c r="D244" s="209" t="s">
        <v>2407</v>
      </c>
      <c r="E244" s="210" t="s">
        <v>1845</v>
      </c>
      <c r="F244" s="207">
        <v>1</v>
      </c>
      <c r="G244" s="207">
        <v>6</v>
      </c>
      <c r="H244" s="211"/>
      <c r="I244" s="212"/>
    </row>
    <row r="245" spans="2:9" ht="14.4" x14ac:dyDescent="0.3">
      <c r="B245" s="207" t="s">
        <v>2261</v>
      </c>
      <c r="C245" s="208"/>
      <c r="D245" s="209" t="s">
        <v>2408</v>
      </c>
      <c r="E245" s="210" t="s">
        <v>1845</v>
      </c>
      <c r="F245" s="207">
        <v>1</v>
      </c>
      <c r="G245" s="207">
        <v>6</v>
      </c>
      <c r="H245" s="211"/>
      <c r="I245" s="212"/>
    </row>
    <row r="246" spans="2:9" ht="14.4" x14ac:dyDescent="0.3">
      <c r="B246" s="207" t="s">
        <v>2262</v>
      </c>
      <c r="C246" s="208"/>
      <c r="D246" s="209" t="s">
        <v>2309</v>
      </c>
      <c r="E246" s="210" t="s">
        <v>1845</v>
      </c>
      <c r="F246" s="207">
        <v>1</v>
      </c>
      <c r="G246" s="207">
        <v>6</v>
      </c>
      <c r="H246" s="211"/>
      <c r="I246" s="212"/>
    </row>
    <row r="247" spans="2:9" ht="14.4" x14ac:dyDescent="0.3">
      <c r="B247" s="207" t="s">
        <v>2263</v>
      </c>
      <c r="C247" s="208"/>
      <c r="D247" s="209" t="s">
        <v>2409</v>
      </c>
      <c r="E247" s="210" t="s">
        <v>1845</v>
      </c>
      <c r="F247" s="207">
        <v>1</v>
      </c>
      <c r="G247" s="207">
        <v>6</v>
      </c>
      <c r="H247" s="211"/>
      <c r="I247" s="212"/>
    </row>
    <row r="248" spans="2:9" ht="14.4" x14ac:dyDescent="0.3">
      <c r="B248" s="207"/>
      <c r="C248" s="208"/>
      <c r="D248" s="209"/>
      <c r="E248" s="210"/>
      <c r="F248" s="254"/>
      <c r="G248" s="207"/>
      <c r="H248" s="211"/>
      <c r="I248" s="212"/>
    </row>
    <row r="249" spans="2:9" ht="14.4" x14ac:dyDescent="0.3">
      <c r="B249" s="207"/>
      <c r="C249" s="208"/>
      <c r="D249" s="209"/>
      <c r="E249" s="210"/>
      <c r="F249" s="254"/>
      <c r="G249" s="207"/>
      <c r="H249" s="211"/>
      <c r="I249" s="212"/>
    </row>
    <row r="250" spans="2:9" ht="15" thickBot="1" x14ac:dyDescent="0.3">
      <c r="B250" s="207"/>
      <c r="C250" s="208"/>
      <c r="D250" s="237"/>
      <c r="E250" s="210"/>
      <c r="F250" s="210"/>
      <c r="G250" s="207"/>
      <c r="H250" s="211"/>
      <c r="I250" s="212"/>
    </row>
    <row r="251" spans="2:9" ht="14.4" thickBot="1" x14ac:dyDescent="0.3">
      <c r="B251" s="215" t="s">
        <v>967</v>
      </c>
      <c r="C251" s="215"/>
      <c r="D251" s="215"/>
      <c r="E251" s="215"/>
      <c r="F251" s="215"/>
      <c r="G251" s="215"/>
      <c r="H251" s="216"/>
      <c r="I251" s="217"/>
    </row>
  </sheetData>
  <mergeCells count="2">
    <mergeCell ref="B2:H2"/>
    <mergeCell ref="E3:G3"/>
  </mergeCells>
  <printOptions horizontalCentered="1"/>
  <pageMargins left="0.19685039370078741" right="3.937007874015748E-2" top="0.19685039370078741" bottom="0.35433070866141736" header="0.31496062992125984" footer="0.31496062992125984"/>
  <pageSetup paperSize="9" scale="70" firstPageNumber="24" fitToHeight="0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0532-013C-4920-A9DC-7FDCAC8C04A2}">
  <sheetPr>
    <tabColor rgb="FFFFFF00"/>
    <pageSetUpPr fitToPage="1"/>
  </sheetPr>
  <dimension ref="B1:S78"/>
  <sheetViews>
    <sheetView tabSelected="1" view="pageBreakPreview" zoomScaleNormal="100" zoomScaleSheetLayoutView="100" workbookViewId="0">
      <selection activeCell="H29" sqref="H29"/>
    </sheetView>
  </sheetViews>
  <sheetFormatPr defaultColWidth="9.109375" defaultRowHeight="13.8" x14ac:dyDescent="0.25"/>
  <cols>
    <col min="1" max="1" width="1.109375" style="264" customWidth="1"/>
    <col min="2" max="2" width="7.88671875" style="264" customWidth="1"/>
    <col min="3" max="3" width="11.6640625" style="264" customWidth="1"/>
    <col min="4" max="4" width="52.6640625" style="264" customWidth="1"/>
    <col min="5" max="5" width="8.44140625" style="264" bestFit="1" customWidth="1"/>
    <col min="6" max="6" width="10.109375" style="264" customWidth="1"/>
    <col min="7" max="7" width="14.33203125" style="264" bestFit="1" customWidth="1"/>
    <col min="8" max="8" width="19" style="264" bestFit="1" customWidth="1"/>
    <col min="9" max="9" width="12.109375" style="265" customWidth="1"/>
    <col min="10" max="10" width="9.109375" style="264" customWidth="1"/>
    <col min="11" max="16384" width="9.109375" style="264"/>
  </cols>
  <sheetData>
    <row r="1" spans="2:9" ht="17.399999999999999" x14ac:dyDescent="0.3">
      <c r="B1" s="1"/>
      <c r="C1" s="1"/>
      <c r="D1" s="197"/>
      <c r="E1" s="198"/>
      <c r="F1" s="198"/>
      <c r="G1" s="263"/>
    </row>
    <row r="2" spans="2:9" s="266" customFormat="1" ht="25.95" customHeight="1" x14ac:dyDescent="0.25">
      <c r="B2" s="383" t="s">
        <v>2438</v>
      </c>
      <c r="C2" s="383"/>
      <c r="D2" s="383"/>
      <c r="E2" s="383"/>
      <c r="F2" s="383"/>
      <c r="G2" s="383"/>
      <c r="H2" s="383"/>
    </row>
    <row r="3" spans="2:9" ht="29.25" customHeight="1" x14ac:dyDescent="0.25">
      <c r="B3" s="168" t="s">
        <v>618</v>
      </c>
      <c r="C3" s="267"/>
      <c r="D3" s="268" t="s">
        <v>598</v>
      </c>
      <c r="E3" s="384" t="s">
        <v>1</v>
      </c>
      <c r="F3" s="385"/>
      <c r="G3" s="356" t="str">
        <f>[2]SUMMARY!F4</f>
        <v xml:space="preserve">OR TAMBO &amp; ALFRED NZO </v>
      </c>
      <c r="H3" s="356"/>
    </row>
    <row r="4" spans="2:9" x14ac:dyDescent="0.25">
      <c r="B4" s="1" t="s">
        <v>619</v>
      </c>
      <c r="D4" s="1" t="s">
        <v>2439</v>
      </c>
      <c r="E4" s="1"/>
      <c r="F4" s="1"/>
      <c r="G4" s="167" t="str">
        <f>[2]SUMMARY!F5</f>
        <v>Cluster 1</v>
      </c>
      <c r="H4" s="5"/>
    </row>
    <row r="5" spans="2:9" x14ac:dyDescent="0.25">
      <c r="B5" s="1"/>
      <c r="C5" s="1"/>
      <c r="D5" s="1"/>
      <c r="E5" s="1"/>
      <c r="F5" s="1"/>
      <c r="G5" s="263"/>
    </row>
    <row r="6" spans="2:9" s="200" customFormat="1" ht="14.4" x14ac:dyDescent="0.3">
      <c r="B6" s="200" t="s">
        <v>2440</v>
      </c>
      <c r="D6" s="269" t="s">
        <v>2441</v>
      </c>
      <c r="E6" s="270"/>
      <c r="F6" s="270"/>
      <c r="G6" s="270"/>
      <c r="H6" s="270"/>
      <c r="I6" s="271"/>
    </row>
    <row r="7" spans="2:9" ht="6" customHeight="1" thickBot="1" x14ac:dyDescent="0.3">
      <c r="B7" s="201"/>
      <c r="C7" s="201"/>
      <c r="D7" s="201"/>
      <c r="E7" s="201"/>
      <c r="F7" s="201"/>
      <c r="G7" s="263"/>
    </row>
    <row r="8" spans="2:9" s="267" customFormat="1" ht="44.25" customHeight="1" thickBot="1" x14ac:dyDescent="0.35">
      <c r="B8" s="272" t="s">
        <v>622</v>
      </c>
      <c r="C8" s="272" t="s">
        <v>623</v>
      </c>
      <c r="D8" s="272" t="s">
        <v>4</v>
      </c>
      <c r="E8" s="272" t="s">
        <v>624</v>
      </c>
      <c r="F8" s="272" t="s">
        <v>625</v>
      </c>
      <c r="G8" s="272" t="s">
        <v>626</v>
      </c>
      <c r="H8" s="272" t="s">
        <v>627</v>
      </c>
      <c r="I8" s="273"/>
    </row>
    <row r="9" spans="2:9" s="267" customFormat="1" ht="52.8" x14ac:dyDescent="0.3">
      <c r="B9" s="274">
        <v>1</v>
      </c>
      <c r="C9" s="274" t="s">
        <v>2442</v>
      </c>
      <c r="D9" s="275" t="s">
        <v>2443</v>
      </c>
      <c r="E9" s="276"/>
      <c r="F9" s="276"/>
      <c r="G9" s="277"/>
      <c r="H9" s="277"/>
      <c r="I9" s="273"/>
    </row>
    <row r="10" spans="2:9" s="267" customFormat="1" ht="19.5" customHeight="1" x14ac:dyDescent="0.3">
      <c r="B10" s="207" t="s">
        <v>630</v>
      </c>
      <c r="C10" s="278"/>
      <c r="D10" s="236" t="s">
        <v>2444</v>
      </c>
      <c r="E10" s="207" t="s">
        <v>2445</v>
      </c>
      <c r="F10" s="208">
        <v>300</v>
      </c>
      <c r="G10" s="279"/>
      <c r="H10" s="280"/>
      <c r="I10" s="281"/>
    </row>
    <row r="11" spans="2:9" s="267" customFormat="1" x14ac:dyDescent="0.3">
      <c r="B11" s="207" t="s">
        <v>633</v>
      </c>
      <c r="C11" s="278"/>
      <c r="D11" s="236" t="s">
        <v>2446</v>
      </c>
      <c r="E11" s="207" t="s">
        <v>2445</v>
      </c>
      <c r="F11" s="208">
        <v>600</v>
      </c>
      <c r="G11" s="279"/>
      <c r="H11" s="280"/>
      <c r="I11" s="273"/>
    </row>
    <row r="12" spans="2:9" s="267" customFormat="1" ht="19.5" customHeight="1" x14ac:dyDescent="0.3">
      <c r="B12" s="207" t="s">
        <v>635</v>
      </c>
      <c r="C12" s="278"/>
      <c r="D12" s="236" t="s">
        <v>2447</v>
      </c>
      <c r="E12" s="207" t="s">
        <v>2445</v>
      </c>
      <c r="F12" s="208">
        <v>430</v>
      </c>
      <c r="G12" s="279"/>
      <c r="H12" s="280"/>
      <c r="I12" s="273"/>
    </row>
    <row r="13" spans="2:9" s="267" customFormat="1" ht="19.5" customHeight="1" x14ac:dyDescent="0.3">
      <c r="B13" s="207" t="s">
        <v>637</v>
      </c>
      <c r="C13" s="278"/>
      <c r="D13" s="6" t="s">
        <v>2448</v>
      </c>
      <c r="E13" s="207" t="s">
        <v>2445</v>
      </c>
      <c r="F13" s="208">
        <v>850</v>
      </c>
      <c r="G13" s="279"/>
      <c r="H13" s="280"/>
      <c r="I13" s="273"/>
    </row>
    <row r="14" spans="2:9" s="267" customFormat="1" ht="19.5" customHeight="1" x14ac:dyDescent="0.3">
      <c r="B14" s="207" t="s">
        <v>639</v>
      </c>
      <c r="C14" s="278"/>
      <c r="D14" s="236" t="s">
        <v>2449</v>
      </c>
      <c r="E14" s="207" t="s">
        <v>2445</v>
      </c>
      <c r="F14" s="208">
        <v>500</v>
      </c>
      <c r="G14" s="279"/>
      <c r="H14" s="280"/>
      <c r="I14" s="273"/>
    </row>
    <row r="15" spans="2:9" s="267" customFormat="1" ht="19.5" customHeight="1" x14ac:dyDescent="0.3">
      <c r="B15" s="207" t="s">
        <v>641</v>
      </c>
      <c r="C15" s="278"/>
      <c r="D15" s="236" t="s">
        <v>55</v>
      </c>
      <c r="E15" s="207" t="s">
        <v>2445</v>
      </c>
      <c r="F15" s="208">
        <v>990</v>
      </c>
      <c r="G15" s="279"/>
      <c r="H15" s="280"/>
      <c r="I15" s="273"/>
    </row>
    <row r="16" spans="2:9" s="267" customFormat="1" ht="52.8" x14ac:dyDescent="0.3">
      <c r="B16" s="282"/>
      <c r="C16" s="274" t="s">
        <v>2442</v>
      </c>
      <c r="D16" s="275" t="s">
        <v>2450</v>
      </c>
      <c r="E16" s="250"/>
      <c r="F16" s="251"/>
      <c r="G16" s="283"/>
      <c r="H16" s="284"/>
      <c r="I16" s="273"/>
    </row>
    <row r="17" spans="2:9" s="267" customFormat="1" ht="19.5" customHeight="1" x14ac:dyDescent="0.3">
      <c r="B17" s="207" t="s">
        <v>630</v>
      </c>
      <c r="C17" s="278"/>
      <c r="D17" s="236" t="s">
        <v>2444</v>
      </c>
      <c r="E17" s="207" t="s">
        <v>2445</v>
      </c>
      <c r="F17" s="208">
        <v>75</v>
      </c>
      <c r="G17" s="279"/>
      <c r="H17" s="280"/>
      <c r="I17" s="273"/>
    </row>
    <row r="18" spans="2:9" s="267" customFormat="1" x14ac:dyDescent="0.3">
      <c r="B18" s="207" t="s">
        <v>633</v>
      </c>
      <c r="C18" s="278"/>
      <c r="D18" s="236" t="s">
        <v>2446</v>
      </c>
      <c r="E18" s="207" t="s">
        <v>2445</v>
      </c>
      <c r="F18" s="208">
        <v>150</v>
      </c>
      <c r="G18" s="279"/>
      <c r="H18" s="280"/>
      <c r="I18" s="273"/>
    </row>
    <row r="19" spans="2:9" s="267" customFormat="1" ht="19.5" customHeight="1" x14ac:dyDescent="0.3">
      <c r="B19" s="207" t="s">
        <v>635</v>
      </c>
      <c r="C19" s="278"/>
      <c r="D19" s="236" t="s">
        <v>2447</v>
      </c>
      <c r="E19" s="207" t="s">
        <v>2445</v>
      </c>
      <c r="F19" s="208">
        <v>108</v>
      </c>
      <c r="G19" s="279"/>
      <c r="H19" s="280"/>
      <c r="I19" s="273"/>
    </row>
    <row r="20" spans="2:9" s="267" customFormat="1" ht="19.5" customHeight="1" x14ac:dyDescent="0.3">
      <c r="B20" s="207" t="s">
        <v>637</v>
      </c>
      <c r="C20" s="278"/>
      <c r="D20" s="6" t="s">
        <v>2448</v>
      </c>
      <c r="E20" s="207" t="s">
        <v>2445</v>
      </c>
      <c r="F20" s="208">
        <v>213</v>
      </c>
      <c r="G20" s="279"/>
      <c r="H20" s="280"/>
      <c r="I20" s="273"/>
    </row>
    <row r="21" spans="2:9" s="267" customFormat="1" ht="19.5" customHeight="1" x14ac:dyDescent="0.3">
      <c r="B21" s="207" t="s">
        <v>639</v>
      </c>
      <c r="C21" s="278"/>
      <c r="D21" s="236" t="s">
        <v>2449</v>
      </c>
      <c r="E21" s="207" t="s">
        <v>2445</v>
      </c>
      <c r="F21" s="208">
        <v>125</v>
      </c>
      <c r="G21" s="279"/>
      <c r="H21" s="280"/>
      <c r="I21" s="273"/>
    </row>
    <row r="22" spans="2:9" s="267" customFormat="1" ht="19.5" customHeight="1" thickBot="1" x14ac:dyDescent="0.35">
      <c r="B22" s="207" t="s">
        <v>641</v>
      </c>
      <c r="C22" s="278"/>
      <c r="D22" s="236" t="s">
        <v>55</v>
      </c>
      <c r="E22" s="207" t="s">
        <v>2445</v>
      </c>
      <c r="F22" s="208">
        <v>250</v>
      </c>
      <c r="G22" s="279"/>
      <c r="H22" s="280"/>
      <c r="I22" s="273"/>
    </row>
    <row r="23" spans="2:9" s="267" customFormat="1" ht="60" customHeight="1" x14ac:dyDescent="0.3">
      <c r="B23" s="285">
        <v>2</v>
      </c>
      <c r="C23" s="286" t="s">
        <v>2451</v>
      </c>
      <c r="D23" s="287" t="s">
        <v>2452</v>
      </c>
      <c r="E23" s="288"/>
      <c r="F23" s="288"/>
      <c r="G23" s="289"/>
      <c r="H23" s="290"/>
      <c r="I23" s="273"/>
    </row>
    <row r="24" spans="2:9" s="267" customFormat="1" ht="19.5" customHeight="1" thickBot="1" x14ac:dyDescent="0.35">
      <c r="B24" s="291" t="s">
        <v>972</v>
      </c>
      <c r="C24" s="292"/>
      <c r="D24" s="293" t="s">
        <v>2453</v>
      </c>
      <c r="E24" s="291" t="s">
        <v>2454</v>
      </c>
      <c r="F24" s="294">
        <v>80000</v>
      </c>
      <c r="G24" s="295"/>
      <c r="H24" s="280"/>
      <c r="I24" s="281"/>
    </row>
    <row r="25" spans="2:9" s="267" customFormat="1" ht="45.75" customHeight="1" x14ac:dyDescent="0.3">
      <c r="B25" s="296">
        <v>3</v>
      </c>
      <c r="C25" s="297" t="s">
        <v>2451</v>
      </c>
      <c r="D25" s="298" t="s">
        <v>2455</v>
      </c>
      <c r="E25" s="299"/>
      <c r="F25" s="299"/>
      <c r="G25" s="300"/>
      <c r="H25" s="301"/>
      <c r="I25" s="281"/>
    </row>
    <row r="26" spans="2:9" s="267" customFormat="1" ht="19.5" customHeight="1" x14ac:dyDescent="0.3">
      <c r="B26" s="207" t="s">
        <v>1143</v>
      </c>
      <c r="C26" s="278"/>
      <c r="D26" s="236" t="s">
        <v>2456</v>
      </c>
      <c r="E26" s="207" t="s">
        <v>2457</v>
      </c>
      <c r="F26" s="302">
        <v>60</v>
      </c>
      <c r="G26" s="279"/>
      <c r="H26" s="280"/>
      <c r="I26" s="273"/>
    </row>
    <row r="27" spans="2:9" s="267" customFormat="1" ht="19.5" customHeight="1" thickBot="1" x14ac:dyDescent="0.35">
      <c r="B27" s="302" t="s">
        <v>1144</v>
      </c>
      <c r="C27" s="303"/>
      <c r="D27" s="304" t="s">
        <v>2458</v>
      </c>
      <c r="E27" s="302" t="s">
        <v>2459</v>
      </c>
      <c r="F27" s="302">
        <v>60</v>
      </c>
      <c r="G27" s="305"/>
      <c r="H27" s="280"/>
      <c r="I27" s="273"/>
    </row>
    <row r="28" spans="2:9" s="267" customFormat="1" ht="57.75" customHeight="1" thickBot="1" x14ac:dyDescent="0.35">
      <c r="B28" s="306">
        <v>4</v>
      </c>
      <c r="C28" s="306" t="s">
        <v>2460</v>
      </c>
      <c r="D28" s="307" t="s">
        <v>2461</v>
      </c>
      <c r="E28" s="308" t="s">
        <v>2462</v>
      </c>
      <c r="F28" s="308">
        <v>1</v>
      </c>
      <c r="G28" s="309">
        <v>8000000</v>
      </c>
      <c r="H28" s="310">
        <f>G28</f>
        <v>8000000</v>
      </c>
      <c r="I28" s="311"/>
    </row>
    <row r="29" spans="2:9" s="267" customFormat="1" ht="84.75" customHeight="1" thickBot="1" x14ac:dyDescent="0.35">
      <c r="B29" s="312">
        <v>5</v>
      </c>
      <c r="C29" s="312" t="s">
        <v>2463</v>
      </c>
      <c r="D29" s="313" t="s">
        <v>2464</v>
      </c>
      <c r="E29" s="308" t="s">
        <v>2465</v>
      </c>
      <c r="F29" s="314"/>
      <c r="G29" s="309">
        <v>8000000</v>
      </c>
      <c r="H29" s="315"/>
      <c r="I29" s="273"/>
    </row>
    <row r="30" spans="2:9" s="267" customFormat="1" ht="14.4" thickBot="1" x14ac:dyDescent="0.35">
      <c r="B30" s="207"/>
      <c r="C30" s="207"/>
      <c r="D30" s="236"/>
      <c r="E30" s="207"/>
      <c r="F30" s="207"/>
      <c r="G30" s="279"/>
      <c r="H30" s="316"/>
      <c r="I30" s="317"/>
    </row>
    <row r="31" spans="2:9" s="267" customFormat="1" ht="53.4" thickBot="1" x14ac:dyDescent="0.35">
      <c r="B31" s="203">
        <v>6</v>
      </c>
      <c r="C31" s="203" t="s">
        <v>2466</v>
      </c>
      <c r="D31" s="231" t="s">
        <v>2467</v>
      </c>
      <c r="E31" s="318" t="s">
        <v>632</v>
      </c>
      <c r="F31" s="318">
        <v>1</v>
      </c>
      <c r="G31" s="279"/>
      <c r="H31" s="316"/>
      <c r="I31" s="273"/>
    </row>
    <row r="32" spans="2:9" s="267" customFormat="1" ht="53.4" thickBot="1" x14ac:dyDescent="0.35">
      <c r="B32" s="319">
        <v>7</v>
      </c>
      <c r="C32" s="319" t="s">
        <v>2466</v>
      </c>
      <c r="D32" s="320" t="s">
        <v>2468</v>
      </c>
      <c r="E32" s="308" t="s">
        <v>2469</v>
      </c>
      <c r="F32" s="308">
        <v>36</v>
      </c>
      <c r="G32" s="279"/>
      <c r="H32" s="316"/>
      <c r="I32" s="273"/>
    </row>
    <row r="33" spans="2:19" s="267" customFormat="1" ht="26.4" x14ac:dyDescent="0.3">
      <c r="B33" s="321">
        <v>8</v>
      </c>
      <c r="C33" s="321" t="s">
        <v>2470</v>
      </c>
      <c r="D33" s="322" t="s">
        <v>2471</v>
      </c>
      <c r="E33" s="321"/>
      <c r="F33" s="321"/>
      <c r="G33" s="279"/>
      <c r="H33" s="316"/>
      <c r="I33" s="273"/>
    </row>
    <row r="34" spans="2:19" s="267" customFormat="1" ht="39.6" x14ac:dyDescent="0.3">
      <c r="B34" s="302">
        <v>8.1</v>
      </c>
      <c r="C34" s="302"/>
      <c r="D34" s="236" t="s">
        <v>2472</v>
      </c>
      <c r="E34" s="302" t="s">
        <v>2469</v>
      </c>
      <c r="F34" s="302">
        <v>36</v>
      </c>
      <c r="G34" s="283"/>
      <c r="H34" s="323"/>
      <c r="I34" s="273"/>
    </row>
    <row r="35" spans="2:19" s="267" customFormat="1" ht="26.4" x14ac:dyDescent="0.3">
      <c r="B35" s="324">
        <v>9</v>
      </c>
      <c r="C35" s="324" t="s">
        <v>2473</v>
      </c>
      <c r="D35" s="325" t="s">
        <v>2474</v>
      </c>
      <c r="E35" s="326"/>
      <c r="F35" s="326"/>
      <c r="G35" s="279"/>
      <c r="H35" s="316"/>
      <c r="I35" s="273"/>
    </row>
    <row r="36" spans="2:19" s="267" customFormat="1" ht="27.75" customHeight="1" x14ac:dyDescent="0.3">
      <c r="B36" s="207">
        <v>9.1</v>
      </c>
      <c r="C36" s="207"/>
      <c r="D36" s="236" t="s">
        <v>2475</v>
      </c>
      <c r="E36" s="207" t="s">
        <v>2469</v>
      </c>
      <c r="F36" s="207">
        <v>36</v>
      </c>
      <c r="G36" s="279"/>
      <c r="H36" s="316"/>
      <c r="I36" s="273"/>
    </row>
    <row r="37" spans="2:19" s="267" customFormat="1" ht="52.8" x14ac:dyDescent="0.3">
      <c r="B37" s="218">
        <v>10</v>
      </c>
      <c r="C37" s="218" t="s">
        <v>2476</v>
      </c>
      <c r="D37" s="327" t="s">
        <v>2477</v>
      </c>
      <c r="E37" s="328"/>
      <c r="F37" s="247"/>
      <c r="G37" s="279"/>
      <c r="H37" s="316"/>
      <c r="I37" s="273"/>
    </row>
    <row r="38" spans="2:19" s="267" customFormat="1" x14ac:dyDescent="0.3">
      <c r="B38" s="207">
        <v>10.1</v>
      </c>
      <c r="C38" s="207"/>
      <c r="D38" s="329" t="s">
        <v>2478</v>
      </c>
      <c r="E38" s="250" t="s">
        <v>2479</v>
      </c>
      <c r="F38" s="207">
        <v>36</v>
      </c>
      <c r="G38" s="212"/>
      <c r="H38" s="212"/>
      <c r="I38" s="273"/>
    </row>
    <row r="39" spans="2:19" s="267" customFormat="1" ht="14.4" thickBot="1" x14ac:dyDescent="0.35">
      <c r="B39" s="207">
        <v>10.199999999999999</v>
      </c>
      <c r="C39" s="207"/>
      <c r="D39" s="236" t="s">
        <v>2480</v>
      </c>
      <c r="E39" s="207" t="s">
        <v>2479</v>
      </c>
      <c r="F39" s="207">
        <v>36</v>
      </c>
      <c r="G39" s="212"/>
      <c r="H39" s="212"/>
      <c r="I39" s="273"/>
    </row>
    <row r="40" spans="2:19" s="183" customFormat="1" ht="54.75" customHeight="1" x14ac:dyDescent="0.3">
      <c r="B40" s="219">
        <v>11</v>
      </c>
      <c r="C40" s="219" t="s">
        <v>2481</v>
      </c>
      <c r="D40" s="228" t="s">
        <v>2482</v>
      </c>
      <c r="E40" s="330" t="s">
        <v>2462</v>
      </c>
      <c r="F40" s="330">
        <v>1</v>
      </c>
      <c r="G40" s="212">
        <v>345000</v>
      </c>
      <c r="H40" s="212">
        <v>345000</v>
      </c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</row>
    <row r="41" spans="2:19" s="183" customFormat="1" ht="29.25" customHeight="1" thickBot="1" x14ac:dyDescent="0.35">
      <c r="B41" s="302">
        <v>11.1</v>
      </c>
      <c r="C41" s="302" t="s">
        <v>2483</v>
      </c>
      <c r="D41" s="329" t="s">
        <v>2484</v>
      </c>
      <c r="E41" s="207" t="s">
        <v>2465</v>
      </c>
      <c r="F41" s="331"/>
      <c r="G41" s="212">
        <v>345000</v>
      </c>
      <c r="H41" s="212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</row>
    <row r="42" spans="2:19" s="183" customFormat="1" ht="57" customHeight="1" x14ac:dyDescent="0.3">
      <c r="B42" s="219">
        <v>12</v>
      </c>
      <c r="C42" s="219" t="s">
        <v>1834</v>
      </c>
      <c r="D42" s="204" t="s">
        <v>2485</v>
      </c>
      <c r="E42" s="330" t="s">
        <v>2462</v>
      </c>
      <c r="F42" s="330">
        <v>1</v>
      </c>
      <c r="G42" s="332">
        <v>105000</v>
      </c>
      <c r="H42" s="333">
        <v>105000</v>
      </c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</row>
    <row r="43" spans="2:19" s="183" customFormat="1" ht="29.25" customHeight="1" thickBot="1" x14ac:dyDescent="0.35">
      <c r="B43" s="334">
        <v>12.1</v>
      </c>
      <c r="C43" s="334" t="s">
        <v>2483</v>
      </c>
      <c r="D43" s="335" t="s">
        <v>2484</v>
      </c>
      <c r="E43" s="334" t="s">
        <v>2465</v>
      </c>
      <c r="F43" s="336"/>
      <c r="G43" s="337">
        <v>105000</v>
      </c>
      <c r="H43" s="212"/>
      <c r="I43" s="227"/>
      <c r="J43" s="227"/>
      <c r="K43" s="227"/>
      <c r="L43" s="227"/>
      <c r="M43" s="227"/>
      <c r="N43" s="227"/>
      <c r="O43" s="227"/>
      <c r="P43" s="227"/>
      <c r="Q43" s="227"/>
      <c r="R43" s="227"/>
      <c r="S43" s="227"/>
    </row>
    <row r="44" spans="2:19" s="183" customFormat="1" ht="29.25" customHeight="1" x14ac:dyDescent="0.3">
      <c r="B44" s="338"/>
      <c r="C44" s="338"/>
      <c r="D44" s="339"/>
      <c r="E44" s="338"/>
      <c r="F44" s="338"/>
      <c r="G44" s="340"/>
      <c r="H44" s="341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</row>
    <row r="45" spans="2:19" s="267" customFormat="1" ht="14.4" thickBot="1" x14ac:dyDescent="0.35">
      <c r="B45" s="6"/>
      <c r="C45" s="6"/>
      <c r="D45" s="6"/>
      <c r="E45" s="6"/>
      <c r="F45" s="6"/>
      <c r="G45" s="342"/>
      <c r="H45" s="343"/>
      <c r="I45" s="273"/>
    </row>
    <row r="46" spans="2:19" s="267" customFormat="1" ht="32.4" customHeight="1" thickBot="1" x14ac:dyDescent="0.35">
      <c r="B46" s="386" t="s">
        <v>2486</v>
      </c>
      <c r="C46" s="387"/>
      <c r="D46" s="388"/>
      <c r="E46" s="215"/>
      <c r="F46" s="215"/>
      <c r="G46" s="340"/>
      <c r="H46" s="344"/>
      <c r="I46" s="273"/>
    </row>
    <row r="47" spans="2:19" s="267" customFormat="1" x14ac:dyDescent="0.3">
      <c r="B47" s="6"/>
      <c r="C47" s="6"/>
      <c r="D47" s="6"/>
      <c r="E47" s="6"/>
      <c r="F47" s="6"/>
      <c r="G47" s="345"/>
      <c r="H47" s="345"/>
      <c r="I47" s="273"/>
    </row>
    <row r="48" spans="2:19" s="267" customFormat="1" x14ac:dyDescent="0.3">
      <c r="B48" s="6"/>
      <c r="C48" s="6"/>
      <c r="D48" s="6"/>
      <c r="E48" s="6"/>
      <c r="F48" s="6"/>
      <c r="G48" s="345"/>
      <c r="H48" s="345"/>
      <c r="I48" s="273"/>
    </row>
    <row r="49" spans="2:9" s="267" customFormat="1" x14ac:dyDescent="0.3">
      <c r="B49" s="6"/>
      <c r="C49" s="6"/>
      <c r="D49" s="6"/>
      <c r="E49" s="6"/>
      <c r="F49" s="6"/>
      <c r="G49" s="345"/>
      <c r="H49" s="345"/>
      <c r="I49" s="273"/>
    </row>
    <row r="50" spans="2:9" s="267" customFormat="1" x14ac:dyDescent="0.3">
      <c r="B50" s="6"/>
      <c r="C50" s="6"/>
      <c r="D50" s="6"/>
      <c r="E50" s="6"/>
      <c r="F50" s="6"/>
      <c r="G50" s="345"/>
      <c r="H50" s="345"/>
      <c r="I50" s="273"/>
    </row>
    <row r="51" spans="2:9" s="267" customFormat="1" x14ac:dyDescent="0.3">
      <c r="B51" s="6"/>
      <c r="C51" s="6"/>
      <c r="D51" s="6"/>
      <c r="E51" s="6"/>
      <c r="F51" s="6"/>
      <c r="G51" s="345"/>
      <c r="H51" s="345"/>
      <c r="I51" s="273"/>
    </row>
    <row r="52" spans="2:9" s="267" customFormat="1" x14ac:dyDescent="0.3">
      <c r="B52" s="6"/>
      <c r="C52" s="6"/>
      <c r="D52" s="6"/>
      <c r="E52" s="6"/>
      <c r="F52" s="6"/>
      <c r="G52" s="345"/>
      <c r="H52" s="345"/>
      <c r="I52" s="273"/>
    </row>
    <row r="53" spans="2:9" s="267" customFormat="1" x14ac:dyDescent="0.3">
      <c r="B53" s="6"/>
      <c r="C53" s="6"/>
      <c r="D53" s="6"/>
      <c r="E53" s="6"/>
      <c r="F53" s="6"/>
      <c r="G53" s="345"/>
      <c r="H53" s="345"/>
      <c r="I53" s="273"/>
    </row>
    <row r="54" spans="2:9" s="267" customFormat="1" x14ac:dyDescent="0.3">
      <c r="B54" s="6"/>
      <c r="C54" s="6"/>
      <c r="D54" s="6"/>
      <c r="E54" s="6"/>
      <c r="F54" s="6"/>
      <c r="G54" s="345"/>
      <c r="H54" s="345"/>
      <c r="I54" s="273"/>
    </row>
    <row r="55" spans="2:9" s="267" customFormat="1" x14ac:dyDescent="0.3">
      <c r="B55" s="6"/>
      <c r="C55" s="6"/>
      <c r="D55" s="6"/>
      <c r="E55" s="6"/>
      <c r="F55" s="6"/>
      <c r="G55" s="345"/>
      <c r="H55" s="345"/>
      <c r="I55" s="273"/>
    </row>
    <row r="56" spans="2:9" s="267" customFormat="1" x14ac:dyDescent="0.3">
      <c r="B56" s="6"/>
      <c r="C56" s="6"/>
      <c r="D56" s="6"/>
      <c r="E56" s="6"/>
      <c r="F56" s="6"/>
      <c r="G56" s="345"/>
      <c r="H56" s="345"/>
      <c r="I56" s="273"/>
    </row>
    <row r="57" spans="2:9" s="267" customFormat="1" x14ac:dyDescent="0.3">
      <c r="B57" s="6"/>
      <c r="C57" s="6"/>
      <c r="D57" s="6"/>
      <c r="E57" s="6"/>
      <c r="F57" s="6"/>
      <c r="G57" s="345"/>
      <c r="H57" s="345"/>
      <c r="I57" s="273"/>
    </row>
    <row r="58" spans="2:9" s="267" customFormat="1" x14ac:dyDescent="0.3">
      <c r="B58" s="6"/>
      <c r="C58" s="6"/>
      <c r="D58" s="6"/>
      <c r="E58" s="6"/>
      <c r="F58" s="6"/>
      <c r="G58" s="345"/>
      <c r="H58" s="345"/>
      <c r="I58" s="273"/>
    </row>
    <row r="59" spans="2:9" s="267" customFormat="1" x14ac:dyDescent="0.3">
      <c r="B59" s="6"/>
      <c r="C59" s="6"/>
      <c r="D59" s="6"/>
      <c r="E59" s="6"/>
      <c r="F59" s="6"/>
      <c r="G59" s="345"/>
      <c r="H59" s="345"/>
      <c r="I59" s="273"/>
    </row>
    <row r="60" spans="2:9" s="267" customFormat="1" x14ac:dyDescent="0.3">
      <c r="B60" s="6"/>
      <c r="C60" s="6"/>
      <c r="D60" s="6"/>
      <c r="E60" s="6"/>
      <c r="F60" s="6"/>
      <c r="G60" s="345"/>
      <c r="H60" s="345"/>
      <c r="I60" s="273"/>
    </row>
    <row r="61" spans="2:9" s="267" customFormat="1" x14ac:dyDescent="0.3">
      <c r="B61" s="6"/>
      <c r="C61" s="6"/>
      <c r="D61" s="6"/>
      <c r="E61" s="6"/>
      <c r="F61" s="6"/>
      <c r="G61" s="345"/>
      <c r="H61" s="345"/>
      <c r="I61" s="273"/>
    </row>
    <row r="62" spans="2:9" s="267" customFormat="1" x14ac:dyDescent="0.3">
      <c r="B62" s="6"/>
      <c r="C62" s="6"/>
      <c r="D62" s="6"/>
      <c r="E62" s="6"/>
      <c r="F62" s="6"/>
      <c r="G62" s="345"/>
      <c r="H62" s="345"/>
      <c r="I62" s="273"/>
    </row>
    <row r="63" spans="2:9" s="267" customFormat="1" x14ac:dyDescent="0.3">
      <c r="B63" s="6"/>
      <c r="C63" s="6"/>
      <c r="D63" s="6"/>
      <c r="E63" s="6"/>
      <c r="F63" s="6"/>
      <c r="G63" s="345"/>
      <c r="H63" s="345"/>
      <c r="I63" s="273"/>
    </row>
    <row r="64" spans="2:9" s="267" customFormat="1" x14ac:dyDescent="0.3">
      <c r="B64" s="6"/>
      <c r="C64" s="6"/>
      <c r="D64" s="6"/>
      <c r="E64" s="6"/>
      <c r="F64" s="6"/>
      <c r="G64" s="345"/>
      <c r="H64" s="345"/>
      <c r="I64" s="273"/>
    </row>
    <row r="65" spans="2:9" s="267" customFormat="1" x14ac:dyDescent="0.3">
      <c r="B65" s="6"/>
      <c r="C65" s="6"/>
      <c r="D65" s="6"/>
      <c r="E65" s="6"/>
      <c r="F65" s="6"/>
      <c r="G65" s="345"/>
      <c r="H65" s="345"/>
      <c r="I65" s="273"/>
    </row>
    <row r="66" spans="2:9" s="267" customFormat="1" x14ac:dyDescent="0.3">
      <c r="B66" s="6"/>
      <c r="C66" s="6"/>
      <c r="D66" s="6"/>
      <c r="E66" s="6"/>
      <c r="F66" s="6"/>
      <c r="G66" s="345"/>
      <c r="H66" s="345"/>
      <c r="I66" s="273"/>
    </row>
    <row r="67" spans="2:9" s="267" customFormat="1" x14ac:dyDescent="0.3">
      <c r="B67" s="6"/>
      <c r="C67" s="6"/>
      <c r="D67" s="6"/>
      <c r="E67" s="6"/>
      <c r="F67" s="6"/>
      <c r="G67" s="345"/>
      <c r="H67" s="345"/>
      <c r="I67" s="273"/>
    </row>
    <row r="68" spans="2:9" x14ac:dyDescent="0.25">
      <c r="B68" s="201"/>
      <c r="C68" s="201"/>
      <c r="D68" s="201"/>
      <c r="E68" s="201"/>
      <c r="F68" s="201"/>
      <c r="G68" s="263"/>
      <c r="H68" s="263"/>
    </row>
    <row r="69" spans="2:9" x14ac:dyDescent="0.25">
      <c r="B69" s="201"/>
      <c r="C69" s="201"/>
      <c r="D69" s="201"/>
      <c r="E69" s="201"/>
      <c r="F69" s="201"/>
      <c r="G69" s="263"/>
      <c r="H69" s="263"/>
    </row>
    <row r="70" spans="2:9" x14ac:dyDescent="0.25">
      <c r="B70" s="201"/>
      <c r="C70" s="201"/>
      <c r="D70" s="201"/>
      <c r="E70" s="201"/>
      <c r="F70" s="201"/>
      <c r="G70" s="263"/>
      <c r="H70" s="263"/>
    </row>
    <row r="71" spans="2:9" x14ac:dyDescent="0.25">
      <c r="B71" s="201"/>
      <c r="C71" s="201"/>
      <c r="D71" s="201"/>
      <c r="E71" s="201"/>
      <c r="F71" s="201"/>
      <c r="G71" s="263"/>
      <c r="H71" s="263"/>
    </row>
    <row r="72" spans="2:9" x14ac:dyDescent="0.25">
      <c r="B72" s="201"/>
      <c r="C72" s="201"/>
      <c r="D72" s="201"/>
      <c r="E72" s="201"/>
      <c r="F72" s="201"/>
      <c r="G72" s="263"/>
      <c r="H72" s="263"/>
    </row>
    <row r="73" spans="2:9" x14ac:dyDescent="0.25">
      <c r="B73" s="201"/>
      <c r="C73" s="201"/>
      <c r="D73" s="201"/>
      <c r="E73" s="201"/>
      <c r="F73" s="201"/>
    </row>
    <row r="74" spans="2:9" x14ac:dyDescent="0.25">
      <c r="B74" s="201"/>
      <c r="C74" s="201"/>
      <c r="D74" s="201"/>
      <c r="E74" s="201"/>
      <c r="F74" s="201"/>
    </row>
    <row r="75" spans="2:9" x14ac:dyDescent="0.25">
      <c r="B75" s="201"/>
      <c r="C75" s="201"/>
      <c r="D75" s="201"/>
      <c r="E75" s="201"/>
      <c r="F75" s="201"/>
    </row>
    <row r="76" spans="2:9" x14ac:dyDescent="0.25">
      <c r="B76" s="201"/>
      <c r="C76" s="201"/>
      <c r="D76" s="201"/>
      <c r="E76" s="201"/>
      <c r="F76" s="201"/>
    </row>
    <row r="77" spans="2:9" x14ac:dyDescent="0.25">
      <c r="B77" s="201"/>
      <c r="C77" s="201"/>
      <c r="D77" s="201"/>
      <c r="E77" s="201"/>
      <c r="F77" s="201"/>
    </row>
    <row r="78" spans="2:9" x14ac:dyDescent="0.25">
      <c r="B78" s="201"/>
      <c r="C78" s="201"/>
      <c r="D78" s="201"/>
      <c r="E78" s="201"/>
      <c r="F78" s="201"/>
    </row>
  </sheetData>
  <mergeCells count="4">
    <mergeCell ref="B2:H2"/>
    <mergeCell ref="E3:F3"/>
    <mergeCell ref="G3:H3"/>
    <mergeCell ref="B46:D46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80" firstPageNumber="28" fitToHeight="0" orientation="portrait" useFirstPageNumber="1" r:id="rId1"/>
  <rowBreaks count="1" manualBreakCount="1">
    <brk id="29" min="1" max="7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6E786-3BA5-4579-A3D6-490AC3B9254D}">
  <sheetPr>
    <tabColor rgb="FFC00000"/>
    <pageSetUpPr fitToPage="1"/>
  </sheetPr>
  <dimension ref="B1:I28"/>
  <sheetViews>
    <sheetView view="pageBreakPreview" zoomScale="110" zoomScaleNormal="100" zoomScaleSheetLayoutView="110" workbookViewId="0">
      <selection activeCell="D12" sqref="D12"/>
    </sheetView>
  </sheetViews>
  <sheetFormatPr defaultColWidth="9.109375" defaultRowHeight="13.8" x14ac:dyDescent="0.25"/>
  <cols>
    <col min="1" max="1" width="1.109375" style="264" customWidth="1"/>
    <col min="2" max="2" width="7.88671875" style="264" customWidth="1"/>
    <col min="3" max="3" width="11.6640625" style="264" customWidth="1"/>
    <col min="4" max="4" width="59.44140625" style="264" bestFit="1" customWidth="1"/>
    <col min="5" max="5" width="6.88671875" style="264" bestFit="1" customWidth="1"/>
    <col min="6" max="6" width="10.109375" style="264" customWidth="1"/>
    <col min="7" max="7" width="13.6640625" style="264" customWidth="1"/>
    <col min="8" max="8" width="14.44140625" style="264" customWidth="1"/>
    <col min="9" max="9" width="12.109375" style="265" customWidth="1"/>
    <col min="10" max="16384" width="9.109375" style="264"/>
  </cols>
  <sheetData>
    <row r="1" spans="2:9" ht="17.399999999999999" x14ac:dyDescent="0.3">
      <c r="B1" s="1"/>
      <c r="C1" s="1"/>
      <c r="D1" s="197"/>
      <c r="E1" s="198"/>
      <c r="F1" s="198"/>
      <c r="G1" s="263"/>
    </row>
    <row r="2" spans="2:9" s="266" customFormat="1" ht="25.95" customHeight="1" x14ac:dyDescent="0.25">
      <c r="B2" s="383" t="s">
        <v>2438</v>
      </c>
      <c r="C2" s="383"/>
      <c r="D2" s="383"/>
      <c r="E2" s="383"/>
      <c r="F2" s="383"/>
      <c r="G2" s="383"/>
      <c r="H2" s="383"/>
    </row>
    <row r="3" spans="2:9" ht="29.25" customHeight="1" x14ac:dyDescent="0.25">
      <c r="B3" s="168" t="s">
        <v>618</v>
      </c>
      <c r="C3" s="267"/>
      <c r="D3" s="268" t="s">
        <v>598</v>
      </c>
      <c r="E3" s="384" t="s">
        <v>1</v>
      </c>
      <c r="F3" s="385"/>
      <c r="G3" s="356" t="str">
        <f>[2]SUMMARY!F4</f>
        <v xml:space="preserve">OR TAMBO &amp; ALFRED NZO </v>
      </c>
      <c r="H3" s="356"/>
    </row>
    <row r="4" spans="2:9" x14ac:dyDescent="0.25">
      <c r="B4" s="1" t="s">
        <v>619</v>
      </c>
      <c r="D4" s="1" t="s">
        <v>2439</v>
      </c>
      <c r="E4" s="346"/>
      <c r="F4" s="1"/>
      <c r="G4" s="167" t="str">
        <f>[2]SUMMARY!F5</f>
        <v>Cluster 1</v>
      </c>
      <c r="H4" s="5"/>
    </row>
    <row r="5" spans="2:9" x14ac:dyDescent="0.25">
      <c r="B5" s="1"/>
      <c r="C5" s="1"/>
      <c r="D5" s="1"/>
      <c r="E5" s="1"/>
      <c r="F5" s="1"/>
      <c r="G5" s="263"/>
    </row>
    <row r="6" spans="2:9" s="200" customFormat="1" ht="14.4" x14ac:dyDescent="0.3">
      <c r="B6" s="200" t="s">
        <v>2487</v>
      </c>
      <c r="D6" s="269" t="s">
        <v>2488</v>
      </c>
      <c r="E6" s="270"/>
      <c r="F6" s="270"/>
      <c r="G6" s="270"/>
      <c r="H6" s="270"/>
      <c r="I6" s="271"/>
    </row>
    <row r="7" spans="2:9" ht="6" customHeight="1" thickBot="1" x14ac:dyDescent="0.3">
      <c r="B7" s="201"/>
      <c r="C7" s="201"/>
      <c r="D7" s="201"/>
      <c r="E7" s="201"/>
      <c r="F7" s="201"/>
      <c r="G7" s="263"/>
    </row>
    <row r="8" spans="2:9" s="267" customFormat="1" ht="44.25" customHeight="1" thickBot="1" x14ac:dyDescent="0.35">
      <c r="B8" s="272" t="s">
        <v>622</v>
      </c>
      <c r="C8" s="272" t="s">
        <v>623</v>
      </c>
      <c r="D8" s="272" t="s">
        <v>4</v>
      </c>
      <c r="E8" s="272" t="s">
        <v>624</v>
      </c>
      <c r="F8" s="272" t="s">
        <v>625</v>
      </c>
      <c r="G8" s="272" t="s">
        <v>626</v>
      </c>
      <c r="H8" s="272" t="s">
        <v>627</v>
      </c>
      <c r="I8" s="273"/>
    </row>
    <row r="9" spans="2:9" s="267" customFormat="1" ht="52.8" x14ac:dyDescent="0.3">
      <c r="B9" s="274"/>
      <c r="C9" s="274"/>
      <c r="D9" s="347" t="s">
        <v>2489</v>
      </c>
      <c r="E9" s="276"/>
      <c r="F9" s="276"/>
      <c r="G9" s="277"/>
      <c r="H9" s="277"/>
      <c r="I9" s="273"/>
    </row>
    <row r="10" spans="2:9" s="267" customFormat="1" x14ac:dyDescent="0.3">
      <c r="B10" s="207"/>
      <c r="C10" s="278"/>
      <c r="D10" s="236"/>
      <c r="E10" s="207"/>
      <c r="F10" s="208"/>
      <c r="G10" s="279"/>
      <c r="H10" s="280"/>
      <c r="I10" s="273"/>
    </row>
    <row r="11" spans="2:9" s="267" customFormat="1" ht="23.4" customHeight="1" x14ac:dyDescent="0.3">
      <c r="B11" s="207">
        <v>1</v>
      </c>
      <c r="C11" s="278"/>
      <c r="D11" s="236" t="s">
        <v>2490</v>
      </c>
      <c r="E11" s="207" t="s">
        <v>632</v>
      </c>
      <c r="F11" s="208">
        <v>1980</v>
      </c>
      <c r="G11" s="279"/>
      <c r="H11" s="280"/>
      <c r="I11" s="273"/>
    </row>
    <row r="12" spans="2:9" s="267" customFormat="1" ht="23.4" customHeight="1" x14ac:dyDescent="0.3">
      <c r="B12" s="207"/>
      <c r="C12" s="278"/>
      <c r="D12" s="236"/>
      <c r="E12" s="207"/>
      <c r="F12" s="208"/>
      <c r="G12" s="279"/>
      <c r="H12" s="280"/>
      <c r="I12" s="273"/>
    </row>
    <row r="13" spans="2:9" s="267" customFormat="1" ht="23.4" customHeight="1" x14ac:dyDescent="0.3">
      <c r="B13" s="207">
        <f>B11+1</f>
        <v>2</v>
      </c>
      <c r="C13" s="278"/>
      <c r="D13" s="236" t="s">
        <v>2491</v>
      </c>
      <c r="E13" s="207" t="s">
        <v>632</v>
      </c>
      <c r="F13" s="208">
        <v>1980</v>
      </c>
      <c r="G13" s="279"/>
      <c r="H13" s="280"/>
      <c r="I13" s="273"/>
    </row>
    <row r="14" spans="2:9" s="267" customFormat="1" ht="23.4" customHeight="1" x14ac:dyDescent="0.3">
      <c r="B14" s="207"/>
      <c r="C14" s="278"/>
      <c r="D14" s="236"/>
      <c r="E14" s="207"/>
      <c r="F14" s="208"/>
      <c r="G14" s="279"/>
      <c r="H14" s="280"/>
      <c r="I14" s="273"/>
    </row>
    <row r="15" spans="2:9" s="267" customFormat="1" ht="31.5" customHeight="1" x14ac:dyDescent="0.3">
      <c r="B15" s="207">
        <f>B13+1</f>
        <v>3</v>
      </c>
      <c r="C15" s="278"/>
      <c r="D15" s="236" t="s">
        <v>2492</v>
      </c>
      <c r="E15" s="207" t="s">
        <v>632</v>
      </c>
      <c r="F15" s="208">
        <v>144</v>
      </c>
      <c r="G15" s="279"/>
      <c r="H15" s="280"/>
      <c r="I15" s="273"/>
    </row>
    <row r="16" spans="2:9" s="267" customFormat="1" ht="23.4" customHeight="1" x14ac:dyDescent="0.3">
      <c r="B16" s="207"/>
      <c r="C16" s="278"/>
      <c r="D16" s="6"/>
      <c r="E16" s="207"/>
      <c r="F16" s="208"/>
      <c r="G16" s="279"/>
      <c r="H16" s="280"/>
      <c r="I16" s="273"/>
    </row>
    <row r="17" spans="2:9" s="267" customFormat="1" ht="30.75" customHeight="1" x14ac:dyDescent="0.3">
      <c r="B17" s="207">
        <f>B15+1</f>
        <v>4</v>
      </c>
      <c r="C17" s="278"/>
      <c r="D17" s="236" t="s">
        <v>2493</v>
      </c>
      <c r="E17" s="207" t="s">
        <v>632</v>
      </c>
      <c r="F17" s="208">
        <v>144</v>
      </c>
      <c r="G17" s="279"/>
      <c r="H17" s="280"/>
      <c r="I17" s="273"/>
    </row>
    <row r="18" spans="2:9" s="267" customFormat="1" ht="23.4" customHeight="1" x14ac:dyDescent="0.3">
      <c r="B18" s="207"/>
      <c r="C18" s="278"/>
      <c r="D18" s="236"/>
      <c r="E18" s="207"/>
      <c r="F18" s="208"/>
      <c r="G18" s="279"/>
      <c r="H18" s="280"/>
      <c r="I18" s="273"/>
    </row>
    <row r="19" spans="2:9" s="267" customFormat="1" ht="35.25" customHeight="1" x14ac:dyDescent="0.3">
      <c r="B19" s="207">
        <f>B17+1</f>
        <v>5</v>
      </c>
      <c r="C19" s="278"/>
      <c r="D19" s="236" t="s">
        <v>2494</v>
      </c>
      <c r="E19" s="207" t="s">
        <v>632</v>
      </c>
      <c r="F19" s="208">
        <v>1980</v>
      </c>
      <c r="G19" s="279"/>
      <c r="H19" s="280"/>
      <c r="I19" s="273"/>
    </row>
    <row r="20" spans="2:9" s="267" customFormat="1" ht="23.4" customHeight="1" x14ac:dyDescent="0.3">
      <c r="B20" s="207"/>
      <c r="C20" s="278"/>
      <c r="D20" s="236"/>
      <c r="E20" s="207"/>
      <c r="F20" s="208"/>
      <c r="G20" s="279"/>
      <c r="H20" s="280"/>
      <c r="I20" s="273"/>
    </row>
    <row r="21" spans="2:9" s="267" customFormat="1" ht="35.25" customHeight="1" x14ac:dyDescent="0.3">
      <c r="B21" s="207">
        <f>B19+1</f>
        <v>6</v>
      </c>
      <c r="C21" s="278"/>
      <c r="D21" s="236" t="s">
        <v>2495</v>
      </c>
      <c r="E21" s="207" t="s">
        <v>632</v>
      </c>
      <c r="F21" s="208">
        <v>144</v>
      </c>
      <c r="G21" s="279"/>
      <c r="H21" s="280"/>
      <c r="I21" s="273"/>
    </row>
    <row r="22" spans="2:9" s="267" customFormat="1" ht="23.4" customHeight="1" x14ac:dyDescent="0.3">
      <c r="B22" s="207"/>
      <c r="C22" s="278"/>
      <c r="D22" s="6"/>
      <c r="E22" s="207"/>
      <c r="F22" s="208"/>
      <c r="G22" s="279"/>
      <c r="H22" s="280"/>
      <c r="I22" s="273"/>
    </row>
    <row r="23" spans="2:9" s="267" customFormat="1" ht="31.5" customHeight="1" x14ac:dyDescent="0.3">
      <c r="B23" s="207">
        <f>B21+1</f>
        <v>7</v>
      </c>
      <c r="C23" s="278"/>
      <c r="D23" s="236" t="s">
        <v>2496</v>
      </c>
      <c r="E23" s="207" t="s">
        <v>632</v>
      </c>
      <c r="F23" s="208">
        <v>1980</v>
      </c>
      <c r="G23" s="279"/>
      <c r="H23" s="280"/>
      <c r="I23" s="273"/>
    </row>
    <row r="24" spans="2:9" s="267" customFormat="1" ht="23.4" customHeight="1" x14ac:dyDescent="0.3">
      <c r="B24" s="207"/>
      <c r="C24" s="278"/>
      <c r="D24" s="236"/>
      <c r="E24" s="207"/>
      <c r="F24" s="208"/>
      <c r="G24" s="279"/>
      <c r="H24" s="280"/>
      <c r="I24" s="273"/>
    </row>
    <row r="25" spans="2:9" s="267" customFormat="1" ht="32.25" customHeight="1" x14ac:dyDescent="0.3">
      <c r="B25" s="207">
        <f>B23+1</f>
        <v>8</v>
      </c>
      <c r="C25" s="278"/>
      <c r="D25" s="236" t="s">
        <v>2497</v>
      </c>
      <c r="E25" s="207" t="s">
        <v>632</v>
      </c>
      <c r="F25" s="208">
        <v>144</v>
      </c>
      <c r="G25" s="279"/>
      <c r="H25" s="280"/>
      <c r="I25" s="273"/>
    </row>
    <row r="26" spans="2:9" s="267" customFormat="1" ht="23.4" customHeight="1" x14ac:dyDescent="0.3">
      <c r="B26" s="207"/>
      <c r="C26" s="278"/>
      <c r="D26" s="236"/>
      <c r="E26" s="207"/>
      <c r="F26" s="208"/>
      <c r="G26" s="279"/>
      <c r="H26" s="280"/>
      <c r="I26" s="273"/>
    </row>
    <row r="27" spans="2:9" s="267" customFormat="1" ht="23.4" customHeight="1" thickBot="1" x14ac:dyDescent="0.35">
      <c r="B27" s="207"/>
      <c r="C27" s="278"/>
      <c r="D27" s="348"/>
      <c r="E27" s="207"/>
      <c r="F27" s="208"/>
      <c r="G27" s="279"/>
      <c r="H27" s="280"/>
      <c r="I27" s="273"/>
    </row>
    <row r="28" spans="2:9" s="267" customFormat="1" ht="23.4" customHeight="1" thickBot="1" x14ac:dyDescent="0.35">
      <c r="B28" s="386" t="s">
        <v>2486</v>
      </c>
      <c r="C28" s="387"/>
      <c r="D28" s="388"/>
      <c r="E28" s="215"/>
      <c r="F28" s="215"/>
      <c r="G28" s="216"/>
      <c r="H28" s="217"/>
      <c r="I28" s="273"/>
    </row>
  </sheetData>
  <mergeCells count="4">
    <mergeCell ref="B2:H2"/>
    <mergeCell ref="E3:F3"/>
    <mergeCell ref="G3:H3"/>
    <mergeCell ref="B28:D2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>
        <v>43770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17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39138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26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29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" t="s">
        <v>29</v>
      </c>
      <c r="C23" s="39"/>
      <c r="D23" s="39"/>
      <c r="E23" s="40"/>
      <c r="F23" s="83" t="s">
        <v>32</v>
      </c>
      <c r="G23" s="40" t="s">
        <v>38</v>
      </c>
      <c r="H23" s="41" t="s">
        <v>33</v>
      </c>
      <c r="I23" s="42" t="s">
        <v>34</v>
      </c>
    </row>
    <row r="24" spans="1:12" x14ac:dyDescent="0.3">
      <c r="A24" s="43">
        <v>1</v>
      </c>
      <c r="B24" s="404" t="s">
        <v>39</v>
      </c>
      <c r="C24" s="405"/>
      <c r="D24" s="405"/>
      <c r="E24" s="406"/>
      <c r="F24" s="75">
        <v>2</v>
      </c>
      <c r="G24" s="84">
        <v>0.15</v>
      </c>
      <c r="H24" s="46">
        <v>110</v>
      </c>
      <c r="I24" s="47">
        <f>H24*F24*1.15</f>
        <v>252.99999999999997</v>
      </c>
    </row>
    <row r="25" spans="1:12" x14ac:dyDescent="0.3">
      <c r="A25" s="43">
        <v>2</v>
      </c>
      <c r="B25" s="407" t="s">
        <v>40</v>
      </c>
      <c r="C25" s="408"/>
      <c r="D25" s="408"/>
      <c r="E25" s="409"/>
      <c r="F25" s="44">
        <v>2</v>
      </c>
      <c r="G25" s="45">
        <v>0.15</v>
      </c>
      <c r="H25" s="46">
        <v>65</v>
      </c>
      <c r="I25" s="47">
        <f>H25*F25*1.15</f>
        <v>149.5</v>
      </c>
    </row>
    <row r="26" spans="1:12" x14ac:dyDescent="0.3">
      <c r="A26" s="43">
        <v>3</v>
      </c>
      <c r="B26" s="407" t="s">
        <v>41</v>
      </c>
      <c r="C26" s="408"/>
      <c r="D26" s="408"/>
      <c r="E26" s="409"/>
      <c r="F26" s="44">
        <v>1</v>
      </c>
      <c r="G26" s="45">
        <v>0.15</v>
      </c>
      <c r="H26" s="46">
        <v>6239</v>
      </c>
      <c r="I26" s="47">
        <f>H26*F26*1.15</f>
        <v>7174.8499999999995</v>
      </c>
    </row>
    <row r="27" spans="1:12" x14ac:dyDescent="0.3">
      <c r="A27" s="43">
        <v>4</v>
      </c>
      <c r="B27" s="407" t="s">
        <v>42</v>
      </c>
      <c r="C27" s="408"/>
      <c r="D27" s="408"/>
      <c r="E27" s="409"/>
      <c r="F27" s="44">
        <v>2</v>
      </c>
      <c r="G27" s="45">
        <v>0.15</v>
      </c>
      <c r="H27" s="46">
        <v>21.6</v>
      </c>
      <c r="I27" s="47">
        <f>H27*F27*1.15</f>
        <v>49.68</v>
      </c>
    </row>
    <row r="28" spans="1:12" x14ac:dyDescent="0.3">
      <c r="A28" s="43">
        <v>5</v>
      </c>
      <c r="B28" s="407" t="s">
        <v>43</v>
      </c>
      <c r="C28" s="408"/>
      <c r="D28" s="408"/>
      <c r="E28" s="409"/>
      <c r="F28" s="44">
        <v>2</v>
      </c>
      <c r="G28" s="45">
        <v>0.15</v>
      </c>
      <c r="H28" s="46">
        <v>65.5</v>
      </c>
      <c r="I28" s="47">
        <f t="shared" ref="I28:I29" si="1">H28*F28*1.15</f>
        <v>150.64999999999998</v>
      </c>
    </row>
    <row r="29" spans="1:12" x14ac:dyDescent="0.3">
      <c r="A29" s="43">
        <v>6</v>
      </c>
      <c r="B29" s="407" t="s">
        <v>44</v>
      </c>
      <c r="C29" s="408"/>
      <c r="D29" s="408"/>
      <c r="E29" s="409"/>
      <c r="F29" s="44">
        <v>2</v>
      </c>
      <c r="G29" s="45">
        <v>0.15</v>
      </c>
      <c r="H29" s="46">
        <v>68.5</v>
      </c>
      <c r="I29" s="47">
        <f t="shared" si="1"/>
        <v>157.54999999999998</v>
      </c>
    </row>
    <row r="30" spans="1:12" x14ac:dyDescent="0.3">
      <c r="A30" s="43"/>
      <c r="B30" s="393"/>
      <c r="C30" s="382"/>
      <c r="D30" s="382"/>
      <c r="E30" s="394"/>
      <c r="F30" s="44"/>
      <c r="G30" s="79"/>
      <c r="H30" s="46"/>
      <c r="I30" s="47"/>
    </row>
    <row r="31" spans="1:12" x14ac:dyDescent="0.3">
      <c r="A31" s="43"/>
      <c r="B31" s="410"/>
      <c r="C31" s="411"/>
      <c r="D31" s="411"/>
      <c r="E31" s="412"/>
      <c r="F31" s="35"/>
      <c r="G31" s="80"/>
      <c r="H31" s="46"/>
      <c r="I31" s="47"/>
      <c r="L31" s="48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90">
        <f>SUM(I24:I31)</f>
        <v>7935.23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6" t="s">
        <v>48</v>
      </c>
      <c r="C34" s="397"/>
      <c r="D34" s="39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15</v>
      </c>
      <c r="H35" s="73">
        <v>450</v>
      </c>
      <c r="I35" s="50">
        <f>SUM(G35*H35)</f>
        <v>6750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2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2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15</v>
      </c>
      <c r="H38" s="74">
        <v>200</v>
      </c>
      <c r="I38" s="47">
        <f t="shared" si="2"/>
        <v>3000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2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2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8">
        <f>SUM(I35:I43)</f>
        <v>9750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12</v>
      </c>
      <c r="B47" s="404" t="s">
        <v>62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63</v>
      </c>
      <c r="C48" s="408"/>
      <c r="D48" s="409"/>
      <c r="E48" s="393">
        <v>2</v>
      </c>
      <c r="F48" s="394"/>
      <c r="G48" s="44">
        <v>154.4</v>
      </c>
      <c r="H48" s="56">
        <v>5</v>
      </c>
      <c r="I48" s="47">
        <f>H48*G48</f>
        <v>772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1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772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18457.23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I52+I53</f>
        <v>18457.23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67">
    <mergeCell ref="A53:B53"/>
    <mergeCell ref="C53:E53"/>
    <mergeCell ref="A54:B54"/>
    <mergeCell ref="C54:E54"/>
    <mergeCell ref="C55:F55"/>
    <mergeCell ref="A52:B52"/>
    <mergeCell ref="C52:E52"/>
    <mergeCell ref="G52:H52"/>
    <mergeCell ref="B41:D41"/>
    <mergeCell ref="B42:D42"/>
    <mergeCell ref="B43:D43"/>
    <mergeCell ref="A45:I45"/>
    <mergeCell ref="B46:D46"/>
    <mergeCell ref="E46:F46"/>
    <mergeCell ref="B47:D47"/>
    <mergeCell ref="E47:F47"/>
    <mergeCell ref="B49:D49"/>
    <mergeCell ref="E49:F49"/>
    <mergeCell ref="B48:D48"/>
    <mergeCell ref="B38:D38"/>
    <mergeCell ref="E38:F38"/>
    <mergeCell ref="B39:D39"/>
    <mergeCell ref="E39:F39"/>
    <mergeCell ref="B40:D40"/>
    <mergeCell ref="E40:F40"/>
    <mergeCell ref="B37:D37"/>
    <mergeCell ref="E37:F37"/>
    <mergeCell ref="A32:H32"/>
    <mergeCell ref="A33:I33"/>
    <mergeCell ref="B35:D35"/>
    <mergeCell ref="E35:F35"/>
    <mergeCell ref="F11:G11"/>
    <mergeCell ref="H11:I11"/>
    <mergeCell ref="B27:E27"/>
    <mergeCell ref="B28:E28"/>
    <mergeCell ref="F12:G12"/>
    <mergeCell ref="H12:I12"/>
    <mergeCell ref="F13:G13"/>
    <mergeCell ref="H13:I13"/>
    <mergeCell ref="F14:G14"/>
    <mergeCell ref="H14:I14"/>
    <mergeCell ref="B18:D18"/>
    <mergeCell ref="B19:D19"/>
    <mergeCell ref="B20:D20"/>
    <mergeCell ref="A15:I15"/>
    <mergeCell ref="A16:I16"/>
    <mergeCell ref="A9:E9"/>
    <mergeCell ref="F9:G9"/>
    <mergeCell ref="H9:I9"/>
    <mergeCell ref="F10:G10"/>
    <mergeCell ref="H10:I10"/>
    <mergeCell ref="G54:H54"/>
    <mergeCell ref="A50:H50"/>
    <mergeCell ref="E48:F48"/>
    <mergeCell ref="A21:H21"/>
    <mergeCell ref="A44:H44"/>
    <mergeCell ref="B34:D34"/>
    <mergeCell ref="E34:F34"/>
    <mergeCell ref="A22:I22"/>
    <mergeCell ref="B24:E24"/>
    <mergeCell ref="B25:E25"/>
    <mergeCell ref="B26:E26"/>
    <mergeCell ref="B31:E31"/>
    <mergeCell ref="B29:E29"/>
    <mergeCell ref="B30:E30"/>
    <mergeCell ref="B36:D36"/>
    <mergeCell ref="E36:F36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>
        <v>43498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67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40578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68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29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" t="s">
        <v>29</v>
      </c>
      <c r="C23" s="39"/>
      <c r="D23" s="39"/>
      <c r="E23" s="40"/>
      <c r="F23" s="83" t="s">
        <v>32</v>
      </c>
      <c r="G23" s="41" t="s">
        <v>69</v>
      </c>
      <c r="H23" s="41" t="s">
        <v>33</v>
      </c>
      <c r="I23" s="42" t="s">
        <v>34</v>
      </c>
    </row>
    <row r="24" spans="1:12" x14ac:dyDescent="0.3">
      <c r="A24" s="43"/>
      <c r="B24" s="404"/>
      <c r="C24" s="405"/>
      <c r="D24" s="405"/>
      <c r="E24" s="406"/>
      <c r="F24" s="91"/>
      <c r="G24" s="28"/>
      <c r="H24" s="46"/>
      <c r="I24" s="47"/>
    </row>
    <row r="25" spans="1:12" x14ac:dyDescent="0.3">
      <c r="A25" s="43"/>
      <c r="B25" s="407"/>
      <c r="C25" s="408"/>
      <c r="D25" s="408"/>
      <c r="E25" s="409"/>
      <c r="F25" s="51"/>
      <c r="G25" s="33"/>
      <c r="H25" s="46"/>
      <c r="I25" s="47"/>
    </row>
    <row r="26" spans="1:12" x14ac:dyDescent="0.3">
      <c r="A26" s="43"/>
      <c r="B26" s="407"/>
      <c r="C26" s="408"/>
      <c r="D26" s="408"/>
      <c r="E26" s="409"/>
      <c r="F26" s="51"/>
      <c r="G26" s="33"/>
      <c r="H26" s="46"/>
      <c r="I26" s="47"/>
    </row>
    <row r="27" spans="1:12" x14ac:dyDescent="0.3">
      <c r="A27" s="43"/>
      <c r="B27" s="407"/>
      <c r="C27" s="408"/>
      <c r="D27" s="408"/>
      <c r="E27" s="409"/>
      <c r="F27" s="51"/>
      <c r="G27" s="33"/>
      <c r="H27" s="46"/>
      <c r="I27" s="47"/>
    </row>
    <row r="28" spans="1:12" x14ac:dyDescent="0.3">
      <c r="A28" s="43"/>
      <c r="B28" s="407"/>
      <c r="C28" s="408"/>
      <c r="D28" s="408"/>
      <c r="E28" s="409"/>
      <c r="F28" s="51"/>
      <c r="G28" s="33"/>
      <c r="H28" s="46"/>
      <c r="I28" s="47"/>
    </row>
    <row r="29" spans="1:12" x14ac:dyDescent="0.3">
      <c r="A29" s="43"/>
      <c r="B29" s="393"/>
      <c r="C29" s="382"/>
      <c r="D29" s="382"/>
      <c r="E29" s="394"/>
      <c r="F29" s="51"/>
      <c r="G29" s="33"/>
      <c r="H29" s="46"/>
      <c r="I29" s="47"/>
    </row>
    <row r="30" spans="1:12" x14ac:dyDescent="0.3">
      <c r="A30" s="43"/>
      <c r="B30" s="393"/>
      <c r="C30" s="382"/>
      <c r="D30" s="382"/>
      <c r="E30" s="394"/>
      <c r="F30" s="51"/>
      <c r="G30" s="33"/>
      <c r="H30" s="46"/>
      <c r="I30" s="47"/>
    </row>
    <row r="31" spans="1:12" x14ac:dyDescent="0.3">
      <c r="A31" s="43"/>
      <c r="B31" s="410"/>
      <c r="C31" s="411"/>
      <c r="D31" s="411"/>
      <c r="E31" s="412"/>
      <c r="F31" s="51"/>
      <c r="G31" s="92"/>
      <c r="H31" s="46"/>
      <c r="I31" s="47"/>
      <c r="L31" s="48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49">
        <f>SUM(I24:I31)</f>
        <v>0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6" t="s">
        <v>48</v>
      </c>
      <c r="C34" s="397"/>
      <c r="D34" s="39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6</v>
      </c>
      <c r="H35" s="73">
        <v>450</v>
      </c>
      <c r="I35" s="50">
        <f>SUM(G35*H35)</f>
        <v>2700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6</v>
      </c>
      <c r="H38" s="74">
        <v>200</v>
      </c>
      <c r="I38" s="47">
        <f t="shared" si="1"/>
        <v>1200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1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8">
        <f>SUM(I35:I43)</f>
        <v>3900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12</v>
      </c>
      <c r="B47" s="404" t="s">
        <v>70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71</v>
      </c>
      <c r="C48" s="408"/>
      <c r="D48" s="409"/>
      <c r="E48" s="393">
        <v>1</v>
      </c>
      <c r="F48" s="394"/>
      <c r="G48" s="44">
        <v>47</v>
      </c>
      <c r="H48" s="56">
        <v>5</v>
      </c>
      <c r="I48" s="47">
        <f>H48*G48</f>
        <v>235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1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235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4135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</f>
        <v>4135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6.4414062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>
        <v>43801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72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41253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73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86" t="s">
        <v>29</v>
      </c>
      <c r="C17" s="86"/>
      <c r="D17" s="87"/>
      <c r="E17" s="25" t="s">
        <v>30</v>
      </c>
      <c r="F17" s="25" t="s">
        <v>31</v>
      </c>
      <c r="G17" s="88" t="s">
        <v>32</v>
      </c>
      <c r="H17" s="88" t="s">
        <v>33</v>
      </c>
      <c r="I17" s="89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" t="s">
        <v>29</v>
      </c>
      <c r="C23" s="39"/>
      <c r="D23" s="39"/>
      <c r="E23" s="40"/>
      <c r="F23" s="41" t="s">
        <v>32</v>
      </c>
      <c r="G23" s="41" t="s">
        <v>69</v>
      </c>
      <c r="H23" s="41" t="s">
        <v>33</v>
      </c>
      <c r="I23" s="42" t="s">
        <v>34</v>
      </c>
    </row>
    <row r="24" spans="1:12" x14ac:dyDescent="0.3">
      <c r="A24" s="43"/>
      <c r="B24" s="404"/>
      <c r="C24" s="405"/>
      <c r="D24" s="405"/>
      <c r="E24" s="406"/>
      <c r="F24" s="44"/>
      <c r="G24" s="45"/>
      <c r="H24" s="46"/>
      <c r="I24" s="47"/>
    </row>
    <row r="25" spans="1:12" x14ac:dyDescent="0.3">
      <c r="A25" s="43"/>
      <c r="B25" s="407"/>
      <c r="C25" s="408"/>
      <c r="D25" s="408"/>
      <c r="E25" s="409"/>
      <c r="F25" s="44"/>
      <c r="G25" s="45"/>
      <c r="H25" s="46"/>
      <c r="I25" s="47"/>
    </row>
    <row r="26" spans="1:12" x14ac:dyDescent="0.3">
      <c r="A26" s="43"/>
      <c r="B26" s="407"/>
      <c r="C26" s="408"/>
      <c r="D26" s="408"/>
      <c r="E26" s="409"/>
      <c r="F26" s="44"/>
      <c r="G26" s="45"/>
      <c r="H26" s="46"/>
      <c r="I26" s="47"/>
    </row>
    <row r="27" spans="1:12" x14ac:dyDescent="0.3">
      <c r="A27" s="43"/>
      <c r="B27" s="407"/>
      <c r="C27" s="408"/>
      <c r="D27" s="408"/>
      <c r="E27" s="409"/>
      <c r="F27" s="44"/>
      <c r="G27" s="45"/>
      <c r="H27" s="46"/>
      <c r="I27" s="47"/>
    </row>
    <row r="28" spans="1:12" x14ac:dyDescent="0.3">
      <c r="A28" s="43"/>
      <c r="B28" s="407"/>
      <c r="C28" s="408"/>
      <c r="D28" s="408"/>
      <c r="E28" s="409"/>
      <c r="F28" s="44"/>
      <c r="G28" s="45"/>
      <c r="H28" s="46"/>
      <c r="I28" s="47"/>
    </row>
    <row r="29" spans="1:12" x14ac:dyDescent="0.3">
      <c r="A29" s="43"/>
      <c r="B29" s="393"/>
      <c r="C29" s="382"/>
      <c r="D29" s="382"/>
      <c r="E29" s="394"/>
      <c r="F29" s="33"/>
      <c r="G29" s="45"/>
      <c r="H29" s="46"/>
      <c r="I29" s="47"/>
    </row>
    <row r="30" spans="1:12" x14ac:dyDescent="0.3">
      <c r="A30" s="43"/>
      <c r="B30" s="393"/>
      <c r="C30" s="382"/>
      <c r="D30" s="382"/>
      <c r="E30" s="394"/>
      <c r="F30" s="33"/>
      <c r="G30" s="45"/>
      <c r="H30" s="46"/>
      <c r="I30" s="47"/>
    </row>
    <row r="31" spans="1:12" x14ac:dyDescent="0.3">
      <c r="A31" s="43"/>
      <c r="B31" s="410"/>
      <c r="C31" s="411"/>
      <c r="D31" s="411"/>
      <c r="E31" s="412"/>
      <c r="F31" s="33"/>
      <c r="G31" s="45"/>
      <c r="H31" s="46"/>
      <c r="I31" s="47"/>
      <c r="L31" s="48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49">
        <f>SUM(I24:I31)</f>
        <v>0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6" t="s">
        <v>48</v>
      </c>
      <c r="C34" s="397"/>
      <c r="D34" s="39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93">
        <v>1.5</v>
      </c>
      <c r="H35" s="73">
        <v>450</v>
      </c>
      <c r="I35" s="50">
        <f>SUM(G35*H35)</f>
        <v>675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94">
        <v>1.5</v>
      </c>
      <c r="H38" s="74">
        <v>200</v>
      </c>
      <c r="I38" s="47">
        <f t="shared" si="1"/>
        <v>300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1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3">
        <f>SUM(I35:I43)</f>
        <v>975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12</v>
      </c>
      <c r="B47" s="404" t="s">
        <v>74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75</v>
      </c>
      <c r="C48" s="408"/>
      <c r="D48" s="409"/>
      <c r="E48" s="393">
        <v>1</v>
      </c>
      <c r="F48" s="394"/>
      <c r="G48" s="44">
        <v>21.4</v>
      </c>
      <c r="H48" s="56">
        <v>5</v>
      </c>
      <c r="I48" s="47">
        <f>H48*G48</f>
        <v>107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1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107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1082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I52+I53</f>
        <v>1082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7"/>
  <sheetViews>
    <sheetView view="pageBreakPreview" topLeftCell="A10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4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>
        <v>43771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76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41177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77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48" t="s">
        <v>27</v>
      </c>
      <c r="B16" s="449"/>
      <c r="C16" s="449"/>
      <c r="D16" s="449"/>
      <c r="E16" s="449"/>
      <c r="F16" s="449"/>
      <c r="G16" s="449"/>
      <c r="H16" s="449"/>
      <c r="I16" s="450"/>
    </row>
    <row r="17" spans="1:12" x14ac:dyDescent="0.3">
      <c r="A17" s="22" t="s">
        <v>28</v>
      </c>
      <c r="B17" s="451" t="s">
        <v>29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" t="s">
        <v>29</v>
      </c>
      <c r="C23" s="39"/>
      <c r="D23" s="39"/>
      <c r="E23" s="40"/>
      <c r="F23" s="83" t="s">
        <v>32</v>
      </c>
      <c r="G23" s="40" t="s">
        <v>78</v>
      </c>
      <c r="H23" s="54" t="s">
        <v>33</v>
      </c>
      <c r="I23" s="55" t="s">
        <v>34</v>
      </c>
    </row>
    <row r="24" spans="1:12" x14ac:dyDescent="0.3">
      <c r="A24" s="43">
        <v>1</v>
      </c>
      <c r="B24" s="404" t="s">
        <v>79</v>
      </c>
      <c r="C24" s="405"/>
      <c r="D24" s="405"/>
      <c r="E24" s="406"/>
      <c r="F24" s="75">
        <v>1</v>
      </c>
      <c r="G24" s="84">
        <v>0.15</v>
      </c>
      <c r="H24" s="46">
        <v>396</v>
      </c>
      <c r="I24" s="47">
        <f>H24*F24*1.15</f>
        <v>455.4</v>
      </c>
    </row>
    <row r="25" spans="1:12" x14ac:dyDescent="0.3">
      <c r="A25" s="43">
        <v>2</v>
      </c>
      <c r="B25" s="407" t="s">
        <v>80</v>
      </c>
      <c r="C25" s="408"/>
      <c r="D25" s="408"/>
      <c r="E25" s="409"/>
      <c r="F25" s="44">
        <v>1</v>
      </c>
      <c r="G25" s="45">
        <v>0.15</v>
      </c>
      <c r="H25" s="46">
        <v>12</v>
      </c>
      <c r="I25" s="47">
        <f>H25*F25*1.15</f>
        <v>13.799999999999999</v>
      </c>
    </row>
    <row r="26" spans="1:12" x14ac:dyDescent="0.3">
      <c r="A26" s="43"/>
      <c r="B26" s="407"/>
      <c r="C26" s="408"/>
      <c r="D26" s="408"/>
      <c r="E26" s="409"/>
      <c r="F26" s="33"/>
      <c r="G26" s="79"/>
      <c r="H26" s="46"/>
      <c r="I26" s="47"/>
    </row>
    <row r="27" spans="1:12" x14ac:dyDescent="0.3">
      <c r="A27" s="43"/>
      <c r="B27" s="407"/>
      <c r="C27" s="408"/>
      <c r="D27" s="408"/>
      <c r="E27" s="409"/>
      <c r="F27" s="33"/>
      <c r="G27" s="79"/>
      <c r="H27" s="46"/>
      <c r="I27" s="47"/>
    </row>
    <row r="28" spans="1:12" x14ac:dyDescent="0.3">
      <c r="A28" s="43"/>
      <c r="B28" s="407"/>
      <c r="C28" s="408"/>
      <c r="D28" s="408"/>
      <c r="E28" s="409"/>
      <c r="F28" s="33"/>
      <c r="G28" s="79"/>
      <c r="H28" s="46"/>
      <c r="I28" s="47"/>
    </row>
    <row r="29" spans="1:12" x14ac:dyDescent="0.3">
      <c r="A29" s="43"/>
      <c r="B29" s="393"/>
      <c r="C29" s="382"/>
      <c r="D29" s="382"/>
      <c r="E29" s="394"/>
      <c r="F29" s="33"/>
      <c r="G29" s="79"/>
      <c r="H29" s="46"/>
      <c r="I29" s="47"/>
    </row>
    <row r="30" spans="1:12" x14ac:dyDescent="0.3">
      <c r="A30" s="43"/>
      <c r="B30" s="393"/>
      <c r="C30" s="382"/>
      <c r="D30" s="382"/>
      <c r="E30" s="394"/>
      <c r="F30" s="33"/>
      <c r="G30" s="18"/>
      <c r="H30" s="46"/>
      <c r="I30" s="47"/>
    </row>
    <row r="31" spans="1:12" x14ac:dyDescent="0.3">
      <c r="A31" s="43"/>
      <c r="B31" s="410"/>
      <c r="C31" s="411"/>
      <c r="D31" s="411"/>
      <c r="E31" s="412"/>
      <c r="F31" s="35"/>
      <c r="G31" s="80"/>
      <c r="H31" s="46"/>
      <c r="I31" s="47"/>
      <c r="L31" s="85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90">
        <f>SUM(I24:I31)</f>
        <v>469.2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9" t="s">
        <v>48</v>
      </c>
      <c r="C34" s="445"/>
      <c r="D34" s="400"/>
      <c r="E34" s="399" t="s">
        <v>30</v>
      </c>
      <c r="F34" s="400"/>
      <c r="G34" s="82" t="s">
        <v>32</v>
      </c>
      <c r="H34" s="54" t="s">
        <v>33</v>
      </c>
      <c r="I34" s="55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2</v>
      </c>
      <c r="H35" s="73">
        <v>450</v>
      </c>
      <c r="I35" s="50">
        <f>SUM(G35*H35)</f>
        <v>900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2</v>
      </c>
      <c r="H38" s="74">
        <v>200</v>
      </c>
      <c r="I38" s="47">
        <f t="shared" si="1"/>
        <v>400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1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8">
        <f>SUM(I35:I43)</f>
        <v>1300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</v>
      </c>
      <c r="B47" s="404" t="s">
        <v>81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82</v>
      </c>
      <c r="C48" s="408"/>
      <c r="D48" s="409"/>
      <c r="E48" s="393">
        <v>1</v>
      </c>
      <c r="F48" s="394"/>
      <c r="G48" s="44">
        <v>28.6</v>
      </c>
      <c r="H48" s="56">
        <v>5</v>
      </c>
      <c r="I48" s="47">
        <f>H48*G48</f>
        <v>143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1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143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1912.2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I52+I53</f>
        <v>1912.2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68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57"/>
  <sheetViews>
    <sheetView view="pageBreakPreview" topLeftCell="A7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5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>
        <v>43740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17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41140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83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451" t="s">
        <v>29</v>
      </c>
      <c r="C17" s="452"/>
      <c r="D17" s="453"/>
      <c r="E17" s="25" t="s">
        <v>30</v>
      </c>
      <c r="F17" s="25" t="s">
        <v>31</v>
      </c>
      <c r="G17" s="88" t="s">
        <v>32</v>
      </c>
      <c r="H17" s="88" t="s">
        <v>33</v>
      </c>
      <c r="I17" s="89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29</v>
      </c>
      <c r="C23" s="445"/>
      <c r="D23" s="445"/>
      <c r="E23" s="400"/>
      <c r="F23" s="399" t="s">
        <v>32</v>
      </c>
      <c r="G23" s="400"/>
      <c r="H23" s="54" t="s">
        <v>33</v>
      </c>
      <c r="I23" s="55" t="s">
        <v>34</v>
      </c>
    </row>
    <row r="24" spans="1:12" x14ac:dyDescent="0.3">
      <c r="A24" s="43"/>
      <c r="B24" s="404"/>
      <c r="C24" s="405"/>
      <c r="D24" s="405"/>
      <c r="E24" s="406"/>
      <c r="F24" s="424"/>
      <c r="G24" s="426"/>
      <c r="H24" s="46"/>
      <c r="I24" s="47"/>
    </row>
    <row r="25" spans="1:12" x14ac:dyDescent="0.3">
      <c r="A25" s="43"/>
      <c r="B25" s="407"/>
      <c r="C25" s="408"/>
      <c r="D25" s="408"/>
      <c r="E25" s="409"/>
      <c r="F25" s="393"/>
      <c r="G25" s="394"/>
      <c r="H25" s="46"/>
      <c r="I25" s="47"/>
    </row>
    <row r="26" spans="1:12" x14ac:dyDescent="0.3">
      <c r="A26" s="43"/>
      <c r="B26" s="407"/>
      <c r="C26" s="408"/>
      <c r="D26" s="408"/>
      <c r="E26" s="409"/>
      <c r="F26" s="393"/>
      <c r="G26" s="394"/>
      <c r="H26" s="46"/>
      <c r="I26" s="47"/>
    </row>
    <row r="27" spans="1:12" x14ac:dyDescent="0.3">
      <c r="A27" s="43"/>
      <c r="B27" s="407"/>
      <c r="C27" s="408"/>
      <c r="D27" s="408"/>
      <c r="E27" s="409"/>
      <c r="F27" s="393"/>
      <c r="G27" s="394"/>
      <c r="H27" s="46"/>
      <c r="I27" s="47"/>
    </row>
    <row r="28" spans="1:12" x14ac:dyDescent="0.3">
      <c r="A28" s="43"/>
      <c r="B28" s="407"/>
      <c r="C28" s="408"/>
      <c r="D28" s="408"/>
      <c r="E28" s="409"/>
      <c r="F28" s="393"/>
      <c r="G28" s="394"/>
      <c r="H28" s="46"/>
      <c r="I28" s="47"/>
    </row>
    <row r="29" spans="1:12" x14ac:dyDescent="0.3">
      <c r="A29" s="43"/>
      <c r="B29" s="393"/>
      <c r="C29" s="382"/>
      <c r="D29" s="382"/>
      <c r="E29" s="394"/>
      <c r="F29" s="413"/>
      <c r="G29" s="415"/>
      <c r="H29" s="46"/>
      <c r="I29" s="47"/>
    </row>
    <row r="30" spans="1:12" x14ac:dyDescent="0.3">
      <c r="A30" s="43"/>
      <c r="B30" s="393"/>
      <c r="C30" s="382"/>
      <c r="D30" s="382"/>
      <c r="E30" s="394"/>
      <c r="F30" s="413"/>
      <c r="G30" s="415"/>
      <c r="H30" s="46"/>
      <c r="I30" s="47"/>
    </row>
    <row r="31" spans="1:12" x14ac:dyDescent="0.3">
      <c r="A31" s="43"/>
      <c r="B31" s="410"/>
      <c r="C31" s="411"/>
      <c r="D31" s="411"/>
      <c r="E31" s="412"/>
      <c r="F31" s="51"/>
      <c r="G31" s="81"/>
      <c r="H31" s="46"/>
      <c r="I31" s="47"/>
      <c r="L31" s="48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49">
        <f>SUM(I24:I31)</f>
        <v>0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9" t="s">
        <v>48</v>
      </c>
      <c r="C34" s="445"/>
      <c r="D34" s="400"/>
      <c r="E34" s="399" t="s">
        <v>30</v>
      </c>
      <c r="F34" s="400"/>
      <c r="G34" s="82" t="s">
        <v>32</v>
      </c>
      <c r="H34" s="54" t="s">
        <v>33</v>
      </c>
      <c r="I34" s="55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1</v>
      </c>
      <c r="H35" s="73">
        <v>450</v>
      </c>
      <c r="I35" s="50">
        <f>SUM(G35*H35)</f>
        <v>450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1</v>
      </c>
      <c r="H38" s="74">
        <v>200</v>
      </c>
      <c r="I38" s="47">
        <f t="shared" si="1"/>
        <v>200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1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3">
        <f>SUM(I35:I43)</f>
        <v>650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</v>
      </c>
      <c r="B47" s="404" t="s">
        <v>84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85</v>
      </c>
      <c r="C48" s="408"/>
      <c r="D48" s="409"/>
      <c r="E48" s="393">
        <v>1</v>
      </c>
      <c r="F48" s="394"/>
      <c r="G48" s="44">
        <v>77.2</v>
      </c>
      <c r="H48" s="56">
        <v>5</v>
      </c>
      <c r="I48" s="47">
        <f>H48*G48</f>
        <v>386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1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386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1036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I52+I53</f>
        <v>1036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7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B35:D35"/>
    <mergeCell ref="E35:F35"/>
    <mergeCell ref="B36:D36"/>
    <mergeCell ref="E36:F36"/>
    <mergeCell ref="B37:D37"/>
    <mergeCell ref="E37:F37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F30:G30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B23:E23"/>
    <mergeCell ref="F26:G26"/>
    <mergeCell ref="F27:G27"/>
    <mergeCell ref="F28:G28"/>
    <mergeCell ref="F29:G2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6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86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87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41408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88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29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" t="s">
        <v>29</v>
      </c>
      <c r="C23" s="39"/>
      <c r="D23" s="39"/>
      <c r="E23" s="40"/>
      <c r="F23" s="399" t="s">
        <v>32</v>
      </c>
      <c r="G23" s="400"/>
      <c r="H23" s="41" t="s">
        <v>33</v>
      </c>
      <c r="I23" s="42" t="s">
        <v>34</v>
      </c>
    </row>
    <row r="24" spans="1:12" x14ac:dyDescent="0.3">
      <c r="A24" s="43"/>
      <c r="B24" s="404"/>
      <c r="C24" s="405"/>
      <c r="D24" s="405"/>
      <c r="E24" s="406"/>
      <c r="F24" s="424"/>
      <c r="G24" s="426"/>
      <c r="H24" s="46"/>
      <c r="I24" s="47"/>
    </row>
    <row r="25" spans="1:12" x14ac:dyDescent="0.3">
      <c r="A25" s="43"/>
      <c r="B25" s="407"/>
      <c r="C25" s="408"/>
      <c r="D25" s="408"/>
      <c r="E25" s="409"/>
      <c r="F25" s="393"/>
      <c r="G25" s="394"/>
      <c r="H25" s="46"/>
      <c r="I25" s="47"/>
    </row>
    <row r="26" spans="1:12" x14ac:dyDescent="0.3">
      <c r="A26" s="43"/>
      <c r="B26" s="407"/>
      <c r="C26" s="408"/>
      <c r="D26" s="408"/>
      <c r="E26" s="409"/>
      <c r="F26" s="393"/>
      <c r="G26" s="394"/>
      <c r="H26" s="46"/>
      <c r="I26" s="47"/>
    </row>
    <row r="27" spans="1:12" x14ac:dyDescent="0.3">
      <c r="A27" s="43"/>
      <c r="B27" s="407"/>
      <c r="C27" s="408"/>
      <c r="D27" s="408"/>
      <c r="E27" s="409"/>
      <c r="F27" s="393"/>
      <c r="G27" s="394"/>
      <c r="H27" s="46"/>
      <c r="I27" s="47"/>
    </row>
    <row r="28" spans="1:12" x14ac:dyDescent="0.3">
      <c r="A28" s="43"/>
      <c r="B28" s="407"/>
      <c r="C28" s="408"/>
      <c r="D28" s="408"/>
      <c r="E28" s="409"/>
      <c r="F28" s="393"/>
      <c r="G28" s="394"/>
      <c r="H28" s="46"/>
      <c r="I28" s="47"/>
    </row>
    <row r="29" spans="1:12" x14ac:dyDescent="0.3">
      <c r="A29" s="43"/>
      <c r="B29" s="393"/>
      <c r="C29" s="382"/>
      <c r="D29" s="382"/>
      <c r="E29" s="394"/>
      <c r="F29" s="413"/>
      <c r="G29" s="415"/>
      <c r="H29" s="46"/>
      <c r="I29" s="47"/>
    </row>
    <row r="30" spans="1:12" x14ac:dyDescent="0.3">
      <c r="A30" s="43"/>
      <c r="B30" s="393"/>
      <c r="C30" s="382"/>
      <c r="D30" s="382"/>
      <c r="E30" s="394"/>
      <c r="F30" s="413"/>
      <c r="G30" s="415"/>
      <c r="H30" s="46"/>
      <c r="I30" s="47"/>
    </row>
    <row r="31" spans="1:12" x14ac:dyDescent="0.3">
      <c r="A31" s="43"/>
      <c r="B31" s="410"/>
      <c r="C31" s="411"/>
      <c r="D31" s="411"/>
      <c r="E31" s="412"/>
      <c r="F31" s="442"/>
      <c r="G31" s="444"/>
      <c r="H31" s="46"/>
      <c r="I31" s="47"/>
      <c r="L31" s="48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49">
        <f>SUM(I24:I31)</f>
        <v>0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6" t="s">
        <v>48</v>
      </c>
      <c r="C34" s="397"/>
      <c r="D34" s="39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1</v>
      </c>
      <c r="H35" s="73">
        <v>450</v>
      </c>
      <c r="I35" s="50">
        <f>SUM(G35*H35)</f>
        <v>450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1</v>
      </c>
      <c r="H38" s="74">
        <v>200</v>
      </c>
      <c r="I38" s="47">
        <f t="shared" si="1"/>
        <v>200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1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3">
        <f>SUM(I35:I43)</f>
        <v>650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12</v>
      </c>
      <c r="B47" s="404" t="s">
        <v>89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85</v>
      </c>
      <c r="C48" s="408"/>
      <c r="D48" s="409"/>
      <c r="E48" s="393">
        <v>1</v>
      </c>
      <c r="F48" s="394"/>
      <c r="G48" s="44">
        <v>48.8</v>
      </c>
      <c r="H48" s="56">
        <v>5</v>
      </c>
      <c r="I48" s="47">
        <f>H48*G48</f>
        <v>244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1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244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894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I52+I53</f>
        <v>894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F31:G31"/>
    <mergeCell ref="F26:G26"/>
    <mergeCell ref="F27:G27"/>
    <mergeCell ref="F28:G28"/>
    <mergeCell ref="F29:G29"/>
    <mergeCell ref="F30:G3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90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87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43238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91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29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" t="s">
        <v>29</v>
      </c>
      <c r="C23" s="39"/>
      <c r="D23" s="39"/>
      <c r="E23" s="40"/>
      <c r="F23" s="399" t="s">
        <v>32</v>
      </c>
      <c r="G23" s="400"/>
      <c r="H23" s="41" t="s">
        <v>33</v>
      </c>
      <c r="I23" s="42" t="s">
        <v>34</v>
      </c>
    </row>
    <row r="24" spans="1:12" x14ac:dyDescent="0.3">
      <c r="A24" s="43"/>
      <c r="B24" s="404"/>
      <c r="C24" s="405"/>
      <c r="D24" s="405"/>
      <c r="E24" s="406"/>
      <c r="F24" s="424"/>
      <c r="G24" s="426"/>
      <c r="H24" s="46"/>
      <c r="I24" s="47"/>
    </row>
    <row r="25" spans="1:12" x14ac:dyDescent="0.3">
      <c r="A25" s="43"/>
      <c r="B25" s="407"/>
      <c r="C25" s="408"/>
      <c r="D25" s="408"/>
      <c r="E25" s="409"/>
      <c r="F25" s="393"/>
      <c r="G25" s="394"/>
      <c r="H25" s="46"/>
      <c r="I25" s="47"/>
    </row>
    <row r="26" spans="1:12" x14ac:dyDescent="0.3">
      <c r="A26" s="43"/>
      <c r="B26" s="407"/>
      <c r="C26" s="408"/>
      <c r="D26" s="408"/>
      <c r="E26" s="409"/>
      <c r="F26" s="393"/>
      <c r="G26" s="394"/>
      <c r="H26" s="46"/>
      <c r="I26" s="47"/>
    </row>
    <row r="27" spans="1:12" x14ac:dyDescent="0.3">
      <c r="A27" s="43"/>
      <c r="B27" s="407"/>
      <c r="C27" s="408"/>
      <c r="D27" s="408"/>
      <c r="E27" s="409"/>
      <c r="F27" s="393"/>
      <c r="G27" s="394"/>
      <c r="H27" s="46"/>
      <c r="I27" s="47"/>
    </row>
    <row r="28" spans="1:12" x14ac:dyDescent="0.3">
      <c r="A28" s="43"/>
      <c r="B28" s="407"/>
      <c r="C28" s="408"/>
      <c r="D28" s="408"/>
      <c r="E28" s="409"/>
      <c r="F28" s="393"/>
      <c r="G28" s="394"/>
      <c r="H28" s="46"/>
      <c r="I28" s="47"/>
    </row>
    <row r="29" spans="1:12" x14ac:dyDescent="0.3">
      <c r="A29" s="43"/>
      <c r="B29" s="393"/>
      <c r="C29" s="382"/>
      <c r="D29" s="382"/>
      <c r="E29" s="394"/>
      <c r="F29" s="413"/>
      <c r="G29" s="415"/>
      <c r="H29" s="46"/>
      <c r="I29" s="47"/>
    </row>
    <row r="30" spans="1:12" x14ac:dyDescent="0.3">
      <c r="A30" s="43"/>
      <c r="B30" s="393"/>
      <c r="C30" s="382"/>
      <c r="D30" s="382"/>
      <c r="E30" s="394"/>
      <c r="F30" s="413"/>
      <c r="G30" s="415"/>
      <c r="H30" s="46"/>
      <c r="I30" s="47"/>
    </row>
    <row r="31" spans="1:12" x14ac:dyDescent="0.3">
      <c r="A31" s="43"/>
      <c r="B31" s="410"/>
      <c r="C31" s="411"/>
      <c r="D31" s="411"/>
      <c r="E31" s="412"/>
      <c r="F31" s="442"/>
      <c r="G31" s="444"/>
      <c r="H31" s="46"/>
      <c r="I31" s="47"/>
      <c r="L31" s="48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49">
        <f>SUM(I24:I31)</f>
        <v>0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9" t="s">
        <v>48</v>
      </c>
      <c r="C34" s="445"/>
      <c r="D34" s="400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1.5</v>
      </c>
      <c r="H35" s="73">
        <v>450</v>
      </c>
      <c r="I35" s="50">
        <f>SUM(G35*H35)</f>
        <v>675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1.5</v>
      </c>
      <c r="H38" s="74">
        <v>200</v>
      </c>
      <c r="I38" s="47">
        <f t="shared" si="1"/>
        <v>300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1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3">
        <f>SUM(I35:I43)</f>
        <v>975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</v>
      </c>
      <c r="B47" s="404" t="s">
        <v>89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85</v>
      </c>
      <c r="C48" s="408"/>
      <c r="D48" s="409"/>
      <c r="E48" s="393">
        <v>1</v>
      </c>
      <c r="F48" s="394"/>
      <c r="G48" s="44">
        <v>48.8</v>
      </c>
      <c r="H48" s="56">
        <v>5</v>
      </c>
      <c r="I48" s="47">
        <f>H48*G48</f>
        <v>244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1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244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1219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I52+I53</f>
        <v>1219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F31:G31"/>
    <mergeCell ref="F26:G26"/>
    <mergeCell ref="F27:G27"/>
    <mergeCell ref="F28:G28"/>
    <mergeCell ref="F29:G29"/>
    <mergeCell ref="F30:G3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8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92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93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43191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94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29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" t="s">
        <v>29</v>
      </c>
      <c r="C23" s="39"/>
      <c r="D23" s="39"/>
      <c r="E23" s="40"/>
      <c r="F23" s="41" t="s">
        <v>32</v>
      </c>
      <c r="G23" s="40" t="s">
        <v>78</v>
      </c>
      <c r="H23" s="41" t="s">
        <v>33</v>
      </c>
      <c r="I23" s="42" t="s">
        <v>34</v>
      </c>
    </row>
    <row r="24" spans="1:12" x14ac:dyDescent="0.3">
      <c r="A24" s="43"/>
      <c r="B24" s="404"/>
      <c r="C24" s="405"/>
      <c r="D24" s="405"/>
      <c r="E24" s="406"/>
      <c r="F24" s="28"/>
      <c r="G24" s="29"/>
      <c r="H24" s="46"/>
      <c r="I24" s="47"/>
    </row>
    <row r="25" spans="1:12" x14ac:dyDescent="0.3">
      <c r="A25" s="43"/>
      <c r="B25" s="407"/>
      <c r="C25" s="408"/>
      <c r="D25" s="408"/>
      <c r="E25" s="409"/>
      <c r="F25" s="33"/>
      <c r="G25" s="18"/>
      <c r="H25" s="46"/>
      <c r="I25" s="47"/>
    </row>
    <row r="26" spans="1:12" x14ac:dyDescent="0.3">
      <c r="A26" s="43"/>
      <c r="B26" s="407"/>
      <c r="C26" s="408"/>
      <c r="D26" s="408"/>
      <c r="E26" s="409"/>
      <c r="F26" s="33"/>
      <c r="G26" s="18"/>
      <c r="H26" s="46"/>
      <c r="I26" s="47"/>
    </row>
    <row r="27" spans="1:12" x14ac:dyDescent="0.3">
      <c r="A27" s="43"/>
      <c r="B27" s="407"/>
      <c r="C27" s="408"/>
      <c r="D27" s="408"/>
      <c r="E27" s="409"/>
      <c r="F27" s="33"/>
      <c r="G27" s="18"/>
      <c r="H27" s="46"/>
      <c r="I27" s="47"/>
    </row>
    <row r="28" spans="1:12" x14ac:dyDescent="0.3">
      <c r="A28" s="43"/>
      <c r="B28" s="407"/>
      <c r="C28" s="408"/>
      <c r="D28" s="408"/>
      <c r="E28" s="409"/>
      <c r="F28" s="33"/>
      <c r="G28" s="18"/>
      <c r="H28" s="46"/>
      <c r="I28" s="47"/>
    </row>
    <row r="29" spans="1:12" x14ac:dyDescent="0.3">
      <c r="A29" s="43"/>
      <c r="B29" s="393"/>
      <c r="C29" s="382"/>
      <c r="D29" s="382"/>
      <c r="E29" s="394"/>
      <c r="F29" s="33"/>
      <c r="G29" s="18"/>
      <c r="H29" s="46"/>
      <c r="I29" s="47"/>
    </row>
    <row r="30" spans="1:12" x14ac:dyDescent="0.3">
      <c r="A30" s="43"/>
      <c r="B30" s="393"/>
      <c r="C30" s="382"/>
      <c r="D30" s="382"/>
      <c r="E30" s="394"/>
      <c r="F30" s="33"/>
      <c r="G30" s="18"/>
      <c r="H30" s="46"/>
      <c r="I30" s="47"/>
    </row>
    <row r="31" spans="1:12" x14ac:dyDescent="0.3">
      <c r="A31" s="43"/>
      <c r="B31" s="410"/>
      <c r="C31" s="411"/>
      <c r="D31" s="411"/>
      <c r="E31" s="412"/>
      <c r="F31" s="35"/>
      <c r="G31" s="21"/>
      <c r="H31" s="46"/>
      <c r="I31" s="47"/>
      <c r="L31" s="48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49">
        <f>SUM(I24:I31)</f>
        <v>0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9" t="s">
        <v>48</v>
      </c>
      <c r="C34" s="445"/>
      <c r="D34" s="400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2.5</v>
      </c>
      <c r="H35" s="73">
        <v>450</v>
      </c>
      <c r="I35" s="50">
        <f>SUM(G35*H35)</f>
        <v>1125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2.5</v>
      </c>
      <c r="H38" s="74">
        <v>200</v>
      </c>
      <c r="I38" s="47">
        <f t="shared" si="1"/>
        <v>500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1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3">
        <f>SUM(I35:I43)</f>
        <v>1625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</v>
      </c>
      <c r="B47" s="404" t="s">
        <v>95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96</v>
      </c>
      <c r="C48" s="408"/>
      <c r="D48" s="409"/>
      <c r="E48" s="393">
        <v>1</v>
      </c>
      <c r="F48" s="394"/>
      <c r="G48" s="44">
        <v>81.400000000000006</v>
      </c>
      <c r="H48" s="56">
        <v>5</v>
      </c>
      <c r="I48" s="47">
        <f>H48*G48</f>
        <v>407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1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407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2032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I52+I53</f>
        <v>2032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57"/>
  <sheetViews>
    <sheetView view="pageBreakPreview" topLeftCell="A16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9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>
        <v>43618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67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42608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97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29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" t="s">
        <v>29</v>
      </c>
      <c r="C23" s="39"/>
      <c r="D23" s="39"/>
      <c r="E23" s="40"/>
      <c r="F23" s="83" t="s">
        <v>32</v>
      </c>
      <c r="G23" s="40" t="s">
        <v>38</v>
      </c>
      <c r="H23" s="41" t="s">
        <v>33</v>
      </c>
      <c r="I23" s="42" t="s">
        <v>34</v>
      </c>
    </row>
    <row r="24" spans="1:12" x14ac:dyDescent="0.3">
      <c r="A24" s="43">
        <v>1</v>
      </c>
      <c r="B24" s="404" t="s">
        <v>98</v>
      </c>
      <c r="C24" s="405"/>
      <c r="D24" s="405"/>
      <c r="E24" s="406"/>
      <c r="F24" s="75">
        <v>1</v>
      </c>
      <c r="G24" s="84">
        <v>0.15</v>
      </c>
      <c r="H24" s="46">
        <v>239.13</v>
      </c>
      <c r="I24" s="47">
        <f>H24*F24*1.15</f>
        <v>274.99949999999995</v>
      </c>
    </row>
    <row r="25" spans="1:12" x14ac:dyDescent="0.3">
      <c r="A25" s="43">
        <v>2</v>
      </c>
      <c r="B25" s="407" t="s">
        <v>99</v>
      </c>
      <c r="C25" s="408"/>
      <c r="D25" s="408"/>
      <c r="E25" s="409"/>
      <c r="F25" s="44">
        <v>1</v>
      </c>
      <c r="G25" s="80">
        <v>0.15</v>
      </c>
      <c r="H25" s="46">
        <v>52.17</v>
      </c>
      <c r="I25" s="47">
        <f>H25*F25*1.15</f>
        <v>59.9955</v>
      </c>
    </row>
    <row r="26" spans="1:12" x14ac:dyDescent="0.3">
      <c r="A26" s="43"/>
      <c r="B26" s="407"/>
      <c r="C26" s="408"/>
      <c r="D26" s="408"/>
      <c r="E26" s="409"/>
      <c r="F26" s="33"/>
      <c r="G26" s="79"/>
      <c r="H26" s="46"/>
      <c r="I26" s="47"/>
    </row>
    <row r="27" spans="1:12" x14ac:dyDescent="0.3">
      <c r="A27" s="43"/>
      <c r="B27" s="407"/>
      <c r="C27" s="408"/>
      <c r="D27" s="408"/>
      <c r="E27" s="409"/>
      <c r="F27" s="33"/>
      <c r="G27" s="79"/>
      <c r="H27" s="46"/>
      <c r="I27" s="47"/>
    </row>
    <row r="28" spans="1:12" x14ac:dyDescent="0.3">
      <c r="A28" s="43"/>
      <c r="B28" s="407"/>
      <c r="C28" s="408"/>
      <c r="D28" s="408"/>
      <c r="E28" s="409"/>
      <c r="F28" s="33"/>
      <c r="G28" s="79"/>
      <c r="H28" s="46"/>
      <c r="I28" s="47"/>
    </row>
    <row r="29" spans="1:12" x14ac:dyDescent="0.3">
      <c r="A29" s="43"/>
      <c r="B29" s="393"/>
      <c r="C29" s="382"/>
      <c r="D29" s="382"/>
      <c r="E29" s="394"/>
      <c r="F29" s="33"/>
      <c r="G29" s="79"/>
      <c r="H29" s="46"/>
      <c r="I29" s="47"/>
    </row>
    <row r="30" spans="1:12" x14ac:dyDescent="0.3">
      <c r="A30" s="43"/>
      <c r="B30" s="393"/>
      <c r="C30" s="382"/>
      <c r="D30" s="382"/>
      <c r="E30" s="394"/>
      <c r="F30" s="33"/>
      <c r="G30" s="18"/>
      <c r="H30" s="46"/>
      <c r="I30" s="47"/>
    </row>
    <row r="31" spans="1:12" x14ac:dyDescent="0.3">
      <c r="A31" s="43"/>
      <c r="B31" s="410"/>
      <c r="C31" s="411"/>
      <c r="D31" s="411"/>
      <c r="E31" s="412"/>
      <c r="F31" s="35"/>
      <c r="G31" s="81"/>
      <c r="H31" s="46"/>
      <c r="I31" s="47"/>
      <c r="L31" s="48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49">
        <f>SUM(I24:I31)</f>
        <v>334.99499999999995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9" t="s">
        <v>48</v>
      </c>
      <c r="C34" s="445"/>
      <c r="D34" s="400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2</v>
      </c>
      <c r="H35" s="73">
        <v>450</v>
      </c>
      <c r="I35" s="50">
        <f>SUM(G35*H35)</f>
        <v>900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2</v>
      </c>
      <c r="H38" s="74">
        <v>200</v>
      </c>
      <c r="I38" s="47">
        <f t="shared" si="1"/>
        <v>400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1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3">
        <f>SUM(I35:I43)</f>
        <v>1300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</v>
      </c>
      <c r="B47" s="404" t="s">
        <v>100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101</v>
      </c>
      <c r="C48" s="408"/>
      <c r="D48" s="409"/>
      <c r="E48" s="393">
        <v>1</v>
      </c>
      <c r="F48" s="394"/>
      <c r="G48" s="44">
        <v>47</v>
      </c>
      <c r="H48" s="56">
        <v>5</v>
      </c>
      <c r="I48" s="47">
        <f>H48*G48</f>
        <v>235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1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235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1869.9949999999999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I52+I53</f>
        <v>1869.9949999999999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10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>
        <v>43619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102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42600</v>
      </c>
      <c r="I12" s="422"/>
    </row>
    <row r="13" spans="1:13" x14ac:dyDescent="0.3">
      <c r="A13" s="17" t="s">
        <v>20</v>
      </c>
      <c r="B13" s="15"/>
      <c r="E13" s="18"/>
      <c r="F13" s="417" t="s">
        <v>21</v>
      </c>
      <c r="G13" s="418"/>
      <c r="H13" s="423" t="s">
        <v>22</v>
      </c>
      <c r="I13" s="422"/>
      <c r="M13" t="s">
        <v>23</v>
      </c>
    </row>
    <row r="14" spans="1:13" x14ac:dyDescent="0.3">
      <c r="A14" s="19"/>
      <c r="B14" s="20"/>
      <c r="C14" s="20"/>
      <c r="D14" s="20"/>
      <c r="E14" s="21"/>
      <c r="F14" s="417" t="s">
        <v>24</v>
      </c>
      <c r="G14" s="418"/>
      <c r="H14" s="423" t="s">
        <v>25</v>
      </c>
      <c r="I14" s="422"/>
    </row>
    <row r="15" spans="1:13" x14ac:dyDescent="0.3">
      <c r="A15" s="430" t="s">
        <v>103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29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29</v>
      </c>
      <c r="C23" s="445"/>
      <c r="D23" s="445"/>
      <c r="E23" s="400"/>
      <c r="F23" s="83" t="s">
        <v>32</v>
      </c>
      <c r="G23" s="40" t="s">
        <v>78</v>
      </c>
      <c r="H23" s="41" t="s">
        <v>33</v>
      </c>
      <c r="I23" s="42" t="s">
        <v>34</v>
      </c>
    </row>
    <row r="24" spans="1:12" x14ac:dyDescent="0.3">
      <c r="A24" s="43">
        <v>1</v>
      </c>
      <c r="B24" s="404" t="s">
        <v>104</v>
      </c>
      <c r="C24" s="405"/>
      <c r="D24" s="405"/>
      <c r="E24" s="406"/>
      <c r="F24" s="75">
        <v>4</v>
      </c>
      <c r="G24" s="84">
        <v>0.15</v>
      </c>
      <c r="H24" s="95">
        <v>3346</v>
      </c>
      <c r="I24" s="47">
        <f>H24*F24*1.15</f>
        <v>15391.599999999999</v>
      </c>
    </row>
    <row r="25" spans="1:12" x14ac:dyDescent="0.3">
      <c r="A25" s="43">
        <v>2</v>
      </c>
      <c r="B25" s="407" t="s">
        <v>105</v>
      </c>
      <c r="C25" s="408"/>
      <c r="D25" s="408"/>
      <c r="E25" s="409"/>
      <c r="F25" s="44">
        <v>4</v>
      </c>
      <c r="G25" s="45">
        <v>0.15</v>
      </c>
      <c r="H25" s="95">
        <v>2213</v>
      </c>
      <c r="I25" s="47">
        <f>H25*F25*1.15</f>
        <v>10179.799999999999</v>
      </c>
    </row>
    <row r="26" spans="1:12" x14ac:dyDescent="0.3">
      <c r="A26" s="43"/>
      <c r="B26" s="407"/>
      <c r="C26" s="408"/>
      <c r="D26" s="408"/>
      <c r="E26" s="409"/>
      <c r="F26" s="44"/>
      <c r="G26" s="79"/>
      <c r="H26" s="46"/>
      <c r="I26" s="47"/>
    </row>
    <row r="27" spans="1:12" x14ac:dyDescent="0.3">
      <c r="A27" s="43"/>
      <c r="B27" s="407"/>
      <c r="C27" s="408"/>
      <c r="D27" s="408"/>
      <c r="E27" s="409"/>
      <c r="F27" s="44"/>
      <c r="G27" s="79"/>
      <c r="H27" s="46"/>
      <c r="I27" s="47"/>
    </row>
    <row r="28" spans="1:12" x14ac:dyDescent="0.3">
      <c r="A28" s="43"/>
      <c r="B28" s="407"/>
      <c r="C28" s="408"/>
      <c r="D28" s="408"/>
      <c r="E28" s="409"/>
      <c r="F28" s="44"/>
      <c r="G28" s="79"/>
      <c r="H28" s="46"/>
      <c r="I28" s="47"/>
    </row>
    <row r="29" spans="1:12" x14ac:dyDescent="0.3">
      <c r="A29" s="43"/>
      <c r="B29" s="393"/>
      <c r="C29" s="382"/>
      <c r="D29" s="382"/>
      <c r="E29" s="394"/>
      <c r="F29" s="33"/>
      <c r="G29" s="80"/>
      <c r="H29" s="46"/>
      <c r="I29" s="47"/>
    </row>
    <row r="30" spans="1:12" x14ac:dyDescent="0.3">
      <c r="A30" s="43"/>
      <c r="B30" s="393"/>
      <c r="C30" s="382"/>
      <c r="D30" s="382"/>
      <c r="E30" s="394"/>
      <c r="F30" s="33"/>
      <c r="G30" s="80"/>
      <c r="H30" s="46"/>
      <c r="I30" s="47"/>
    </row>
    <row r="31" spans="1:12" x14ac:dyDescent="0.3">
      <c r="A31" s="43"/>
      <c r="B31" s="410"/>
      <c r="C31" s="411"/>
      <c r="D31" s="411"/>
      <c r="E31" s="412"/>
      <c r="F31" s="78"/>
      <c r="G31" s="80"/>
      <c r="H31" s="46"/>
      <c r="I31" s="47"/>
      <c r="L31" s="48"/>
    </row>
    <row r="32" spans="1:12" x14ac:dyDescent="0.3">
      <c r="A32" s="395" t="s">
        <v>45</v>
      </c>
      <c r="B32" s="391"/>
      <c r="C32" s="391"/>
      <c r="D32" s="391"/>
      <c r="E32" s="391"/>
      <c r="F32" s="391"/>
      <c r="G32" s="391"/>
      <c r="H32" s="392"/>
      <c r="I32" s="49">
        <f>SUM(I24:I31)</f>
        <v>25571.399999999998</v>
      </c>
    </row>
    <row r="33" spans="1:9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3">
      <c r="A34" s="38" t="s">
        <v>47</v>
      </c>
      <c r="B34" s="399" t="s">
        <v>48</v>
      </c>
      <c r="C34" s="445"/>
      <c r="D34" s="400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9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4</v>
      </c>
      <c r="H35" s="73">
        <v>450</v>
      </c>
      <c r="I35" s="50">
        <f>SUM(G35*H35)</f>
        <v>1800</v>
      </c>
    </row>
    <row r="36" spans="1:9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9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9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4</v>
      </c>
      <c r="H38" s="74">
        <v>200</v>
      </c>
      <c r="I38" s="47">
        <f t="shared" si="1"/>
        <v>800</v>
      </c>
    </row>
    <row r="39" spans="1:9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</row>
    <row r="40" spans="1:9" x14ac:dyDescent="0.3">
      <c r="A40" s="43">
        <v>6</v>
      </c>
      <c r="B40" s="413" t="s">
        <v>55</v>
      </c>
      <c r="C40" s="414"/>
      <c r="D40" s="415"/>
      <c r="E40" s="393" t="s">
        <v>50</v>
      </c>
      <c r="F40" s="394"/>
      <c r="G40" s="44"/>
      <c r="H40" s="76">
        <v>140</v>
      </c>
      <c r="I40" s="47">
        <f t="shared" si="1"/>
        <v>0</v>
      </c>
    </row>
    <row r="41" spans="1:9" x14ac:dyDescent="0.3">
      <c r="A41" s="43"/>
      <c r="B41" s="413"/>
      <c r="C41" s="414"/>
      <c r="D41" s="415"/>
      <c r="E41" s="51"/>
      <c r="F41" s="18"/>
      <c r="G41" s="18"/>
      <c r="H41" s="34"/>
      <c r="I41" s="47"/>
    </row>
    <row r="42" spans="1:9" x14ac:dyDescent="0.3">
      <c r="A42" s="32"/>
      <c r="B42" s="413"/>
      <c r="C42" s="414"/>
      <c r="D42" s="415"/>
      <c r="F42" s="18"/>
      <c r="G42" s="18"/>
      <c r="H42" s="34"/>
      <c r="I42" s="47"/>
    </row>
    <row r="43" spans="1:9" x14ac:dyDescent="0.3">
      <c r="A43" s="52"/>
      <c r="B43" s="442"/>
      <c r="C43" s="443"/>
      <c r="D43" s="444"/>
      <c r="E43" s="20"/>
      <c r="F43" s="21"/>
      <c r="G43" s="18"/>
      <c r="H43" s="36"/>
      <c r="I43" s="47"/>
    </row>
    <row r="44" spans="1:9" x14ac:dyDescent="0.3">
      <c r="A44" s="395" t="s">
        <v>56</v>
      </c>
      <c r="B44" s="391"/>
      <c r="C44" s="391"/>
      <c r="D44" s="391"/>
      <c r="E44" s="391"/>
      <c r="F44" s="391"/>
      <c r="G44" s="391"/>
      <c r="H44" s="392"/>
      <c r="I44" s="53">
        <f>SUM(I35:I43)</f>
        <v>2600</v>
      </c>
    </row>
    <row r="45" spans="1:9" x14ac:dyDescent="0.3">
      <c r="A45" s="401" t="s">
        <v>57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3">
      <c r="A46" s="38" t="s">
        <v>58</v>
      </c>
      <c r="B46" s="399" t="s">
        <v>59</v>
      </c>
      <c r="C46" s="445"/>
      <c r="D46" s="400"/>
      <c r="E46" s="399" t="s">
        <v>60</v>
      </c>
      <c r="F46" s="400"/>
      <c r="G46" s="54" t="s">
        <v>61</v>
      </c>
      <c r="H46" s="54" t="s">
        <v>33</v>
      </c>
      <c r="I46" s="55" t="s">
        <v>34</v>
      </c>
    </row>
    <row r="47" spans="1:9" x14ac:dyDescent="0.3">
      <c r="A47" s="43">
        <v>1</v>
      </c>
      <c r="B47" s="404" t="s">
        <v>106</v>
      </c>
      <c r="C47" s="405"/>
      <c r="D47" s="406"/>
      <c r="E47" s="424"/>
      <c r="F47" s="426"/>
      <c r="G47" s="44"/>
      <c r="H47" s="56"/>
      <c r="I47" s="47"/>
    </row>
    <row r="48" spans="1:9" x14ac:dyDescent="0.3">
      <c r="A48" s="43"/>
      <c r="B48" s="407" t="s">
        <v>107</v>
      </c>
      <c r="C48" s="408"/>
      <c r="D48" s="409"/>
      <c r="E48" s="393">
        <v>1</v>
      </c>
      <c r="F48" s="394"/>
      <c r="G48" s="44">
        <v>23</v>
      </c>
      <c r="H48" s="56">
        <v>5</v>
      </c>
      <c r="I48" s="47">
        <f>H48*G48</f>
        <v>115</v>
      </c>
    </row>
    <row r="49" spans="1:12" x14ac:dyDescent="0.3">
      <c r="A49" s="57"/>
      <c r="B49" s="410"/>
      <c r="C49" s="411"/>
      <c r="D49" s="412"/>
      <c r="E49" s="427"/>
      <c r="F49" s="429"/>
      <c r="G49" s="44"/>
      <c r="H49" s="56"/>
      <c r="I49" s="47"/>
    </row>
    <row r="50" spans="1:12" x14ac:dyDescent="0.3">
      <c r="A50" s="395" t="s">
        <v>64</v>
      </c>
      <c r="B50" s="391"/>
      <c r="C50" s="391"/>
      <c r="D50" s="391"/>
      <c r="E50" s="391"/>
      <c r="F50" s="391"/>
      <c r="G50" s="391"/>
      <c r="H50" s="392"/>
      <c r="I50" s="58">
        <f>SUM(I47:I49)</f>
        <v>115</v>
      </c>
    </row>
    <row r="51" spans="1:12" x14ac:dyDescent="0.3">
      <c r="A51" s="59"/>
      <c r="B51" s="60"/>
      <c r="C51" s="60"/>
      <c r="D51" s="60"/>
      <c r="E51" s="60"/>
      <c r="F51" s="61"/>
      <c r="G51" s="62"/>
      <c r="H51" s="62"/>
      <c r="I51" s="63"/>
      <c r="L51" s="15"/>
    </row>
    <row r="52" spans="1:12" x14ac:dyDescent="0.3">
      <c r="A52" s="439"/>
      <c r="B52" s="440"/>
      <c r="C52" s="440"/>
      <c r="D52" s="440"/>
      <c r="E52" s="440"/>
      <c r="F52" s="64"/>
      <c r="G52" s="441" t="s">
        <v>65</v>
      </c>
      <c r="H52" s="440"/>
      <c r="I52" s="65">
        <f>I50+I44+I32+I21</f>
        <v>28286.399999999998</v>
      </c>
    </row>
    <row r="53" spans="1:12" x14ac:dyDescent="0.3">
      <c r="A53" s="439"/>
      <c r="B53" s="440"/>
      <c r="C53" s="440"/>
      <c r="D53" s="440"/>
      <c r="E53" s="440"/>
      <c r="F53" s="18"/>
      <c r="G53" s="66"/>
      <c r="H53" s="67"/>
      <c r="I53" s="68"/>
    </row>
    <row r="54" spans="1:12" ht="15" thickBot="1" x14ac:dyDescent="0.35">
      <c r="A54" s="439"/>
      <c r="B54" s="440"/>
      <c r="C54" s="440"/>
      <c r="D54" s="440"/>
      <c r="E54" s="440"/>
      <c r="F54" s="18"/>
      <c r="G54" s="389" t="s">
        <v>66</v>
      </c>
      <c r="H54" s="390"/>
      <c r="I54" s="77">
        <f>I52+I53</f>
        <v>28286.399999999998</v>
      </c>
    </row>
    <row r="55" spans="1:12" ht="15.6" thickTop="1" thickBot="1" x14ac:dyDescent="0.35">
      <c r="A55" s="69"/>
      <c r="B55" s="70"/>
      <c r="C55" s="446"/>
      <c r="D55" s="447"/>
      <c r="E55" s="447"/>
      <c r="F55" s="447"/>
      <c r="G55" s="71"/>
      <c r="H55" s="71"/>
      <c r="I55" s="72"/>
    </row>
    <row r="57" spans="1:12" x14ac:dyDescent="0.3">
      <c r="A57" s="15"/>
      <c r="B57" s="15"/>
    </row>
  </sheetData>
  <mergeCells count="68">
    <mergeCell ref="B23:E23"/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E39:F39"/>
    <mergeCell ref="B40:D40"/>
    <mergeCell ref="E40:F40"/>
    <mergeCell ref="B41:D41"/>
    <mergeCell ref="B42:D42"/>
    <mergeCell ref="C55:F55"/>
    <mergeCell ref="A50:H50"/>
    <mergeCell ref="A52:B52"/>
    <mergeCell ref="C52:E52"/>
    <mergeCell ref="G52:H52"/>
    <mergeCell ref="A53:B53"/>
    <mergeCell ref="C53:E53"/>
    <mergeCell ref="G54:H54"/>
    <mergeCell ref="A54:B54"/>
    <mergeCell ref="C54:E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9"/>
  <sheetViews>
    <sheetView topLeftCell="A16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  <c r="L7" t="s">
        <v>23</v>
      </c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11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108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17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43269</v>
      </c>
      <c r="I12" s="422"/>
    </row>
    <row r="13" spans="1:13" x14ac:dyDescent="0.3">
      <c r="A13" s="17" t="s">
        <v>20</v>
      </c>
      <c r="B13" s="15"/>
      <c r="E13" s="18"/>
      <c r="F13" s="454" t="s">
        <v>21</v>
      </c>
      <c r="G13" s="392"/>
      <c r="H13" s="455" t="s">
        <v>109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110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111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</row>
    <row r="24" spans="1:12" x14ac:dyDescent="0.3">
      <c r="A24" s="43"/>
      <c r="B24" s="404"/>
      <c r="C24" s="405"/>
      <c r="D24" s="405"/>
      <c r="E24" s="405"/>
      <c r="F24" s="99"/>
      <c r="G24" s="99"/>
      <c r="H24" s="100"/>
      <c r="I24" s="47"/>
    </row>
    <row r="25" spans="1:12" x14ac:dyDescent="0.3">
      <c r="A25" s="43"/>
      <c r="B25" s="407"/>
      <c r="C25" s="408"/>
      <c r="D25" s="408"/>
      <c r="E25" s="408"/>
      <c r="F25" s="79"/>
      <c r="G25" s="44"/>
      <c r="H25" s="100"/>
      <c r="I25" s="47"/>
    </row>
    <row r="26" spans="1:12" x14ac:dyDescent="0.3">
      <c r="A26" s="43"/>
      <c r="B26" s="407"/>
      <c r="C26" s="408"/>
      <c r="D26" s="408"/>
      <c r="E26" s="408"/>
      <c r="F26" s="79"/>
      <c r="G26" s="79"/>
      <c r="H26" s="100"/>
      <c r="I26" s="47"/>
    </row>
    <row r="27" spans="1:12" x14ac:dyDescent="0.3">
      <c r="A27" s="43"/>
      <c r="B27" s="407"/>
      <c r="C27" s="408"/>
      <c r="D27" s="408"/>
      <c r="E27" s="408"/>
      <c r="F27" s="79"/>
      <c r="G27" s="79"/>
      <c r="H27" s="100"/>
      <c r="I27" s="47"/>
    </row>
    <row r="28" spans="1:12" x14ac:dyDescent="0.3">
      <c r="A28" s="43"/>
      <c r="B28" s="407"/>
      <c r="C28" s="408"/>
      <c r="D28" s="408"/>
      <c r="E28" s="408"/>
      <c r="F28" s="79"/>
      <c r="G28" s="79"/>
      <c r="H28" s="100"/>
      <c r="I28" s="47"/>
    </row>
    <row r="29" spans="1:12" x14ac:dyDescent="0.3">
      <c r="A29" s="43"/>
      <c r="B29" s="393"/>
      <c r="C29" s="382"/>
      <c r="D29" s="382"/>
      <c r="E29" s="382"/>
      <c r="F29" s="18"/>
      <c r="G29" s="80"/>
      <c r="H29" s="100"/>
      <c r="I29" s="47"/>
    </row>
    <row r="30" spans="1:12" x14ac:dyDescent="0.3">
      <c r="A30" s="43"/>
      <c r="B30" s="393"/>
      <c r="C30" s="382"/>
      <c r="D30" s="382"/>
      <c r="E30" s="382"/>
      <c r="F30" s="18"/>
      <c r="G30" s="80"/>
      <c r="H30" s="100"/>
      <c r="I30" s="47"/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0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0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0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82" t="s">
        <v>32</v>
      </c>
      <c r="H36" s="54" t="s">
        <v>33</v>
      </c>
      <c r="I36" s="55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2</v>
      </c>
      <c r="H37" s="73">
        <v>450</v>
      </c>
      <c r="I37" s="50">
        <f>SUM(G37*H37)</f>
        <v>900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1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1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>
        <v>2</v>
      </c>
      <c r="H40" s="74">
        <v>200</v>
      </c>
      <c r="I40" s="47">
        <f t="shared" si="1"/>
        <v>400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1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1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1300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115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96</v>
      </c>
      <c r="C50" s="408"/>
      <c r="D50" s="409"/>
      <c r="E50" s="393">
        <v>1</v>
      </c>
      <c r="F50" s="394"/>
      <c r="G50" s="44">
        <v>77.400000000000006</v>
      </c>
      <c r="H50" s="56">
        <v>5</v>
      </c>
      <c r="I50" s="47">
        <f>H50*G50</f>
        <v>387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387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</f>
        <v>1687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1687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59"/>
  <sheetViews>
    <sheetView topLeftCell="A25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12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116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117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43444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118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111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</row>
    <row r="24" spans="1:12" x14ac:dyDescent="0.3">
      <c r="A24" s="43">
        <v>1</v>
      </c>
      <c r="B24" s="404" t="s">
        <v>119</v>
      </c>
      <c r="C24" s="405"/>
      <c r="D24" s="405"/>
      <c r="E24" s="405"/>
      <c r="F24" s="99"/>
      <c r="G24" s="99">
        <v>1</v>
      </c>
      <c r="H24" s="100">
        <v>172.17</v>
      </c>
      <c r="I24" s="47">
        <f>H24*G24</f>
        <v>172.17</v>
      </c>
    </row>
    <row r="25" spans="1:12" x14ac:dyDescent="0.3">
      <c r="A25" s="43">
        <v>2</v>
      </c>
      <c r="B25" s="407" t="s">
        <v>120</v>
      </c>
      <c r="C25" s="408"/>
      <c r="D25" s="408"/>
      <c r="E25" s="408"/>
      <c r="F25" s="79"/>
      <c r="G25" s="44">
        <v>1</v>
      </c>
      <c r="H25" s="100">
        <v>665.1</v>
      </c>
      <c r="I25" s="47">
        <f>H25*G25</f>
        <v>665.1</v>
      </c>
    </row>
    <row r="26" spans="1:12" x14ac:dyDescent="0.3">
      <c r="A26" s="43"/>
      <c r="B26" s="407"/>
      <c r="C26" s="408"/>
      <c r="D26" s="408"/>
      <c r="E26" s="408"/>
      <c r="F26" s="79"/>
      <c r="G26" s="79"/>
      <c r="H26" s="100"/>
      <c r="I26" s="47"/>
    </row>
    <row r="27" spans="1:12" x14ac:dyDescent="0.3">
      <c r="A27" s="43"/>
      <c r="B27" s="407"/>
      <c r="C27" s="408"/>
      <c r="D27" s="408"/>
      <c r="E27" s="408"/>
      <c r="F27" s="79"/>
      <c r="G27" s="79"/>
      <c r="H27" s="100"/>
      <c r="I27" s="47"/>
    </row>
    <row r="28" spans="1:12" x14ac:dyDescent="0.3">
      <c r="A28" s="43"/>
      <c r="B28" s="407"/>
      <c r="C28" s="408"/>
      <c r="D28" s="408"/>
      <c r="E28" s="408"/>
      <c r="F28" s="79"/>
      <c r="G28" s="79"/>
      <c r="H28" s="100"/>
      <c r="I28" s="47"/>
    </row>
    <row r="29" spans="1:12" x14ac:dyDescent="0.3">
      <c r="A29" s="43"/>
      <c r="B29" s="393"/>
      <c r="C29" s="382"/>
      <c r="D29" s="382"/>
      <c r="E29" s="382"/>
      <c r="F29" s="18"/>
      <c r="G29" s="80"/>
      <c r="H29" s="100"/>
      <c r="I29" s="47"/>
    </row>
    <row r="30" spans="1:12" x14ac:dyDescent="0.3">
      <c r="A30" s="43"/>
      <c r="B30" s="393"/>
      <c r="C30" s="382"/>
      <c r="D30" s="382"/>
      <c r="E30" s="382"/>
      <c r="F30" s="18"/>
      <c r="G30" s="80"/>
      <c r="H30" s="100"/>
      <c r="I30" s="47"/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837.27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125.59049999999999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962.8605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82" t="s">
        <v>32</v>
      </c>
      <c r="H36" s="54" t="s">
        <v>33</v>
      </c>
      <c r="I36" s="55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9</v>
      </c>
      <c r="H37" s="73">
        <v>450</v>
      </c>
      <c r="I37" s="50">
        <f>SUM(G37*H37)</f>
        <v>4050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1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1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>
        <v>9</v>
      </c>
      <c r="H40" s="74">
        <v>200</v>
      </c>
      <c r="I40" s="47">
        <f t="shared" si="1"/>
        <v>1800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1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1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5850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121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122</v>
      </c>
      <c r="C50" s="408"/>
      <c r="D50" s="409"/>
      <c r="E50" s="393">
        <v>1</v>
      </c>
      <c r="F50" s="394"/>
      <c r="G50" s="44">
        <v>73.599999999999994</v>
      </c>
      <c r="H50" s="56">
        <v>5</v>
      </c>
      <c r="I50" s="47">
        <f>H50*G50</f>
        <v>368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368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I52+I46+I34+I21</f>
        <v>7180.8604999999998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7180.8604999999998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59"/>
  <sheetViews>
    <sheetView topLeftCell="A16" workbookViewId="0">
      <selection activeCell="A45" sqref="A45"/>
    </sheetView>
  </sheetViews>
  <sheetFormatPr defaultRowHeight="14.4" x14ac:dyDescent="0.3"/>
  <cols>
    <col min="1" max="1" width="12" bestFit="1" customWidth="1"/>
    <col min="4" max="4" width="20.664062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13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s">
        <v>123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124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43856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125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111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</row>
    <row r="24" spans="1:12" x14ac:dyDescent="0.3">
      <c r="A24" s="43">
        <v>1</v>
      </c>
      <c r="B24" s="404" t="s">
        <v>126</v>
      </c>
      <c r="C24" s="405"/>
      <c r="D24" s="405"/>
      <c r="E24" s="405"/>
      <c r="F24" s="99"/>
      <c r="G24" s="99">
        <v>1</v>
      </c>
      <c r="H24" s="100">
        <v>110</v>
      </c>
      <c r="I24" s="47">
        <f>H24*G24</f>
        <v>110</v>
      </c>
    </row>
    <row r="25" spans="1:12" x14ac:dyDescent="0.3">
      <c r="A25" s="43"/>
      <c r="B25" s="407"/>
      <c r="C25" s="408"/>
      <c r="D25" s="408"/>
      <c r="E25" s="408"/>
      <c r="F25" s="79"/>
      <c r="G25" s="44"/>
      <c r="H25" s="100"/>
      <c r="I25" s="47"/>
    </row>
    <row r="26" spans="1:12" x14ac:dyDescent="0.3">
      <c r="A26" s="43"/>
      <c r="B26" s="407"/>
      <c r="C26" s="408"/>
      <c r="D26" s="408"/>
      <c r="E26" s="408"/>
      <c r="F26" s="79"/>
      <c r="G26" s="79"/>
      <c r="H26" s="100"/>
      <c r="I26" s="47"/>
    </row>
    <row r="27" spans="1:12" x14ac:dyDescent="0.3">
      <c r="A27" s="43"/>
      <c r="B27" s="407"/>
      <c r="C27" s="408"/>
      <c r="D27" s="408"/>
      <c r="E27" s="408"/>
      <c r="F27" s="79"/>
      <c r="G27" s="79"/>
      <c r="H27" s="100"/>
      <c r="I27" s="47"/>
    </row>
    <row r="28" spans="1:12" x14ac:dyDescent="0.3">
      <c r="A28" s="43"/>
      <c r="B28" s="407"/>
      <c r="C28" s="408"/>
      <c r="D28" s="408"/>
      <c r="E28" s="408"/>
      <c r="F28" s="79"/>
      <c r="G28" s="79"/>
      <c r="H28" s="100"/>
      <c r="I28" s="47"/>
    </row>
    <row r="29" spans="1:12" x14ac:dyDescent="0.3">
      <c r="A29" s="43"/>
      <c r="B29" s="393"/>
      <c r="C29" s="382"/>
      <c r="D29" s="382"/>
      <c r="E29" s="382"/>
      <c r="F29" s="18"/>
      <c r="G29" s="80"/>
      <c r="H29" s="100"/>
      <c r="I29" s="47"/>
    </row>
    <row r="30" spans="1:12" x14ac:dyDescent="0.3">
      <c r="A30" s="43"/>
      <c r="B30" s="393"/>
      <c r="C30" s="382"/>
      <c r="D30" s="382"/>
      <c r="E30" s="382"/>
      <c r="F30" s="18"/>
      <c r="G30" s="80"/>
      <c r="H30" s="100"/>
      <c r="I30" s="47"/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110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16.5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126.5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82" t="s">
        <v>32</v>
      </c>
      <c r="H36" s="54" t="s">
        <v>33</v>
      </c>
      <c r="I36" s="55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2</v>
      </c>
      <c r="H37" s="73">
        <v>450</v>
      </c>
      <c r="I37" s="50">
        <f>SUM(G37*H37)</f>
        <v>900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1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1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>
        <v>2</v>
      </c>
      <c r="H40" s="74">
        <v>200</v>
      </c>
      <c r="I40" s="47">
        <f t="shared" si="1"/>
        <v>400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1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1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1300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127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82</v>
      </c>
      <c r="C50" s="408"/>
      <c r="D50" s="409"/>
      <c r="E50" s="393">
        <v>1</v>
      </c>
      <c r="F50" s="394"/>
      <c r="G50" s="44">
        <v>1.9</v>
      </c>
      <c r="H50" s="56">
        <v>5</v>
      </c>
      <c r="I50" s="47">
        <f>H50*G50</f>
        <v>9.5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9.5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I52+I46+I34+I21</f>
        <v>1436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1436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14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128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129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43167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130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29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</row>
    <row r="24" spans="1:12" x14ac:dyDescent="0.3">
      <c r="A24" s="43">
        <v>1</v>
      </c>
      <c r="B24" s="404" t="s">
        <v>131</v>
      </c>
      <c r="C24" s="405"/>
      <c r="D24" s="405"/>
      <c r="E24" s="405"/>
      <c r="F24" s="99"/>
      <c r="G24" s="99">
        <v>1</v>
      </c>
      <c r="H24" s="100">
        <v>254.18</v>
      </c>
      <c r="I24" s="47">
        <f>H24*G24</f>
        <v>254.18</v>
      </c>
    </row>
    <row r="25" spans="1:12" x14ac:dyDescent="0.3">
      <c r="A25" s="43">
        <v>2</v>
      </c>
      <c r="B25" s="407" t="s">
        <v>132</v>
      </c>
      <c r="C25" s="408"/>
      <c r="D25" s="408"/>
      <c r="E25" s="408"/>
      <c r="F25" s="79"/>
      <c r="G25" s="44">
        <v>1</v>
      </c>
      <c r="H25" s="100">
        <v>250.12</v>
      </c>
      <c r="I25" s="47">
        <f>H25*G25</f>
        <v>250.12</v>
      </c>
    </row>
    <row r="26" spans="1:12" x14ac:dyDescent="0.3">
      <c r="A26" s="43">
        <v>3</v>
      </c>
      <c r="B26" s="407" t="s">
        <v>133</v>
      </c>
      <c r="C26" s="408"/>
      <c r="D26" s="408"/>
      <c r="E26" s="408"/>
      <c r="F26" s="79"/>
      <c r="G26" s="79">
        <v>15</v>
      </c>
      <c r="H26" s="100">
        <v>39.81</v>
      </c>
      <c r="I26" s="47">
        <f>H26*G26</f>
        <v>597.15000000000009</v>
      </c>
    </row>
    <row r="27" spans="1:12" x14ac:dyDescent="0.3">
      <c r="A27" s="43">
        <v>4</v>
      </c>
      <c r="B27" s="407" t="s">
        <v>134</v>
      </c>
      <c r="C27" s="408"/>
      <c r="D27" s="408"/>
      <c r="E27" s="408"/>
      <c r="F27" s="79"/>
      <c r="G27" s="79">
        <v>1</v>
      </c>
      <c r="H27" s="100">
        <v>1646.25</v>
      </c>
      <c r="I27" s="47">
        <f t="shared" ref="I27:I30" si="1">H27*G27</f>
        <v>1646.25</v>
      </c>
    </row>
    <row r="28" spans="1:12" x14ac:dyDescent="0.3">
      <c r="A28" s="43">
        <v>5</v>
      </c>
      <c r="B28" s="407" t="s">
        <v>135</v>
      </c>
      <c r="C28" s="408"/>
      <c r="D28" s="408"/>
      <c r="E28" s="408"/>
      <c r="F28" s="79"/>
      <c r="G28" s="79">
        <v>2</v>
      </c>
      <c r="H28" s="100">
        <v>18.899999999999999</v>
      </c>
      <c r="I28" s="47">
        <f t="shared" si="1"/>
        <v>37.799999999999997</v>
      </c>
    </row>
    <row r="29" spans="1:12" x14ac:dyDescent="0.3">
      <c r="A29" s="43"/>
      <c r="B29" s="393"/>
      <c r="C29" s="382"/>
      <c r="D29" s="382"/>
      <c r="E29" s="382"/>
      <c r="F29" s="18"/>
      <c r="G29" s="79"/>
      <c r="H29" s="100"/>
      <c r="I29" s="47">
        <f t="shared" si="1"/>
        <v>0</v>
      </c>
    </row>
    <row r="30" spans="1:12" x14ac:dyDescent="0.3">
      <c r="A30" s="43"/>
      <c r="B30" s="393"/>
      <c r="C30" s="382"/>
      <c r="D30" s="382"/>
      <c r="E30" s="382"/>
      <c r="F30" s="18"/>
      <c r="G30" s="79"/>
      <c r="H30" s="100"/>
      <c r="I30" s="47">
        <f t="shared" si="1"/>
        <v>0</v>
      </c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2785.5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417.82499999999999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3203.3249999999998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40" t="s">
        <v>32</v>
      </c>
      <c r="H36" s="41" t="s">
        <v>33</v>
      </c>
      <c r="I36" s="42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6</v>
      </c>
      <c r="H37" s="73">
        <v>450</v>
      </c>
      <c r="I37" s="50">
        <f>SUM(G37*H37)</f>
        <v>2700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2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2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>
        <v>6</v>
      </c>
      <c r="H40" s="74">
        <v>200</v>
      </c>
      <c r="I40" s="47">
        <f t="shared" si="2"/>
        <v>1200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2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2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3900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136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82</v>
      </c>
      <c r="C50" s="408"/>
      <c r="D50" s="409"/>
      <c r="E50" s="393">
        <v>1</v>
      </c>
      <c r="F50" s="394"/>
      <c r="G50" s="44">
        <v>28.6</v>
      </c>
      <c r="H50" s="56">
        <v>5</v>
      </c>
      <c r="I50" s="47">
        <f>H50*G50</f>
        <v>143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143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I52+I46+I34+I21</f>
        <v>7246.3249999999998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7246.3249999999998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15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137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93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44769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138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23" t="s">
        <v>29</v>
      </c>
      <c r="C17" s="23"/>
      <c r="D17" s="24"/>
      <c r="E17" s="25" t="s">
        <v>30</v>
      </c>
      <c r="F17" s="25" t="s">
        <v>31</v>
      </c>
      <c r="G17" s="25" t="s">
        <v>32</v>
      </c>
      <c r="H17" s="25" t="s">
        <v>33</v>
      </c>
      <c r="I17" s="26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</row>
    <row r="24" spans="1:12" x14ac:dyDescent="0.3">
      <c r="A24" s="43">
        <v>1</v>
      </c>
      <c r="B24" s="404" t="s">
        <v>139</v>
      </c>
      <c r="C24" s="405"/>
      <c r="D24" s="405"/>
      <c r="E24" s="405"/>
      <c r="F24" s="99"/>
      <c r="G24" s="99">
        <v>1</v>
      </c>
      <c r="H24" s="100">
        <v>1430</v>
      </c>
      <c r="I24" s="47">
        <f>H24*G24</f>
        <v>1430</v>
      </c>
    </row>
    <row r="25" spans="1:12" x14ac:dyDescent="0.3">
      <c r="A25" s="43"/>
      <c r="B25" s="407"/>
      <c r="C25" s="408"/>
      <c r="D25" s="408"/>
      <c r="E25" s="408"/>
      <c r="F25" s="79"/>
      <c r="G25" s="44"/>
      <c r="H25" s="100"/>
      <c r="I25" s="47"/>
    </row>
    <row r="26" spans="1:12" x14ac:dyDescent="0.3">
      <c r="A26" s="43"/>
      <c r="B26" s="407"/>
      <c r="C26" s="408"/>
      <c r="D26" s="408"/>
      <c r="E26" s="408"/>
      <c r="F26" s="79"/>
      <c r="G26" s="79"/>
      <c r="H26" s="100"/>
      <c r="I26" s="47"/>
    </row>
    <row r="27" spans="1:12" x14ac:dyDescent="0.3">
      <c r="A27" s="43"/>
      <c r="B27" s="407"/>
      <c r="C27" s="408"/>
      <c r="D27" s="408"/>
      <c r="E27" s="408"/>
      <c r="F27" s="79"/>
      <c r="G27" s="79"/>
      <c r="H27" s="100"/>
      <c r="I27" s="47"/>
    </row>
    <row r="28" spans="1:12" x14ac:dyDescent="0.3">
      <c r="A28" s="43"/>
      <c r="B28" s="407"/>
      <c r="C28" s="408"/>
      <c r="D28" s="408"/>
      <c r="E28" s="408"/>
      <c r="F28" s="79"/>
      <c r="G28" s="79"/>
      <c r="H28" s="100"/>
      <c r="I28" s="47"/>
    </row>
    <row r="29" spans="1:12" x14ac:dyDescent="0.3">
      <c r="A29" s="43"/>
      <c r="B29" s="393"/>
      <c r="C29" s="382"/>
      <c r="D29" s="382"/>
      <c r="E29" s="382"/>
      <c r="F29" s="18"/>
      <c r="G29" s="79"/>
      <c r="H29" s="100"/>
      <c r="I29" s="47"/>
    </row>
    <row r="30" spans="1:12" x14ac:dyDescent="0.3">
      <c r="A30" s="43"/>
      <c r="B30" s="393"/>
      <c r="C30" s="382"/>
      <c r="D30" s="382"/>
      <c r="E30" s="382"/>
      <c r="F30" s="18"/>
      <c r="G30" s="79"/>
      <c r="H30" s="100"/>
      <c r="I30" s="47"/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1430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214.5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1644.5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40" t="s">
        <v>32</v>
      </c>
      <c r="H36" s="41" t="s">
        <v>33</v>
      </c>
      <c r="I36" s="42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1</v>
      </c>
      <c r="H37" s="73">
        <v>450</v>
      </c>
      <c r="I37" s="50">
        <f>SUM(G37*H37)</f>
        <v>450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1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1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>
        <v>1</v>
      </c>
      <c r="H40" s="74">
        <v>200</v>
      </c>
      <c r="I40" s="47">
        <f t="shared" si="1"/>
        <v>200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1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1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650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140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82</v>
      </c>
      <c r="C50" s="408"/>
      <c r="D50" s="409"/>
      <c r="E50" s="393">
        <v>1</v>
      </c>
      <c r="F50" s="394"/>
      <c r="G50" s="44">
        <v>81.599999999999994</v>
      </c>
      <c r="H50" s="56">
        <v>5</v>
      </c>
      <c r="I50" s="47">
        <f>H50*G50</f>
        <v>408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408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I52+I46+I34+I21</f>
        <v>2702.5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2702.5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59"/>
  <sheetViews>
    <sheetView topLeftCell="A31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16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>
        <v>43713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141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45596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142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2" x14ac:dyDescent="0.3">
      <c r="A24" s="43">
        <v>1</v>
      </c>
      <c r="B24" s="404" t="s">
        <v>139</v>
      </c>
      <c r="C24" s="405"/>
      <c r="D24" s="405"/>
      <c r="E24" s="405"/>
      <c r="F24" s="99"/>
      <c r="G24" s="99">
        <v>1</v>
      </c>
      <c r="H24" s="100">
        <v>1498.26</v>
      </c>
      <c r="I24" s="47">
        <f>H24*G24</f>
        <v>1498.26</v>
      </c>
    </row>
    <row r="25" spans="1:12" x14ac:dyDescent="0.3">
      <c r="A25" s="43"/>
      <c r="B25" s="407"/>
      <c r="C25" s="408"/>
      <c r="D25" s="408"/>
      <c r="E25" s="408"/>
      <c r="F25" s="79"/>
      <c r="G25" s="44"/>
      <c r="H25" s="100"/>
      <c r="I25" s="47"/>
    </row>
    <row r="26" spans="1:12" x14ac:dyDescent="0.3">
      <c r="A26" s="43"/>
      <c r="B26" s="407"/>
      <c r="C26" s="408"/>
      <c r="D26" s="408"/>
      <c r="E26" s="408"/>
      <c r="F26" s="79"/>
      <c r="G26" s="79"/>
      <c r="H26" s="100"/>
      <c r="I26" s="47"/>
    </row>
    <row r="27" spans="1:12" x14ac:dyDescent="0.3">
      <c r="A27" s="43"/>
      <c r="B27" s="407"/>
      <c r="C27" s="408"/>
      <c r="D27" s="408"/>
      <c r="E27" s="408"/>
      <c r="F27" s="79"/>
      <c r="G27" s="79"/>
      <c r="H27" s="100"/>
      <c r="I27" s="47"/>
    </row>
    <row r="28" spans="1:12" x14ac:dyDescent="0.3">
      <c r="A28" s="43"/>
      <c r="B28" s="407"/>
      <c r="C28" s="408"/>
      <c r="D28" s="408"/>
      <c r="E28" s="408"/>
      <c r="F28" s="79"/>
      <c r="G28" s="79"/>
      <c r="H28" s="100"/>
      <c r="I28" s="47"/>
    </row>
    <row r="29" spans="1:12" x14ac:dyDescent="0.3">
      <c r="A29" s="43"/>
      <c r="B29" s="393"/>
      <c r="C29" s="382"/>
      <c r="D29" s="382"/>
      <c r="E29" s="382"/>
      <c r="F29" s="18"/>
      <c r="G29" s="79"/>
      <c r="H29" s="100"/>
      <c r="I29" s="47"/>
    </row>
    <row r="30" spans="1:12" x14ac:dyDescent="0.3">
      <c r="A30" s="43"/>
      <c r="B30" s="393"/>
      <c r="C30" s="382"/>
      <c r="D30" s="382"/>
      <c r="E30" s="382"/>
      <c r="F30" s="18"/>
      <c r="G30" s="79"/>
      <c r="H30" s="100"/>
      <c r="I30" s="47"/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1498.26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224.739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1722.999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40" t="s">
        <v>32</v>
      </c>
      <c r="H36" s="41" t="s">
        <v>33</v>
      </c>
      <c r="I36" s="42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3</v>
      </c>
      <c r="H37" s="73">
        <v>450</v>
      </c>
      <c r="I37" s="50">
        <f>SUM(G37*H37)</f>
        <v>1350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1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1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/>
      <c r="H40" s="74">
        <v>200</v>
      </c>
      <c r="I40" s="47">
        <f t="shared" si="1"/>
        <v>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1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1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1350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143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122</v>
      </c>
      <c r="C50" s="408"/>
      <c r="D50" s="409"/>
      <c r="E50" s="393">
        <v>1</v>
      </c>
      <c r="F50" s="394"/>
      <c r="G50" s="44">
        <v>4.8</v>
      </c>
      <c r="H50" s="56">
        <v>5</v>
      </c>
      <c r="I50" s="47">
        <f>H50*G50</f>
        <v>24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24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I52+I46+I34+I21</f>
        <v>3096.9989999999998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3096.9989999999998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70"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59"/>
  <sheetViews>
    <sheetView topLeftCell="A22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17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128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144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44682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145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2" x14ac:dyDescent="0.3">
      <c r="A24" s="43">
        <v>1</v>
      </c>
      <c r="B24" s="404" t="s">
        <v>146</v>
      </c>
      <c r="C24" s="405"/>
      <c r="D24" s="405"/>
      <c r="E24" s="405"/>
      <c r="F24" s="99"/>
      <c r="G24" s="99">
        <v>1</v>
      </c>
      <c r="H24" s="100">
        <v>4107</v>
      </c>
      <c r="I24" s="47">
        <f>H24*G24</f>
        <v>4107</v>
      </c>
    </row>
    <row r="25" spans="1:12" x14ac:dyDescent="0.3">
      <c r="A25" s="43">
        <v>2</v>
      </c>
      <c r="B25" s="407" t="s">
        <v>147</v>
      </c>
      <c r="C25" s="408"/>
      <c r="D25" s="408"/>
      <c r="E25" s="408"/>
      <c r="F25" s="79"/>
      <c r="G25" s="44">
        <v>1</v>
      </c>
      <c r="H25" s="100">
        <v>1375</v>
      </c>
      <c r="I25" s="47">
        <f>H25*G25</f>
        <v>1375</v>
      </c>
    </row>
    <row r="26" spans="1:12" x14ac:dyDescent="0.3">
      <c r="A26" s="43"/>
      <c r="B26" s="407"/>
      <c r="C26" s="408"/>
      <c r="D26" s="408"/>
      <c r="E26" s="408"/>
      <c r="F26" s="79"/>
      <c r="G26" s="79"/>
      <c r="H26" s="100"/>
      <c r="I26" s="47"/>
    </row>
    <row r="27" spans="1:12" x14ac:dyDescent="0.3">
      <c r="A27" s="43"/>
      <c r="B27" s="407"/>
      <c r="C27" s="408"/>
      <c r="D27" s="408"/>
      <c r="E27" s="408"/>
      <c r="F27" s="79"/>
      <c r="G27" s="79"/>
      <c r="H27" s="100"/>
      <c r="I27" s="47"/>
    </row>
    <row r="28" spans="1:12" x14ac:dyDescent="0.3">
      <c r="A28" s="43"/>
      <c r="B28" s="407"/>
      <c r="C28" s="408"/>
      <c r="D28" s="408"/>
      <c r="E28" s="408"/>
      <c r="F28" s="79"/>
      <c r="G28" s="79"/>
      <c r="H28" s="100"/>
      <c r="I28" s="47"/>
    </row>
    <row r="29" spans="1:12" x14ac:dyDescent="0.3">
      <c r="A29" s="43"/>
      <c r="B29" s="393"/>
      <c r="C29" s="382"/>
      <c r="D29" s="382"/>
      <c r="E29" s="382"/>
      <c r="F29" s="18"/>
      <c r="G29" s="79"/>
      <c r="H29" s="100"/>
      <c r="I29" s="47"/>
    </row>
    <row r="30" spans="1:12" x14ac:dyDescent="0.3">
      <c r="A30" s="43"/>
      <c r="B30" s="393"/>
      <c r="C30" s="382"/>
      <c r="D30" s="382"/>
      <c r="E30" s="382"/>
      <c r="F30" s="18"/>
      <c r="G30" s="79"/>
      <c r="H30" s="100"/>
      <c r="I30" s="47"/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5482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822.3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6304.3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40" t="s">
        <v>32</v>
      </c>
      <c r="H36" s="41" t="s">
        <v>33</v>
      </c>
      <c r="I36" s="42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5</v>
      </c>
      <c r="H37" s="73">
        <v>450</v>
      </c>
      <c r="I37" s="50">
        <f>SUM(G37*H37)</f>
        <v>2250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1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1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>
        <v>5</v>
      </c>
      <c r="H40" s="74">
        <v>200</v>
      </c>
      <c r="I40" s="47">
        <f t="shared" si="1"/>
        <v>1000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1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1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3250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148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149</v>
      </c>
      <c r="C50" s="408"/>
      <c r="D50" s="409"/>
      <c r="E50" s="393">
        <v>1</v>
      </c>
      <c r="F50" s="394"/>
      <c r="G50" s="44">
        <v>26.8</v>
      </c>
      <c r="H50" s="56">
        <v>5</v>
      </c>
      <c r="I50" s="47">
        <f>H50*G50</f>
        <v>134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134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I52+I46+I34+I21</f>
        <v>9688.2999999999993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9688.2999999999993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70"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18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150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151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45094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152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2" x14ac:dyDescent="0.3">
      <c r="A24" s="43"/>
      <c r="B24" s="404"/>
      <c r="C24" s="405"/>
      <c r="D24" s="405"/>
      <c r="E24" s="405"/>
      <c r="F24" s="99"/>
      <c r="G24" s="99"/>
      <c r="H24" s="100"/>
      <c r="I24" s="47"/>
    </row>
    <row r="25" spans="1:12" x14ac:dyDescent="0.3">
      <c r="A25" s="43"/>
      <c r="B25" s="407"/>
      <c r="C25" s="408"/>
      <c r="D25" s="408"/>
      <c r="E25" s="408"/>
      <c r="F25" s="79"/>
      <c r="G25" s="44"/>
      <c r="H25" s="100"/>
      <c r="I25" s="47"/>
    </row>
    <row r="26" spans="1:12" x14ac:dyDescent="0.3">
      <c r="A26" s="43"/>
      <c r="B26" s="407"/>
      <c r="C26" s="408"/>
      <c r="D26" s="408"/>
      <c r="E26" s="408"/>
      <c r="F26" s="79"/>
      <c r="G26" s="79"/>
      <c r="H26" s="100"/>
      <c r="I26" s="47"/>
    </row>
    <row r="27" spans="1:12" x14ac:dyDescent="0.3">
      <c r="A27" s="43"/>
      <c r="B27" s="407"/>
      <c r="C27" s="408"/>
      <c r="D27" s="408"/>
      <c r="E27" s="408"/>
      <c r="F27" s="79"/>
      <c r="G27" s="79"/>
      <c r="H27" s="100"/>
      <c r="I27" s="47"/>
    </row>
    <row r="28" spans="1:12" x14ac:dyDescent="0.3">
      <c r="A28" s="43"/>
      <c r="B28" s="407"/>
      <c r="C28" s="408"/>
      <c r="D28" s="408"/>
      <c r="E28" s="408"/>
      <c r="F28" s="79"/>
      <c r="G28" s="79"/>
      <c r="H28" s="100"/>
      <c r="I28" s="47"/>
    </row>
    <row r="29" spans="1:12" x14ac:dyDescent="0.3">
      <c r="A29" s="43"/>
      <c r="B29" s="393"/>
      <c r="C29" s="382"/>
      <c r="D29" s="382"/>
      <c r="E29" s="382"/>
      <c r="F29" s="18"/>
      <c r="G29" s="79"/>
      <c r="H29" s="100"/>
      <c r="I29" s="47"/>
    </row>
    <row r="30" spans="1:12" x14ac:dyDescent="0.3">
      <c r="A30" s="43"/>
      <c r="B30" s="393"/>
      <c r="C30" s="382"/>
      <c r="D30" s="382"/>
      <c r="E30" s="382"/>
      <c r="F30" s="18"/>
      <c r="G30" s="79"/>
      <c r="H30" s="100"/>
      <c r="I30" s="47"/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0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0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0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40" t="s">
        <v>32</v>
      </c>
      <c r="H36" s="41" t="s">
        <v>33</v>
      </c>
      <c r="I36" s="42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3</v>
      </c>
      <c r="H37" s="73">
        <v>450</v>
      </c>
      <c r="I37" s="50">
        <f>SUM(G37*H37)</f>
        <v>1350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1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1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>
        <v>3</v>
      </c>
      <c r="H40" s="74">
        <v>200</v>
      </c>
      <c r="I40" s="47">
        <f t="shared" si="1"/>
        <v>600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1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1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1950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153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154</v>
      </c>
      <c r="C50" s="408"/>
      <c r="D50" s="409"/>
      <c r="E50" s="393">
        <v>1</v>
      </c>
      <c r="F50" s="394"/>
      <c r="G50" s="44">
        <v>28.6</v>
      </c>
      <c r="H50" s="56">
        <v>5</v>
      </c>
      <c r="I50" s="47">
        <f>H50*G50</f>
        <v>143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143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</f>
        <v>2093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2093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59"/>
  <sheetViews>
    <sheetView topLeftCell="A31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19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155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151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46407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156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2" x14ac:dyDescent="0.3">
      <c r="A24" s="43">
        <v>1</v>
      </c>
      <c r="B24" s="404" t="s">
        <v>157</v>
      </c>
      <c r="C24" s="405"/>
      <c r="D24" s="405"/>
      <c r="E24" s="405"/>
      <c r="F24" s="99"/>
      <c r="G24" s="99">
        <v>1</v>
      </c>
      <c r="H24" s="100">
        <v>1142</v>
      </c>
      <c r="I24" s="47">
        <f>H24*G24</f>
        <v>1142</v>
      </c>
    </row>
    <row r="25" spans="1:12" x14ac:dyDescent="0.3">
      <c r="A25" s="43"/>
      <c r="B25" s="407"/>
      <c r="C25" s="408"/>
      <c r="D25" s="408"/>
      <c r="E25" s="408"/>
      <c r="F25" s="79"/>
      <c r="G25" s="44"/>
      <c r="H25" s="100"/>
      <c r="I25" s="47"/>
    </row>
    <row r="26" spans="1:12" x14ac:dyDescent="0.3">
      <c r="A26" s="43"/>
      <c r="B26" s="407"/>
      <c r="C26" s="408"/>
      <c r="D26" s="408"/>
      <c r="E26" s="408"/>
      <c r="F26" s="79"/>
      <c r="G26" s="79"/>
      <c r="H26" s="100"/>
      <c r="I26" s="47"/>
    </row>
    <row r="27" spans="1:12" x14ac:dyDescent="0.3">
      <c r="A27" s="43"/>
      <c r="B27" s="407"/>
      <c r="C27" s="408"/>
      <c r="D27" s="408"/>
      <c r="E27" s="408"/>
      <c r="F27" s="79"/>
      <c r="G27" s="79"/>
      <c r="H27" s="100"/>
      <c r="I27" s="47"/>
    </row>
    <row r="28" spans="1:12" x14ac:dyDescent="0.3">
      <c r="A28" s="43"/>
      <c r="B28" s="407"/>
      <c r="C28" s="408"/>
      <c r="D28" s="408"/>
      <c r="E28" s="408"/>
      <c r="F28" s="79"/>
      <c r="G28" s="79"/>
      <c r="H28" s="100"/>
      <c r="I28" s="47"/>
    </row>
    <row r="29" spans="1:12" x14ac:dyDescent="0.3">
      <c r="A29" s="43"/>
      <c r="B29" s="393"/>
      <c r="C29" s="382"/>
      <c r="D29" s="382"/>
      <c r="E29" s="382"/>
      <c r="F29" s="18"/>
      <c r="G29" s="79"/>
      <c r="H29" s="100"/>
      <c r="I29" s="47"/>
    </row>
    <row r="30" spans="1:12" x14ac:dyDescent="0.3">
      <c r="A30" s="43"/>
      <c r="B30" s="393"/>
      <c r="C30" s="382"/>
      <c r="D30" s="382"/>
      <c r="E30" s="382"/>
      <c r="F30" s="18"/>
      <c r="G30" s="79"/>
      <c r="H30" s="100"/>
      <c r="I30" s="47"/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1142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171.29999999999998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1313.3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40" t="s">
        <v>32</v>
      </c>
      <c r="H36" s="41" t="s">
        <v>33</v>
      </c>
      <c r="I36" s="42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4</v>
      </c>
      <c r="H37" s="73">
        <v>450</v>
      </c>
      <c r="I37" s="50">
        <f>SUM(G37*H37)</f>
        <v>1800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1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1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>
        <v>4</v>
      </c>
      <c r="H40" s="74">
        <v>200</v>
      </c>
      <c r="I40" s="47">
        <f t="shared" si="1"/>
        <v>800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1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1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2600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153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154</v>
      </c>
      <c r="C50" s="408"/>
      <c r="D50" s="409"/>
      <c r="E50" s="393">
        <v>1</v>
      </c>
      <c r="F50" s="394"/>
      <c r="G50" s="44">
        <v>28.6</v>
      </c>
      <c r="H50" s="56">
        <v>5</v>
      </c>
      <c r="I50" s="47">
        <f>H50*G50</f>
        <v>143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143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</f>
        <v>4056.3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4056.3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20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 t="s">
        <v>158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102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46506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159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2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2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2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2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2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2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2" x14ac:dyDescent="0.3">
      <c r="A24" s="43">
        <v>1</v>
      </c>
      <c r="B24" s="404" t="s">
        <v>160</v>
      </c>
      <c r="C24" s="405"/>
      <c r="D24" s="405"/>
      <c r="E24" s="405"/>
      <c r="F24" s="99"/>
      <c r="G24" s="99">
        <v>1</v>
      </c>
      <c r="H24" s="100">
        <v>428.2</v>
      </c>
      <c r="I24" s="47">
        <f>H24*G24</f>
        <v>428.2</v>
      </c>
    </row>
    <row r="25" spans="1:12" x14ac:dyDescent="0.3">
      <c r="A25" s="43">
        <v>2</v>
      </c>
      <c r="B25" s="407" t="s">
        <v>161</v>
      </c>
      <c r="C25" s="408"/>
      <c r="D25" s="408"/>
      <c r="E25" s="408"/>
      <c r="F25" s="79"/>
      <c r="G25" s="44">
        <v>1</v>
      </c>
      <c r="H25" s="100">
        <v>367.16</v>
      </c>
      <c r="I25" s="47">
        <f>H25*G25</f>
        <v>367.16</v>
      </c>
    </row>
    <row r="26" spans="1:12" x14ac:dyDescent="0.3">
      <c r="A26" s="43"/>
      <c r="B26" s="407"/>
      <c r="C26" s="408"/>
      <c r="D26" s="408"/>
      <c r="E26" s="408"/>
      <c r="F26" s="79"/>
      <c r="G26" s="79"/>
      <c r="H26" s="100"/>
      <c r="I26" s="47"/>
    </row>
    <row r="27" spans="1:12" x14ac:dyDescent="0.3">
      <c r="A27" s="43"/>
      <c r="B27" s="407"/>
      <c r="C27" s="408"/>
      <c r="D27" s="408"/>
      <c r="E27" s="408"/>
      <c r="F27" s="79"/>
      <c r="G27" s="79"/>
      <c r="H27" s="100"/>
      <c r="I27" s="47"/>
    </row>
    <row r="28" spans="1:12" x14ac:dyDescent="0.3">
      <c r="A28" s="43"/>
      <c r="B28" s="407"/>
      <c r="C28" s="408"/>
      <c r="D28" s="408"/>
      <c r="E28" s="408"/>
      <c r="F28" s="79"/>
      <c r="G28" s="79"/>
      <c r="H28" s="100"/>
      <c r="I28" s="47"/>
    </row>
    <row r="29" spans="1:12" x14ac:dyDescent="0.3">
      <c r="A29" s="43"/>
      <c r="B29" s="393"/>
      <c r="C29" s="382"/>
      <c r="D29" s="382"/>
      <c r="E29" s="382"/>
      <c r="F29" s="18"/>
      <c r="G29" s="79"/>
      <c r="H29" s="100"/>
      <c r="I29" s="47"/>
    </row>
    <row r="30" spans="1:12" x14ac:dyDescent="0.3">
      <c r="A30" s="43"/>
      <c r="B30" s="393"/>
      <c r="C30" s="382"/>
      <c r="D30" s="382"/>
      <c r="E30" s="382"/>
      <c r="F30" s="18"/>
      <c r="G30" s="79"/>
      <c r="H30" s="100"/>
      <c r="I30" s="47"/>
    </row>
    <row r="31" spans="1:12" x14ac:dyDescent="0.3">
      <c r="A31" s="43"/>
      <c r="B31" s="410"/>
      <c r="C31" s="411"/>
      <c r="D31" s="411"/>
      <c r="E31" s="411"/>
      <c r="F31" s="21"/>
      <c r="G31" s="80"/>
      <c r="H31" s="46"/>
      <c r="I31" s="47"/>
      <c r="L31" s="48"/>
    </row>
    <row r="32" spans="1:12" x14ac:dyDescent="0.3">
      <c r="A32" s="454" t="s">
        <v>112</v>
      </c>
      <c r="B32" s="391"/>
      <c r="C32" s="391"/>
      <c r="D32" s="391"/>
      <c r="E32" s="391"/>
      <c r="F32" s="391"/>
      <c r="G32" s="391"/>
      <c r="H32" s="392"/>
      <c r="I32" s="101">
        <f>SUM(I24:I31)</f>
        <v>795.36</v>
      </c>
      <c r="L32" s="48"/>
    </row>
    <row r="33" spans="1:12" x14ac:dyDescent="0.3">
      <c r="A33" s="395" t="s">
        <v>113</v>
      </c>
      <c r="B33" s="391"/>
      <c r="C33" s="391"/>
      <c r="D33" s="391"/>
      <c r="E33" s="391"/>
      <c r="F33" s="391"/>
      <c r="G33" s="391"/>
      <c r="H33" s="392"/>
      <c r="I33" s="102">
        <f>I32*0.15</f>
        <v>119.304</v>
      </c>
      <c r="L33" s="48"/>
    </row>
    <row r="34" spans="1:12" x14ac:dyDescent="0.3">
      <c r="A34" s="395" t="s">
        <v>114</v>
      </c>
      <c r="B34" s="391"/>
      <c r="C34" s="391"/>
      <c r="D34" s="391"/>
      <c r="E34" s="391"/>
      <c r="F34" s="391"/>
      <c r="G34" s="391"/>
      <c r="H34" s="392"/>
      <c r="I34" s="49">
        <f>I32+I33</f>
        <v>914.66399999999999</v>
      </c>
    </row>
    <row r="35" spans="1:12" x14ac:dyDescent="0.3">
      <c r="A35" s="401" t="s">
        <v>46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3">
      <c r="A36" s="38" t="s">
        <v>47</v>
      </c>
      <c r="B36" s="399" t="s">
        <v>48</v>
      </c>
      <c r="C36" s="445"/>
      <c r="D36" s="400"/>
      <c r="E36" s="399" t="s">
        <v>30</v>
      </c>
      <c r="F36" s="400"/>
      <c r="G36" s="40" t="s">
        <v>32</v>
      </c>
      <c r="H36" s="41" t="s">
        <v>33</v>
      </c>
      <c r="I36" s="42" t="s">
        <v>34</v>
      </c>
    </row>
    <row r="37" spans="1:12" x14ac:dyDescent="0.3">
      <c r="A37" s="43">
        <v>1</v>
      </c>
      <c r="B37" s="436" t="s">
        <v>49</v>
      </c>
      <c r="C37" s="437"/>
      <c r="D37" s="438"/>
      <c r="E37" s="424" t="s">
        <v>50</v>
      </c>
      <c r="F37" s="426"/>
      <c r="G37" s="75">
        <v>1</v>
      </c>
      <c r="H37" s="73">
        <v>450</v>
      </c>
      <c r="I37" s="50">
        <f>SUM(G37*H37)</f>
        <v>450</v>
      </c>
    </row>
    <row r="38" spans="1:12" x14ac:dyDescent="0.3">
      <c r="A38" s="43">
        <v>2</v>
      </c>
      <c r="B38" s="413" t="s">
        <v>51</v>
      </c>
      <c r="C38" s="414"/>
      <c r="D38" s="415"/>
      <c r="E38" s="393" t="s">
        <v>50</v>
      </c>
      <c r="F38" s="394"/>
      <c r="G38" s="44"/>
      <c r="H38" s="74">
        <v>350</v>
      </c>
      <c r="I38" s="47">
        <f t="shared" ref="I38:I42" si="1">SUM(G38*H38)</f>
        <v>0</v>
      </c>
    </row>
    <row r="39" spans="1:12" x14ac:dyDescent="0.3">
      <c r="A39" s="43">
        <v>3</v>
      </c>
      <c r="B39" s="413" t="s">
        <v>52</v>
      </c>
      <c r="C39" s="414"/>
      <c r="D39" s="415"/>
      <c r="E39" s="393" t="s">
        <v>50</v>
      </c>
      <c r="F39" s="394"/>
      <c r="G39" s="44"/>
      <c r="H39" s="74">
        <v>300</v>
      </c>
      <c r="I39" s="47">
        <f t="shared" si="1"/>
        <v>0</v>
      </c>
    </row>
    <row r="40" spans="1:12" x14ac:dyDescent="0.3">
      <c r="A40" s="43">
        <v>4</v>
      </c>
      <c r="B40" s="413" t="s">
        <v>53</v>
      </c>
      <c r="C40" s="414"/>
      <c r="D40" s="415"/>
      <c r="E40" s="393" t="s">
        <v>50</v>
      </c>
      <c r="F40" s="394"/>
      <c r="G40" s="44">
        <v>1</v>
      </c>
      <c r="H40" s="74">
        <v>200</v>
      </c>
      <c r="I40" s="47">
        <f t="shared" si="1"/>
        <v>200</v>
      </c>
    </row>
    <row r="41" spans="1:12" x14ac:dyDescent="0.3">
      <c r="A41" s="43">
        <v>5</v>
      </c>
      <c r="B41" s="413" t="s">
        <v>54</v>
      </c>
      <c r="C41" s="414"/>
      <c r="D41" s="415"/>
      <c r="E41" s="393" t="s">
        <v>50</v>
      </c>
      <c r="F41" s="394"/>
      <c r="G41" s="44"/>
      <c r="H41" s="76">
        <v>200</v>
      </c>
      <c r="I41" s="47">
        <f t="shared" si="1"/>
        <v>0</v>
      </c>
    </row>
    <row r="42" spans="1:12" x14ac:dyDescent="0.3">
      <c r="A42" s="43">
        <v>6</v>
      </c>
      <c r="B42" s="413" t="s">
        <v>55</v>
      </c>
      <c r="C42" s="414"/>
      <c r="D42" s="415"/>
      <c r="E42" s="393" t="s">
        <v>50</v>
      </c>
      <c r="F42" s="394"/>
      <c r="G42" s="44"/>
      <c r="H42" s="76">
        <v>140</v>
      </c>
      <c r="I42" s="47">
        <f t="shared" si="1"/>
        <v>0</v>
      </c>
    </row>
    <row r="43" spans="1:12" x14ac:dyDescent="0.3">
      <c r="A43" s="43"/>
      <c r="B43" s="413"/>
      <c r="C43" s="414"/>
      <c r="D43" s="415"/>
      <c r="E43" s="51"/>
      <c r="F43" s="18"/>
      <c r="G43" s="18"/>
      <c r="H43" s="34"/>
      <c r="I43" s="47"/>
    </row>
    <row r="44" spans="1:12" x14ac:dyDescent="0.3">
      <c r="A44" s="32"/>
      <c r="B44" s="413"/>
      <c r="C44" s="414"/>
      <c r="D44" s="415"/>
      <c r="F44" s="18"/>
      <c r="G44" s="18"/>
      <c r="H44" s="34"/>
      <c r="I44" s="47"/>
    </row>
    <row r="45" spans="1:12" x14ac:dyDescent="0.3">
      <c r="A45" s="52"/>
      <c r="B45" s="442"/>
      <c r="C45" s="443"/>
      <c r="D45" s="444"/>
      <c r="E45" s="20"/>
      <c r="F45" s="21"/>
      <c r="G45" s="18"/>
      <c r="H45" s="36"/>
      <c r="I45" s="47"/>
    </row>
    <row r="46" spans="1:12" x14ac:dyDescent="0.3">
      <c r="A46" s="395" t="s">
        <v>56</v>
      </c>
      <c r="B46" s="391"/>
      <c r="C46" s="391"/>
      <c r="D46" s="391"/>
      <c r="E46" s="391"/>
      <c r="F46" s="391"/>
      <c r="G46" s="391"/>
      <c r="H46" s="392"/>
      <c r="I46" s="53">
        <f>SUM(I37:I45)</f>
        <v>650</v>
      </c>
    </row>
    <row r="47" spans="1:12" x14ac:dyDescent="0.3">
      <c r="A47" s="401" t="s">
        <v>57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3">
      <c r="A48" s="38" t="s">
        <v>58</v>
      </c>
      <c r="B48" s="399" t="s">
        <v>59</v>
      </c>
      <c r="C48" s="445"/>
      <c r="D48" s="400"/>
      <c r="E48" s="399" t="s">
        <v>60</v>
      </c>
      <c r="F48" s="400"/>
      <c r="G48" s="54" t="s">
        <v>61</v>
      </c>
      <c r="H48" s="54" t="s">
        <v>33</v>
      </c>
      <c r="I48" s="55" t="s">
        <v>34</v>
      </c>
    </row>
    <row r="49" spans="1:12" x14ac:dyDescent="0.3">
      <c r="A49" s="43">
        <v>1</v>
      </c>
      <c r="B49" s="404" t="s">
        <v>106</v>
      </c>
      <c r="C49" s="405"/>
      <c r="D49" s="406"/>
      <c r="E49" s="424"/>
      <c r="F49" s="426"/>
      <c r="G49" s="44"/>
      <c r="H49" s="56"/>
      <c r="I49" s="47"/>
    </row>
    <row r="50" spans="1:12" x14ac:dyDescent="0.3">
      <c r="A50" s="43"/>
      <c r="B50" s="407" t="s">
        <v>154</v>
      </c>
      <c r="C50" s="408"/>
      <c r="D50" s="409"/>
      <c r="E50" s="393">
        <v>1</v>
      </c>
      <c r="F50" s="394"/>
      <c r="G50" s="44">
        <v>23.2</v>
      </c>
      <c r="H50" s="56">
        <v>5</v>
      </c>
      <c r="I50" s="47">
        <f>H50*G50</f>
        <v>116</v>
      </c>
    </row>
    <row r="51" spans="1:12" x14ac:dyDescent="0.3">
      <c r="A51" s="57"/>
      <c r="B51" s="410"/>
      <c r="C51" s="411"/>
      <c r="D51" s="412"/>
      <c r="E51" s="427"/>
      <c r="F51" s="429"/>
      <c r="G51" s="44"/>
      <c r="H51" s="56"/>
      <c r="I51" s="47"/>
    </row>
    <row r="52" spans="1:12" x14ac:dyDescent="0.3">
      <c r="A52" s="395" t="s">
        <v>64</v>
      </c>
      <c r="B52" s="391"/>
      <c r="C52" s="391"/>
      <c r="D52" s="391"/>
      <c r="E52" s="391"/>
      <c r="F52" s="391"/>
      <c r="G52" s="391"/>
      <c r="H52" s="392"/>
      <c r="I52" s="58">
        <f>SUM(I49:I51)</f>
        <v>116</v>
      </c>
    </row>
    <row r="53" spans="1:12" x14ac:dyDescent="0.3">
      <c r="A53" s="59"/>
      <c r="B53" s="60"/>
      <c r="C53" s="60"/>
      <c r="D53" s="60"/>
      <c r="E53" s="60"/>
      <c r="F53" s="61"/>
      <c r="G53" s="62"/>
      <c r="H53" s="62"/>
      <c r="I53" s="63"/>
      <c r="L53" s="15"/>
    </row>
    <row r="54" spans="1:12" x14ac:dyDescent="0.3">
      <c r="A54" s="439"/>
      <c r="B54" s="440"/>
      <c r="C54" s="440"/>
      <c r="D54" s="440"/>
      <c r="E54" s="440"/>
      <c r="F54" s="64"/>
      <c r="G54" s="441" t="s">
        <v>65</v>
      </c>
      <c r="H54" s="440"/>
      <c r="I54" s="65">
        <f>I52+I46+I34</f>
        <v>1680.664</v>
      </c>
    </row>
    <row r="55" spans="1:12" x14ac:dyDescent="0.3">
      <c r="A55" s="439"/>
      <c r="B55" s="440"/>
      <c r="C55" s="440"/>
      <c r="D55" s="440"/>
      <c r="E55" s="440"/>
      <c r="F55" s="18"/>
      <c r="G55" s="66"/>
      <c r="H55" s="67"/>
      <c r="I55" s="68"/>
    </row>
    <row r="56" spans="1:12" ht="15" thickBot="1" x14ac:dyDescent="0.35">
      <c r="A56" s="439"/>
      <c r="B56" s="440"/>
      <c r="C56" s="440"/>
      <c r="D56" s="440"/>
      <c r="E56" s="440"/>
      <c r="F56" s="18"/>
      <c r="G56" s="389" t="s">
        <v>66</v>
      </c>
      <c r="H56" s="390"/>
      <c r="I56" s="77">
        <f>I54+I55</f>
        <v>1680.664</v>
      </c>
    </row>
    <row r="57" spans="1:12" ht="15.6" thickTop="1" thickBot="1" x14ac:dyDescent="0.35">
      <c r="A57" s="69"/>
      <c r="B57" s="70"/>
      <c r="C57" s="446"/>
      <c r="D57" s="447"/>
      <c r="E57" s="447"/>
      <c r="F57" s="447"/>
      <c r="G57" s="71"/>
      <c r="H57" s="71"/>
      <c r="I57" s="72"/>
    </row>
    <row r="59" spans="1:12" x14ac:dyDescent="0.3">
      <c r="A59" s="15"/>
      <c r="B59" s="15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70C0"/>
  </sheetPr>
  <dimension ref="A1:M65"/>
  <sheetViews>
    <sheetView topLeftCell="A7" workbookViewId="0">
      <selection activeCell="A45" sqref="A45"/>
    </sheetView>
  </sheetViews>
  <sheetFormatPr defaultRowHeight="14.4" x14ac:dyDescent="0.3"/>
  <cols>
    <col min="1" max="1" width="12" bestFit="1" customWidth="1"/>
    <col min="4" max="4" width="22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21</v>
      </c>
      <c r="I9" s="420"/>
    </row>
    <row r="10" spans="1:13" x14ac:dyDescent="0.3">
      <c r="A10" s="17" t="s">
        <v>13</v>
      </c>
      <c r="B10" s="15"/>
      <c r="E10" s="18"/>
      <c r="F10" s="417" t="s">
        <v>14</v>
      </c>
      <c r="G10" s="418"/>
      <c r="H10" s="421">
        <v>43607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s">
        <v>162</v>
      </c>
      <c r="I11" s="422"/>
    </row>
    <row r="12" spans="1:13" x14ac:dyDescent="0.3">
      <c r="A12" s="17" t="s">
        <v>18</v>
      </c>
      <c r="B12" s="15"/>
      <c r="E12" s="18"/>
      <c r="F12" s="417" t="s">
        <v>19</v>
      </c>
      <c r="G12" s="418"/>
      <c r="H12" s="423">
        <v>43065</v>
      </c>
      <c r="I12" s="422"/>
    </row>
    <row r="13" spans="1:13" x14ac:dyDescent="0.3">
      <c r="A13" s="17" t="s">
        <v>20</v>
      </c>
      <c r="B13" s="15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163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164</v>
      </c>
      <c r="C24" s="405"/>
      <c r="D24" s="405"/>
      <c r="E24" s="405"/>
      <c r="F24" s="405"/>
      <c r="G24" s="104">
        <v>2</v>
      </c>
      <c r="H24" s="105">
        <v>23.54</v>
      </c>
      <c r="I24" s="47">
        <f>H24*G24</f>
        <v>47.08</v>
      </c>
    </row>
    <row r="25" spans="1:11" x14ac:dyDescent="0.3">
      <c r="A25" s="43">
        <v>2</v>
      </c>
      <c r="B25" s="407" t="s">
        <v>165</v>
      </c>
      <c r="C25" s="408"/>
      <c r="D25" s="408"/>
      <c r="E25" s="408"/>
      <c r="F25" s="408"/>
      <c r="G25" s="106">
        <v>1</v>
      </c>
      <c r="H25" s="105">
        <v>20.8</v>
      </c>
      <c r="I25" s="47">
        <f>H25*G25</f>
        <v>20.8</v>
      </c>
    </row>
    <row r="26" spans="1:11" x14ac:dyDescent="0.3">
      <c r="A26" s="43">
        <v>3</v>
      </c>
      <c r="B26" s="407" t="s">
        <v>166</v>
      </c>
      <c r="C26" s="408"/>
      <c r="D26" s="408"/>
      <c r="E26" s="408"/>
      <c r="F26" s="408"/>
      <c r="G26" s="106">
        <v>2</v>
      </c>
      <c r="H26" s="107">
        <v>4</v>
      </c>
      <c r="I26" s="47">
        <f t="shared" ref="I26:I36" si="1">H26*G26</f>
        <v>8</v>
      </c>
    </row>
    <row r="27" spans="1:11" x14ac:dyDescent="0.3">
      <c r="A27" s="43">
        <v>4</v>
      </c>
      <c r="B27" s="407" t="s">
        <v>167</v>
      </c>
      <c r="C27" s="408"/>
      <c r="D27" s="408"/>
      <c r="E27" s="408"/>
      <c r="F27" s="408"/>
      <c r="G27" s="106">
        <v>1</v>
      </c>
      <c r="H27" s="107">
        <v>5.96</v>
      </c>
      <c r="I27" s="47">
        <f t="shared" si="1"/>
        <v>5.96</v>
      </c>
    </row>
    <row r="28" spans="1:11" x14ac:dyDescent="0.3">
      <c r="A28" s="43">
        <v>5</v>
      </c>
      <c r="B28" s="407" t="s">
        <v>168</v>
      </c>
      <c r="C28" s="408"/>
      <c r="D28" s="408"/>
      <c r="E28" s="408"/>
      <c r="F28" s="408"/>
      <c r="G28" s="106">
        <v>1</v>
      </c>
      <c r="H28" s="107">
        <v>3.46</v>
      </c>
      <c r="I28" s="47">
        <f t="shared" si="1"/>
        <v>3.46</v>
      </c>
    </row>
    <row r="29" spans="1:11" x14ac:dyDescent="0.3">
      <c r="A29" s="43">
        <v>6</v>
      </c>
      <c r="B29" s="457" t="s">
        <v>169</v>
      </c>
      <c r="C29" s="458"/>
      <c r="D29" s="458"/>
      <c r="E29" s="458"/>
      <c r="F29" s="458"/>
      <c r="G29" s="106">
        <v>1</v>
      </c>
      <c r="H29" s="107">
        <v>137.94999999999999</v>
      </c>
      <c r="I29" s="47">
        <f t="shared" si="1"/>
        <v>137.94999999999999</v>
      </c>
    </row>
    <row r="30" spans="1:11" x14ac:dyDescent="0.3">
      <c r="A30" s="43">
        <v>7</v>
      </c>
      <c r="B30" s="457" t="s">
        <v>170</v>
      </c>
      <c r="C30" s="458"/>
      <c r="D30" s="458"/>
      <c r="E30" s="458"/>
      <c r="F30" s="458"/>
      <c r="G30" s="106">
        <v>1</v>
      </c>
      <c r="H30" s="107">
        <v>147.83000000000001</v>
      </c>
      <c r="I30" s="47">
        <f t="shared" si="1"/>
        <v>147.83000000000001</v>
      </c>
    </row>
    <row r="31" spans="1:11" x14ac:dyDescent="0.3">
      <c r="A31" s="43">
        <v>8</v>
      </c>
      <c r="B31" s="457" t="s">
        <v>171</v>
      </c>
      <c r="C31" s="458"/>
      <c r="D31" s="458"/>
      <c r="E31" s="458"/>
      <c r="F31" s="458"/>
      <c r="G31" s="106">
        <v>4</v>
      </c>
      <c r="H31" s="107">
        <v>1.5</v>
      </c>
      <c r="I31" s="47">
        <f t="shared" si="1"/>
        <v>6</v>
      </c>
    </row>
    <row r="32" spans="1:11" x14ac:dyDescent="0.3">
      <c r="A32" s="43">
        <v>9</v>
      </c>
      <c r="B32" s="457" t="s">
        <v>172</v>
      </c>
      <c r="C32" s="458"/>
      <c r="D32" s="458"/>
      <c r="E32" s="458"/>
      <c r="F32" s="458"/>
      <c r="G32" s="106">
        <v>1</v>
      </c>
      <c r="H32" s="107">
        <v>314</v>
      </c>
      <c r="I32" s="47">
        <f t="shared" si="1"/>
        <v>314</v>
      </c>
    </row>
    <row r="33" spans="1:12" x14ac:dyDescent="0.3">
      <c r="A33" s="43">
        <v>10</v>
      </c>
      <c r="B33" s="457" t="s">
        <v>173</v>
      </c>
      <c r="C33" s="458"/>
      <c r="D33" s="458"/>
      <c r="E33" s="458"/>
      <c r="F33" s="458"/>
      <c r="G33" s="106">
        <v>1</v>
      </c>
      <c r="H33" s="107">
        <v>7.25</v>
      </c>
      <c r="I33" s="47">
        <f t="shared" si="1"/>
        <v>7.25</v>
      </c>
    </row>
    <row r="34" spans="1:12" x14ac:dyDescent="0.3">
      <c r="A34" s="43">
        <v>11</v>
      </c>
      <c r="B34" s="457" t="s">
        <v>174</v>
      </c>
      <c r="C34" s="458"/>
      <c r="D34" s="458"/>
      <c r="E34" s="458"/>
      <c r="F34" s="458"/>
      <c r="G34" s="106">
        <v>2</v>
      </c>
      <c r="H34" s="107">
        <v>23.01</v>
      </c>
      <c r="I34" s="47">
        <f t="shared" si="1"/>
        <v>46.02</v>
      </c>
    </row>
    <row r="35" spans="1:12" x14ac:dyDescent="0.3">
      <c r="A35" s="43">
        <v>12</v>
      </c>
      <c r="B35" s="457" t="s">
        <v>175</v>
      </c>
      <c r="C35" s="458"/>
      <c r="D35" s="458"/>
      <c r="E35" s="458"/>
      <c r="F35" s="458"/>
      <c r="G35" s="106">
        <v>4</v>
      </c>
      <c r="H35" s="107">
        <v>29.47</v>
      </c>
      <c r="I35" s="47">
        <f t="shared" si="1"/>
        <v>117.88</v>
      </c>
    </row>
    <row r="36" spans="1:12" x14ac:dyDescent="0.3">
      <c r="A36" s="43">
        <v>13</v>
      </c>
      <c r="B36" s="457" t="s">
        <v>176</v>
      </c>
      <c r="C36" s="458"/>
      <c r="D36" s="458"/>
      <c r="E36" s="458"/>
      <c r="F36" s="458"/>
      <c r="G36" s="106">
        <v>1</v>
      </c>
      <c r="H36" s="107">
        <v>40.98</v>
      </c>
      <c r="I36" s="47">
        <f t="shared" si="1"/>
        <v>40.98</v>
      </c>
    </row>
    <row r="37" spans="1:12" x14ac:dyDescent="0.3">
      <c r="A37" s="43">
        <v>14</v>
      </c>
      <c r="B37" s="457" t="s">
        <v>177</v>
      </c>
      <c r="C37" s="458"/>
      <c r="D37" s="458"/>
      <c r="E37" s="458"/>
      <c r="F37" s="458"/>
      <c r="G37" s="106">
        <v>2</v>
      </c>
      <c r="H37" s="107">
        <v>66.61</v>
      </c>
      <c r="I37" s="47">
        <f>H37*G37</f>
        <v>133.22</v>
      </c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1036.4299999999998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155.46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1191.8899999999999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12</v>
      </c>
      <c r="H43" s="73">
        <v>450</v>
      </c>
      <c r="I43" s="50">
        <f>SUM(G43*H43)</f>
        <v>5400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2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2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12</v>
      </c>
      <c r="H46" s="74">
        <v>200</v>
      </c>
      <c r="I46" s="47">
        <f t="shared" si="2"/>
        <v>2400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2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2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7800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178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179</v>
      </c>
      <c r="C56" s="408"/>
      <c r="D56" s="409"/>
      <c r="E56" s="393">
        <v>1</v>
      </c>
      <c r="F56" s="394"/>
      <c r="G56" s="44">
        <v>9.1999999999999993</v>
      </c>
      <c r="H56" s="56">
        <v>5</v>
      </c>
      <c r="I56" s="47">
        <f>H56*G56</f>
        <v>46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46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9037.89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9037.89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B34:F34"/>
    <mergeCell ref="B35:F35"/>
    <mergeCell ref="B36:F36"/>
    <mergeCell ref="B29:F29"/>
    <mergeCell ref="B30:F30"/>
    <mergeCell ref="B31:F31"/>
    <mergeCell ref="B32:F32"/>
    <mergeCell ref="B33:F33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8:H38"/>
    <mergeCell ref="A39:H39"/>
    <mergeCell ref="A22:I22"/>
    <mergeCell ref="B23:E23"/>
    <mergeCell ref="A16:I16"/>
    <mergeCell ref="B17:D17"/>
    <mergeCell ref="B18:D18"/>
    <mergeCell ref="B19:D19"/>
    <mergeCell ref="B20:D20"/>
    <mergeCell ref="A21:H21"/>
    <mergeCell ref="B37:F37"/>
    <mergeCell ref="B24:F24"/>
    <mergeCell ref="B25:F25"/>
    <mergeCell ref="B26:F26"/>
    <mergeCell ref="B27:F27"/>
    <mergeCell ref="B28:F28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</sheetPr>
  <dimension ref="A1:W65"/>
  <sheetViews>
    <sheetView topLeftCell="A1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22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>
        <v>43626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s">
        <v>180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47399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181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182</v>
      </c>
      <c r="C24" s="405"/>
      <c r="D24" s="405"/>
      <c r="E24" s="405"/>
      <c r="F24" s="406"/>
      <c r="G24" s="104">
        <v>1</v>
      </c>
      <c r="H24" s="105">
        <v>300</v>
      </c>
      <c r="I24" s="47">
        <f>H24*G24</f>
        <v>300</v>
      </c>
    </row>
    <row r="25" spans="1:11" x14ac:dyDescent="0.3">
      <c r="A25" s="43">
        <v>2</v>
      </c>
      <c r="B25" s="407" t="s">
        <v>183</v>
      </c>
      <c r="C25" s="408"/>
      <c r="D25" s="408"/>
      <c r="E25" s="408"/>
      <c r="F25" s="409"/>
      <c r="G25" s="106">
        <v>1</v>
      </c>
      <c r="H25" s="105">
        <v>5936.47</v>
      </c>
      <c r="I25" s="47">
        <f>H25*G25</f>
        <v>5936.47</v>
      </c>
    </row>
    <row r="26" spans="1:11" x14ac:dyDescent="0.3">
      <c r="A26" s="43">
        <v>3</v>
      </c>
      <c r="B26" s="407" t="s">
        <v>184</v>
      </c>
      <c r="C26" s="408"/>
      <c r="D26" s="408"/>
      <c r="E26" s="408"/>
      <c r="F26" s="409"/>
      <c r="G26" s="106">
        <v>1</v>
      </c>
      <c r="H26" s="108">
        <v>2250</v>
      </c>
      <c r="I26" s="47">
        <f t="shared" ref="I26:I28" si="1">H26*G26</f>
        <v>2250</v>
      </c>
    </row>
    <row r="27" spans="1:11" x14ac:dyDescent="0.3">
      <c r="A27" s="43">
        <v>4</v>
      </c>
      <c r="B27" s="407" t="s">
        <v>185</v>
      </c>
      <c r="C27" s="408"/>
      <c r="D27" s="408"/>
      <c r="E27" s="408"/>
      <c r="F27" s="409"/>
      <c r="G27" s="106">
        <v>1</v>
      </c>
      <c r="H27" s="107">
        <v>2850</v>
      </c>
      <c r="I27" s="47">
        <f t="shared" si="1"/>
        <v>2850</v>
      </c>
    </row>
    <row r="28" spans="1:11" x14ac:dyDescent="0.3">
      <c r="A28" s="43">
        <v>5</v>
      </c>
      <c r="B28" s="407" t="s">
        <v>186</v>
      </c>
      <c r="C28" s="408"/>
      <c r="D28" s="408"/>
      <c r="E28" s="408"/>
      <c r="F28" s="409"/>
      <c r="G28" s="106">
        <v>1</v>
      </c>
      <c r="H28" s="107">
        <v>4840</v>
      </c>
      <c r="I28" s="47">
        <f t="shared" si="1"/>
        <v>4840</v>
      </c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23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23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23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23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23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111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</row>
    <row r="38" spans="1:23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16176.470000000001</v>
      </c>
      <c r="L38" s="111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</row>
    <row r="39" spans="1:23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2426.4699999999998</v>
      </c>
      <c r="L39" s="111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</row>
    <row r="40" spans="1:23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18602.940000000002</v>
      </c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</row>
    <row r="41" spans="1:23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</row>
    <row r="42" spans="1:23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</row>
    <row r="43" spans="1:23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69</v>
      </c>
      <c r="H43" s="73">
        <v>450</v>
      </c>
      <c r="I43" s="50">
        <f>SUM(G43*H43)</f>
        <v>31050</v>
      </c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</row>
    <row r="44" spans="1:23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2">SUM(G44*H44)</f>
        <v>0</v>
      </c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</row>
    <row r="45" spans="1:23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2"/>
        <v>0</v>
      </c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</row>
    <row r="46" spans="1:23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69</v>
      </c>
      <c r="H46" s="74">
        <v>200</v>
      </c>
      <c r="I46" s="47">
        <f t="shared" si="2"/>
        <v>13800</v>
      </c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</row>
    <row r="47" spans="1:23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2"/>
        <v>0</v>
      </c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</row>
    <row r="48" spans="1:23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2"/>
        <v>0</v>
      </c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</row>
    <row r="49" spans="1:23" x14ac:dyDescent="0.3">
      <c r="A49" s="43"/>
      <c r="B49" s="413"/>
      <c r="C49" s="414"/>
      <c r="D49" s="415"/>
      <c r="E49" s="51"/>
      <c r="F49" s="18"/>
      <c r="G49" s="18"/>
      <c r="H49" s="34"/>
      <c r="I49" s="47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</row>
    <row r="50" spans="1:23" x14ac:dyDescent="0.3">
      <c r="A50" s="32"/>
      <c r="B50" s="413"/>
      <c r="C50" s="414"/>
      <c r="D50" s="415"/>
      <c r="F50" s="18"/>
      <c r="G50" s="18"/>
      <c r="H50" s="34"/>
      <c r="I50" s="47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</row>
    <row r="51" spans="1:23" x14ac:dyDescent="0.3">
      <c r="A51" s="52"/>
      <c r="B51" s="442"/>
      <c r="C51" s="443"/>
      <c r="D51" s="444"/>
      <c r="E51" s="20"/>
      <c r="F51" s="21"/>
      <c r="G51" s="18"/>
      <c r="H51" s="36"/>
      <c r="I51" s="47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</row>
    <row r="52" spans="1:23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44850</v>
      </c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</row>
    <row r="53" spans="1:23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</row>
    <row r="54" spans="1:23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</row>
    <row r="55" spans="1:23" x14ac:dyDescent="0.3">
      <c r="A55" s="43">
        <v>1</v>
      </c>
      <c r="B55" s="404" t="s">
        <v>187</v>
      </c>
      <c r="C55" s="405"/>
      <c r="D55" s="406"/>
      <c r="E55" s="424"/>
      <c r="F55" s="426"/>
      <c r="G55" s="44"/>
      <c r="H55" s="56"/>
      <c r="I55" s="47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</row>
    <row r="56" spans="1:23" x14ac:dyDescent="0.3">
      <c r="A56" s="43"/>
      <c r="B56" s="407" t="s">
        <v>188</v>
      </c>
      <c r="C56" s="408"/>
      <c r="D56" s="409"/>
      <c r="E56" s="393">
        <v>6</v>
      </c>
      <c r="F56" s="394"/>
      <c r="G56" s="113">
        <v>61.2</v>
      </c>
      <c r="H56" s="56">
        <v>5</v>
      </c>
      <c r="I56" s="47">
        <f>H56*G56</f>
        <v>306</v>
      </c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</row>
    <row r="57" spans="1:23" x14ac:dyDescent="0.3">
      <c r="A57" s="57"/>
      <c r="B57" s="410"/>
      <c r="C57" s="411"/>
      <c r="D57" s="412"/>
      <c r="E57" s="427"/>
      <c r="F57" s="429"/>
      <c r="G57" s="44"/>
      <c r="H57" s="56"/>
      <c r="I57" s="47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</row>
    <row r="58" spans="1:23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306</v>
      </c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</row>
    <row r="59" spans="1:23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12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</row>
    <row r="60" spans="1:23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63758.94</v>
      </c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</row>
    <row r="61" spans="1:23" x14ac:dyDescent="0.3">
      <c r="A61" s="439"/>
      <c r="B61" s="440"/>
      <c r="C61" s="440"/>
      <c r="D61" s="440"/>
      <c r="E61" s="440"/>
      <c r="F61" s="18"/>
      <c r="G61" s="66"/>
      <c r="H61" s="67"/>
      <c r="I61" s="68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</row>
    <row r="62" spans="1:23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63758.94</v>
      </c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</row>
    <row r="63" spans="1:23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</row>
    <row r="64" spans="1:23" x14ac:dyDescent="0.3"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</row>
    <row r="65" spans="1:23" x14ac:dyDescent="0.3">
      <c r="A65" s="15"/>
      <c r="B65" s="15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70C0"/>
  </sheetPr>
  <dimension ref="A1:M65"/>
  <sheetViews>
    <sheetView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23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>
        <v>43627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s">
        <v>189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47510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190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191</v>
      </c>
      <c r="C24" s="405"/>
      <c r="D24" s="405"/>
      <c r="E24" s="405"/>
      <c r="F24" s="406"/>
      <c r="G24" s="109">
        <v>1</v>
      </c>
      <c r="H24" s="100">
        <v>182.56</v>
      </c>
      <c r="I24" s="47">
        <f>H24*G24</f>
        <v>182.56</v>
      </c>
    </row>
    <row r="25" spans="1:11" x14ac:dyDescent="0.3">
      <c r="A25" s="43">
        <v>2</v>
      </c>
      <c r="B25" s="407" t="s">
        <v>192</v>
      </c>
      <c r="C25" s="408"/>
      <c r="D25" s="408"/>
      <c r="E25" s="408"/>
      <c r="F25" s="409"/>
      <c r="G25" s="106">
        <v>1</v>
      </c>
      <c r="H25" s="100">
        <v>227.5</v>
      </c>
      <c r="I25" s="47">
        <f>H25*G25</f>
        <v>227.5</v>
      </c>
    </row>
    <row r="26" spans="1:11" x14ac:dyDescent="0.3">
      <c r="A26" s="43">
        <v>3</v>
      </c>
      <c r="B26" s="407" t="s">
        <v>193</v>
      </c>
      <c r="C26" s="408"/>
      <c r="D26" s="408"/>
      <c r="E26" s="408"/>
      <c r="F26" s="409"/>
      <c r="G26" s="110">
        <v>2</v>
      </c>
      <c r="H26" s="46">
        <v>1504.35</v>
      </c>
      <c r="I26" s="47">
        <f t="shared" ref="I26:I28" si="1">H26*G26</f>
        <v>3008.7</v>
      </c>
    </row>
    <row r="27" spans="1:11" x14ac:dyDescent="0.3">
      <c r="A27" s="43">
        <v>4</v>
      </c>
      <c r="B27" s="407" t="s">
        <v>194</v>
      </c>
      <c r="C27" s="408"/>
      <c r="D27" s="408"/>
      <c r="E27" s="408"/>
      <c r="F27" s="409"/>
      <c r="G27" s="110">
        <v>1</v>
      </c>
      <c r="H27" s="46">
        <v>418</v>
      </c>
      <c r="I27" s="47">
        <f t="shared" si="1"/>
        <v>418</v>
      </c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>
        <f t="shared" si="1"/>
        <v>0</v>
      </c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3836.7599999999998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575.51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4412.2699999999995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4</v>
      </c>
      <c r="H43" s="73">
        <v>450</v>
      </c>
      <c r="I43" s="50">
        <f>SUM(G43*H43)</f>
        <v>1800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2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2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4</v>
      </c>
      <c r="H46" s="74">
        <v>200</v>
      </c>
      <c r="I46" s="47">
        <f t="shared" si="2"/>
        <v>800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2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2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2600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195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196</v>
      </c>
      <c r="C56" s="408"/>
      <c r="D56" s="409"/>
      <c r="E56" s="393">
        <v>1</v>
      </c>
      <c r="F56" s="394"/>
      <c r="G56" s="44">
        <v>27.6</v>
      </c>
      <c r="H56" s="56">
        <v>5</v>
      </c>
      <c r="I56" s="47">
        <f>H56*G56</f>
        <v>138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138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7150.2699999999995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7150.2699999999995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</sheetPr>
  <dimension ref="A1:M65"/>
  <sheetViews>
    <sheetView topLeftCell="A4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24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>
        <v>43637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s">
        <v>102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49026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197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198</v>
      </c>
      <c r="C24" s="405"/>
      <c r="D24" s="405"/>
      <c r="E24" s="405"/>
      <c r="F24" s="406"/>
      <c r="G24" s="109">
        <v>2</v>
      </c>
      <c r="H24" s="100">
        <v>2015</v>
      </c>
      <c r="I24" s="47">
        <f>H24*G24</f>
        <v>4030</v>
      </c>
    </row>
    <row r="25" spans="1:11" x14ac:dyDescent="0.3">
      <c r="A25" s="43"/>
      <c r="B25" s="407"/>
      <c r="C25" s="408"/>
      <c r="D25" s="408"/>
      <c r="E25" s="408"/>
      <c r="F25" s="409"/>
      <c r="G25" s="106"/>
      <c r="H25" s="100"/>
      <c r="I25" s="47"/>
    </row>
    <row r="26" spans="1:11" x14ac:dyDescent="0.3">
      <c r="A26" s="43"/>
      <c r="B26" s="407"/>
      <c r="C26" s="408"/>
      <c r="D26" s="408"/>
      <c r="E26" s="408"/>
      <c r="F26" s="409"/>
      <c r="G26" s="110"/>
      <c r="H26" s="46"/>
      <c r="I26" s="47"/>
    </row>
    <row r="27" spans="1:11" x14ac:dyDescent="0.3">
      <c r="A27" s="43"/>
      <c r="B27" s="407"/>
      <c r="C27" s="408"/>
      <c r="D27" s="408"/>
      <c r="E27" s="408"/>
      <c r="F27" s="409"/>
      <c r="G27" s="110"/>
      <c r="H27" s="46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4030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604.5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4634.5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1.5</v>
      </c>
      <c r="H43" s="73">
        <v>450</v>
      </c>
      <c r="I43" s="50">
        <f>SUM(G43*H43)</f>
        <v>675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1.5</v>
      </c>
      <c r="H46" s="74">
        <v>200</v>
      </c>
      <c r="I46" s="47">
        <f t="shared" si="1"/>
        <v>300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975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195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199</v>
      </c>
      <c r="C56" s="408"/>
      <c r="D56" s="409"/>
      <c r="E56" s="393">
        <v>1</v>
      </c>
      <c r="F56" s="394"/>
      <c r="G56" s="44">
        <v>24</v>
      </c>
      <c r="H56" s="56">
        <v>5</v>
      </c>
      <c r="I56" s="47">
        <f>H56*G56</f>
        <v>120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120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5729.5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5729.5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70C0"/>
  </sheetPr>
  <dimension ref="A1:M65"/>
  <sheetViews>
    <sheetView topLeftCell="A13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25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>
        <v>43657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s">
        <v>87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51247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200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201</v>
      </c>
      <c r="C24" s="405"/>
      <c r="D24" s="405"/>
      <c r="E24" s="405"/>
      <c r="F24" s="406"/>
      <c r="G24" s="104">
        <v>1</v>
      </c>
      <c r="H24" s="100">
        <v>384.77</v>
      </c>
      <c r="I24" s="47">
        <f>H24*G24</f>
        <v>384.77</v>
      </c>
    </row>
    <row r="25" spans="1:11" x14ac:dyDescent="0.3">
      <c r="A25" s="43">
        <v>2</v>
      </c>
      <c r="B25" s="407" t="s">
        <v>202</v>
      </c>
      <c r="C25" s="408"/>
      <c r="D25" s="408"/>
      <c r="E25" s="408"/>
      <c r="F25" s="408"/>
      <c r="G25" s="106">
        <v>6</v>
      </c>
      <c r="H25" s="105">
        <v>40.46</v>
      </c>
      <c r="I25" s="47">
        <f>H25*G25</f>
        <v>242.76</v>
      </c>
    </row>
    <row r="26" spans="1:11" x14ac:dyDescent="0.3">
      <c r="A26" s="43"/>
      <c r="B26" s="407"/>
      <c r="C26" s="408"/>
      <c r="D26" s="408"/>
      <c r="E26" s="408"/>
      <c r="F26" s="409"/>
      <c r="G26" s="110"/>
      <c r="H26" s="46"/>
      <c r="I26" s="47"/>
    </row>
    <row r="27" spans="1:11" x14ac:dyDescent="0.3">
      <c r="A27" s="43"/>
      <c r="B27" s="407"/>
      <c r="C27" s="408"/>
      <c r="D27" s="408"/>
      <c r="E27" s="408"/>
      <c r="F27" s="409"/>
      <c r="G27" s="110"/>
      <c r="H27" s="46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627.53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94.13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721.66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5</v>
      </c>
      <c r="H43" s="73">
        <v>450</v>
      </c>
      <c r="I43" s="50">
        <f>SUM(G43*H43)</f>
        <v>2250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5</v>
      </c>
      <c r="H46" s="74">
        <v>200</v>
      </c>
      <c r="I46" s="47">
        <f t="shared" si="1"/>
        <v>1000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3250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195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203</v>
      </c>
      <c r="C56" s="408"/>
      <c r="D56" s="409"/>
      <c r="E56" s="393">
        <v>1</v>
      </c>
      <c r="F56" s="394"/>
      <c r="G56" s="44">
        <v>50.2</v>
      </c>
      <c r="H56" s="56">
        <v>5</v>
      </c>
      <c r="I56" s="47">
        <f>H56*G56</f>
        <v>251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251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4222.66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4222.66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</sheetPr>
  <dimension ref="A1:M65"/>
  <sheetViews>
    <sheetView topLeftCell="A46" workbookViewId="0">
      <selection activeCell="B55" sqref="B55:D5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26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>
        <v>43670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s">
        <v>102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52530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204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205</v>
      </c>
      <c r="C24" s="405"/>
      <c r="D24" s="405"/>
      <c r="E24" s="405"/>
      <c r="F24" s="406"/>
      <c r="G24" s="104">
        <v>1</v>
      </c>
      <c r="H24" s="100">
        <v>78</v>
      </c>
      <c r="I24" s="47">
        <f>H24*G24</f>
        <v>78</v>
      </c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10"/>
      <c r="H26" s="46"/>
      <c r="I26" s="47"/>
    </row>
    <row r="27" spans="1:11" x14ac:dyDescent="0.3">
      <c r="A27" s="43"/>
      <c r="B27" s="407"/>
      <c r="C27" s="408"/>
      <c r="D27" s="408"/>
      <c r="E27" s="408"/>
      <c r="F27" s="409"/>
      <c r="G27" s="110"/>
      <c r="H27" s="46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78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11.7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89.7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4</v>
      </c>
      <c r="H43" s="73">
        <v>450</v>
      </c>
      <c r="I43" s="50">
        <f>SUM(G43*H43)</f>
        <v>1800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4</v>
      </c>
      <c r="H46" s="74">
        <v>200</v>
      </c>
      <c r="I46" s="47">
        <f t="shared" si="1"/>
        <v>800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2600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195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199</v>
      </c>
      <c r="C56" s="408"/>
      <c r="D56" s="409"/>
      <c r="E56" s="393">
        <v>1</v>
      </c>
      <c r="F56" s="394"/>
      <c r="G56" s="44">
        <v>16.8</v>
      </c>
      <c r="H56" s="56">
        <v>5</v>
      </c>
      <c r="I56" s="47">
        <f>H56*G56</f>
        <v>84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84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2773.7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2773.7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FF00"/>
  </sheetPr>
  <dimension ref="A1:M65"/>
  <sheetViews>
    <sheetView topLeftCell="A22" zoomScaleNormal="100" workbookViewId="0">
      <selection activeCell="M45" sqref="M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27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206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207</v>
      </c>
      <c r="C24" s="405"/>
      <c r="D24" s="405"/>
      <c r="E24" s="405"/>
      <c r="F24" s="406"/>
      <c r="G24" s="104">
        <v>1</v>
      </c>
      <c r="H24" s="100">
        <v>257.24</v>
      </c>
      <c r="I24" s="47">
        <f>H24*G24</f>
        <v>257.24</v>
      </c>
    </row>
    <row r="25" spans="1:11" x14ac:dyDescent="0.3">
      <c r="A25" s="43">
        <v>2</v>
      </c>
      <c r="B25" s="407" t="s">
        <v>208</v>
      </c>
      <c r="C25" s="408"/>
      <c r="D25" s="408"/>
      <c r="E25" s="408"/>
      <c r="F25" s="408"/>
      <c r="G25" s="106">
        <v>1</v>
      </c>
      <c r="H25" s="105">
        <v>150</v>
      </c>
      <c r="I25" s="47">
        <f>H25*G25</f>
        <v>150</v>
      </c>
    </row>
    <row r="26" spans="1:11" x14ac:dyDescent="0.3">
      <c r="A26" s="43">
        <v>3</v>
      </c>
      <c r="B26" s="407" t="s">
        <v>209</v>
      </c>
      <c r="C26" s="408"/>
      <c r="D26" s="408"/>
      <c r="E26" s="408"/>
      <c r="F26" s="409"/>
      <c r="G26" s="106">
        <v>1</v>
      </c>
      <c r="H26" s="105">
        <v>220</v>
      </c>
      <c r="I26" s="47">
        <f t="shared" ref="I26:I27" si="1">H26*G26</f>
        <v>220</v>
      </c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>
        <f t="shared" si="1"/>
        <v>0</v>
      </c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627.24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94.09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721.33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>
        <v>4.5</v>
      </c>
      <c r="H44" s="74">
        <v>350</v>
      </c>
      <c r="I44" s="47">
        <f t="shared" ref="I44:I48" si="2">SUM(G44*H44)</f>
        <v>1575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2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4.5</v>
      </c>
      <c r="H46" s="74">
        <v>200</v>
      </c>
      <c r="I46" s="47">
        <f t="shared" si="2"/>
        <v>900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2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2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2475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210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2</v>
      </c>
      <c r="F56" s="394"/>
      <c r="G56" s="44">
        <v>20.8</v>
      </c>
      <c r="H56" s="56">
        <v>5</v>
      </c>
      <c r="I56" s="47">
        <f>H56*G56</f>
        <v>104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104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3300.33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3300.33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28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212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213</v>
      </c>
      <c r="C24" s="405"/>
      <c r="D24" s="405"/>
      <c r="E24" s="405"/>
      <c r="F24" s="406"/>
      <c r="G24" s="104">
        <v>1</v>
      </c>
      <c r="H24" s="100">
        <v>240.46</v>
      </c>
      <c r="I24" s="47">
        <f>H24*G24</f>
        <v>240.46</v>
      </c>
    </row>
    <row r="25" spans="1:11" x14ac:dyDescent="0.3">
      <c r="A25" s="43">
        <v>2</v>
      </c>
      <c r="B25" s="407" t="s">
        <v>214</v>
      </c>
      <c r="C25" s="408"/>
      <c r="D25" s="408"/>
      <c r="E25" s="408"/>
      <c r="F25" s="408"/>
      <c r="G25" s="106">
        <v>1</v>
      </c>
      <c r="H25" s="105">
        <v>182.1</v>
      </c>
      <c r="I25" s="47">
        <f>H25*G25</f>
        <v>182.1</v>
      </c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422.56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63.38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485.94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>
        <v>3.5</v>
      </c>
      <c r="H44" s="74">
        <v>350</v>
      </c>
      <c r="I44" s="47">
        <f t="shared" ref="I44:I48" si="1">SUM(G44*H44)</f>
        <v>1225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3.5</v>
      </c>
      <c r="H46" s="74">
        <v>200</v>
      </c>
      <c r="I46" s="47">
        <f t="shared" si="1"/>
        <v>700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1925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215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29.2</v>
      </c>
      <c r="H56" s="56">
        <v>5</v>
      </c>
      <c r="I56" s="47">
        <f>H56*G56</f>
        <v>146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146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2556.94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2556.94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4.4" x14ac:dyDescent="0.3"/>
  <cols>
    <col min="1" max="1" width="12" bestFit="1" customWidth="1"/>
    <col min="4" max="4" width="25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29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216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217</v>
      </c>
      <c r="C24" s="405"/>
      <c r="D24" s="405"/>
      <c r="E24" s="405"/>
      <c r="F24" s="406"/>
      <c r="G24" s="104">
        <v>2</v>
      </c>
      <c r="H24" s="100">
        <v>2282</v>
      </c>
      <c r="I24" s="47">
        <f>H24*G24</f>
        <v>4564</v>
      </c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4564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684.6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5248.6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>
        <v>2</v>
      </c>
      <c r="H45" s="74">
        <v>300</v>
      </c>
      <c r="I45" s="47">
        <f t="shared" si="1"/>
        <v>600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2</v>
      </c>
      <c r="H46" s="74">
        <v>200</v>
      </c>
      <c r="I46" s="47">
        <f t="shared" si="1"/>
        <v>400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1000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218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3.8</v>
      </c>
      <c r="H56" s="56">
        <v>5</v>
      </c>
      <c r="I56" s="47">
        <f>H56*G56</f>
        <v>19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19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6267.6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6267.6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4.4" x14ac:dyDescent="0.3"/>
  <cols>
    <col min="1" max="1" width="12" bestFit="1" customWidth="1"/>
    <col min="4" max="4" width="25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30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219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220</v>
      </c>
      <c r="C24" s="405"/>
      <c r="D24" s="405"/>
      <c r="E24" s="405"/>
      <c r="F24" s="406"/>
      <c r="G24" s="104">
        <v>2</v>
      </c>
      <c r="H24" s="100">
        <v>2789</v>
      </c>
      <c r="I24" s="47">
        <f>H24*G24</f>
        <v>5578</v>
      </c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5578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836.7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6414.7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>
        <v>2</v>
      </c>
      <c r="H45" s="74">
        <v>300</v>
      </c>
      <c r="I45" s="47">
        <f t="shared" si="1"/>
        <v>600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2</v>
      </c>
      <c r="H46" s="74">
        <v>200</v>
      </c>
      <c r="I46" s="47">
        <f t="shared" si="1"/>
        <v>400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1000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221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12.2</v>
      </c>
      <c r="H56" s="56">
        <v>5</v>
      </c>
      <c r="I56" s="47">
        <f>H56*G56</f>
        <v>61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61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7475.7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7475.7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4.4" x14ac:dyDescent="0.3"/>
  <cols>
    <col min="1" max="1" width="12" bestFit="1" customWidth="1"/>
    <col min="4" max="4" width="25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31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222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223</v>
      </c>
      <c r="C24" s="405"/>
      <c r="D24" s="405"/>
      <c r="E24" s="405"/>
      <c r="F24" s="406"/>
      <c r="G24" s="104">
        <v>1</v>
      </c>
      <c r="H24" s="100">
        <v>1984.8</v>
      </c>
      <c r="I24" s="47">
        <f>H24*G24</f>
        <v>1984.8</v>
      </c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1984.8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297.72000000000003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2282.52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2</v>
      </c>
      <c r="H43" s="73">
        <v>450</v>
      </c>
      <c r="I43" s="50">
        <f>SUM(G43*H43)</f>
        <v>900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2</v>
      </c>
      <c r="H46" s="74">
        <v>200</v>
      </c>
      <c r="I46" s="47">
        <f t="shared" si="1"/>
        <v>400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1300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224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11.6</v>
      </c>
      <c r="H56" s="56">
        <v>5</v>
      </c>
      <c r="I56" s="47">
        <f>H56*G56</f>
        <v>58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58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3640.52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3640.52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FF00"/>
  </sheetPr>
  <dimension ref="A1:M65"/>
  <sheetViews>
    <sheetView topLeftCell="A25" workbookViewId="0">
      <selection activeCell="M45" sqref="M45"/>
    </sheetView>
  </sheetViews>
  <sheetFormatPr defaultRowHeight="14.4" x14ac:dyDescent="0.3"/>
  <cols>
    <col min="1" max="1" width="12" bestFit="1" customWidth="1"/>
    <col min="4" max="4" width="21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32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225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/>
      <c r="B24" s="404"/>
      <c r="C24" s="405"/>
      <c r="D24" s="405"/>
      <c r="E24" s="405"/>
      <c r="F24" s="406"/>
      <c r="G24" s="104"/>
      <c r="H24" s="100"/>
      <c r="I24" s="47"/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0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0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0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2</v>
      </c>
      <c r="H43" s="73">
        <v>450</v>
      </c>
      <c r="I43" s="50">
        <f>SUM(G43*H43)</f>
        <v>900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2</v>
      </c>
      <c r="H46" s="74">
        <v>200</v>
      </c>
      <c r="I46" s="47">
        <f t="shared" si="1"/>
        <v>400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1300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226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90.2</v>
      </c>
      <c r="H56" s="56">
        <v>5</v>
      </c>
      <c r="I56" s="47">
        <f>H56*G56</f>
        <v>451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451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1751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1751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33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227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228</v>
      </c>
      <c r="C24" s="405"/>
      <c r="D24" s="405"/>
      <c r="E24" s="405"/>
      <c r="F24" s="406"/>
      <c r="G24" s="104">
        <v>1</v>
      </c>
      <c r="H24" s="100">
        <v>153.18</v>
      </c>
      <c r="I24" s="47">
        <f>H24*G24</f>
        <v>153.18</v>
      </c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153.18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22.98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176.16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4</v>
      </c>
      <c r="H43" s="73">
        <v>450</v>
      </c>
      <c r="I43" s="50">
        <f>SUM(G43*H43)</f>
        <v>1800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4</v>
      </c>
      <c r="H46" s="74">
        <v>200</v>
      </c>
      <c r="I46" s="47">
        <f t="shared" si="1"/>
        <v>800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2600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229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47.6</v>
      </c>
      <c r="H56" s="56">
        <v>5</v>
      </c>
      <c r="I56" s="47">
        <f>H56*G56</f>
        <v>238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238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3014.16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3014.16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FF00"/>
  </sheetPr>
  <dimension ref="A1:M65"/>
  <sheetViews>
    <sheetView topLeftCell="A25" workbookViewId="0">
      <selection activeCell="L32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34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230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231</v>
      </c>
      <c r="C24" s="405"/>
      <c r="D24" s="405"/>
      <c r="E24" s="405"/>
      <c r="F24" s="406"/>
      <c r="G24" s="104">
        <v>1</v>
      </c>
      <c r="H24" s="100">
        <v>2282</v>
      </c>
      <c r="I24" s="47">
        <f>H24*G24</f>
        <v>2282</v>
      </c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2282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342.3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2624.3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>
        <v>2</v>
      </c>
      <c r="H45" s="74">
        <v>300</v>
      </c>
      <c r="I45" s="47">
        <f t="shared" si="1"/>
        <v>600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2</v>
      </c>
      <c r="H46" s="74">
        <v>200</v>
      </c>
      <c r="I46" s="47">
        <f t="shared" si="1"/>
        <v>400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1000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232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78.2</v>
      </c>
      <c r="H56" s="56">
        <v>5</v>
      </c>
      <c r="I56" s="47">
        <f>H56*G56</f>
        <v>391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391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4015.3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4015.3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65"/>
  <sheetViews>
    <sheetView topLeftCell="A19" zoomScale="70" zoomScaleNormal="70" workbookViewId="0">
      <selection activeCell="M59" sqref="M5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35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233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/>
      <c r="B24" s="404"/>
      <c r="C24" s="405"/>
      <c r="D24" s="405"/>
      <c r="E24" s="405"/>
      <c r="F24" s="406"/>
      <c r="G24" s="104"/>
      <c r="H24" s="100"/>
      <c r="I24" s="47"/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0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0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0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>
        <v>1.5</v>
      </c>
      <c r="H43" s="73">
        <v>450</v>
      </c>
      <c r="I43" s="50">
        <f>SUM(G43*H43)</f>
        <v>675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1.5</v>
      </c>
      <c r="H46" s="74">
        <v>200</v>
      </c>
      <c r="I46" s="47">
        <f t="shared" si="1"/>
        <v>300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975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234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50.2</v>
      </c>
      <c r="H56" s="56">
        <v>5</v>
      </c>
      <c r="I56" s="47">
        <f>H56*G56</f>
        <v>251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251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1226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1226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M65"/>
  <sheetViews>
    <sheetView topLeftCell="A11" zoomScale="70" zoomScaleNormal="70" workbookViewId="0">
      <selection activeCell="M59" sqref="M5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36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235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/>
      <c r="B24" s="404"/>
      <c r="C24" s="405"/>
      <c r="D24" s="405"/>
      <c r="E24" s="405"/>
      <c r="F24" s="406"/>
      <c r="G24" s="104"/>
      <c r="H24" s="100"/>
      <c r="I24" s="47"/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0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0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0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114">
        <v>0</v>
      </c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114">
        <v>3.5</v>
      </c>
      <c r="H45" s="74">
        <v>300</v>
      </c>
      <c r="I45" s="47">
        <f t="shared" si="1"/>
        <v>1050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3.5</v>
      </c>
      <c r="H46" s="74">
        <v>200</v>
      </c>
      <c r="I46" s="47">
        <f t="shared" si="1"/>
        <v>700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115">
        <f>SUM(I43:I51)</f>
        <v>1750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236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80</v>
      </c>
      <c r="H56" s="56">
        <v>5</v>
      </c>
      <c r="I56" s="47">
        <f>H56*G56</f>
        <v>400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400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2150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2150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65"/>
  <sheetViews>
    <sheetView topLeftCell="A25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37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237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>
        <v>1</v>
      </c>
      <c r="B24" s="404" t="s">
        <v>238</v>
      </c>
      <c r="C24" s="405"/>
      <c r="D24" s="405"/>
      <c r="E24" s="405"/>
      <c r="F24" s="406"/>
      <c r="G24" s="104">
        <v>2</v>
      </c>
      <c r="H24" s="100">
        <v>22</v>
      </c>
      <c r="I24" s="47">
        <f>H24*G24</f>
        <v>44</v>
      </c>
    </row>
    <row r="25" spans="1:11" x14ac:dyDescent="0.3">
      <c r="A25" s="43">
        <v>2</v>
      </c>
      <c r="B25" s="407" t="s">
        <v>239</v>
      </c>
      <c r="C25" s="408"/>
      <c r="D25" s="408"/>
      <c r="E25" s="408"/>
      <c r="F25" s="408"/>
      <c r="G25" s="106">
        <v>3</v>
      </c>
      <c r="H25" s="105">
        <v>12.8</v>
      </c>
      <c r="I25" s="47">
        <f>H25*G25</f>
        <v>38.400000000000006</v>
      </c>
    </row>
    <row r="26" spans="1:11" x14ac:dyDescent="0.3">
      <c r="A26" s="43">
        <v>3</v>
      </c>
      <c r="B26" s="407" t="s">
        <v>239</v>
      </c>
      <c r="C26" s="408"/>
      <c r="D26" s="408"/>
      <c r="E26" s="408"/>
      <c r="F26" s="408"/>
      <c r="G26" s="106">
        <v>3</v>
      </c>
      <c r="H26" s="105">
        <v>12.8</v>
      </c>
      <c r="I26" s="47">
        <f t="shared" ref="I26:I30" si="1">H26*G26</f>
        <v>38.400000000000006</v>
      </c>
    </row>
    <row r="27" spans="1:11" x14ac:dyDescent="0.3">
      <c r="A27" s="43">
        <v>4</v>
      </c>
      <c r="B27" s="407" t="s">
        <v>240</v>
      </c>
      <c r="C27" s="408"/>
      <c r="D27" s="408"/>
      <c r="E27" s="408"/>
      <c r="F27" s="409"/>
      <c r="G27" s="106">
        <v>2</v>
      </c>
      <c r="H27" s="105">
        <v>16.600000000000001</v>
      </c>
      <c r="I27" s="47">
        <f t="shared" si="1"/>
        <v>33.200000000000003</v>
      </c>
    </row>
    <row r="28" spans="1:11" x14ac:dyDescent="0.3">
      <c r="A28" s="43">
        <v>5</v>
      </c>
      <c r="B28" s="407" t="s">
        <v>241</v>
      </c>
      <c r="C28" s="408"/>
      <c r="D28" s="408"/>
      <c r="E28" s="408"/>
      <c r="F28" s="409"/>
      <c r="G28" s="106">
        <v>2</v>
      </c>
      <c r="H28" s="105">
        <v>16.600000000000001</v>
      </c>
      <c r="I28" s="47">
        <f t="shared" si="1"/>
        <v>33.200000000000003</v>
      </c>
    </row>
    <row r="29" spans="1:11" x14ac:dyDescent="0.3">
      <c r="A29" s="43">
        <v>6</v>
      </c>
      <c r="B29" s="457" t="s">
        <v>242</v>
      </c>
      <c r="C29" s="458"/>
      <c r="D29" s="458"/>
      <c r="E29" s="458"/>
      <c r="F29" s="458"/>
      <c r="G29" s="106">
        <v>2</v>
      </c>
      <c r="H29" s="105">
        <v>37</v>
      </c>
      <c r="I29" s="47">
        <f t="shared" si="1"/>
        <v>74</v>
      </c>
    </row>
    <row r="30" spans="1:11" x14ac:dyDescent="0.3">
      <c r="A30" s="43">
        <v>7</v>
      </c>
      <c r="B30" s="457" t="s">
        <v>243</v>
      </c>
      <c r="C30" s="458"/>
      <c r="D30" s="458"/>
      <c r="E30" s="458"/>
      <c r="F30" s="458"/>
      <c r="G30" s="106">
        <v>1</v>
      </c>
      <c r="H30" s="105">
        <v>4680</v>
      </c>
      <c r="I30" s="47">
        <f t="shared" si="1"/>
        <v>4680</v>
      </c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4941.2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741.18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5682.38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2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>
        <v>18.5</v>
      </c>
      <c r="H45" s="74">
        <v>300</v>
      </c>
      <c r="I45" s="47">
        <f t="shared" si="2"/>
        <v>5550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18.5</v>
      </c>
      <c r="H46" s="74">
        <v>200</v>
      </c>
      <c r="I46" s="47">
        <f t="shared" si="2"/>
        <v>3700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2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2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9250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244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24.4</v>
      </c>
      <c r="H56" s="56">
        <v>5</v>
      </c>
      <c r="I56" s="47">
        <f>H56*G56</f>
        <v>122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122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15054.380000000001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15054.380000000001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4:F24"/>
    <mergeCell ref="B25:F25"/>
    <mergeCell ref="B26:F26"/>
    <mergeCell ref="B23:F2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M65"/>
  <sheetViews>
    <sheetView topLeftCell="A34" workbookViewId="0">
      <selection activeCell="F51" sqref="F51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38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245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/>
      <c r="B24" s="404"/>
      <c r="C24" s="405"/>
      <c r="D24" s="405"/>
      <c r="E24" s="405"/>
      <c r="F24" s="406"/>
      <c r="G24" s="104"/>
      <c r="H24" s="100"/>
      <c r="I24" s="47"/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7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7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0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0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0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114">
        <v>0</v>
      </c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114">
        <v>2</v>
      </c>
      <c r="H45" s="74">
        <v>300</v>
      </c>
      <c r="I45" s="47">
        <f t="shared" si="1"/>
        <v>600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2</v>
      </c>
      <c r="H46" s="74">
        <v>200</v>
      </c>
      <c r="I46" s="47">
        <f t="shared" si="1"/>
        <v>400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115">
        <f>SUM(I43:I51)</f>
        <v>1000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246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82</v>
      </c>
      <c r="H56" s="56">
        <v>5</v>
      </c>
      <c r="I56" s="47">
        <f>H56*G56</f>
        <v>410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410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1410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1410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M65"/>
  <sheetViews>
    <sheetView topLeftCell="A7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247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/>
      <c r="B24" s="404"/>
      <c r="C24" s="405"/>
      <c r="D24" s="405"/>
      <c r="E24" s="405"/>
      <c r="F24" s="406"/>
      <c r="G24" s="104"/>
      <c r="H24" s="100"/>
      <c r="I24" s="47"/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5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0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0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0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>
        <v>1</v>
      </c>
      <c r="H45" s="74">
        <v>300</v>
      </c>
      <c r="I45" s="47">
        <f t="shared" si="1"/>
        <v>300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1</v>
      </c>
      <c r="H46" s="74">
        <v>200</v>
      </c>
      <c r="I46" s="47">
        <f t="shared" si="1"/>
        <v>200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393"/>
      <c r="F49" s="394"/>
      <c r="G49" s="18"/>
      <c r="H49" s="34"/>
      <c r="I49" s="47"/>
    </row>
    <row r="50" spans="1:12" x14ac:dyDescent="0.3">
      <c r="A50" s="32"/>
      <c r="B50" s="413"/>
      <c r="C50" s="414"/>
      <c r="D50" s="415"/>
      <c r="E50" s="393"/>
      <c r="F50" s="394"/>
      <c r="G50" s="18"/>
      <c r="H50" s="34"/>
      <c r="I50" s="47"/>
    </row>
    <row r="51" spans="1:12" x14ac:dyDescent="0.3">
      <c r="A51" s="52"/>
      <c r="B51" s="442"/>
      <c r="C51" s="443"/>
      <c r="D51" s="444"/>
      <c r="E51" s="427"/>
      <c r="F51" s="429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500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210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11.8</v>
      </c>
      <c r="H56" s="56">
        <v>5</v>
      </c>
      <c r="I56" s="47">
        <f>H56*G56</f>
        <v>59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59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559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559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9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E49:F49"/>
    <mergeCell ref="E50:F50"/>
    <mergeCell ref="E51:F51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M65"/>
  <sheetViews>
    <sheetView topLeftCell="A13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888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248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/>
      <c r="B24" s="404"/>
      <c r="C24" s="405"/>
      <c r="D24" s="405"/>
      <c r="E24" s="405"/>
      <c r="F24" s="406"/>
      <c r="G24" s="104"/>
      <c r="H24" s="100"/>
      <c r="I24" s="47"/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5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0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0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0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>
        <v>1</v>
      </c>
      <c r="H45" s="74">
        <v>300</v>
      </c>
      <c r="I45" s="47">
        <f t="shared" si="1"/>
        <v>300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1</v>
      </c>
      <c r="H46" s="74">
        <v>200</v>
      </c>
      <c r="I46" s="47">
        <f t="shared" si="1"/>
        <v>200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500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249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33.200000000000003</v>
      </c>
      <c r="H56" s="56">
        <v>5</v>
      </c>
      <c r="I56" s="47">
        <f>H56*G56</f>
        <v>166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166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666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666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M65"/>
  <sheetViews>
    <sheetView topLeftCell="A37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03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D11" s="103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1007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430" t="s">
        <v>248</v>
      </c>
      <c r="B15" s="431"/>
      <c r="C15" s="431"/>
      <c r="D15" s="431"/>
      <c r="E15" s="431"/>
      <c r="F15" s="431"/>
      <c r="G15" s="431"/>
      <c r="H15" s="431"/>
      <c r="I15" s="432"/>
    </row>
    <row r="16" spans="1:13" ht="15" thickBot="1" x14ac:dyDescent="0.35">
      <c r="A16" s="433" t="s">
        <v>27</v>
      </c>
      <c r="B16" s="434"/>
      <c r="C16" s="434"/>
      <c r="D16" s="434"/>
      <c r="E16" s="434"/>
      <c r="F16" s="434"/>
      <c r="G16" s="434"/>
      <c r="H16" s="434"/>
      <c r="I16" s="435"/>
    </row>
    <row r="17" spans="1:11" x14ac:dyDescent="0.3">
      <c r="A17" s="22" t="s">
        <v>28</v>
      </c>
      <c r="B17" s="451" t="s">
        <v>111</v>
      </c>
      <c r="C17" s="452"/>
      <c r="D17" s="453"/>
      <c r="E17" s="88" t="s">
        <v>30</v>
      </c>
      <c r="F17" s="88" t="s">
        <v>31</v>
      </c>
      <c r="G17" s="88" t="s">
        <v>32</v>
      </c>
      <c r="H17" s="88" t="s">
        <v>33</v>
      </c>
      <c r="I17" s="89" t="s">
        <v>34</v>
      </c>
    </row>
    <row r="18" spans="1:11" x14ac:dyDescent="0.3">
      <c r="A18" s="27"/>
      <c r="B18" s="424"/>
      <c r="C18" s="425"/>
      <c r="D18" s="426"/>
      <c r="E18" s="28"/>
      <c r="F18" s="29"/>
      <c r="G18" s="28"/>
      <c r="H18" s="30"/>
      <c r="I18" s="31">
        <f>SUM(G18*H18)</f>
        <v>0</v>
      </c>
    </row>
    <row r="19" spans="1:11" x14ac:dyDescent="0.3">
      <c r="A19" s="32"/>
      <c r="B19" s="393"/>
      <c r="C19" s="382"/>
      <c r="D19" s="394"/>
      <c r="E19" s="33"/>
      <c r="F19" s="18"/>
      <c r="G19" s="33"/>
      <c r="H19" s="34"/>
      <c r="I19" s="31">
        <f t="shared" ref="I19:I20" si="0">SUM(G19*H19)</f>
        <v>0</v>
      </c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>
        <f t="shared" si="0"/>
        <v>0</v>
      </c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>
        <f>SUM(I18:I20)</f>
        <v>0</v>
      </c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43"/>
      <c r="B24" s="404"/>
      <c r="C24" s="405"/>
      <c r="D24" s="405"/>
      <c r="E24" s="405"/>
      <c r="F24" s="406"/>
      <c r="G24" s="104"/>
      <c r="H24" s="100"/>
      <c r="I24" s="47"/>
    </row>
    <row r="25" spans="1:11" x14ac:dyDescent="0.3">
      <c r="A25" s="43"/>
      <c r="B25" s="407"/>
      <c r="C25" s="408"/>
      <c r="D25" s="408"/>
      <c r="E25" s="408"/>
      <c r="F25" s="408"/>
      <c r="G25" s="106"/>
      <c r="H25" s="105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5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7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  <c r="L37" s="48"/>
    </row>
    <row r="38" spans="1:12" x14ac:dyDescent="0.3">
      <c r="A38" s="454" t="s">
        <v>112</v>
      </c>
      <c r="B38" s="391"/>
      <c r="C38" s="391"/>
      <c r="D38" s="391"/>
      <c r="E38" s="391"/>
      <c r="F38" s="391"/>
      <c r="G38" s="391"/>
      <c r="H38" s="392"/>
      <c r="I38" s="101">
        <f>SUM(I24:I37)</f>
        <v>0</v>
      </c>
      <c r="L38" s="48"/>
    </row>
    <row r="39" spans="1:12" x14ac:dyDescent="0.3">
      <c r="A39" s="395" t="s">
        <v>113</v>
      </c>
      <c r="B39" s="391"/>
      <c r="C39" s="391"/>
      <c r="D39" s="391"/>
      <c r="E39" s="391"/>
      <c r="F39" s="391"/>
      <c r="G39" s="391"/>
      <c r="H39" s="392"/>
      <c r="I39" s="102">
        <f>ROUND((I38*0.15),2)</f>
        <v>0</v>
      </c>
      <c r="L39" s="48"/>
    </row>
    <row r="40" spans="1:12" x14ac:dyDescent="0.3">
      <c r="A40" s="395" t="s">
        <v>114</v>
      </c>
      <c r="B40" s="391"/>
      <c r="C40" s="391"/>
      <c r="D40" s="391"/>
      <c r="E40" s="391"/>
      <c r="F40" s="391"/>
      <c r="G40" s="391"/>
      <c r="H40" s="392"/>
      <c r="I40" s="49">
        <f>I38+I39</f>
        <v>0</v>
      </c>
    </row>
    <row r="41" spans="1:12" x14ac:dyDescent="0.3">
      <c r="A41" s="401" t="s">
        <v>46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3">
      <c r="A42" s="38" t="s">
        <v>47</v>
      </c>
      <c r="B42" s="399" t="s">
        <v>48</v>
      </c>
      <c r="C42" s="445"/>
      <c r="D42" s="400"/>
      <c r="E42" s="399" t="s">
        <v>30</v>
      </c>
      <c r="F42" s="400"/>
      <c r="G42" s="40" t="s">
        <v>32</v>
      </c>
      <c r="H42" s="41" t="s">
        <v>33</v>
      </c>
      <c r="I42" s="42" t="s">
        <v>34</v>
      </c>
    </row>
    <row r="43" spans="1:12" x14ac:dyDescent="0.3">
      <c r="A43" s="43">
        <v>1</v>
      </c>
      <c r="B43" s="436" t="s">
        <v>49</v>
      </c>
      <c r="C43" s="437"/>
      <c r="D43" s="438"/>
      <c r="E43" s="424" t="s">
        <v>50</v>
      </c>
      <c r="F43" s="426"/>
      <c r="G43" s="75"/>
      <c r="H43" s="73">
        <v>450</v>
      </c>
      <c r="I43" s="50">
        <f>SUM(G43*H43)</f>
        <v>0</v>
      </c>
    </row>
    <row r="44" spans="1:12" x14ac:dyDescent="0.3">
      <c r="A44" s="43">
        <v>2</v>
      </c>
      <c r="B44" s="413" t="s">
        <v>51</v>
      </c>
      <c r="C44" s="414"/>
      <c r="D44" s="415"/>
      <c r="E44" s="393" t="s">
        <v>50</v>
      </c>
      <c r="F44" s="394"/>
      <c r="G44" s="44"/>
      <c r="H44" s="74">
        <v>350</v>
      </c>
      <c r="I44" s="47">
        <f t="shared" ref="I44:I48" si="1">SUM(G44*H44)</f>
        <v>0</v>
      </c>
    </row>
    <row r="45" spans="1:12" x14ac:dyDescent="0.3">
      <c r="A45" s="43">
        <v>3</v>
      </c>
      <c r="B45" s="413" t="s">
        <v>52</v>
      </c>
      <c r="C45" s="414"/>
      <c r="D45" s="415"/>
      <c r="E45" s="393" t="s">
        <v>50</v>
      </c>
      <c r="F45" s="394"/>
      <c r="G45" s="44">
        <v>3</v>
      </c>
      <c r="H45" s="74">
        <v>300</v>
      </c>
      <c r="I45" s="47">
        <f t="shared" si="1"/>
        <v>900</v>
      </c>
    </row>
    <row r="46" spans="1:12" x14ac:dyDescent="0.3">
      <c r="A46" s="43">
        <v>4</v>
      </c>
      <c r="B46" s="413" t="s">
        <v>53</v>
      </c>
      <c r="C46" s="414"/>
      <c r="D46" s="415"/>
      <c r="E46" s="393" t="s">
        <v>50</v>
      </c>
      <c r="F46" s="394"/>
      <c r="G46" s="44">
        <v>3</v>
      </c>
      <c r="H46" s="74">
        <v>200</v>
      </c>
      <c r="I46" s="47">
        <f t="shared" si="1"/>
        <v>600</v>
      </c>
    </row>
    <row r="47" spans="1:12" x14ac:dyDescent="0.3">
      <c r="A47" s="43">
        <v>5</v>
      </c>
      <c r="B47" s="413" t="s">
        <v>54</v>
      </c>
      <c r="C47" s="414"/>
      <c r="D47" s="415"/>
      <c r="E47" s="393" t="s">
        <v>50</v>
      </c>
      <c r="F47" s="394"/>
      <c r="G47" s="44"/>
      <c r="H47" s="76">
        <v>200</v>
      </c>
      <c r="I47" s="47">
        <f t="shared" si="1"/>
        <v>0</v>
      </c>
    </row>
    <row r="48" spans="1:12" x14ac:dyDescent="0.3">
      <c r="A48" s="43">
        <v>6</v>
      </c>
      <c r="B48" s="413" t="s">
        <v>55</v>
      </c>
      <c r="C48" s="414"/>
      <c r="D48" s="415"/>
      <c r="E48" s="393" t="s">
        <v>50</v>
      </c>
      <c r="F48" s="394"/>
      <c r="G48" s="44"/>
      <c r="H48" s="76">
        <v>140</v>
      </c>
      <c r="I48" s="47">
        <f t="shared" si="1"/>
        <v>0</v>
      </c>
    </row>
    <row r="49" spans="1:12" x14ac:dyDescent="0.3">
      <c r="A49" s="43"/>
      <c r="B49" s="413"/>
      <c r="C49" s="414"/>
      <c r="D49" s="415"/>
      <c r="E49" s="51"/>
      <c r="F49" s="18"/>
      <c r="G49" s="18"/>
      <c r="H49" s="34"/>
      <c r="I49" s="47"/>
    </row>
    <row r="50" spans="1:12" x14ac:dyDescent="0.3">
      <c r="A50" s="32"/>
      <c r="B50" s="413"/>
      <c r="C50" s="414"/>
      <c r="D50" s="415"/>
      <c r="F50" s="18"/>
      <c r="G50" s="18"/>
      <c r="H50" s="34"/>
      <c r="I50" s="47"/>
    </row>
    <row r="51" spans="1:12" x14ac:dyDescent="0.3">
      <c r="A51" s="52"/>
      <c r="B51" s="442"/>
      <c r="C51" s="443"/>
      <c r="D51" s="444"/>
      <c r="E51" s="20"/>
      <c r="F51" s="21"/>
      <c r="G51" s="18"/>
      <c r="H51" s="36"/>
      <c r="I51" s="47"/>
    </row>
    <row r="52" spans="1:12" x14ac:dyDescent="0.3">
      <c r="A52" s="395" t="s">
        <v>56</v>
      </c>
      <c r="B52" s="391"/>
      <c r="C52" s="391"/>
      <c r="D52" s="391"/>
      <c r="E52" s="391"/>
      <c r="F52" s="391"/>
      <c r="G52" s="391"/>
      <c r="H52" s="392"/>
      <c r="I52" s="53">
        <f>SUM(I43:I51)</f>
        <v>1500</v>
      </c>
    </row>
    <row r="53" spans="1:12" x14ac:dyDescent="0.3">
      <c r="A53" s="401" t="s">
        <v>57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3">
      <c r="A54" s="38" t="s">
        <v>58</v>
      </c>
      <c r="B54" s="399" t="s">
        <v>59</v>
      </c>
      <c r="C54" s="445"/>
      <c r="D54" s="400"/>
      <c r="E54" s="399" t="s">
        <v>60</v>
      </c>
      <c r="F54" s="400"/>
      <c r="G54" s="54" t="s">
        <v>61</v>
      </c>
      <c r="H54" s="54" t="s">
        <v>33</v>
      </c>
      <c r="I54" s="55" t="s">
        <v>34</v>
      </c>
    </row>
    <row r="55" spans="1:12" x14ac:dyDescent="0.3">
      <c r="A55" s="43">
        <v>1</v>
      </c>
      <c r="B55" s="404" t="s">
        <v>250</v>
      </c>
      <c r="C55" s="405"/>
      <c r="D55" s="406"/>
      <c r="E55" s="424"/>
      <c r="F55" s="426"/>
      <c r="G55" s="44"/>
      <c r="H55" s="56"/>
      <c r="I55" s="47"/>
    </row>
    <row r="56" spans="1:12" x14ac:dyDescent="0.3">
      <c r="A56" s="43"/>
      <c r="B56" s="407" t="s">
        <v>211</v>
      </c>
      <c r="C56" s="408"/>
      <c r="D56" s="409"/>
      <c r="E56" s="393">
        <v>1</v>
      </c>
      <c r="F56" s="394"/>
      <c r="G56" s="44">
        <v>19.600000000000001</v>
      </c>
      <c r="H56" s="56">
        <v>5</v>
      </c>
      <c r="I56" s="47">
        <f>H56*G56</f>
        <v>98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SUM(I55:I57)</f>
        <v>98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I58+I52+I40</f>
        <v>1598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1598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66"/>
  <sheetViews>
    <sheetView topLeftCell="A28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>
        <v>1708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</row>
    <row r="15" spans="1:13" x14ac:dyDescent="0.3">
      <c r="A15" s="17"/>
      <c r="B15" s="15"/>
      <c r="D15" s="103"/>
      <c r="E15" s="18"/>
      <c r="F15" s="417" t="s">
        <v>251</v>
      </c>
      <c r="G15" s="418"/>
      <c r="H15" s="423" t="s">
        <v>252</v>
      </c>
      <c r="I15" s="422"/>
      <c r="M15" t="s">
        <v>23</v>
      </c>
    </row>
    <row r="16" spans="1:13" x14ac:dyDescent="0.3">
      <c r="A16" s="430" t="s">
        <v>253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4"/>
      <c r="H25" s="100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5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1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2</v>
      </c>
      <c r="H47" s="74">
        <v>200</v>
      </c>
      <c r="I47" s="47">
        <f t="shared" si="1"/>
        <v>400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1"/>
        <v>0</v>
      </c>
    </row>
    <row r="49" spans="1:12" x14ac:dyDescent="0.3">
      <c r="A49" s="43">
        <v>6</v>
      </c>
      <c r="B49" s="413" t="s">
        <v>55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254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59.6</v>
      </c>
      <c r="H57" s="56">
        <v>5</v>
      </c>
      <c r="I57" s="47">
        <f>H57*G57</f>
        <v>298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298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1298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1298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A16:I16"/>
    <mergeCell ref="A9:E9"/>
    <mergeCell ref="F9:G9"/>
    <mergeCell ref="H9:I9"/>
    <mergeCell ref="F10:G10"/>
    <mergeCell ref="H10:I10"/>
    <mergeCell ref="F11:G11"/>
    <mergeCell ref="H11:I11"/>
    <mergeCell ref="F14:G14"/>
    <mergeCell ref="H14:I14"/>
    <mergeCell ref="F12:G12"/>
    <mergeCell ref="H12:I12"/>
    <mergeCell ref="H13:I13"/>
    <mergeCell ref="F15:G15"/>
    <mergeCell ref="H15:I15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A41:H41"/>
    <mergeCell ref="A42:I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66"/>
  <sheetViews>
    <sheetView topLeftCell="A7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1745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256</v>
      </c>
      <c r="I15" s="456"/>
    </row>
    <row r="16" spans="1:13" x14ac:dyDescent="0.3">
      <c r="A16" s="430" t="s">
        <v>257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258</v>
      </c>
      <c r="C25" s="405"/>
      <c r="D25" s="405"/>
      <c r="E25" s="405"/>
      <c r="F25" s="406"/>
      <c r="G25" s="104">
        <v>1</v>
      </c>
      <c r="H25" s="100">
        <v>1380</v>
      </c>
      <c r="I25" s="47">
        <f>H25*G25</f>
        <v>1380</v>
      </c>
    </row>
    <row r="26" spans="1:11" x14ac:dyDescent="0.3">
      <c r="A26" s="43"/>
      <c r="B26" s="407"/>
      <c r="C26" s="408"/>
      <c r="D26" s="408"/>
      <c r="E26" s="408"/>
      <c r="F26" s="408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5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1380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207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1587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1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2</v>
      </c>
      <c r="H47" s="74">
        <v>200</v>
      </c>
      <c r="I47" s="47">
        <f t="shared" si="1"/>
        <v>400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1"/>
        <v>0</v>
      </c>
    </row>
    <row r="49" spans="1:12" x14ac:dyDescent="0.3">
      <c r="A49" s="43">
        <v>6</v>
      </c>
      <c r="B49" s="413" t="s">
        <v>55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259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34</v>
      </c>
      <c r="H57" s="56">
        <v>5</v>
      </c>
      <c r="I57" s="47">
        <f>H57*G57</f>
        <v>170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170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2757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2757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A16:I1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A41:H41"/>
    <mergeCell ref="A42:I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M66"/>
  <sheetViews>
    <sheetView topLeftCell="A31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1814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260</v>
      </c>
      <c r="I15" s="456"/>
    </row>
    <row r="16" spans="1:13" x14ac:dyDescent="0.3">
      <c r="A16" s="430" t="s">
        <v>261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4"/>
      <c r="H25" s="100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5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4</v>
      </c>
      <c r="H46" s="74">
        <v>300</v>
      </c>
      <c r="I46" s="47">
        <f t="shared" si="1"/>
        <v>1200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4</v>
      </c>
      <c r="H47" s="74">
        <v>200</v>
      </c>
      <c r="I47" s="47">
        <f t="shared" si="1"/>
        <v>800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1"/>
        <v>0</v>
      </c>
    </row>
    <row r="49" spans="1:12" x14ac:dyDescent="0.3">
      <c r="A49" s="43">
        <v>6</v>
      </c>
      <c r="B49" s="413" t="s">
        <v>55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2000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262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66.400000000000006</v>
      </c>
      <c r="H57" s="56">
        <v>5</v>
      </c>
      <c r="I57" s="47">
        <f>H57*G57</f>
        <v>332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332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2332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2332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66"/>
  <sheetViews>
    <sheetView topLeftCell="A22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2592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263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265</v>
      </c>
      <c r="C25" s="405"/>
      <c r="D25" s="405"/>
      <c r="E25" s="405"/>
      <c r="F25" s="406"/>
      <c r="G25" s="104">
        <v>1</v>
      </c>
      <c r="H25" s="100">
        <v>1850</v>
      </c>
      <c r="I25" s="47">
        <f>H25*G25</f>
        <v>1850</v>
      </c>
    </row>
    <row r="26" spans="1:11" x14ac:dyDescent="0.3">
      <c r="A26" s="43">
        <v>2</v>
      </c>
      <c r="B26" s="407" t="s">
        <v>266</v>
      </c>
      <c r="C26" s="408"/>
      <c r="D26" s="408"/>
      <c r="E26" s="408"/>
      <c r="F26" s="408"/>
      <c r="G26" s="106">
        <v>1</v>
      </c>
      <c r="H26" s="105">
        <v>390</v>
      </c>
      <c r="I26" s="47">
        <f>H26*G26</f>
        <v>390</v>
      </c>
    </row>
    <row r="27" spans="1:11" x14ac:dyDescent="0.3">
      <c r="A27" s="43"/>
      <c r="B27" s="407"/>
      <c r="C27" s="408"/>
      <c r="D27" s="408"/>
      <c r="E27" s="408"/>
      <c r="F27" s="408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5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2240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336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2576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4.5</v>
      </c>
      <c r="H46" s="74">
        <v>300</v>
      </c>
      <c r="I46" s="47">
        <f t="shared" si="1"/>
        <v>1350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4.5</v>
      </c>
      <c r="H47" s="74">
        <v>200</v>
      </c>
      <c r="I47" s="47">
        <f t="shared" si="1"/>
        <v>900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1"/>
        <v>0</v>
      </c>
    </row>
    <row r="49" spans="1:12" x14ac:dyDescent="0.3">
      <c r="A49" s="43">
        <v>6</v>
      </c>
      <c r="B49" s="413" t="s">
        <v>55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2250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267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39.200000000000003</v>
      </c>
      <c r="H57" s="56">
        <v>5</v>
      </c>
      <c r="I57" s="47">
        <f>H57*G57</f>
        <v>196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196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5022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5022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66"/>
  <sheetViews>
    <sheetView topLeftCell="A7" workbookViewId="0">
      <selection activeCell="H25" sqref="H25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>
        <v>2886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268</v>
      </c>
      <c r="I15" s="456"/>
    </row>
    <row r="16" spans="1:13" x14ac:dyDescent="0.3">
      <c r="A16" s="430" t="s">
        <v>269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270</v>
      </c>
      <c r="C25" s="405"/>
      <c r="D25" s="405"/>
      <c r="E25" s="405"/>
      <c r="F25" s="406"/>
      <c r="G25" s="104">
        <v>1</v>
      </c>
      <c r="H25" s="100">
        <v>2091.25</v>
      </c>
      <c r="I25" s="47">
        <f>H25*G25</f>
        <v>2091.25</v>
      </c>
    </row>
    <row r="26" spans="1:11" x14ac:dyDescent="0.3">
      <c r="A26" s="43"/>
      <c r="B26" s="407"/>
      <c r="C26" s="408"/>
      <c r="D26" s="408"/>
      <c r="E26" s="408"/>
      <c r="F26" s="408"/>
      <c r="G26" s="106"/>
      <c r="H26" s="105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05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05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2091.25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313.69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2404.94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4.5</v>
      </c>
      <c r="H46" s="74">
        <v>300</v>
      </c>
      <c r="I46" s="47">
        <f t="shared" si="1"/>
        <v>1350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4.5</v>
      </c>
      <c r="H47" s="74">
        <v>200</v>
      </c>
      <c r="I47" s="47">
        <f t="shared" si="1"/>
        <v>900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1"/>
        <v>0</v>
      </c>
    </row>
    <row r="49" spans="1:12" x14ac:dyDescent="0.3">
      <c r="A49" s="43">
        <v>6</v>
      </c>
      <c r="B49" s="413" t="s">
        <v>55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2250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271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113.2</v>
      </c>
      <c r="H57" s="56">
        <v>5</v>
      </c>
      <c r="I57" s="47">
        <f>H57*G57</f>
        <v>566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566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5220.9400000000005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5220.9400000000005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M66"/>
  <sheetViews>
    <sheetView topLeftCell="A31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272</v>
      </c>
      <c r="I15" s="456"/>
    </row>
    <row r="16" spans="1:13" ht="29.25" customHeight="1" x14ac:dyDescent="0.3">
      <c r="A16" s="464" t="s">
        <v>273</v>
      </c>
      <c r="B16" s="465"/>
      <c r="C16" s="465"/>
      <c r="D16" s="465"/>
      <c r="E16" s="465"/>
      <c r="F16" s="465"/>
      <c r="G16" s="465"/>
      <c r="H16" s="465"/>
      <c r="I16" s="466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274</v>
      </c>
      <c r="C25" s="405"/>
      <c r="D25" s="405"/>
      <c r="E25" s="405"/>
      <c r="F25" s="406"/>
      <c r="G25" s="104">
        <v>1</v>
      </c>
      <c r="H25" s="118">
        <v>160</v>
      </c>
      <c r="I25" s="47">
        <f>H25*G25</f>
        <v>160</v>
      </c>
    </row>
    <row r="26" spans="1:11" x14ac:dyDescent="0.3">
      <c r="A26" s="43">
        <v>2</v>
      </c>
      <c r="B26" s="407" t="s">
        <v>275</v>
      </c>
      <c r="C26" s="408"/>
      <c r="D26" s="408"/>
      <c r="E26" s="408"/>
      <c r="F26" s="408"/>
      <c r="G26" s="106">
        <v>1</v>
      </c>
      <c r="H26" s="119">
        <v>211</v>
      </c>
      <c r="I26" s="47">
        <f>H26*G26</f>
        <v>211</v>
      </c>
    </row>
    <row r="27" spans="1:11" x14ac:dyDescent="0.3">
      <c r="A27" s="43">
        <v>3</v>
      </c>
      <c r="B27" s="407" t="s">
        <v>276</v>
      </c>
      <c r="C27" s="408"/>
      <c r="D27" s="408"/>
      <c r="E27" s="408"/>
      <c r="F27" s="408"/>
      <c r="G27" s="106">
        <v>1</v>
      </c>
      <c r="H27" s="119">
        <v>1094</v>
      </c>
      <c r="I27" s="47">
        <f>H27*G27</f>
        <v>1094</v>
      </c>
    </row>
    <row r="28" spans="1:11" x14ac:dyDescent="0.3">
      <c r="A28" s="43"/>
      <c r="B28" s="461"/>
      <c r="C28" s="462"/>
      <c r="D28" s="462"/>
      <c r="E28" s="462"/>
      <c r="F28" s="463"/>
      <c r="G28" s="106"/>
      <c r="H28" s="105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1465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219.75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1684.75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7.5</v>
      </c>
      <c r="H46" s="74">
        <v>300</v>
      </c>
      <c r="I46" s="47">
        <f t="shared" si="1"/>
        <v>2250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7.5</v>
      </c>
      <c r="H48" s="76">
        <v>200</v>
      </c>
      <c r="I48" s="47">
        <f t="shared" si="1"/>
        <v>1500</v>
      </c>
    </row>
    <row r="49" spans="1:12" x14ac:dyDescent="0.3">
      <c r="A49" s="43">
        <v>6</v>
      </c>
      <c r="B49" s="413" t="s">
        <v>277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3750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278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13" t="s">
        <v>211</v>
      </c>
      <c r="C57" s="414"/>
      <c r="D57" s="415"/>
      <c r="E57" s="393">
        <v>2</v>
      </c>
      <c r="F57" s="394"/>
      <c r="G57" s="44">
        <v>21.2</v>
      </c>
      <c r="H57" s="56">
        <v>5</v>
      </c>
      <c r="I57" s="47">
        <f>H57*G57</f>
        <v>106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106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5540.75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5540.75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M66"/>
  <sheetViews>
    <sheetView topLeftCell="A28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47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268</v>
      </c>
      <c r="I15" s="456"/>
    </row>
    <row r="16" spans="1:13" x14ac:dyDescent="0.3">
      <c r="A16" s="430" t="s">
        <v>257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279</v>
      </c>
      <c r="C25" s="405"/>
      <c r="D25" s="405"/>
      <c r="E25" s="405"/>
      <c r="F25" s="406"/>
      <c r="G25" s="104">
        <v>1</v>
      </c>
      <c r="H25" s="118">
        <v>14550</v>
      </c>
      <c r="I25" s="47">
        <f>H25*G25</f>
        <v>14550</v>
      </c>
    </row>
    <row r="26" spans="1:11" x14ac:dyDescent="0.3">
      <c r="A26" s="43">
        <v>2</v>
      </c>
      <c r="B26" s="407" t="s">
        <v>280</v>
      </c>
      <c r="C26" s="408"/>
      <c r="D26" s="408"/>
      <c r="E26" s="408"/>
      <c r="F26" s="408"/>
      <c r="G26" s="106">
        <v>1</v>
      </c>
      <c r="H26" s="119">
        <v>3705</v>
      </c>
      <c r="I26" s="47">
        <f>H26*G26</f>
        <v>3705</v>
      </c>
    </row>
    <row r="27" spans="1:11" x14ac:dyDescent="0.3">
      <c r="A27" s="43"/>
      <c r="B27" s="407"/>
      <c r="C27" s="408"/>
      <c r="D27" s="408"/>
      <c r="E27" s="408"/>
      <c r="F27" s="408"/>
      <c r="G27" s="106"/>
      <c r="H27" s="100"/>
      <c r="I27" s="47"/>
    </row>
    <row r="28" spans="1:11" x14ac:dyDescent="0.3">
      <c r="A28" s="43"/>
      <c r="B28" s="461" t="s">
        <v>281</v>
      </c>
      <c r="C28" s="462"/>
      <c r="D28" s="462"/>
      <c r="E28" s="462"/>
      <c r="F28" s="463"/>
      <c r="G28" s="106"/>
      <c r="H28" s="105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18255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2738.25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20993.25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>
        <v>10</v>
      </c>
      <c r="H44" s="73">
        <v>450</v>
      </c>
      <c r="I44" s="50">
        <f>SUM(G44*H44)</f>
        <v>4500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/>
      <c r="H46" s="74">
        <v>300</v>
      </c>
      <c r="I46" s="47">
        <f t="shared" si="1"/>
        <v>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1"/>
        <v>0</v>
      </c>
    </row>
    <row r="49" spans="1:12" x14ac:dyDescent="0.3">
      <c r="A49" s="43">
        <v>6</v>
      </c>
      <c r="B49" s="413" t="s">
        <v>282</v>
      </c>
      <c r="C49" s="414"/>
      <c r="D49" s="415"/>
      <c r="E49" s="393" t="s">
        <v>50</v>
      </c>
      <c r="F49" s="394"/>
      <c r="G49" s="44">
        <v>20</v>
      </c>
      <c r="H49" s="76">
        <v>140</v>
      </c>
      <c r="I49" s="47">
        <f t="shared" si="1"/>
        <v>2800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7300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283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3</v>
      </c>
      <c r="F57" s="394"/>
      <c r="G57" s="44">
        <v>58.8</v>
      </c>
      <c r="H57" s="56">
        <v>5</v>
      </c>
      <c r="I57" s="47">
        <f>H57*G57</f>
        <v>294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294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28587.25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28587.25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M66"/>
  <sheetViews>
    <sheetView topLeftCell="A31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263</v>
      </c>
      <c r="I15" s="456"/>
    </row>
    <row r="16" spans="1:13" x14ac:dyDescent="0.3">
      <c r="A16" s="430" t="s">
        <v>284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285</v>
      </c>
      <c r="C25" s="405"/>
      <c r="D25" s="405"/>
      <c r="E25" s="405"/>
      <c r="F25" s="406"/>
      <c r="G25" s="104">
        <v>1</v>
      </c>
      <c r="H25" s="118">
        <v>682</v>
      </c>
      <c r="I25" s="47">
        <f>H25*G25</f>
        <v>682</v>
      </c>
    </row>
    <row r="26" spans="1:11" x14ac:dyDescent="0.3">
      <c r="A26" s="43">
        <v>2</v>
      </c>
      <c r="B26" s="407" t="s">
        <v>286</v>
      </c>
      <c r="C26" s="408"/>
      <c r="D26" s="408"/>
      <c r="E26" s="408"/>
      <c r="F26" s="408"/>
      <c r="G26" s="106">
        <v>1</v>
      </c>
      <c r="H26" s="119">
        <v>248.85</v>
      </c>
      <c r="I26" s="47">
        <f>H26*G26</f>
        <v>248.85</v>
      </c>
    </row>
    <row r="27" spans="1:11" x14ac:dyDescent="0.3">
      <c r="A27" s="43"/>
      <c r="B27" s="407"/>
      <c r="C27" s="408"/>
      <c r="D27" s="408"/>
      <c r="E27" s="408"/>
      <c r="F27" s="408"/>
      <c r="G27" s="106"/>
      <c r="H27" s="100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05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930.85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139.63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1070.48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>
        <v>4</v>
      </c>
      <c r="H44" s="73">
        <v>450</v>
      </c>
      <c r="I44" s="50">
        <f>SUM(G44*H44)</f>
        <v>1800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/>
      <c r="H46" s="74">
        <v>300</v>
      </c>
      <c r="I46" s="47">
        <f t="shared" si="1"/>
        <v>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4</v>
      </c>
      <c r="H48" s="76">
        <v>200</v>
      </c>
      <c r="I48" s="47">
        <f t="shared" si="1"/>
        <v>800</v>
      </c>
    </row>
    <row r="49" spans="1:12" x14ac:dyDescent="0.3">
      <c r="A49" s="43">
        <v>6</v>
      </c>
      <c r="B49" s="413" t="s">
        <v>282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2600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287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2</v>
      </c>
      <c r="F57" s="394"/>
      <c r="G57" s="44">
        <v>39.6</v>
      </c>
      <c r="H57" s="56">
        <v>5</v>
      </c>
      <c r="I57" s="47">
        <f>H57*G57</f>
        <v>198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198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3868.48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3868.48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M66"/>
  <sheetViews>
    <sheetView topLeftCell="A40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288</v>
      </c>
      <c r="I15" s="456"/>
    </row>
    <row r="16" spans="1:13" x14ac:dyDescent="0.3">
      <c r="A16" s="430" t="s">
        <v>289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4"/>
      <c r="H25" s="118"/>
      <c r="I25" s="47">
        <f>H25*G25</f>
        <v>0</v>
      </c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>
        <f>H26*G26</f>
        <v>0</v>
      </c>
    </row>
    <row r="27" spans="1:11" x14ac:dyDescent="0.3">
      <c r="A27" s="43"/>
      <c r="B27" s="407"/>
      <c r="C27" s="408"/>
      <c r="D27" s="408"/>
      <c r="E27" s="408"/>
      <c r="F27" s="408"/>
      <c r="G27" s="106"/>
      <c r="H27" s="100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05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</v>
      </c>
      <c r="H46" s="74">
        <v>300</v>
      </c>
      <c r="I46" s="47">
        <f t="shared" si="1"/>
        <v>300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</v>
      </c>
      <c r="H48" s="76">
        <v>200</v>
      </c>
      <c r="I48" s="47">
        <f t="shared" si="1"/>
        <v>200</v>
      </c>
    </row>
    <row r="49" spans="1:12" x14ac:dyDescent="0.3">
      <c r="A49" s="43">
        <v>6</v>
      </c>
      <c r="B49" s="413" t="s">
        <v>282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290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33.4</v>
      </c>
      <c r="H57" s="56">
        <v>5</v>
      </c>
      <c r="I57" s="47">
        <f>H57*G57</f>
        <v>167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167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667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667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M66"/>
  <sheetViews>
    <sheetView workbookViewId="0">
      <selection activeCell="L8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260</v>
      </c>
      <c r="I15" s="456"/>
    </row>
    <row r="16" spans="1:13" x14ac:dyDescent="0.3">
      <c r="A16" s="430" t="s">
        <v>291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292</v>
      </c>
      <c r="C25" s="405"/>
      <c r="D25" s="405"/>
      <c r="E25" s="405"/>
      <c r="F25" s="406"/>
      <c r="G25" s="104">
        <v>1</v>
      </c>
      <c r="H25" s="118">
        <v>3167.47</v>
      </c>
      <c r="I25" s="47">
        <f>H25*G25</f>
        <v>3167.47</v>
      </c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3167.47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475.12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3642.5899999999997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2.5</v>
      </c>
      <c r="H46" s="74">
        <v>300</v>
      </c>
      <c r="I46" s="47">
        <f t="shared" si="1"/>
        <v>750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2.5</v>
      </c>
      <c r="H48" s="76">
        <v>200</v>
      </c>
      <c r="I48" s="47">
        <f t="shared" si="1"/>
        <v>500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1250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290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66.400000000000006</v>
      </c>
      <c r="H57" s="56">
        <v>5</v>
      </c>
      <c r="I57" s="47">
        <f>H57*G57</f>
        <v>332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332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5224.59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5224.59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M66"/>
  <sheetViews>
    <sheetView topLeftCell="A16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256</v>
      </c>
      <c r="I15" s="456"/>
    </row>
    <row r="16" spans="1:13" x14ac:dyDescent="0.3">
      <c r="A16" s="430" t="s">
        <v>294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4"/>
      <c r="H25" s="118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3</v>
      </c>
      <c r="H46" s="74">
        <v>300</v>
      </c>
      <c r="I46" s="47">
        <f t="shared" si="1"/>
        <v>900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3</v>
      </c>
      <c r="H48" s="76">
        <v>200</v>
      </c>
      <c r="I48" s="47">
        <f t="shared" si="1"/>
        <v>600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295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34</v>
      </c>
      <c r="H57" s="56">
        <v>5</v>
      </c>
      <c r="I57" s="47">
        <f>H57*G57</f>
        <v>170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170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1670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1670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66"/>
  <sheetViews>
    <sheetView topLeftCell="A31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263</v>
      </c>
      <c r="I15" s="456"/>
    </row>
    <row r="16" spans="1:13" x14ac:dyDescent="0.3">
      <c r="A16" s="430" t="s">
        <v>294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4"/>
      <c r="H25" s="118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114">
        <v>1.5</v>
      </c>
      <c r="H46" s="74">
        <v>300</v>
      </c>
      <c r="I46" s="47">
        <f t="shared" si="1"/>
        <v>450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114">
        <v>1.5</v>
      </c>
      <c r="H48" s="76">
        <v>200</v>
      </c>
      <c r="I48" s="47">
        <f t="shared" si="1"/>
        <v>300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750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296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19.8</v>
      </c>
      <c r="H57" s="56">
        <v>5</v>
      </c>
      <c r="I57" s="47">
        <f>H57*G57</f>
        <v>99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99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849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849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M66"/>
  <sheetViews>
    <sheetView topLeftCell="A38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263</v>
      </c>
      <c r="I15" s="456"/>
    </row>
    <row r="16" spans="1:13" x14ac:dyDescent="0.3">
      <c r="A16" s="430" t="s">
        <v>297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298</v>
      </c>
      <c r="C25" s="405"/>
      <c r="D25" s="405"/>
      <c r="E25" s="405"/>
      <c r="F25" s="406"/>
      <c r="G25" s="104">
        <v>1</v>
      </c>
      <c r="H25" s="118">
        <v>150.43</v>
      </c>
      <c r="I25" s="47">
        <f>H25*G25</f>
        <v>150.43</v>
      </c>
    </row>
    <row r="26" spans="1:11" x14ac:dyDescent="0.3">
      <c r="A26" s="43">
        <v>2</v>
      </c>
      <c r="B26" s="407" t="s">
        <v>299</v>
      </c>
      <c r="C26" s="408"/>
      <c r="D26" s="408"/>
      <c r="E26" s="408"/>
      <c r="F26" s="408"/>
      <c r="G26" s="106">
        <v>1</v>
      </c>
      <c r="H26" s="119">
        <v>299</v>
      </c>
      <c r="I26" s="47">
        <f>H26*G26</f>
        <v>299</v>
      </c>
    </row>
    <row r="27" spans="1:11" x14ac:dyDescent="0.3">
      <c r="A27" s="43">
        <v>3</v>
      </c>
      <c r="B27" s="407" t="s">
        <v>213</v>
      </c>
      <c r="C27" s="408"/>
      <c r="D27" s="408"/>
      <c r="E27" s="408"/>
      <c r="F27" s="408"/>
      <c r="G27" s="106">
        <v>1</v>
      </c>
      <c r="H27" s="119">
        <v>249.5</v>
      </c>
      <c r="I27" s="47">
        <f>H27*G27</f>
        <v>249.5</v>
      </c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698.93000000000006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104.84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803.7700000000001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114">
        <v>3.5</v>
      </c>
      <c r="H46" s="74">
        <v>300</v>
      </c>
      <c r="I46" s="47">
        <f t="shared" si="1"/>
        <v>1050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114">
        <v>3.5</v>
      </c>
      <c r="H48" s="76">
        <v>200</v>
      </c>
      <c r="I48" s="47">
        <f t="shared" si="1"/>
        <v>700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1750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300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81.8</v>
      </c>
      <c r="H57" s="56">
        <v>5</v>
      </c>
      <c r="I57" s="47">
        <f>H57*G57</f>
        <v>409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409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2962.77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2962.77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M66"/>
  <sheetViews>
    <sheetView topLeftCell="A27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301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4"/>
      <c r="H25" s="118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1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2</v>
      </c>
      <c r="H48" s="76">
        <v>200</v>
      </c>
      <c r="I48" s="47">
        <f t="shared" si="1"/>
        <v>400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302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19.600000000000001</v>
      </c>
      <c r="H57" s="56">
        <v>5</v>
      </c>
      <c r="I57" s="47">
        <f>H57*G57</f>
        <v>98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98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1098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1098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66"/>
  <sheetViews>
    <sheetView topLeftCell="A31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303</v>
      </c>
      <c r="I15" s="456"/>
    </row>
    <row r="16" spans="1:13" x14ac:dyDescent="0.3">
      <c r="A16" s="430" t="s">
        <v>304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4"/>
      <c r="H25" s="118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</v>
      </c>
      <c r="H46" s="74">
        <v>300</v>
      </c>
      <c r="I46" s="47">
        <f t="shared" si="1"/>
        <v>300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</v>
      </c>
      <c r="H48" s="76">
        <v>200</v>
      </c>
      <c r="I48" s="47">
        <f t="shared" si="1"/>
        <v>200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305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21.2</v>
      </c>
      <c r="H57" s="56">
        <v>5</v>
      </c>
      <c r="I57" s="47">
        <f>H57*G57</f>
        <v>106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106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606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606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M66"/>
  <sheetViews>
    <sheetView zoomScaleNormal="100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D10" s="117"/>
      <c r="E10" s="18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E11" s="18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D12" s="103"/>
      <c r="E12" s="18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D13" s="103"/>
      <c r="E13" s="18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D14" s="103"/>
      <c r="E14" s="18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306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307</v>
      </c>
      <c r="C25" s="405"/>
      <c r="D25" s="405"/>
      <c r="E25" s="405"/>
      <c r="F25" s="406"/>
      <c r="G25" s="104">
        <v>1</v>
      </c>
      <c r="H25" s="118">
        <v>1652.17</v>
      </c>
      <c r="I25" s="47">
        <f>H25*G25</f>
        <v>1652.17</v>
      </c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1652.17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247.83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1900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</v>
      </c>
      <c r="H46" s="74">
        <v>300</v>
      </c>
      <c r="I46" s="47">
        <f t="shared" si="1"/>
        <v>300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</v>
      </c>
      <c r="H48" s="76">
        <v>200</v>
      </c>
      <c r="I48" s="47">
        <f t="shared" si="1"/>
        <v>200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308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26.2</v>
      </c>
      <c r="H57" s="56">
        <v>5</v>
      </c>
      <c r="I57" s="47">
        <f>H57*G57</f>
        <v>131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131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2531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2531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M66"/>
  <sheetViews>
    <sheetView topLeftCell="A25" zoomScaleNormal="100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256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309</v>
      </c>
      <c r="C25" s="405"/>
      <c r="D25" s="405"/>
      <c r="E25" s="405"/>
      <c r="F25" s="406"/>
      <c r="G25" s="104">
        <v>1</v>
      </c>
      <c r="H25" s="118">
        <v>1686.96</v>
      </c>
      <c r="I25" s="47">
        <f>H25*G25</f>
        <v>1686.96</v>
      </c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1686.96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253.04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1940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</v>
      </c>
      <c r="H46" s="74">
        <v>300</v>
      </c>
      <c r="I46" s="47">
        <f t="shared" si="1"/>
        <v>300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</v>
      </c>
      <c r="H48" s="76">
        <v>200</v>
      </c>
      <c r="I48" s="47">
        <f t="shared" si="1"/>
        <v>200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310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34</v>
      </c>
      <c r="H57" s="56">
        <v>5</v>
      </c>
      <c r="I57" s="47">
        <f>H57*G57</f>
        <v>170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170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2610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2610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M66"/>
  <sheetViews>
    <sheetView topLeftCell="A5" zoomScaleNormal="100" workbookViewId="0">
      <selection activeCell="K19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288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311</v>
      </c>
      <c r="C25" s="405"/>
      <c r="D25" s="405"/>
      <c r="E25" s="405"/>
      <c r="F25" s="406"/>
      <c r="G25" s="120">
        <v>2</v>
      </c>
      <c r="H25" s="118">
        <v>2343.48</v>
      </c>
      <c r="I25" s="47">
        <f>H25*G25</f>
        <v>4686.96</v>
      </c>
    </row>
    <row r="26" spans="1:11" x14ac:dyDescent="0.3">
      <c r="A26" s="43">
        <v>2</v>
      </c>
      <c r="B26" s="407" t="s">
        <v>312</v>
      </c>
      <c r="C26" s="408"/>
      <c r="D26" s="408"/>
      <c r="E26" s="408"/>
      <c r="F26" s="408"/>
      <c r="G26" s="106">
        <v>1</v>
      </c>
      <c r="H26" s="119">
        <v>498</v>
      </c>
      <c r="I26" s="47">
        <f>H26*G26</f>
        <v>498</v>
      </c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05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05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05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07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07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5184.96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777.74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5962.7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>
        <v>6</v>
      </c>
      <c r="H44" s="73">
        <v>450</v>
      </c>
      <c r="I44" s="50">
        <f>SUM(G44*H44)</f>
        <v>2700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/>
      <c r="H46" s="74">
        <v>300</v>
      </c>
      <c r="I46" s="47">
        <f t="shared" si="1"/>
        <v>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6</v>
      </c>
      <c r="H48" s="76">
        <v>200</v>
      </c>
      <c r="I48" s="47">
        <f t="shared" si="1"/>
        <v>1200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3900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290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2</v>
      </c>
      <c r="F57" s="394"/>
      <c r="G57" s="44">
        <v>66.400000000000006</v>
      </c>
      <c r="H57" s="56">
        <v>5</v>
      </c>
      <c r="I57" s="47">
        <f>H57*G57</f>
        <v>332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332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10194.700000000001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10194.700000000001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M66"/>
  <sheetViews>
    <sheetView topLeftCell="A31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306</v>
      </c>
      <c r="I15" s="456"/>
    </row>
    <row r="16" spans="1:13" x14ac:dyDescent="0.3">
      <c r="A16" s="430" t="s">
        <v>313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314</v>
      </c>
      <c r="C25" s="405"/>
      <c r="D25" s="405"/>
      <c r="E25" s="405"/>
      <c r="F25" s="406"/>
      <c r="G25" s="106">
        <v>3</v>
      </c>
      <c r="H25" s="118">
        <v>65.209999999999994</v>
      </c>
      <c r="I25" s="47">
        <f>H25*G25</f>
        <v>195.63</v>
      </c>
    </row>
    <row r="26" spans="1:11" x14ac:dyDescent="0.3">
      <c r="A26" s="43">
        <v>2</v>
      </c>
      <c r="B26" s="407" t="s">
        <v>315</v>
      </c>
      <c r="C26" s="408"/>
      <c r="D26" s="408"/>
      <c r="E26" s="408"/>
      <c r="F26" s="408"/>
      <c r="G26" s="106">
        <v>4</v>
      </c>
      <c r="H26" s="119">
        <v>12.17</v>
      </c>
      <c r="I26" s="47">
        <f>H26*G26</f>
        <v>48.68</v>
      </c>
    </row>
    <row r="27" spans="1:11" x14ac:dyDescent="0.3">
      <c r="A27" s="43">
        <v>3</v>
      </c>
      <c r="B27" s="407" t="s">
        <v>316</v>
      </c>
      <c r="C27" s="408"/>
      <c r="D27" s="408"/>
      <c r="E27" s="408"/>
      <c r="F27" s="408"/>
      <c r="G27" s="106">
        <v>1</v>
      </c>
      <c r="H27" s="119">
        <v>57.39</v>
      </c>
      <c r="I27" s="47">
        <f t="shared" ref="I27" si="1">H27*G27</f>
        <v>57.39</v>
      </c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v>301.73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45.26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346.99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2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34</v>
      </c>
      <c r="H46" s="74">
        <v>300</v>
      </c>
      <c r="I46" s="47">
        <f t="shared" si="2"/>
        <v>10200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2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34</v>
      </c>
      <c r="H48" s="76">
        <v>200</v>
      </c>
      <c r="I48" s="47">
        <f t="shared" si="2"/>
        <v>6800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2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17000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317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4</v>
      </c>
      <c r="F57" s="394"/>
      <c r="G57" s="44">
        <v>104.8</v>
      </c>
      <c r="H57" s="56">
        <v>5</v>
      </c>
      <c r="I57" s="47">
        <f>H57*G57</f>
        <v>524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524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17870.990000000002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17870.990000000002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M66"/>
  <sheetViews>
    <sheetView topLeftCell="A31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268</v>
      </c>
      <c r="I15" s="456"/>
    </row>
    <row r="16" spans="1:13" x14ac:dyDescent="0.3">
      <c r="A16" s="430" t="s">
        <v>318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18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/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/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/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</v>
      </c>
      <c r="H46" s="74">
        <v>300</v>
      </c>
      <c r="I46" s="47">
        <f t="shared" si="1"/>
        <v>300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</v>
      </c>
      <c r="H48" s="76">
        <v>200</v>
      </c>
      <c r="I48" s="47">
        <f t="shared" si="1"/>
        <v>200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319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56.6</v>
      </c>
      <c r="H57" s="56">
        <v>5</v>
      </c>
      <c r="I57" s="47">
        <f>H57*G57</f>
        <v>283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283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783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783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M66"/>
  <sheetViews>
    <sheetView topLeftCell="A28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268</v>
      </c>
      <c r="I15" s="456"/>
    </row>
    <row r="16" spans="1:13" x14ac:dyDescent="0.3">
      <c r="A16" s="430" t="s">
        <v>320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321</v>
      </c>
      <c r="C25" s="405"/>
      <c r="D25" s="405"/>
      <c r="E25" s="405"/>
      <c r="F25" s="406"/>
      <c r="G25" s="106">
        <v>1</v>
      </c>
      <c r="H25" s="118">
        <v>9509</v>
      </c>
      <c r="I25" s="47">
        <f>H25*G25</f>
        <v>9509</v>
      </c>
    </row>
    <row r="26" spans="1:11" x14ac:dyDescent="0.3">
      <c r="A26" s="43"/>
      <c r="B26" s="407"/>
      <c r="C26" s="408"/>
      <c r="D26" s="408"/>
      <c r="E26" s="408"/>
      <c r="F26" s="408"/>
      <c r="G26" s="106"/>
      <c r="H26" s="119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9509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1426.35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10935.35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3</v>
      </c>
      <c r="H46" s="74">
        <v>300</v>
      </c>
      <c r="I46" s="47">
        <f t="shared" si="1"/>
        <v>900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3</v>
      </c>
      <c r="H48" s="76">
        <v>200</v>
      </c>
      <c r="I48" s="47">
        <f t="shared" si="1"/>
        <v>600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319</v>
      </c>
      <c r="C56" s="405"/>
      <c r="D56" s="406"/>
      <c r="E56" s="424"/>
      <c r="F56" s="426"/>
      <c r="G56" s="44"/>
      <c r="H56" s="56"/>
      <c r="I56" s="47"/>
    </row>
    <row r="57" spans="1:12" x14ac:dyDescent="0.3">
      <c r="A57" s="43"/>
      <c r="B57" s="407" t="s">
        <v>211</v>
      </c>
      <c r="C57" s="408"/>
      <c r="D57" s="409"/>
      <c r="E57" s="393">
        <v>1</v>
      </c>
      <c r="F57" s="394"/>
      <c r="G57" s="44">
        <v>56.6</v>
      </c>
      <c r="H57" s="56">
        <v>5</v>
      </c>
      <c r="I57" s="47">
        <f>H57*G57</f>
        <v>283</v>
      </c>
    </row>
    <row r="58" spans="1:12" x14ac:dyDescent="0.3">
      <c r="A58" s="57"/>
      <c r="B58" s="410"/>
      <c r="C58" s="411"/>
      <c r="D58" s="412"/>
      <c r="E58" s="427"/>
      <c r="F58" s="429"/>
      <c r="G58" s="44"/>
      <c r="H58" s="56"/>
      <c r="I58" s="47"/>
    </row>
    <row r="59" spans="1:12" x14ac:dyDescent="0.3">
      <c r="A59" s="395" t="s">
        <v>64</v>
      </c>
      <c r="B59" s="391"/>
      <c r="C59" s="391"/>
      <c r="D59" s="391"/>
      <c r="E59" s="391"/>
      <c r="F59" s="391"/>
      <c r="G59" s="391"/>
      <c r="H59" s="392"/>
      <c r="I59" s="58">
        <f>SUM(I56:I58)</f>
        <v>283</v>
      </c>
    </row>
    <row r="60" spans="1:12" x14ac:dyDescent="0.3">
      <c r="A60" s="59"/>
      <c r="B60" s="60"/>
      <c r="C60" s="60"/>
      <c r="D60" s="60"/>
      <c r="E60" s="60"/>
      <c r="F60" s="61"/>
      <c r="G60" s="62"/>
      <c r="H60" s="62"/>
      <c r="I60" s="63"/>
      <c r="L60" s="15"/>
    </row>
    <row r="61" spans="1:12" x14ac:dyDescent="0.3">
      <c r="A61" s="439"/>
      <c r="B61" s="440"/>
      <c r="C61" s="440"/>
      <c r="D61" s="440"/>
      <c r="E61" s="440"/>
      <c r="F61" s="64"/>
      <c r="G61" s="441" t="s">
        <v>65</v>
      </c>
      <c r="H61" s="440"/>
      <c r="I61" s="65">
        <f>I59+I53+I41</f>
        <v>12718.35</v>
      </c>
    </row>
    <row r="62" spans="1:12" x14ac:dyDescent="0.3">
      <c r="A62" s="439"/>
      <c r="B62" s="440"/>
      <c r="C62" s="440"/>
      <c r="D62" s="440"/>
      <c r="E62" s="440"/>
      <c r="F62" s="18"/>
      <c r="G62" s="66"/>
      <c r="H62" s="67"/>
      <c r="I62" s="68"/>
    </row>
    <row r="63" spans="1:12" ht="15" thickBot="1" x14ac:dyDescent="0.35">
      <c r="A63" s="439"/>
      <c r="B63" s="440"/>
      <c r="C63" s="440"/>
      <c r="D63" s="440"/>
      <c r="E63" s="440"/>
      <c r="F63" s="18"/>
      <c r="G63" s="389" t="s">
        <v>66</v>
      </c>
      <c r="H63" s="390"/>
      <c r="I63" s="77">
        <f>I61+I62</f>
        <v>12718.35</v>
      </c>
    </row>
    <row r="64" spans="1:12" ht="15.6" thickTop="1" thickBot="1" x14ac:dyDescent="0.35">
      <c r="A64" s="69"/>
      <c r="B64" s="70"/>
      <c r="C64" s="446"/>
      <c r="D64" s="447"/>
      <c r="E64" s="447"/>
      <c r="F64" s="447"/>
      <c r="G64" s="71"/>
      <c r="H64" s="71"/>
      <c r="I64" s="72"/>
    </row>
    <row r="66" spans="1:2" x14ac:dyDescent="0.3">
      <c r="A66" s="15"/>
      <c r="B66" s="1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M65"/>
  <sheetViews>
    <sheetView topLeftCell="A7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303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322</v>
      </c>
      <c r="C25" s="405"/>
      <c r="D25" s="405"/>
      <c r="E25" s="405"/>
      <c r="F25" s="406"/>
      <c r="G25" s="106">
        <v>2</v>
      </c>
      <c r="H25" s="118">
        <v>2582.6</v>
      </c>
      <c r="I25" s="47">
        <f>H25*G25</f>
        <v>5165.2</v>
      </c>
    </row>
    <row r="26" spans="1:11" x14ac:dyDescent="0.3">
      <c r="A26" s="43">
        <v>2</v>
      </c>
      <c r="B26" s="407" t="s">
        <v>323</v>
      </c>
      <c r="C26" s="408"/>
      <c r="D26" s="408"/>
      <c r="E26" s="408"/>
      <c r="F26" s="408"/>
      <c r="G26" s="106">
        <v>2</v>
      </c>
      <c r="H26" s="119">
        <v>45</v>
      </c>
      <c r="I26" s="47">
        <f>H26*G26</f>
        <v>90</v>
      </c>
    </row>
    <row r="27" spans="1:11" x14ac:dyDescent="0.3">
      <c r="A27" s="43"/>
      <c r="B27" s="407"/>
      <c r="C27" s="408"/>
      <c r="D27" s="408"/>
      <c r="E27" s="408"/>
      <c r="F27" s="408"/>
      <c r="G27" s="106"/>
      <c r="H27" s="119"/>
      <c r="I27" s="47"/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5255.2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788.28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6043.48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1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2</v>
      </c>
      <c r="H48" s="76">
        <v>200</v>
      </c>
      <c r="I48" s="47">
        <f t="shared" si="1"/>
        <v>400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324</v>
      </c>
      <c r="C56" s="405"/>
      <c r="D56" s="406"/>
      <c r="E56" s="393">
        <v>1</v>
      </c>
      <c r="F56" s="394"/>
      <c r="G56" s="44">
        <v>21.2</v>
      </c>
      <c r="H56" s="56">
        <v>5</v>
      </c>
      <c r="I56" s="47">
        <f>H56*G56</f>
        <v>106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106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7149.48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7149.48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51:D51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B52:D52"/>
    <mergeCell ref="A53:H53"/>
    <mergeCell ref="A54:I54"/>
    <mergeCell ref="B55:D55"/>
    <mergeCell ref="E55:F55"/>
    <mergeCell ref="C63:F63"/>
    <mergeCell ref="E56:F56"/>
    <mergeCell ref="B57:D57"/>
    <mergeCell ref="E57:F57"/>
    <mergeCell ref="A58:H58"/>
    <mergeCell ref="A60:B60"/>
    <mergeCell ref="C60:E60"/>
    <mergeCell ref="G60:H60"/>
    <mergeCell ref="B56:D56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M65"/>
  <sheetViews>
    <sheetView topLeftCell="A34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268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325</v>
      </c>
      <c r="C25" s="405"/>
      <c r="D25" s="405"/>
      <c r="E25" s="405"/>
      <c r="F25" s="406"/>
      <c r="G25" s="106">
        <v>1</v>
      </c>
      <c r="H25" s="118">
        <v>651</v>
      </c>
      <c r="I25" s="47">
        <f>H25*G25</f>
        <v>651</v>
      </c>
    </row>
    <row r="26" spans="1:11" x14ac:dyDescent="0.3">
      <c r="A26" s="43">
        <v>2</v>
      </c>
      <c r="B26" s="407" t="s">
        <v>326</v>
      </c>
      <c r="C26" s="408"/>
      <c r="D26" s="408"/>
      <c r="E26" s="408"/>
      <c r="F26" s="408"/>
      <c r="G26" s="106">
        <v>1</v>
      </c>
      <c r="H26" s="119">
        <v>482.94</v>
      </c>
      <c r="I26" s="47">
        <f>H26*G26</f>
        <v>482.94</v>
      </c>
    </row>
    <row r="27" spans="1:11" x14ac:dyDescent="0.3">
      <c r="A27" s="43">
        <v>3</v>
      </c>
      <c r="B27" s="407" t="s">
        <v>327</v>
      </c>
      <c r="C27" s="408"/>
      <c r="D27" s="408"/>
      <c r="E27" s="408"/>
      <c r="F27" s="408"/>
      <c r="G27" s="106">
        <v>2</v>
      </c>
      <c r="H27" s="119">
        <v>271.3</v>
      </c>
      <c r="I27" s="47">
        <f>H27*G27</f>
        <v>542.6</v>
      </c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1676.54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251.48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1928.02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12</v>
      </c>
      <c r="H46" s="74">
        <v>300</v>
      </c>
      <c r="I46" s="47">
        <f t="shared" si="1"/>
        <v>3600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12</v>
      </c>
      <c r="H48" s="76">
        <v>200</v>
      </c>
      <c r="I48" s="47">
        <f t="shared" si="1"/>
        <v>2400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6000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328</v>
      </c>
      <c r="C56" s="405"/>
      <c r="D56" s="406"/>
      <c r="E56" s="393">
        <v>2</v>
      </c>
      <c r="F56" s="394"/>
      <c r="G56" s="44">
        <v>113.2</v>
      </c>
      <c r="H56" s="56">
        <v>5</v>
      </c>
      <c r="I56" s="47">
        <f>H56*G56</f>
        <v>566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566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8494.02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8494.02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M65"/>
  <sheetViews>
    <sheetView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 t="s">
        <v>268</v>
      </c>
      <c r="I15" s="456"/>
    </row>
    <row r="16" spans="1:13" x14ac:dyDescent="0.3">
      <c r="A16" s="430" t="s">
        <v>329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330</v>
      </c>
      <c r="C25" s="405"/>
      <c r="D25" s="405"/>
      <c r="E25" s="405"/>
      <c r="F25" s="406"/>
      <c r="G25" s="106">
        <v>1</v>
      </c>
      <c r="H25" s="118">
        <v>1650</v>
      </c>
      <c r="I25" s="47">
        <f>H25*G25</f>
        <v>1650</v>
      </c>
    </row>
    <row r="26" spans="1:11" x14ac:dyDescent="0.3">
      <c r="A26" s="43">
        <v>2</v>
      </c>
      <c r="B26" s="407" t="s">
        <v>331</v>
      </c>
      <c r="C26" s="408"/>
      <c r="D26" s="408"/>
      <c r="E26" s="408"/>
      <c r="F26" s="408"/>
      <c r="G26" s="106">
        <v>2</v>
      </c>
      <c r="H26" s="119">
        <v>2239.13</v>
      </c>
      <c r="I26" s="47">
        <f>H26*G26</f>
        <v>4478.26</v>
      </c>
    </row>
    <row r="27" spans="1:11" x14ac:dyDescent="0.3">
      <c r="A27" s="43">
        <v>3</v>
      </c>
      <c r="B27" s="407"/>
      <c r="C27" s="408"/>
      <c r="D27" s="408"/>
      <c r="E27" s="408"/>
      <c r="F27" s="408"/>
      <c r="G27" s="106"/>
      <c r="H27" s="119"/>
      <c r="I27" s="47">
        <f>H27*G27</f>
        <v>0</v>
      </c>
    </row>
    <row r="28" spans="1:11" x14ac:dyDescent="0.3">
      <c r="A28" s="43"/>
      <c r="B28" s="461"/>
      <c r="C28" s="462"/>
      <c r="D28" s="462"/>
      <c r="E28" s="462"/>
      <c r="F28" s="463"/>
      <c r="G28" s="106"/>
      <c r="H28" s="119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07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6128.26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919.24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7047.5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8</v>
      </c>
      <c r="H46" s="74">
        <v>300</v>
      </c>
      <c r="I46" s="47">
        <f t="shared" si="1"/>
        <v>2400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8</v>
      </c>
      <c r="H48" s="76">
        <v>200</v>
      </c>
      <c r="I48" s="47">
        <f t="shared" si="1"/>
        <v>1600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4000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332</v>
      </c>
      <c r="C56" s="405"/>
      <c r="D56" s="406"/>
      <c r="E56" s="393">
        <v>2</v>
      </c>
      <c r="F56" s="394"/>
      <c r="G56" s="44">
        <v>131.6</v>
      </c>
      <c r="H56" s="56">
        <v>5</v>
      </c>
      <c r="I56" s="47">
        <f>H56*G56</f>
        <v>658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658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11705.5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11705.5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M65"/>
  <sheetViews>
    <sheetView topLeftCell="A16" workbookViewId="0">
      <selection activeCell="M32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66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>
        <v>44155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s">
        <v>333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s">
        <v>334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255</v>
      </c>
      <c r="G15" s="459"/>
      <c r="H15" s="460"/>
      <c r="I15" s="456"/>
    </row>
    <row r="16" spans="1:13" x14ac:dyDescent="0.3">
      <c r="A16" s="430" t="s">
        <v>335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336</v>
      </c>
      <c r="C25" s="405"/>
      <c r="D25" s="405"/>
      <c r="E25" s="405"/>
      <c r="F25" s="406"/>
      <c r="G25" s="106">
        <v>2</v>
      </c>
      <c r="H25" s="121">
        <v>3324.17</v>
      </c>
      <c r="I25" s="47">
        <f>H25*G25</f>
        <v>6648.34</v>
      </c>
    </row>
    <row r="26" spans="1:11" x14ac:dyDescent="0.3">
      <c r="A26" s="43">
        <v>2</v>
      </c>
      <c r="B26" s="407" t="s">
        <v>337</v>
      </c>
      <c r="C26" s="408"/>
      <c r="D26" s="408"/>
      <c r="E26" s="408"/>
      <c r="F26" s="408"/>
      <c r="G26" s="106">
        <v>2</v>
      </c>
      <c r="H26" s="122">
        <v>2239.13</v>
      </c>
      <c r="I26" s="47">
        <f>H26*G26</f>
        <v>4478.26</v>
      </c>
    </row>
    <row r="27" spans="1:11" x14ac:dyDescent="0.3">
      <c r="A27" s="43">
        <v>3</v>
      </c>
      <c r="B27" s="407" t="s">
        <v>337</v>
      </c>
      <c r="C27" s="408"/>
      <c r="D27" s="408"/>
      <c r="E27" s="408"/>
      <c r="F27" s="408"/>
      <c r="G27" s="106">
        <v>2</v>
      </c>
      <c r="H27" s="122">
        <v>2239.13</v>
      </c>
      <c r="I27" s="47">
        <f>H27*G27</f>
        <v>4478.26</v>
      </c>
    </row>
    <row r="28" spans="1:11" x14ac:dyDescent="0.3">
      <c r="A28" s="43">
        <v>4</v>
      </c>
      <c r="B28" s="467" t="s">
        <v>337</v>
      </c>
      <c r="C28" s="468"/>
      <c r="D28" s="468"/>
      <c r="E28" s="468"/>
      <c r="F28" s="469"/>
      <c r="G28" s="106">
        <v>2</v>
      </c>
      <c r="H28" s="122">
        <v>2239.13</v>
      </c>
      <c r="I28" s="47">
        <f t="shared" ref="I28" si="1">H28*G28</f>
        <v>4478.26</v>
      </c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20083.120000000003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3012.47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23095.590000000004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2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5</v>
      </c>
      <c r="H46" s="74">
        <v>300</v>
      </c>
      <c r="I46" s="47">
        <f t="shared" si="2"/>
        <v>1500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2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5</v>
      </c>
      <c r="H48" s="76">
        <v>200</v>
      </c>
      <c r="I48" s="47">
        <f t="shared" si="2"/>
        <v>1000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2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2500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338</v>
      </c>
      <c r="C56" s="405"/>
      <c r="D56" s="406"/>
      <c r="E56" s="393">
        <v>2</v>
      </c>
      <c r="F56" s="394"/>
      <c r="G56" s="44">
        <v>92</v>
      </c>
      <c r="H56" s="56">
        <v>5</v>
      </c>
      <c r="I56" s="47">
        <f>H56*G56</f>
        <v>460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460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26055.590000000004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26055.590000000004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M65"/>
  <sheetViews>
    <sheetView topLeftCell="A19" workbookViewId="0">
      <selection activeCell="L4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66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340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22"/>
      <c r="I27" s="47"/>
    </row>
    <row r="28" spans="1:11" x14ac:dyDescent="0.3">
      <c r="A28" s="43"/>
      <c r="B28" s="467"/>
      <c r="C28" s="468"/>
      <c r="D28" s="468"/>
      <c r="E28" s="468"/>
      <c r="F28" s="46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</v>
      </c>
      <c r="H46" s="74">
        <v>300</v>
      </c>
      <c r="I46" s="47">
        <f t="shared" si="1"/>
        <v>300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</v>
      </c>
      <c r="H48" s="76">
        <v>200</v>
      </c>
      <c r="I48" s="47">
        <f t="shared" si="1"/>
        <v>200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341</v>
      </c>
      <c r="C56" s="405"/>
      <c r="D56" s="406"/>
      <c r="E56" s="393">
        <v>1</v>
      </c>
      <c r="F56" s="394"/>
      <c r="G56" s="44">
        <v>81.8</v>
      </c>
      <c r="H56" s="56">
        <v>5</v>
      </c>
      <c r="I56" s="47">
        <f>H56*G56</f>
        <v>409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409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909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909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M65"/>
  <sheetViews>
    <sheetView topLeftCell="A34" workbookViewId="0">
      <selection activeCell="L4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342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1" x14ac:dyDescent="0.3">
      <c r="A26" s="43"/>
      <c r="B26" s="407"/>
      <c r="C26" s="408"/>
      <c r="D26" s="408"/>
      <c r="E26" s="408"/>
      <c r="F26" s="408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22"/>
      <c r="I27" s="47"/>
    </row>
    <row r="28" spans="1:11" x14ac:dyDescent="0.3">
      <c r="A28" s="43"/>
      <c r="B28" s="467"/>
      <c r="C28" s="468"/>
      <c r="D28" s="468"/>
      <c r="E28" s="468"/>
      <c r="F28" s="46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1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2</v>
      </c>
      <c r="H48" s="76">
        <v>200</v>
      </c>
      <c r="I48" s="47">
        <f t="shared" si="1"/>
        <v>400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343</v>
      </c>
      <c r="C56" s="405"/>
      <c r="D56" s="406"/>
      <c r="E56" s="393">
        <v>1</v>
      </c>
      <c r="F56" s="394"/>
      <c r="G56" s="44">
        <v>33.200000000000003</v>
      </c>
      <c r="H56" s="56">
        <v>5</v>
      </c>
      <c r="I56" s="47">
        <f>H56*G56</f>
        <v>166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166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1166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1166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M65"/>
  <sheetViews>
    <sheetView topLeftCell="A37" workbookViewId="0">
      <selection activeCell="L4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344</v>
      </c>
      <c r="I15" s="456"/>
    </row>
    <row r="16" spans="1:13" x14ac:dyDescent="0.3">
      <c r="A16" s="430" t="s">
        <v>345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346</v>
      </c>
      <c r="C25" s="405"/>
      <c r="D25" s="405"/>
      <c r="E25" s="405"/>
      <c r="F25" s="406"/>
      <c r="G25" s="106">
        <v>1</v>
      </c>
      <c r="H25" s="121">
        <v>963.9</v>
      </c>
      <c r="I25" s="47">
        <f>H25*G25</f>
        <v>963.9</v>
      </c>
    </row>
    <row r="26" spans="1:11" x14ac:dyDescent="0.3">
      <c r="A26" s="43"/>
      <c r="B26" s="407"/>
      <c r="C26" s="408"/>
      <c r="D26" s="408"/>
      <c r="E26" s="408"/>
      <c r="F26" s="408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22"/>
      <c r="I27" s="47"/>
    </row>
    <row r="28" spans="1:11" x14ac:dyDescent="0.3">
      <c r="A28" s="43"/>
      <c r="B28" s="467"/>
      <c r="C28" s="468"/>
      <c r="D28" s="468"/>
      <c r="E28" s="468"/>
      <c r="F28" s="46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963.9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144.59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1108.49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</v>
      </c>
      <c r="H46" s="74">
        <v>300</v>
      </c>
      <c r="I46" s="47">
        <f t="shared" si="1"/>
        <v>300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</v>
      </c>
      <c r="H48" s="76">
        <v>200</v>
      </c>
      <c r="I48" s="47">
        <f t="shared" si="1"/>
        <v>200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347</v>
      </c>
      <c r="C56" s="405"/>
      <c r="D56" s="406"/>
      <c r="E56" s="393">
        <v>1</v>
      </c>
      <c r="F56" s="394"/>
      <c r="G56" s="44">
        <v>84.2</v>
      </c>
      <c r="H56" s="56">
        <v>5</v>
      </c>
      <c r="I56" s="47">
        <f>H56*G56</f>
        <v>421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421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2029.49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2029.49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92D050"/>
  </sheetPr>
  <dimension ref="A1:M65"/>
  <sheetViews>
    <sheetView view="pageBreakPreview" topLeftCell="A6" zoomScale="60" zoomScaleNormal="100" workbookViewId="0">
      <selection activeCell="A25" sqref="A25:I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0" max="12" width="9.10937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348</v>
      </c>
      <c r="I15" s="456"/>
    </row>
    <row r="16" spans="1:13" x14ac:dyDescent="0.3">
      <c r="A16" s="430" t="s">
        <v>349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123">
        <v>1</v>
      </c>
      <c r="B25" s="472" t="s">
        <v>350</v>
      </c>
      <c r="C25" s="473"/>
      <c r="D25" s="473"/>
      <c r="E25" s="473"/>
      <c r="F25" s="474"/>
      <c r="G25" s="124">
        <v>2</v>
      </c>
      <c r="H25" s="125">
        <v>3728.09</v>
      </c>
      <c r="I25" s="126">
        <f>H25*G25</f>
        <v>7456.18</v>
      </c>
    </row>
    <row r="26" spans="1:11" x14ac:dyDescent="0.3">
      <c r="A26" s="123">
        <v>2</v>
      </c>
      <c r="B26" s="475" t="s">
        <v>351</v>
      </c>
      <c r="C26" s="476"/>
      <c r="D26" s="476"/>
      <c r="E26" s="476"/>
      <c r="F26" s="477"/>
      <c r="G26" s="124">
        <v>2</v>
      </c>
      <c r="H26" s="127">
        <v>2439.13</v>
      </c>
      <c r="I26" s="126">
        <f>H26*G26</f>
        <v>4878.26</v>
      </c>
    </row>
    <row r="27" spans="1:11" x14ac:dyDescent="0.3">
      <c r="A27" s="123">
        <v>3</v>
      </c>
      <c r="B27" s="475" t="s">
        <v>351</v>
      </c>
      <c r="C27" s="476"/>
      <c r="D27" s="476"/>
      <c r="E27" s="476"/>
      <c r="F27" s="477"/>
      <c r="G27" s="124">
        <v>2</v>
      </c>
      <c r="H27" s="127">
        <v>2439.13</v>
      </c>
      <c r="I27" s="126">
        <f>H27*G27</f>
        <v>4878.26</v>
      </c>
    </row>
    <row r="28" spans="1:11" x14ac:dyDescent="0.3">
      <c r="A28" s="123">
        <v>4</v>
      </c>
      <c r="B28" s="475" t="s">
        <v>351</v>
      </c>
      <c r="C28" s="476"/>
      <c r="D28" s="476"/>
      <c r="E28" s="476"/>
      <c r="F28" s="477"/>
      <c r="G28" s="124">
        <v>2</v>
      </c>
      <c r="H28" s="127">
        <v>2439.13</v>
      </c>
      <c r="I28" s="126">
        <f>H28*G28</f>
        <v>4878.26</v>
      </c>
    </row>
    <row r="29" spans="1:11" x14ac:dyDescent="0.3">
      <c r="A29" s="123">
        <v>5</v>
      </c>
      <c r="B29" s="475" t="s">
        <v>352</v>
      </c>
      <c r="C29" s="476"/>
      <c r="D29" s="476"/>
      <c r="E29" s="476"/>
      <c r="F29" s="477"/>
      <c r="G29" s="124">
        <v>8</v>
      </c>
      <c r="H29" s="127">
        <v>-230</v>
      </c>
      <c r="I29" s="126">
        <f>H29*G29</f>
        <v>-1840</v>
      </c>
    </row>
    <row r="30" spans="1:11" x14ac:dyDescent="0.3">
      <c r="A30" s="123"/>
      <c r="B30" s="470"/>
      <c r="C30" s="471"/>
      <c r="D30" s="471"/>
      <c r="E30" s="471"/>
      <c r="F30" s="471"/>
      <c r="G30" s="124"/>
      <c r="H30" s="127"/>
      <c r="I30" s="126"/>
    </row>
    <row r="31" spans="1:11" x14ac:dyDescent="0.3">
      <c r="A31" s="123"/>
      <c r="B31" s="470"/>
      <c r="C31" s="471"/>
      <c r="D31" s="471"/>
      <c r="E31" s="471"/>
      <c r="F31" s="471"/>
      <c r="G31" s="124"/>
      <c r="H31" s="127"/>
      <c r="I31" s="126"/>
    </row>
    <row r="32" spans="1:11" x14ac:dyDescent="0.3">
      <c r="A32" s="123"/>
      <c r="B32" s="470"/>
      <c r="C32" s="471"/>
      <c r="D32" s="471"/>
      <c r="E32" s="471"/>
      <c r="F32" s="471"/>
      <c r="G32" s="124"/>
      <c r="H32" s="128"/>
      <c r="I32" s="126"/>
    </row>
    <row r="33" spans="1:12" x14ac:dyDescent="0.3">
      <c r="A33" s="123"/>
      <c r="B33" s="470"/>
      <c r="C33" s="471"/>
      <c r="D33" s="471"/>
      <c r="E33" s="471"/>
      <c r="F33" s="471"/>
      <c r="G33" s="124"/>
      <c r="H33" s="128"/>
      <c r="I33" s="126"/>
    </row>
    <row r="34" spans="1:12" x14ac:dyDescent="0.3">
      <c r="A34" s="123"/>
      <c r="B34" s="470"/>
      <c r="C34" s="471"/>
      <c r="D34" s="471"/>
      <c r="E34" s="471"/>
      <c r="F34" s="471"/>
      <c r="G34" s="124"/>
      <c r="H34" s="128"/>
      <c r="I34" s="126"/>
    </row>
    <row r="35" spans="1:12" x14ac:dyDescent="0.3">
      <c r="A35" s="123"/>
      <c r="B35" s="470"/>
      <c r="C35" s="471"/>
      <c r="D35" s="471"/>
      <c r="E35" s="471"/>
      <c r="F35" s="471"/>
      <c r="G35" s="124"/>
      <c r="H35" s="129"/>
      <c r="I35" s="126"/>
    </row>
    <row r="36" spans="1:12" x14ac:dyDescent="0.3">
      <c r="A36" s="123"/>
      <c r="B36" s="470"/>
      <c r="C36" s="471"/>
      <c r="D36" s="471"/>
      <c r="E36" s="471"/>
      <c r="F36" s="471"/>
      <c r="G36" s="124"/>
      <c r="H36" s="129"/>
      <c r="I36" s="126"/>
    </row>
    <row r="37" spans="1:12" x14ac:dyDescent="0.3">
      <c r="A37" s="123"/>
      <c r="B37" s="470"/>
      <c r="C37" s="471"/>
      <c r="D37" s="471"/>
      <c r="E37" s="471"/>
      <c r="F37" s="471"/>
      <c r="G37" s="124"/>
      <c r="H37" s="129"/>
      <c r="I37" s="126"/>
    </row>
    <row r="38" spans="1:12" x14ac:dyDescent="0.3">
      <c r="A38" s="123"/>
      <c r="B38" s="470"/>
      <c r="C38" s="471"/>
      <c r="D38" s="471"/>
      <c r="E38" s="471"/>
      <c r="F38" s="471"/>
      <c r="G38" s="124"/>
      <c r="H38" s="129"/>
      <c r="I38" s="126"/>
      <c r="L38" s="48"/>
    </row>
    <row r="39" spans="1:12" x14ac:dyDescent="0.3">
      <c r="A39" s="478" t="s">
        <v>112</v>
      </c>
      <c r="B39" s="479"/>
      <c r="C39" s="479"/>
      <c r="D39" s="479"/>
      <c r="E39" s="479"/>
      <c r="F39" s="479"/>
      <c r="G39" s="479"/>
      <c r="H39" s="480"/>
      <c r="I39" s="130">
        <f>SUM(I25:I38)</f>
        <v>20250.96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3037.64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23288.6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1.5</v>
      </c>
      <c r="H46" s="74">
        <v>300</v>
      </c>
      <c r="I46" s="47">
        <f t="shared" si="1"/>
        <v>450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1.5</v>
      </c>
      <c r="H48" s="76">
        <v>200</v>
      </c>
      <c r="I48" s="47">
        <f t="shared" si="1"/>
        <v>300</v>
      </c>
    </row>
    <row r="49" spans="1:12" x14ac:dyDescent="0.3">
      <c r="A49" s="43">
        <v>6</v>
      </c>
      <c r="B49" s="413" t="s">
        <v>277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750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353</v>
      </c>
      <c r="C56" s="405"/>
      <c r="D56" s="406"/>
      <c r="E56" s="393">
        <v>2</v>
      </c>
      <c r="F56" s="394"/>
      <c r="G56" s="44">
        <v>66.400000000000006</v>
      </c>
      <c r="H56" s="56">
        <v>5</v>
      </c>
      <c r="I56" s="47">
        <f>H56*G56</f>
        <v>332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332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24370.6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24370.6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71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354</v>
      </c>
      <c r="I15" s="456"/>
    </row>
    <row r="16" spans="1:13" x14ac:dyDescent="0.3">
      <c r="A16" s="430" t="s">
        <v>355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356</v>
      </c>
      <c r="C25" s="405"/>
      <c r="D25" s="405"/>
      <c r="E25" s="405"/>
      <c r="F25" s="406"/>
      <c r="G25" s="106">
        <v>2</v>
      </c>
      <c r="H25" s="121">
        <v>2439.44</v>
      </c>
      <c r="I25" s="47">
        <f>H25*G25</f>
        <v>4878.88</v>
      </c>
    </row>
    <row r="26" spans="1:11" x14ac:dyDescent="0.3">
      <c r="A26" s="43">
        <v>2</v>
      </c>
      <c r="B26" s="407" t="s">
        <v>357</v>
      </c>
      <c r="C26" s="408"/>
      <c r="D26" s="408"/>
      <c r="E26" s="408"/>
      <c r="F26" s="409"/>
      <c r="G26" s="106">
        <v>1</v>
      </c>
      <c r="H26" s="122">
        <v>8510</v>
      </c>
      <c r="I26" s="47">
        <f>H26*G26</f>
        <v>8510</v>
      </c>
    </row>
    <row r="27" spans="1:11" x14ac:dyDescent="0.3">
      <c r="A27" s="43">
        <v>3</v>
      </c>
      <c r="B27" s="407" t="s">
        <v>358</v>
      </c>
      <c r="C27" s="408"/>
      <c r="D27" s="408"/>
      <c r="E27" s="408"/>
      <c r="F27" s="409"/>
      <c r="G27" s="106">
        <v>1</v>
      </c>
      <c r="H27" s="122">
        <v>2546.6799999999998</v>
      </c>
      <c r="I27" s="47">
        <f>H27*G27</f>
        <v>2546.6799999999998</v>
      </c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15935.560000000001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2390.33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18325.89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28</v>
      </c>
      <c r="H46" s="74">
        <v>300</v>
      </c>
      <c r="I46" s="47">
        <f t="shared" si="1"/>
        <v>8400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28</v>
      </c>
      <c r="H48" s="76">
        <v>200</v>
      </c>
      <c r="I48" s="47">
        <f t="shared" si="1"/>
        <v>5600</v>
      </c>
    </row>
    <row r="49" spans="1:12" x14ac:dyDescent="0.3">
      <c r="A49" s="43">
        <v>6</v>
      </c>
      <c r="B49" s="413" t="s">
        <v>277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14000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123">
        <v>1</v>
      </c>
      <c r="B56" s="472" t="s">
        <v>359</v>
      </c>
      <c r="C56" s="473"/>
      <c r="D56" s="474"/>
      <c r="E56" s="481">
        <v>2</v>
      </c>
      <c r="F56" s="482"/>
      <c r="G56" s="113">
        <v>113.2</v>
      </c>
      <c r="H56" s="131">
        <v>5</v>
      </c>
      <c r="I56" s="126">
        <f>H56*G56</f>
        <v>566</v>
      </c>
    </row>
    <row r="57" spans="1:12" x14ac:dyDescent="0.3">
      <c r="A57" s="132"/>
      <c r="B57" s="483"/>
      <c r="C57" s="484"/>
      <c r="D57" s="485"/>
      <c r="E57" s="486"/>
      <c r="F57" s="487"/>
      <c r="G57" s="113"/>
      <c r="H57" s="131"/>
      <c r="I57" s="126"/>
    </row>
    <row r="58" spans="1:12" x14ac:dyDescent="0.3">
      <c r="A58" s="488" t="s">
        <v>64</v>
      </c>
      <c r="B58" s="479"/>
      <c r="C58" s="479"/>
      <c r="D58" s="479"/>
      <c r="E58" s="479"/>
      <c r="F58" s="479"/>
      <c r="G58" s="479"/>
      <c r="H58" s="480"/>
      <c r="I58" s="133">
        <f>SUM(I56:I57)</f>
        <v>566</v>
      </c>
    </row>
    <row r="59" spans="1:12" x14ac:dyDescent="0.3">
      <c r="A59" s="134"/>
      <c r="B59" s="117"/>
      <c r="C59" s="117"/>
      <c r="D59" s="117"/>
      <c r="E59" s="117"/>
      <c r="F59" s="135"/>
      <c r="G59" s="136"/>
      <c r="H59" s="136"/>
      <c r="I59" s="137"/>
      <c r="L59" s="15"/>
    </row>
    <row r="60" spans="1:12" x14ac:dyDescent="0.3">
      <c r="A60" s="489"/>
      <c r="B60" s="490"/>
      <c r="C60" s="490"/>
      <c r="D60" s="490"/>
      <c r="E60" s="490"/>
      <c r="F60" s="138"/>
      <c r="G60" s="491" t="s">
        <v>65</v>
      </c>
      <c r="H60" s="490"/>
      <c r="I60" s="139">
        <f>I58+I53+I41</f>
        <v>32891.89</v>
      </c>
    </row>
    <row r="61" spans="1:12" x14ac:dyDescent="0.3">
      <c r="A61" s="489"/>
      <c r="B61" s="490"/>
      <c r="C61" s="490"/>
      <c r="D61" s="490"/>
      <c r="E61" s="490"/>
      <c r="F61" s="140"/>
      <c r="G61" s="141"/>
      <c r="H61" s="142"/>
      <c r="I61" s="143"/>
    </row>
    <row r="62" spans="1:12" ht="15" thickBot="1" x14ac:dyDescent="0.35">
      <c r="A62" s="489"/>
      <c r="B62" s="490"/>
      <c r="C62" s="490"/>
      <c r="D62" s="490"/>
      <c r="E62" s="490"/>
      <c r="F62" s="140"/>
      <c r="G62" s="492" t="s">
        <v>66</v>
      </c>
      <c r="H62" s="493"/>
      <c r="I62" s="144">
        <f>I60+I61</f>
        <v>32891.89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92D050"/>
  </sheetPr>
  <dimension ref="A1:M65"/>
  <sheetViews>
    <sheetView view="pageBreakPreview" topLeftCell="A4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72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360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1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2</v>
      </c>
      <c r="H48" s="76">
        <v>200</v>
      </c>
      <c r="I48" s="47">
        <f t="shared" si="1"/>
        <v>400</v>
      </c>
    </row>
    <row r="49" spans="1:12" x14ac:dyDescent="0.3">
      <c r="A49" s="43">
        <v>6</v>
      </c>
      <c r="B49" s="413" t="s">
        <v>277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361</v>
      </c>
      <c r="C56" s="405"/>
      <c r="D56" s="406"/>
      <c r="E56" s="393">
        <v>1</v>
      </c>
      <c r="F56" s="394"/>
      <c r="G56" s="44">
        <v>10.4</v>
      </c>
      <c r="H56" s="56">
        <v>5</v>
      </c>
      <c r="I56" s="47">
        <f>H56*G56</f>
        <v>52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52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1052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1052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73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362</v>
      </c>
      <c r="I15" s="456"/>
    </row>
    <row r="16" spans="1:13" x14ac:dyDescent="0.3">
      <c r="A16" s="430" t="s">
        <v>363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2.5</v>
      </c>
      <c r="H46" s="74">
        <v>300</v>
      </c>
      <c r="I46" s="47">
        <f t="shared" si="1"/>
        <v>750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2.5</v>
      </c>
      <c r="H48" s="76">
        <v>200</v>
      </c>
      <c r="I48" s="47">
        <f t="shared" si="1"/>
        <v>500</v>
      </c>
    </row>
    <row r="49" spans="1:12" x14ac:dyDescent="0.3">
      <c r="A49" s="43">
        <v>6</v>
      </c>
      <c r="B49" s="413" t="s">
        <v>277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1250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353</v>
      </c>
      <c r="C56" s="405"/>
      <c r="D56" s="406"/>
      <c r="E56" s="393">
        <v>1</v>
      </c>
      <c r="F56" s="394"/>
      <c r="G56" s="44">
        <v>33.200000000000003</v>
      </c>
      <c r="H56" s="56">
        <v>5</v>
      </c>
      <c r="I56" s="47">
        <f>H56*G56</f>
        <v>166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166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1416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1416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74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268</v>
      </c>
      <c r="I15" s="456"/>
    </row>
    <row r="16" spans="1:13" x14ac:dyDescent="0.3">
      <c r="A16" s="430" t="s">
        <v>225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1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2</v>
      </c>
      <c r="H48" s="76">
        <v>200</v>
      </c>
      <c r="I48" s="47">
        <f t="shared" si="1"/>
        <v>400</v>
      </c>
    </row>
    <row r="49" spans="1:12" x14ac:dyDescent="0.3">
      <c r="A49" s="43">
        <v>6</v>
      </c>
      <c r="B49" s="413" t="s">
        <v>364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359</v>
      </c>
      <c r="C56" s="405"/>
      <c r="D56" s="406"/>
      <c r="E56" s="393">
        <v>1</v>
      </c>
      <c r="F56" s="394"/>
      <c r="G56" s="44">
        <v>56.6</v>
      </c>
      <c r="H56" s="56">
        <v>5</v>
      </c>
      <c r="I56" s="47">
        <f>H56*G56</f>
        <v>283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283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1283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1283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75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365</v>
      </c>
      <c r="I15" s="456"/>
    </row>
    <row r="16" spans="1:13" x14ac:dyDescent="0.3">
      <c r="A16" s="430" t="s">
        <v>366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367</v>
      </c>
      <c r="C25" s="405"/>
      <c r="D25" s="405"/>
      <c r="E25" s="405"/>
      <c r="F25" s="406"/>
      <c r="G25" s="106">
        <v>2</v>
      </c>
      <c r="H25" s="121">
        <v>2304.35</v>
      </c>
      <c r="I25" s="47">
        <f>H25*G25</f>
        <v>4608.7</v>
      </c>
    </row>
    <row r="26" spans="1:11" x14ac:dyDescent="0.3">
      <c r="A26" s="123">
        <v>2</v>
      </c>
      <c r="B26" s="475" t="s">
        <v>352</v>
      </c>
      <c r="C26" s="476"/>
      <c r="D26" s="476"/>
      <c r="E26" s="476"/>
      <c r="F26" s="477"/>
      <c r="G26" s="124">
        <v>2</v>
      </c>
      <c r="H26" s="127">
        <v>-230</v>
      </c>
      <c r="I26" s="126">
        <f>H26*G26</f>
        <v>-460</v>
      </c>
    </row>
    <row r="27" spans="1:11" x14ac:dyDescent="0.3">
      <c r="A27" s="123"/>
      <c r="B27" s="475"/>
      <c r="C27" s="476"/>
      <c r="D27" s="476"/>
      <c r="E27" s="476"/>
      <c r="F27" s="477"/>
      <c r="G27" s="124"/>
      <c r="H27" s="127"/>
      <c r="I27" s="126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4148.7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622.30999999999995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4771.01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1.5</v>
      </c>
      <c r="H46" s="74">
        <v>300</v>
      </c>
      <c r="I46" s="47">
        <f t="shared" si="0"/>
        <v>450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0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1.5</v>
      </c>
      <c r="H48" s="76">
        <v>200</v>
      </c>
      <c r="I48" s="47">
        <f t="shared" si="0"/>
        <v>300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750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368</v>
      </c>
      <c r="C56" s="405"/>
      <c r="D56" s="406"/>
      <c r="E56" s="393">
        <v>2</v>
      </c>
      <c r="F56" s="394"/>
      <c r="G56" s="44">
        <v>42.4</v>
      </c>
      <c r="H56" s="56">
        <v>5</v>
      </c>
      <c r="I56" s="47">
        <f>H56*G56</f>
        <v>212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212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5733.01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144">
        <f>I60+I61</f>
        <v>5733.01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76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369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367</v>
      </c>
      <c r="C25" s="405"/>
      <c r="D25" s="405"/>
      <c r="E25" s="405"/>
      <c r="F25" s="406"/>
      <c r="G25" s="106">
        <v>1</v>
      </c>
      <c r="H25" s="121">
        <v>2304.35</v>
      </c>
      <c r="I25" s="47">
        <f>H25*G25</f>
        <v>2304.35</v>
      </c>
    </row>
    <row r="26" spans="1:11" x14ac:dyDescent="0.3">
      <c r="A26" s="123">
        <v>2</v>
      </c>
      <c r="B26" s="475" t="s">
        <v>352</v>
      </c>
      <c r="C26" s="476"/>
      <c r="D26" s="476"/>
      <c r="E26" s="476"/>
      <c r="F26" s="477"/>
      <c r="G26" s="124">
        <v>1</v>
      </c>
      <c r="H26" s="127">
        <v>-230</v>
      </c>
      <c r="I26" s="126">
        <f>H26*G26</f>
        <v>-230</v>
      </c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2074.35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311.14999999999998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2385.5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1.5</v>
      </c>
      <c r="H46" s="74">
        <v>300</v>
      </c>
      <c r="I46" s="47">
        <f t="shared" si="0"/>
        <v>450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0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1.5</v>
      </c>
      <c r="H48" s="76">
        <v>200</v>
      </c>
      <c r="I48" s="47">
        <f t="shared" si="0"/>
        <v>300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750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370</v>
      </c>
      <c r="C56" s="405"/>
      <c r="D56" s="406"/>
      <c r="E56" s="393">
        <v>2</v>
      </c>
      <c r="F56" s="394"/>
      <c r="G56" s="44">
        <v>155.6</v>
      </c>
      <c r="H56" s="56">
        <v>5</v>
      </c>
      <c r="I56" s="47">
        <f>H56*G56</f>
        <v>778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778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3913.5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144">
        <f>I60+I61</f>
        <v>3913.5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M65"/>
  <sheetViews>
    <sheetView topLeftCell="A7" workbookViewId="0">
      <selection activeCell="P51" sqref="P51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23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371</v>
      </c>
      <c r="I15" s="456"/>
    </row>
    <row r="16" spans="1:13" x14ac:dyDescent="0.3">
      <c r="A16" s="430" t="s">
        <v>345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>
        <f>SUM(G19*H19)</f>
        <v>0</v>
      </c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>
        <f t="shared" ref="I20:I21" si="0">SUM(G20*H20)</f>
        <v>0</v>
      </c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>
        <f t="shared" si="0"/>
        <v>0</v>
      </c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>
        <f>SUM(I19:I21)</f>
        <v>0</v>
      </c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322</v>
      </c>
      <c r="C25" s="405"/>
      <c r="D25" s="405"/>
      <c r="E25" s="405"/>
      <c r="F25" s="406"/>
      <c r="G25" s="106">
        <v>2</v>
      </c>
      <c r="H25" s="121">
        <v>2682.61</v>
      </c>
      <c r="I25" s="47">
        <f>H25*G25</f>
        <v>5365.22</v>
      </c>
    </row>
    <row r="26" spans="1:11" x14ac:dyDescent="0.3">
      <c r="A26" s="43"/>
      <c r="B26" s="407"/>
      <c r="C26" s="408"/>
      <c r="D26" s="408"/>
      <c r="E26" s="408"/>
      <c r="F26" s="408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8"/>
      <c r="G27" s="106"/>
      <c r="H27" s="122"/>
      <c r="I27" s="47"/>
    </row>
    <row r="28" spans="1:11" x14ac:dyDescent="0.3">
      <c r="A28" s="43"/>
      <c r="B28" s="467"/>
      <c r="C28" s="468"/>
      <c r="D28" s="468"/>
      <c r="E28" s="468"/>
      <c r="F28" s="46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19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19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19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5365.22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804.78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6170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</v>
      </c>
      <c r="H46" s="74">
        <v>300</v>
      </c>
      <c r="I46" s="47">
        <f t="shared" si="1"/>
        <v>300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1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1</v>
      </c>
      <c r="H48" s="76">
        <v>200</v>
      </c>
      <c r="I48" s="47">
        <f t="shared" si="1"/>
        <v>200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372</v>
      </c>
      <c r="C56" s="405"/>
      <c r="D56" s="406"/>
      <c r="E56" s="393">
        <v>1</v>
      </c>
      <c r="F56" s="394"/>
      <c r="G56" s="44">
        <v>84.2</v>
      </c>
      <c r="H56" s="56">
        <v>5</v>
      </c>
      <c r="I56" s="47">
        <f>H56*G56</f>
        <v>421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421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7091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7091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92D050"/>
  </sheetPr>
  <dimension ref="A1:M65"/>
  <sheetViews>
    <sheetView view="pageBreakPreview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77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360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0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/>
      <c r="H47" s="74">
        <v>200</v>
      </c>
      <c r="I47" s="47">
        <f t="shared" si="0"/>
        <v>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>
        <v>2</v>
      </c>
      <c r="H48" s="76">
        <v>200</v>
      </c>
      <c r="I48" s="47">
        <f t="shared" si="0"/>
        <v>400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373</v>
      </c>
      <c r="C56" s="405"/>
      <c r="D56" s="406"/>
      <c r="E56" s="393">
        <v>1</v>
      </c>
      <c r="F56" s="394"/>
      <c r="G56" s="44">
        <v>12.4</v>
      </c>
      <c r="H56" s="56">
        <v>5</v>
      </c>
      <c r="I56" s="47">
        <f>H56*G56</f>
        <v>62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62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1062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1062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rgb="FF92D050"/>
  </sheetPr>
  <dimension ref="A1:M65"/>
  <sheetViews>
    <sheetView topLeftCell="A16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78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374</v>
      </c>
      <c r="I15" s="456"/>
    </row>
    <row r="16" spans="1:13" x14ac:dyDescent="0.3">
      <c r="A16" s="430" t="s">
        <v>375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331</v>
      </c>
      <c r="C25" s="405"/>
      <c r="D25" s="405"/>
      <c r="E25" s="405"/>
      <c r="F25" s="406"/>
      <c r="G25" s="106">
        <v>1</v>
      </c>
      <c r="H25" s="121">
        <v>2304.35</v>
      </c>
      <c r="I25" s="47">
        <f>H25*G25</f>
        <v>2304.35</v>
      </c>
    </row>
    <row r="26" spans="1:11" x14ac:dyDescent="0.3">
      <c r="A26" s="43"/>
      <c r="B26" s="475" t="s">
        <v>376</v>
      </c>
      <c r="C26" s="476"/>
      <c r="D26" s="476"/>
      <c r="E26" s="476"/>
      <c r="F26" s="477"/>
      <c r="G26" s="124">
        <v>1</v>
      </c>
      <c r="H26" s="127">
        <v>-230</v>
      </c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2304.35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345.65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145">
        <f>I39+I40-230</f>
        <v>2420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1.5</v>
      </c>
      <c r="H46" s="74">
        <v>300</v>
      </c>
      <c r="I46" s="47">
        <f t="shared" si="0"/>
        <v>450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1.5</v>
      </c>
      <c r="H47" s="74">
        <v>200</v>
      </c>
      <c r="I47" s="47">
        <f t="shared" si="0"/>
        <v>300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750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377</v>
      </c>
      <c r="C56" s="405"/>
      <c r="D56" s="406"/>
      <c r="E56" s="393">
        <v>1</v>
      </c>
      <c r="F56" s="394"/>
      <c r="G56" s="44">
        <v>19.399999999999999</v>
      </c>
      <c r="H56" s="56">
        <v>5</v>
      </c>
      <c r="I56" s="47">
        <f>H56*G56</f>
        <v>97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97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3267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3267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rgb="FF92D050"/>
  </sheetPr>
  <dimension ref="A1:M65"/>
  <sheetViews>
    <sheetView topLeftCell="A3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79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95" t="s">
        <v>378</v>
      </c>
      <c r="I15" s="496"/>
    </row>
    <row r="16" spans="1:13" x14ac:dyDescent="0.3">
      <c r="A16" s="430" t="s">
        <v>379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2.5</v>
      </c>
      <c r="H46" s="74">
        <v>300</v>
      </c>
      <c r="I46" s="47">
        <f t="shared" si="0"/>
        <v>750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2.5</v>
      </c>
      <c r="H47" s="74">
        <v>200</v>
      </c>
      <c r="I47" s="47">
        <f t="shared" si="0"/>
        <v>500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1250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380</v>
      </c>
      <c r="C56" s="405"/>
      <c r="D56" s="406"/>
      <c r="E56" s="393">
        <v>1</v>
      </c>
      <c r="F56" s="394"/>
      <c r="G56" s="44">
        <v>21.2</v>
      </c>
      <c r="H56" s="56">
        <v>5</v>
      </c>
      <c r="I56" s="47">
        <f>H56*G56</f>
        <v>106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106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1356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1356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92D050"/>
  </sheetPr>
  <dimension ref="A1:M65"/>
  <sheetViews>
    <sheetView topLeftCell="A13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381</v>
      </c>
      <c r="I15" s="456"/>
    </row>
    <row r="16" spans="1:13" x14ac:dyDescent="0.3">
      <c r="A16" s="430" t="s">
        <v>382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383</v>
      </c>
      <c r="C25" s="405"/>
      <c r="D25" s="405"/>
      <c r="E25" s="405"/>
      <c r="F25" s="406"/>
      <c r="G25" s="106">
        <v>1</v>
      </c>
      <c r="H25" s="121">
        <v>182.7</v>
      </c>
      <c r="I25" s="47">
        <f>H25*G25</f>
        <v>182.7</v>
      </c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182.7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27.41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210.10999999999999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4</v>
      </c>
      <c r="H46" s="74">
        <v>300</v>
      </c>
      <c r="I46" s="47">
        <f t="shared" si="0"/>
        <v>1200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4</v>
      </c>
      <c r="H47" s="74">
        <v>200</v>
      </c>
      <c r="I47" s="47">
        <f t="shared" si="0"/>
        <v>800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2000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384</v>
      </c>
      <c r="C56" s="405"/>
      <c r="D56" s="406"/>
      <c r="E56" s="393">
        <v>1</v>
      </c>
      <c r="F56" s="394"/>
      <c r="G56" s="44">
        <v>33.200000000000003</v>
      </c>
      <c r="H56" s="56">
        <v>5</v>
      </c>
      <c r="I56" s="47">
        <f>H56*G56</f>
        <v>166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166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2376.11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2376.11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92D050"/>
  </sheetPr>
  <dimension ref="A1:M65"/>
  <sheetViews>
    <sheetView topLeftCell="A19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260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385</v>
      </c>
      <c r="C25" s="405"/>
      <c r="D25" s="405"/>
      <c r="E25" s="405"/>
      <c r="F25" s="406"/>
      <c r="G25" s="106">
        <v>1</v>
      </c>
      <c r="H25" s="121">
        <v>704.25</v>
      </c>
      <c r="I25" s="47">
        <f>H25*G25</f>
        <v>704.25</v>
      </c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704.25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105.64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809.89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2.5</v>
      </c>
      <c r="H46" s="74">
        <v>300</v>
      </c>
      <c r="I46" s="47">
        <f t="shared" si="0"/>
        <v>750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2.5</v>
      </c>
      <c r="H47" s="74">
        <v>200</v>
      </c>
      <c r="I47" s="47">
        <f t="shared" si="0"/>
        <v>500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1250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384</v>
      </c>
      <c r="C56" s="405"/>
      <c r="D56" s="406"/>
      <c r="E56" s="481">
        <v>1</v>
      </c>
      <c r="F56" s="482"/>
      <c r="G56" s="44">
        <v>32.200000000000003</v>
      </c>
      <c r="H56" s="56">
        <v>5</v>
      </c>
      <c r="I56" s="47">
        <f>H56*G56</f>
        <v>161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47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161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2220.89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144">
        <f>I60+I61</f>
        <v>2220.89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00B050"/>
  </sheetPr>
  <dimension ref="A1:M65"/>
  <sheetViews>
    <sheetView topLeftCell="A25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386</v>
      </c>
      <c r="I15" s="456"/>
    </row>
    <row r="16" spans="1:13" x14ac:dyDescent="0.3">
      <c r="A16" s="430" t="s">
        <v>387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388</v>
      </c>
      <c r="C25" s="405"/>
      <c r="D25" s="405"/>
      <c r="E25" s="405"/>
      <c r="F25" s="406"/>
      <c r="G25" s="106">
        <v>1</v>
      </c>
      <c r="H25" s="121">
        <v>2782.61</v>
      </c>
      <c r="I25" s="47">
        <f>H25*G25</f>
        <v>2782.61</v>
      </c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2782.61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417.39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3200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4</v>
      </c>
      <c r="H46" s="74">
        <v>300</v>
      </c>
      <c r="I46" s="47">
        <f t="shared" si="0"/>
        <v>1200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5</v>
      </c>
      <c r="H47" s="74">
        <v>200</v>
      </c>
      <c r="I47" s="47">
        <f t="shared" si="0"/>
        <v>1000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2200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389</v>
      </c>
      <c r="C56" s="405"/>
      <c r="D56" s="406"/>
      <c r="E56" s="393">
        <v>3</v>
      </c>
      <c r="F56" s="394"/>
      <c r="G56" s="113">
        <v>74.400000000000006</v>
      </c>
      <c r="H56" s="56">
        <v>5</v>
      </c>
      <c r="I56" s="126">
        <f>H56*G56</f>
        <v>372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126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372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5772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5772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00B050"/>
  </sheetPr>
  <dimension ref="A1:M65"/>
  <sheetViews>
    <sheetView topLeftCell="A16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390</v>
      </c>
      <c r="I15" s="456"/>
    </row>
    <row r="16" spans="1:13" x14ac:dyDescent="0.3">
      <c r="A16" s="430" t="s">
        <v>391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16</v>
      </c>
      <c r="H46" s="74">
        <v>300</v>
      </c>
      <c r="I46" s="47">
        <f t="shared" si="0"/>
        <v>4800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12</v>
      </c>
      <c r="H47" s="74">
        <v>200</v>
      </c>
      <c r="I47" s="47">
        <f t="shared" si="0"/>
        <v>2400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7200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392</v>
      </c>
      <c r="C56" s="405"/>
      <c r="D56" s="406"/>
      <c r="E56" s="393">
        <v>3</v>
      </c>
      <c r="F56" s="394"/>
      <c r="G56" s="113">
        <v>80.400000000000006</v>
      </c>
      <c r="H56" s="56">
        <v>5</v>
      </c>
      <c r="I56" s="126">
        <f>H56*G56</f>
        <v>402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126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402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7602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7602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FFFF00"/>
  </sheetPr>
  <dimension ref="A1:M65"/>
  <sheetViews>
    <sheetView topLeftCell="A24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393</v>
      </c>
      <c r="I15" s="456"/>
    </row>
    <row r="16" spans="1:13" x14ac:dyDescent="0.3">
      <c r="A16" s="430" t="s">
        <v>394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395</v>
      </c>
      <c r="C25" s="405"/>
      <c r="D25" s="405"/>
      <c r="E25" s="405"/>
      <c r="F25" s="406"/>
      <c r="G25" s="106">
        <v>1</v>
      </c>
      <c r="H25" s="121">
        <v>324.5</v>
      </c>
      <c r="I25" s="47">
        <f>H25*G25</f>
        <v>324.5</v>
      </c>
    </row>
    <row r="26" spans="1:11" x14ac:dyDescent="0.3">
      <c r="A26" s="43">
        <v>2</v>
      </c>
      <c r="B26" s="407" t="s">
        <v>396</v>
      </c>
      <c r="C26" s="408"/>
      <c r="D26" s="408"/>
      <c r="E26" s="408"/>
      <c r="F26" s="409"/>
      <c r="G26" s="106">
        <v>1</v>
      </c>
      <c r="H26" s="122">
        <v>160</v>
      </c>
      <c r="I26" s="47">
        <f>H26*G26</f>
        <v>160</v>
      </c>
    </row>
    <row r="27" spans="1:11" x14ac:dyDescent="0.3">
      <c r="A27" s="43">
        <v>3</v>
      </c>
      <c r="B27" s="407" t="s">
        <v>397</v>
      </c>
      <c r="C27" s="408"/>
      <c r="D27" s="408"/>
      <c r="E27" s="408"/>
      <c r="F27" s="409"/>
      <c r="G27" s="106">
        <v>1</v>
      </c>
      <c r="H27" s="122">
        <v>435</v>
      </c>
      <c r="I27" s="47">
        <f t="shared" ref="I27:I37" si="0">H27*G27</f>
        <v>435</v>
      </c>
    </row>
    <row r="28" spans="1:11" x14ac:dyDescent="0.3">
      <c r="A28" s="43">
        <v>4</v>
      </c>
      <c r="B28" s="407" t="s">
        <v>398</v>
      </c>
      <c r="C28" s="408"/>
      <c r="D28" s="408"/>
      <c r="E28" s="408"/>
      <c r="F28" s="409"/>
      <c r="G28" s="106">
        <v>4</v>
      </c>
      <c r="H28" s="122">
        <v>11</v>
      </c>
      <c r="I28" s="47">
        <f t="shared" si="0"/>
        <v>44</v>
      </c>
    </row>
    <row r="29" spans="1:11" x14ac:dyDescent="0.3">
      <c r="A29" s="43">
        <v>5</v>
      </c>
      <c r="B29" s="407" t="s">
        <v>399</v>
      </c>
      <c r="C29" s="408"/>
      <c r="D29" s="408"/>
      <c r="E29" s="408"/>
      <c r="F29" s="409"/>
      <c r="G29" s="106">
        <v>2</v>
      </c>
      <c r="H29" s="127">
        <v>21</v>
      </c>
      <c r="I29" s="126">
        <f t="shared" si="0"/>
        <v>42</v>
      </c>
    </row>
    <row r="30" spans="1:11" x14ac:dyDescent="0.3">
      <c r="A30" s="43">
        <v>6</v>
      </c>
      <c r="B30" s="407" t="s">
        <v>400</v>
      </c>
      <c r="C30" s="408"/>
      <c r="D30" s="408"/>
      <c r="E30" s="408"/>
      <c r="F30" s="409"/>
      <c r="G30" s="106">
        <v>4</v>
      </c>
      <c r="H30" s="122">
        <v>22</v>
      </c>
      <c r="I30" s="47">
        <f t="shared" si="0"/>
        <v>88</v>
      </c>
    </row>
    <row r="31" spans="1:11" x14ac:dyDescent="0.3">
      <c r="A31" s="43">
        <v>7</v>
      </c>
      <c r="B31" s="457" t="s">
        <v>401</v>
      </c>
      <c r="C31" s="458"/>
      <c r="D31" s="458"/>
      <c r="E31" s="458"/>
      <c r="F31" s="458"/>
      <c r="G31" s="106">
        <v>4</v>
      </c>
      <c r="H31" s="122">
        <v>25</v>
      </c>
      <c r="I31" s="47">
        <f t="shared" si="0"/>
        <v>100</v>
      </c>
    </row>
    <row r="32" spans="1:11" x14ac:dyDescent="0.3">
      <c r="A32" s="43">
        <v>8</v>
      </c>
      <c r="B32" s="457" t="s">
        <v>402</v>
      </c>
      <c r="C32" s="458"/>
      <c r="D32" s="458"/>
      <c r="E32" s="458"/>
      <c r="F32" s="458"/>
      <c r="G32" s="106">
        <v>1</v>
      </c>
      <c r="H32" s="122">
        <v>274.5</v>
      </c>
      <c r="I32" s="47">
        <f t="shared" si="0"/>
        <v>274.5</v>
      </c>
    </row>
    <row r="33" spans="1:12" x14ac:dyDescent="0.3">
      <c r="A33" s="43">
        <v>9</v>
      </c>
      <c r="B33" s="457" t="s">
        <v>403</v>
      </c>
      <c r="C33" s="458"/>
      <c r="D33" s="458"/>
      <c r="E33" s="458"/>
      <c r="F33" s="458"/>
      <c r="G33" s="106">
        <v>20</v>
      </c>
      <c r="H33" s="122">
        <v>257.38</v>
      </c>
      <c r="I33" s="47">
        <f t="shared" si="0"/>
        <v>5147.6000000000004</v>
      </c>
    </row>
    <row r="34" spans="1:12" x14ac:dyDescent="0.3">
      <c r="A34" s="43">
        <v>10</v>
      </c>
      <c r="B34" s="457" t="s">
        <v>404</v>
      </c>
      <c r="C34" s="458"/>
      <c r="D34" s="458"/>
      <c r="E34" s="458"/>
      <c r="F34" s="458"/>
      <c r="G34" s="106">
        <v>1</v>
      </c>
      <c r="H34" s="122">
        <v>135</v>
      </c>
      <c r="I34" s="47">
        <f t="shared" si="0"/>
        <v>135</v>
      </c>
    </row>
    <row r="35" spans="1:12" x14ac:dyDescent="0.3">
      <c r="A35" s="43"/>
      <c r="B35" s="457"/>
      <c r="C35" s="458"/>
      <c r="D35" s="458"/>
      <c r="E35" s="458"/>
      <c r="F35" s="458"/>
      <c r="G35" s="106"/>
      <c r="H35" s="122"/>
      <c r="I35" s="47">
        <f t="shared" si="0"/>
        <v>0</v>
      </c>
    </row>
    <row r="36" spans="1:12" x14ac:dyDescent="0.3">
      <c r="A36" s="43"/>
      <c r="B36" s="457"/>
      <c r="C36" s="458"/>
      <c r="D36" s="458"/>
      <c r="E36" s="458"/>
      <c r="F36" s="458"/>
      <c r="G36" s="106"/>
      <c r="H36" s="122"/>
      <c r="I36" s="47">
        <f t="shared" si="0"/>
        <v>0</v>
      </c>
    </row>
    <row r="37" spans="1:12" x14ac:dyDescent="0.3">
      <c r="A37" s="43"/>
      <c r="B37" s="457"/>
      <c r="C37" s="458"/>
      <c r="D37" s="458"/>
      <c r="E37" s="458"/>
      <c r="F37" s="458"/>
      <c r="G37" s="106"/>
      <c r="H37" s="122"/>
      <c r="I37" s="47">
        <f t="shared" si="0"/>
        <v>0</v>
      </c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30">
        <f>SUM(I25:I38)</f>
        <v>6750.6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1012.59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7763.1900000000005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1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10</v>
      </c>
      <c r="H46" s="74">
        <v>300</v>
      </c>
      <c r="I46" s="47">
        <f t="shared" si="1"/>
        <v>3000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10</v>
      </c>
      <c r="H47" s="74">
        <v>200</v>
      </c>
      <c r="I47" s="47">
        <f t="shared" si="1"/>
        <v>2000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1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1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5000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405</v>
      </c>
      <c r="C56" s="405"/>
      <c r="D56" s="406"/>
      <c r="E56" s="393">
        <v>2</v>
      </c>
      <c r="F56" s="394"/>
      <c r="G56" s="113">
        <v>39.200000000000003</v>
      </c>
      <c r="H56" s="56">
        <v>5</v>
      </c>
      <c r="I56" s="126">
        <f>H56*G56</f>
        <v>196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126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196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12959.19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12959.19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00B050"/>
  </sheetPr>
  <dimension ref="A1:M65"/>
  <sheetViews>
    <sheetView topLeftCell="A7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256</v>
      </c>
      <c r="I15" s="456"/>
    </row>
    <row r="16" spans="1:13" x14ac:dyDescent="0.3">
      <c r="A16" s="430" t="s">
        <v>406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07"/>
      <c r="C30" s="408"/>
      <c r="D30" s="408"/>
      <c r="E30" s="408"/>
      <c r="F30" s="409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22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22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22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22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22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22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0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0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0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0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2</v>
      </c>
      <c r="H47" s="74">
        <v>200</v>
      </c>
      <c r="I47" s="47">
        <f t="shared" si="0"/>
        <v>400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407</v>
      </c>
      <c r="C56" s="405"/>
      <c r="D56" s="406"/>
      <c r="E56" s="393">
        <v>1</v>
      </c>
      <c r="F56" s="394"/>
      <c r="G56" s="113">
        <v>35</v>
      </c>
      <c r="H56" s="56">
        <v>5</v>
      </c>
      <c r="I56" s="126">
        <f>H56*G56</f>
        <v>175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126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175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1175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1175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00B050"/>
  </sheetPr>
  <dimension ref="A1:M65"/>
  <sheetViews>
    <sheetView view="pageBreakPreview" zoomScale="60" zoomScaleNormal="100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272</v>
      </c>
      <c r="I15" s="456"/>
    </row>
    <row r="16" spans="1:13" x14ac:dyDescent="0.3">
      <c r="A16" s="430" t="s">
        <v>408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322</v>
      </c>
      <c r="C25" s="405"/>
      <c r="D25" s="405"/>
      <c r="E25" s="405"/>
      <c r="F25" s="406"/>
      <c r="G25" s="106">
        <v>4</v>
      </c>
      <c r="H25" s="121">
        <v>2565.2199999999998</v>
      </c>
      <c r="I25" s="47">
        <f>H25*G25</f>
        <v>10260.879999999999</v>
      </c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07"/>
      <c r="C30" s="408"/>
      <c r="D30" s="408"/>
      <c r="E30" s="408"/>
      <c r="F30" s="409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22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22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22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22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22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22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10260.879999999999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1539.13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11800.009999999998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2.5</v>
      </c>
      <c r="H46" s="74">
        <v>300</v>
      </c>
      <c r="I46" s="47">
        <f t="shared" si="0"/>
        <v>750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2.5</v>
      </c>
      <c r="H47" s="74">
        <v>200</v>
      </c>
      <c r="I47" s="47">
        <f t="shared" si="0"/>
        <v>500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1250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380</v>
      </c>
      <c r="C56" s="405"/>
      <c r="D56" s="406"/>
      <c r="E56" s="393">
        <v>1</v>
      </c>
      <c r="F56" s="394"/>
      <c r="G56" s="113">
        <v>21.2</v>
      </c>
      <c r="H56" s="56">
        <v>5</v>
      </c>
      <c r="I56" s="126">
        <f>H56*G56</f>
        <v>106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126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106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13156.009999999998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13156.009999999998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00B050"/>
    <pageSetUpPr fitToPage="1"/>
  </sheetPr>
  <dimension ref="A1:M65"/>
  <sheetViews>
    <sheetView view="pageLayout" topLeftCell="A5" zoomScaleNormal="100" workbookViewId="0">
      <selection activeCell="A23" sqref="A23:I2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260</v>
      </c>
      <c r="I15" s="456"/>
    </row>
    <row r="16" spans="1:13" x14ac:dyDescent="0.3">
      <c r="A16" s="430" t="s">
        <v>409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410</v>
      </c>
      <c r="C25" s="405"/>
      <c r="D25" s="405"/>
      <c r="E25" s="405"/>
      <c r="F25" s="406"/>
      <c r="G25" s="106">
        <v>1</v>
      </c>
      <c r="H25" s="121">
        <v>677.2</v>
      </c>
      <c r="I25" s="47">
        <f>H25*G25</f>
        <v>677.2</v>
      </c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07"/>
      <c r="C30" s="408"/>
      <c r="D30" s="408"/>
      <c r="E30" s="408"/>
      <c r="F30" s="409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22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22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22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22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22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22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677.2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101.58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778.78000000000009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2</v>
      </c>
      <c r="H46" s="74">
        <v>300</v>
      </c>
      <c r="I46" s="47">
        <f t="shared" si="0"/>
        <v>600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2</v>
      </c>
      <c r="H47" s="74">
        <v>200</v>
      </c>
      <c r="I47" s="47">
        <f t="shared" si="0"/>
        <v>400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1000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411</v>
      </c>
      <c r="C56" s="405"/>
      <c r="D56" s="406"/>
      <c r="E56" s="393">
        <v>1</v>
      </c>
      <c r="F56" s="394"/>
      <c r="G56" s="113">
        <v>33.200000000000003</v>
      </c>
      <c r="H56" s="56">
        <v>5</v>
      </c>
      <c r="I56" s="126">
        <f>H56*G56</f>
        <v>166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126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166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1944.7800000000002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1944.7800000000002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" right="0.7" top="0.75" bottom="0.75" header="0.3" footer="0.3"/>
  <pageSetup paperSize="9" scale="57" fitToHeight="0" orientation="portrait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92D050"/>
  </sheetPr>
  <dimension ref="A1:M65"/>
  <sheetViews>
    <sheetView topLeftCell="A20" workbookViewId="0">
      <selection activeCell="K3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412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327</v>
      </c>
      <c r="C25" s="405"/>
      <c r="D25" s="405"/>
      <c r="E25" s="405"/>
      <c r="F25" s="406"/>
      <c r="G25" s="106">
        <v>2</v>
      </c>
      <c r="H25" s="121">
        <v>120</v>
      </c>
      <c r="I25" s="47">
        <f>H25*G25</f>
        <v>240</v>
      </c>
    </row>
    <row r="26" spans="1:11" x14ac:dyDescent="0.3">
      <c r="A26" s="43">
        <v>2</v>
      </c>
      <c r="B26" s="407" t="s">
        <v>413</v>
      </c>
      <c r="C26" s="408"/>
      <c r="D26" s="408"/>
      <c r="E26" s="408"/>
      <c r="F26" s="409"/>
      <c r="G26" s="106">
        <v>1</v>
      </c>
      <c r="H26" s="122">
        <v>256.52</v>
      </c>
      <c r="I26" s="47">
        <f>H26*G26</f>
        <v>256.52</v>
      </c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19"/>
      <c r="I32" s="47"/>
    </row>
    <row r="33" spans="1:12" x14ac:dyDescent="0.3">
      <c r="A33" s="43"/>
      <c r="B33" s="457"/>
      <c r="C33" s="458"/>
      <c r="D33" s="458"/>
      <c r="E33" s="458"/>
      <c r="F33" s="458"/>
      <c r="G33" s="106"/>
      <c r="H33" s="119"/>
      <c r="I33" s="47"/>
    </row>
    <row r="34" spans="1:12" x14ac:dyDescent="0.3">
      <c r="A34" s="43"/>
      <c r="B34" s="457"/>
      <c r="C34" s="458"/>
      <c r="D34" s="458"/>
      <c r="E34" s="458"/>
      <c r="F34" s="458"/>
      <c r="G34" s="106"/>
      <c r="H34" s="119"/>
      <c r="I34" s="47"/>
    </row>
    <row r="35" spans="1:12" x14ac:dyDescent="0.3">
      <c r="A35" s="43"/>
      <c r="B35" s="457"/>
      <c r="C35" s="458"/>
      <c r="D35" s="458"/>
      <c r="E35" s="458"/>
      <c r="F35" s="458"/>
      <c r="G35" s="106"/>
      <c r="H35" s="107"/>
      <c r="I35" s="47"/>
    </row>
    <row r="36" spans="1:12" x14ac:dyDescent="0.3">
      <c r="A36" s="43"/>
      <c r="B36" s="457"/>
      <c r="C36" s="458"/>
      <c r="D36" s="458"/>
      <c r="E36" s="458"/>
      <c r="F36" s="458"/>
      <c r="G36" s="106"/>
      <c r="H36" s="107"/>
      <c r="I36" s="47"/>
    </row>
    <row r="37" spans="1:12" x14ac:dyDescent="0.3">
      <c r="A37" s="43"/>
      <c r="B37" s="457"/>
      <c r="C37" s="458"/>
      <c r="D37" s="458"/>
      <c r="E37" s="458"/>
      <c r="F37" s="458"/>
      <c r="G37" s="106"/>
      <c r="H37" s="107"/>
      <c r="I37" s="47"/>
    </row>
    <row r="38" spans="1:12" x14ac:dyDescent="0.3">
      <c r="A38" s="43"/>
      <c r="B38" s="457"/>
      <c r="C38" s="458"/>
      <c r="D38" s="458"/>
      <c r="E38" s="458"/>
      <c r="F38" s="458"/>
      <c r="G38" s="106"/>
      <c r="H38" s="107"/>
      <c r="I38" s="47"/>
      <c r="L38" s="48"/>
    </row>
    <row r="39" spans="1:12" x14ac:dyDescent="0.3">
      <c r="A39" s="454" t="s">
        <v>112</v>
      </c>
      <c r="B39" s="391"/>
      <c r="C39" s="391"/>
      <c r="D39" s="391"/>
      <c r="E39" s="391"/>
      <c r="F39" s="391"/>
      <c r="G39" s="391"/>
      <c r="H39" s="392"/>
      <c r="I39" s="101">
        <f>SUM(I25:I38)</f>
        <v>496.52</v>
      </c>
      <c r="L39" s="48"/>
    </row>
    <row r="40" spans="1:12" x14ac:dyDescent="0.3">
      <c r="A40" s="395" t="s">
        <v>113</v>
      </c>
      <c r="B40" s="391"/>
      <c r="C40" s="391"/>
      <c r="D40" s="391"/>
      <c r="E40" s="391"/>
      <c r="F40" s="391"/>
      <c r="G40" s="391"/>
      <c r="H40" s="392"/>
      <c r="I40" s="102">
        <f>ROUND((I39*0.15),2)</f>
        <v>74.48</v>
      </c>
      <c r="L40" s="48"/>
    </row>
    <row r="41" spans="1:12" x14ac:dyDescent="0.3">
      <c r="A41" s="395" t="s">
        <v>114</v>
      </c>
      <c r="B41" s="391"/>
      <c r="C41" s="391"/>
      <c r="D41" s="391"/>
      <c r="E41" s="391"/>
      <c r="F41" s="391"/>
      <c r="G41" s="391"/>
      <c r="H41" s="392"/>
      <c r="I41" s="90">
        <f>I39+I40</f>
        <v>571</v>
      </c>
    </row>
    <row r="42" spans="1:12" x14ac:dyDescent="0.3">
      <c r="A42" s="401" t="s">
        <v>46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3">
      <c r="A43" s="38" t="s">
        <v>47</v>
      </c>
      <c r="B43" s="399" t="s">
        <v>48</v>
      </c>
      <c r="C43" s="445"/>
      <c r="D43" s="400"/>
      <c r="E43" s="399" t="s">
        <v>30</v>
      </c>
      <c r="F43" s="400"/>
      <c r="G43" s="40" t="s">
        <v>32</v>
      </c>
      <c r="H43" s="41" t="s">
        <v>33</v>
      </c>
      <c r="I43" s="42" t="s">
        <v>34</v>
      </c>
    </row>
    <row r="44" spans="1:12" x14ac:dyDescent="0.3">
      <c r="A44" s="43">
        <v>1</v>
      </c>
      <c r="B44" s="436" t="s">
        <v>49</v>
      </c>
      <c r="C44" s="437"/>
      <c r="D44" s="438"/>
      <c r="E44" s="424" t="s">
        <v>50</v>
      </c>
      <c r="F44" s="426"/>
      <c r="G44" s="75"/>
      <c r="H44" s="73">
        <v>450</v>
      </c>
      <c r="I44" s="50">
        <f>SUM(G44*H44)</f>
        <v>0</v>
      </c>
    </row>
    <row r="45" spans="1:12" x14ac:dyDescent="0.3">
      <c r="A45" s="43">
        <v>2</v>
      </c>
      <c r="B45" s="413" t="s">
        <v>51</v>
      </c>
      <c r="C45" s="414"/>
      <c r="D45" s="415"/>
      <c r="E45" s="393" t="s">
        <v>50</v>
      </c>
      <c r="F45" s="394"/>
      <c r="G45" s="44"/>
      <c r="H45" s="74">
        <v>350</v>
      </c>
      <c r="I45" s="47">
        <f t="shared" ref="I45:I49" si="0">SUM(G45*H45)</f>
        <v>0</v>
      </c>
    </row>
    <row r="46" spans="1:12" x14ac:dyDescent="0.3">
      <c r="A46" s="43">
        <v>3</v>
      </c>
      <c r="B46" s="413" t="s">
        <v>52</v>
      </c>
      <c r="C46" s="414"/>
      <c r="D46" s="415"/>
      <c r="E46" s="393" t="s">
        <v>50</v>
      </c>
      <c r="F46" s="394"/>
      <c r="G46" s="44">
        <v>3</v>
      </c>
      <c r="H46" s="74">
        <v>300</v>
      </c>
      <c r="I46" s="47">
        <f t="shared" si="0"/>
        <v>900</v>
      </c>
    </row>
    <row r="47" spans="1:12" x14ac:dyDescent="0.3">
      <c r="A47" s="43">
        <v>4</v>
      </c>
      <c r="B47" s="413" t="s">
        <v>53</v>
      </c>
      <c r="C47" s="414"/>
      <c r="D47" s="415"/>
      <c r="E47" s="393" t="s">
        <v>50</v>
      </c>
      <c r="F47" s="394"/>
      <c r="G47" s="44">
        <v>3</v>
      </c>
      <c r="H47" s="74">
        <v>200</v>
      </c>
      <c r="I47" s="47">
        <f t="shared" si="0"/>
        <v>600</v>
      </c>
    </row>
    <row r="48" spans="1:12" x14ac:dyDescent="0.3">
      <c r="A48" s="43">
        <v>5</v>
      </c>
      <c r="B48" s="413" t="s">
        <v>54</v>
      </c>
      <c r="C48" s="414"/>
      <c r="D48" s="415"/>
      <c r="E48" s="393" t="s">
        <v>50</v>
      </c>
      <c r="F48" s="394"/>
      <c r="G48" s="44"/>
      <c r="H48" s="76">
        <v>200</v>
      </c>
      <c r="I48" s="47">
        <f t="shared" si="0"/>
        <v>0</v>
      </c>
    </row>
    <row r="49" spans="1:12" x14ac:dyDescent="0.3">
      <c r="A49" s="43">
        <v>6</v>
      </c>
      <c r="B49" s="413" t="s">
        <v>293</v>
      </c>
      <c r="C49" s="414"/>
      <c r="D49" s="415"/>
      <c r="E49" s="393" t="s">
        <v>50</v>
      </c>
      <c r="F49" s="394"/>
      <c r="G49" s="44"/>
      <c r="H49" s="76">
        <v>140</v>
      </c>
      <c r="I49" s="47">
        <f t="shared" si="0"/>
        <v>0</v>
      </c>
    </row>
    <row r="50" spans="1:12" x14ac:dyDescent="0.3">
      <c r="A50" s="43"/>
      <c r="B50" s="413"/>
      <c r="C50" s="414"/>
      <c r="D50" s="415"/>
      <c r="E50" s="51"/>
      <c r="F50" s="18"/>
      <c r="G50" s="18"/>
      <c r="H50" s="34"/>
      <c r="I50" s="47"/>
    </row>
    <row r="51" spans="1:12" x14ac:dyDescent="0.3">
      <c r="A51" s="32"/>
      <c r="B51" s="413"/>
      <c r="C51" s="414"/>
      <c r="D51" s="415"/>
      <c r="F51" s="18"/>
      <c r="G51" s="18"/>
      <c r="H51" s="34"/>
      <c r="I51" s="47"/>
    </row>
    <row r="52" spans="1:12" x14ac:dyDescent="0.3">
      <c r="A52" s="52"/>
      <c r="B52" s="442"/>
      <c r="C52" s="443"/>
      <c r="D52" s="444"/>
      <c r="E52" s="20"/>
      <c r="F52" s="21"/>
      <c r="G52" s="18"/>
      <c r="H52" s="36"/>
      <c r="I52" s="47"/>
    </row>
    <row r="53" spans="1:12" x14ac:dyDescent="0.3">
      <c r="A53" s="395" t="s">
        <v>56</v>
      </c>
      <c r="B53" s="391"/>
      <c r="C53" s="391"/>
      <c r="D53" s="391"/>
      <c r="E53" s="391"/>
      <c r="F53" s="391"/>
      <c r="G53" s="391"/>
      <c r="H53" s="392"/>
      <c r="I53" s="58">
        <f>SUM(I44:I52)</f>
        <v>1500</v>
      </c>
    </row>
    <row r="54" spans="1:12" x14ac:dyDescent="0.3">
      <c r="A54" s="401" t="s">
        <v>57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3">
      <c r="A55" s="38" t="s">
        <v>58</v>
      </c>
      <c r="B55" s="399" t="s">
        <v>59</v>
      </c>
      <c r="C55" s="445"/>
      <c r="D55" s="400"/>
      <c r="E55" s="399" t="s">
        <v>60</v>
      </c>
      <c r="F55" s="400"/>
      <c r="G55" s="54" t="s">
        <v>61</v>
      </c>
      <c r="H55" s="54" t="s">
        <v>33</v>
      </c>
      <c r="I55" s="55" t="s">
        <v>34</v>
      </c>
    </row>
    <row r="56" spans="1:12" x14ac:dyDescent="0.3">
      <c r="A56" s="43">
        <v>1</v>
      </c>
      <c r="B56" s="404" t="s">
        <v>414</v>
      </c>
      <c r="C56" s="405"/>
      <c r="D56" s="406"/>
      <c r="E56" s="393">
        <v>2</v>
      </c>
      <c r="F56" s="394"/>
      <c r="G56" s="113">
        <v>50</v>
      </c>
      <c r="H56" s="56">
        <v>5</v>
      </c>
      <c r="I56" s="126">
        <f>H56*G56</f>
        <v>250</v>
      </c>
    </row>
    <row r="57" spans="1:12" x14ac:dyDescent="0.3">
      <c r="A57" s="57"/>
      <c r="B57" s="410"/>
      <c r="C57" s="411"/>
      <c r="D57" s="412"/>
      <c r="E57" s="427"/>
      <c r="F57" s="429"/>
      <c r="G57" s="44"/>
      <c r="H57" s="56"/>
      <c r="I57" s="126"/>
    </row>
    <row r="58" spans="1:12" x14ac:dyDescent="0.3">
      <c r="A58" s="395" t="s">
        <v>64</v>
      </c>
      <c r="B58" s="391"/>
      <c r="C58" s="391"/>
      <c r="D58" s="391"/>
      <c r="E58" s="391"/>
      <c r="F58" s="391"/>
      <c r="G58" s="391"/>
      <c r="H58" s="392"/>
      <c r="I58" s="58">
        <f>SUM(I56:I57)</f>
        <v>250</v>
      </c>
    </row>
    <row r="59" spans="1:12" x14ac:dyDescent="0.3">
      <c r="A59" s="59"/>
      <c r="B59" s="60"/>
      <c r="C59" s="60"/>
      <c r="D59" s="60"/>
      <c r="E59" s="60"/>
      <c r="F59" s="61"/>
      <c r="G59" s="62"/>
      <c r="H59" s="62"/>
      <c r="I59" s="63"/>
      <c r="L59" s="15"/>
    </row>
    <row r="60" spans="1:12" x14ac:dyDescent="0.3">
      <c r="A60" s="439"/>
      <c r="B60" s="440"/>
      <c r="C60" s="440"/>
      <c r="D60" s="440"/>
      <c r="E60" s="440"/>
      <c r="F60" s="64"/>
      <c r="G60" s="441" t="s">
        <v>65</v>
      </c>
      <c r="H60" s="440"/>
      <c r="I60" s="65">
        <f>I58+I53+I41</f>
        <v>2321</v>
      </c>
    </row>
    <row r="61" spans="1:12" x14ac:dyDescent="0.3">
      <c r="A61" s="439"/>
      <c r="B61" s="440"/>
      <c r="C61" s="440"/>
      <c r="D61" s="440"/>
      <c r="E61" s="440"/>
      <c r="F61" s="18"/>
      <c r="G61" s="66"/>
      <c r="H61" s="67"/>
      <c r="I61" s="68"/>
    </row>
    <row r="62" spans="1:12" ht="15" thickBot="1" x14ac:dyDescent="0.35">
      <c r="A62" s="439"/>
      <c r="B62" s="440"/>
      <c r="C62" s="440"/>
      <c r="D62" s="440"/>
      <c r="E62" s="440"/>
      <c r="F62" s="18"/>
      <c r="G62" s="389" t="s">
        <v>66</v>
      </c>
      <c r="H62" s="390"/>
      <c r="I62" s="77">
        <f>I60+I61</f>
        <v>2321</v>
      </c>
    </row>
    <row r="63" spans="1:12" ht="15.6" thickTop="1" thickBot="1" x14ac:dyDescent="0.35">
      <c r="A63" s="69"/>
      <c r="B63" s="70"/>
      <c r="C63" s="446"/>
      <c r="D63" s="447"/>
      <c r="E63" s="447"/>
      <c r="F63" s="447"/>
      <c r="G63" s="71"/>
      <c r="H63" s="71"/>
      <c r="I63" s="72"/>
    </row>
    <row r="65" spans="1:2" x14ac:dyDescent="0.3">
      <c r="A65" s="15"/>
      <c r="B65" s="1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M72"/>
  <sheetViews>
    <sheetView topLeftCell="A34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256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415</v>
      </c>
      <c r="C25" s="405"/>
      <c r="D25" s="405"/>
      <c r="E25" s="405"/>
      <c r="F25" s="406"/>
      <c r="G25" s="106">
        <v>1</v>
      </c>
      <c r="H25" s="121">
        <v>2550</v>
      </c>
      <c r="I25" s="47">
        <f>H25*G25</f>
        <v>2550</v>
      </c>
    </row>
    <row r="26" spans="1:11" x14ac:dyDescent="0.3">
      <c r="A26" s="43">
        <v>2</v>
      </c>
      <c r="B26" s="407" t="s">
        <v>416</v>
      </c>
      <c r="C26" s="408"/>
      <c r="D26" s="408"/>
      <c r="E26" s="408"/>
      <c r="F26" s="409"/>
      <c r="G26" s="106">
        <v>1</v>
      </c>
      <c r="H26" s="122">
        <v>1200</v>
      </c>
      <c r="I26" s="47">
        <f>H26*G26</f>
        <v>1200</v>
      </c>
    </row>
    <row r="27" spans="1:11" x14ac:dyDescent="0.3">
      <c r="A27" s="43">
        <v>3</v>
      </c>
      <c r="B27" s="407" t="s">
        <v>357</v>
      </c>
      <c r="C27" s="408"/>
      <c r="D27" s="408"/>
      <c r="E27" s="408"/>
      <c r="F27" s="409"/>
      <c r="G27" s="106">
        <v>2</v>
      </c>
      <c r="H27" s="122">
        <v>1445.56</v>
      </c>
      <c r="I27" s="47">
        <f t="shared" ref="I27:I36" si="0">H27*G27</f>
        <v>2891.12</v>
      </c>
    </row>
    <row r="28" spans="1:11" x14ac:dyDescent="0.3">
      <c r="A28" s="43">
        <v>4</v>
      </c>
      <c r="B28" s="407" t="s">
        <v>417</v>
      </c>
      <c r="C28" s="408"/>
      <c r="D28" s="408"/>
      <c r="E28" s="408"/>
      <c r="F28" s="409"/>
      <c r="G28" s="106">
        <v>1</v>
      </c>
      <c r="H28" s="122">
        <v>38.22</v>
      </c>
      <c r="I28" s="47">
        <f t="shared" si="0"/>
        <v>38.22</v>
      </c>
    </row>
    <row r="29" spans="1:11" x14ac:dyDescent="0.3">
      <c r="A29" s="43">
        <v>5</v>
      </c>
      <c r="B29" s="407" t="s">
        <v>418</v>
      </c>
      <c r="C29" s="408"/>
      <c r="D29" s="408"/>
      <c r="E29" s="408"/>
      <c r="F29" s="409"/>
      <c r="G29" s="106">
        <v>3</v>
      </c>
      <c r="H29" s="122">
        <v>8.93</v>
      </c>
      <c r="I29" s="47">
        <f t="shared" si="0"/>
        <v>26.79</v>
      </c>
    </row>
    <row r="30" spans="1:11" x14ac:dyDescent="0.3">
      <c r="A30" s="43">
        <v>6</v>
      </c>
      <c r="B30" s="457" t="s">
        <v>419</v>
      </c>
      <c r="C30" s="458"/>
      <c r="D30" s="458"/>
      <c r="E30" s="458"/>
      <c r="F30" s="458"/>
      <c r="G30" s="106">
        <v>1</v>
      </c>
      <c r="H30" s="122">
        <v>44.94</v>
      </c>
      <c r="I30" s="47">
        <f t="shared" si="0"/>
        <v>44.94</v>
      </c>
    </row>
    <row r="31" spans="1:11" x14ac:dyDescent="0.3">
      <c r="A31" s="43">
        <v>7</v>
      </c>
      <c r="B31" s="457" t="s">
        <v>420</v>
      </c>
      <c r="C31" s="458"/>
      <c r="D31" s="458"/>
      <c r="E31" s="458"/>
      <c r="F31" s="458"/>
      <c r="G31" s="106">
        <v>10</v>
      </c>
      <c r="H31" s="122">
        <v>10.82</v>
      </c>
      <c r="I31" s="47">
        <f t="shared" ref="I31" si="1">H31*G31</f>
        <v>108.2</v>
      </c>
    </row>
    <row r="32" spans="1:11" x14ac:dyDescent="0.3">
      <c r="A32" s="43">
        <v>8</v>
      </c>
      <c r="B32" s="457" t="s">
        <v>421</v>
      </c>
      <c r="C32" s="458"/>
      <c r="D32" s="458"/>
      <c r="E32" s="458"/>
      <c r="F32" s="458"/>
      <c r="G32" s="106">
        <v>2</v>
      </c>
      <c r="H32" s="122">
        <v>27.8</v>
      </c>
      <c r="I32" s="47">
        <f t="shared" si="0"/>
        <v>55.6</v>
      </c>
    </row>
    <row r="33" spans="1:12" x14ac:dyDescent="0.3">
      <c r="A33" s="43">
        <v>9</v>
      </c>
      <c r="B33" s="457" t="s">
        <v>422</v>
      </c>
      <c r="C33" s="458"/>
      <c r="D33" s="458"/>
      <c r="E33" s="458"/>
      <c r="F33" s="458"/>
      <c r="G33" s="106">
        <v>2</v>
      </c>
      <c r="H33" s="122">
        <v>147.19</v>
      </c>
      <c r="I33" s="47">
        <f t="shared" si="0"/>
        <v>294.38</v>
      </c>
    </row>
    <row r="34" spans="1:12" x14ac:dyDescent="0.3">
      <c r="A34" s="43">
        <v>10</v>
      </c>
      <c r="B34" s="457" t="s">
        <v>423</v>
      </c>
      <c r="C34" s="458"/>
      <c r="D34" s="458"/>
      <c r="E34" s="458"/>
      <c r="F34" s="458"/>
      <c r="G34" s="106">
        <v>1</v>
      </c>
      <c r="H34" s="122">
        <v>22.6</v>
      </c>
      <c r="I34" s="47">
        <f t="shared" si="0"/>
        <v>22.6</v>
      </c>
    </row>
    <row r="35" spans="1:12" x14ac:dyDescent="0.3">
      <c r="A35" s="43">
        <v>11</v>
      </c>
      <c r="B35" s="457" t="s">
        <v>424</v>
      </c>
      <c r="C35" s="458"/>
      <c r="D35" s="458"/>
      <c r="E35" s="458"/>
      <c r="F35" s="458"/>
      <c r="G35" s="106">
        <v>5</v>
      </c>
      <c r="H35" s="122">
        <v>26</v>
      </c>
      <c r="I35" s="47">
        <f t="shared" si="0"/>
        <v>130</v>
      </c>
    </row>
    <row r="36" spans="1:12" x14ac:dyDescent="0.3">
      <c r="A36" s="43">
        <v>12</v>
      </c>
      <c r="B36" s="457" t="s">
        <v>425</v>
      </c>
      <c r="C36" s="458"/>
      <c r="D36" s="458"/>
      <c r="E36" s="458"/>
      <c r="F36" s="458"/>
      <c r="G36" s="106">
        <v>5</v>
      </c>
      <c r="H36" s="122">
        <v>14</v>
      </c>
      <c r="I36" s="47">
        <f t="shared" si="0"/>
        <v>70</v>
      </c>
    </row>
    <row r="37" spans="1:12" x14ac:dyDescent="0.3">
      <c r="A37" s="43">
        <v>13</v>
      </c>
      <c r="B37" s="457" t="s">
        <v>426</v>
      </c>
      <c r="C37" s="458"/>
      <c r="D37" s="458"/>
      <c r="E37" s="458"/>
      <c r="F37" s="458"/>
      <c r="G37" s="106">
        <v>15</v>
      </c>
      <c r="H37" s="122">
        <v>91.05</v>
      </c>
      <c r="I37" s="47">
        <f t="shared" ref="I37:I41" si="2">H37*G37</f>
        <v>1365.75</v>
      </c>
    </row>
    <row r="38" spans="1:12" x14ac:dyDescent="0.3">
      <c r="A38" s="43">
        <v>14</v>
      </c>
      <c r="B38" s="457" t="s">
        <v>427</v>
      </c>
      <c r="C38" s="458"/>
      <c r="D38" s="458"/>
      <c r="E38" s="458"/>
      <c r="F38" s="458"/>
      <c r="G38" s="106">
        <v>10</v>
      </c>
      <c r="H38" s="122">
        <v>83.84</v>
      </c>
      <c r="I38" s="47">
        <f t="shared" si="2"/>
        <v>838.40000000000009</v>
      </c>
    </row>
    <row r="39" spans="1:12" x14ac:dyDescent="0.3">
      <c r="A39" s="43">
        <v>15</v>
      </c>
      <c r="B39" s="457" t="s">
        <v>428</v>
      </c>
      <c r="C39" s="458"/>
      <c r="D39" s="458"/>
      <c r="E39" s="458"/>
      <c r="F39" s="458"/>
      <c r="G39" s="106">
        <v>4</v>
      </c>
      <c r="H39" s="122">
        <v>8.1199999999999992</v>
      </c>
      <c r="I39" s="47">
        <f t="shared" si="2"/>
        <v>32.479999999999997</v>
      </c>
    </row>
    <row r="40" spans="1:12" x14ac:dyDescent="0.3">
      <c r="A40" s="43">
        <v>16</v>
      </c>
      <c r="B40" s="457" t="s">
        <v>429</v>
      </c>
      <c r="C40" s="458"/>
      <c r="D40" s="458"/>
      <c r="E40" s="458"/>
      <c r="F40" s="458"/>
      <c r="G40" s="106">
        <v>1</v>
      </c>
      <c r="H40" s="122">
        <v>2197</v>
      </c>
      <c r="I40" s="47">
        <f t="shared" si="2"/>
        <v>2197</v>
      </c>
    </row>
    <row r="41" spans="1:12" x14ac:dyDescent="0.3">
      <c r="A41" s="43">
        <v>17</v>
      </c>
      <c r="B41" s="457" t="s">
        <v>430</v>
      </c>
      <c r="C41" s="458"/>
      <c r="D41" s="458"/>
      <c r="E41" s="458"/>
      <c r="F41" s="458"/>
      <c r="G41" s="106">
        <v>2</v>
      </c>
      <c r="H41" s="122">
        <v>268.14999999999998</v>
      </c>
      <c r="I41" s="47">
        <f t="shared" si="2"/>
        <v>536.29999999999995</v>
      </c>
    </row>
    <row r="42" spans="1:12" x14ac:dyDescent="0.3">
      <c r="A42" s="43"/>
      <c r="B42" s="457"/>
      <c r="C42" s="458"/>
      <c r="D42" s="458"/>
      <c r="E42" s="458"/>
      <c r="F42" s="458"/>
      <c r="G42" s="106"/>
      <c r="H42" s="122"/>
      <c r="I42" s="47"/>
    </row>
    <row r="43" spans="1:12" x14ac:dyDescent="0.3">
      <c r="A43" s="43"/>
      <c r="B43" s="457"/>
      <c r="C43" s="458"/>
      <c r="D43" s="458"/>
      <c r="E43" s="458"/>
      <c r="F43" s="458"/>
      <c r="G43" s="106"/>
      <c r="H43" s="122"/>
      <c r="I43" s="47"/>
    </row>
    <row r="44" spans="1:12" x14ac:dyDescent="0.3">
      <c r="A44" s="43"/>
      <c r="B44" s="457"/>
      <c r="C44" s="458"/>
      <c r="D44" s="458"/>
      <c r="E44" s="458"/>
      <c r="F44" s="458"/>
      <c r="G44" s="106"/>
      <c r="H44" s="122"/>
      <c r="I44" s="47"/>
    </row>
    <row r="45" spans="1:12" x14ac:dyDescent="0.3">
      <c r="A45" s="43"/>
      <c r="B45" s="457"/>
      <c r="C45" s="458"/>
      <c r="D45" s="458"/>
      <c r="E45" s="458"/>
      <c r="F45" s="458"/>
      <c r="G45" s="106"/>
      <c r="H45" s="107"/>
      <c r="I45" s="47"/>
      <c r="L45" s="48"/>
    </row>
    <row r="46" spans="1:12" x14ac:dyDescent="0.3">
      <c r="A46" s="454" t="s">
        <v>112</v>
      </c>
      <c r="B46" s="391"/>
      <c r="C46" s="391"/>
      <c r="D46" s="391"/>
      <c r="E46" s="391"/>
      <c r="F46" s="391"/>
      <c r="G46" s="391"/>
      <c r="H46" s="392"/>
      <c r="I46" s="101">
        <f>SUM(I25:I45)</f>
        <v>12401.779999999999</v>
      </c>
      <c r="L46" s="48"/>
    </row>
    <row r="47" spans="1:12" x14ac:dyDescent="0.3">
      <c r="A47" s="395" t="s">
        <v>113</v>
      </c>
      <c r="B47" s="391"/>
      <c r="C47" s="391"/>
      <c r="D47" s="391"/>
      <c r="E47" s="391"/>
      <c r="F47" s="391"/>
      <c r="G47" s="391"/>
      <c r="H47" s="392"/>
      <c r="I47" s="102">
        <f>ROUND((I46*0.15),2)</f>
        <v>1860.27</v>
      </c>
      <c r="L47" s="48"/>
    </row>
    <row r="48" spans="1:12" x14ac:dyDescent="0.3">
      <c r="A48" s="395" t="s">
        <v>114</v>
      </c>
      <c r="B48" s="391"/>
      <c r="C48" s="391"/>
      <c r="D48" s="391"/>
      <c r="E48" s="391"/>
      <c r="F48" s="391"/>
      <c r="G48" s="391"/>
      <c r="H48" s="392"/>
      <c r="I48" s="90">
        <f>I46+I47</f>
        <v>14262.05</v>
      </c>
    </row>
    <row r="49" spans="1:9" x14ac:dyDescent="0.3">
      <c r="A49" s="401" t="s">
        <v>46</v>
      </c>
      <c r="B49" s="402"/>
      <c r="C49" s="402"/>
      <c r="D49" s="402"/>
      <c r="E49" s="402"/>
      <c r="F49" s="402"/>
      <c r="G49" s="402"/>
      <c r="H49" s="402"/>
      <c r="I49" s="403"/>
    </row>
    <row r="50" spans="1:9" x14ac:dyDescent="0.3">
      <c r="A50" s="38" t="s">
        <v>47</v>
      </c>
      <c r="B50" s="399" t="s">
        <v>48</v>
      </c>
      <c r="C50" s="445"/>
      <c r="D50" s="400"/>
      <c r="E50" s="399" t="s">
        <v>30</v>
      </c>
      <c r="F50" s="400"/>
      <c r="G50" s="40" t="s">
        <v>32</v>
      </c>
      <c r="H50" s="41" t="s">
        <v>33</v>
      </c>
      <c r="I50" s="42" t="s">
        <v>34</v>
      </c>
    </row>
    <row r="51" spans="1:9" x14ac:dyDescent="0.3">
      <c r="A51" s="43">
        <v>1</v>
      </c>
      <c r="B51" s="436" t="s">
        <v>49</v>
      </c>
      <c r="C51" s="437"/>
      <c r="D51" s="438"/>
      <c r="E51" s="424" t="s">
        <v>50</v>
      </c>
      <c r="F51" s="426"/>
      <c r="G51" s="75"/>
      <c r="H51" s="73">
        <v>450</v>
      </c>
      <c r="I51" s="50">
        <f>SUM(G51*H51)</f>
        <v>0</v>
      </c>
    </row>
    <row r="52" spans="1:9" x14ac:dyDescent="0.3">
      <c r="A52" s="43">
        <v>2</v>
      </c>
      <c r="B52" s="413" t="s">
        <v>51</v>
      </c>
      <c r="C52" s="414"/>
      <c r="D52" s="415"/>
      <c r="E52" s="393" t="s">
        <v>50</v>
      </c>
      <c r="F52" s="394"/>
      <c r="G52" s="44"/>
      <c r="H52" s="74">
        <v>350</v>
      </c>
      <c r="I52" s="47">
        <f t="shared" ref="I52:I56" si="3">SUM(G52*H52)</f>
        <v>0</v>
      </c>
    </row>
    <row r="53" spans="1:9" x14ac:dyDescent="0.3">
      <c r="A53" s="43">
        <v>3</v>
      </c>
      <c r="B53" s="413" t="s">
        <v>52</v>
      </c>
      <c r="C53" s="414"/>
      <c r="D53" s="415"/>
      <c r="E53" s="393" t="s">
        <v>50</v>
      </c>
      <c r="F53" s="394"/>
      <c r="G53" s="44">
        <v>64</v>
      </c>
      <c r="H53" s="74">
        <v>300</v>
      </c>
      <c r="I53" s="47">
        <f t="shared" si="3"/>
        <v>19200</v>
      </c>
    </row>
    <row r="54" spans="1:9" x14ac:dyDescent="0.3">
      <c r="A54" s="43">
        <v>4</v>
      </c>
      <c r="B54" s="413" t="s">
        <v>53</v>
      </c>
      <c r="C54" s="414"/>
      <c r="D54" s="415"/>
      <c r="E54" s="393" t="s">
        <v>50</v>
      </c>
      <c r="F54" s="394"/>
      <c r="G54" s="44"/>
      <c r="H54" s="74">
        <v>200</v>
      </c>
      <c r="I54" s="47">
        <f t="shared" si="3"/>
        <v>0</v>
      </c>
    </row>
    <row r="55" spans="1:9" x14ac:dyDescent="0.3">
      <c r="A55" s="43">
        <v>5</v>
      </c>
      <c r="B55" s="413" t="s">
        <v>431</v>
      </c>
      <c r="C55" s="414"/>
      <c r="D55" s="415"/>
      <c r="E55" s="393" t="s">
        <v>50</v>
      </c>
      <c r="F55" s="394"/>
      <c r="G55" s="44">
        <v>48</v>
      </c>
      <c r="H55" s="76">
        <v>200</v>
      </c>
      <c r="I55" s="47">
        <f t="shared" si="3"/>
        <v>9600</v>
      </c>
    </row>
    <row r="56" spans="1:9" x14ac:dyDescent="0.3">
      <c r="A56" s="43">
        <v>6</v>
      </c>
      <c r="B56" s="413" t="s">
        <v>277</v>
      </c>
      <c r="C56" s="414"/>
      <c r="D56" s="415"/>
      <c r="E56" s="393" t="s">
        <v>50</v>
      </c>
      <c r="F56" s="394"/>
      <c r="G56" s="44"/>
      <c r="H56" s="76">
        <v>140</v>
      </c>
      <c r="I56" s="47">
        <f t="shared" si="3"/>
        <v>0</v>
      </c>
    </row>
    <row r="57" spans="1:9" x14ac:dyDescent="0.3">
      <c r="A57" s="43"/>
      <c r="B57" s="413"/>
      <c r="C57" s="414"/>
      <c r="D57" s="415"/>
      <c r="E57" s="51"/>
      <c r="F57" s="18"/>
      <c r="G57" s="18"/>
      <c r="H57" s="34"/>
      <c r="I57" s="47"/>
    </row>
    <row r="58" spans="1:9" x14ac:dyDescent="0.3">
      <c r="A58" s="32"/>
      <c r="B58" s="413"/>
      <c r="C58" s="414"/>
      <c r="D58" s="415"/>
      <c r="F58" s="18"/>
      <c r="G58" s="18"/>
      <c r="H58" s="34"/>
      <c r="I58" s="47"/>
    </row>
    <row r="59" spans="1:9" x14ac:dyDescent="0.3">
      <c r="A59" s="52"/>
      <c r="B59" s="442"/>
      <c r="C59" s="443"/>
      <c r="D59" s="444"/>
      <c r="E59" s="20"/>
      <c r="F59" s="21"/>
      <c r="G59" s="18"/>
      <c r="H59" s="36"/>
      <c r="I59" s="47"/>
    </row>
    <row r="60" spans="1:9" x14ac:dyDescent="0.3">
      <c r="A60" s="395" t="s">
        <v>56</v>
      </c>
      <c r="B60" s="391"/>
      <c r="C60" s="391"/>
      <c r="D60" s="391"/>
      <c r="E60" s="391"/>
      <c r="F60" s="391"/>
      <c r="G60" s="391"/>
      <c r="H60" s="392"/>
      <c r="I60" s="58">
        <f>SUM(I51:I59)</f>
        <v>28800</v>
      </c>
    </row>
    <row r="61" spans="1:9" x14ac:dyDescent="0.3">
      <c r="A61" s="401" t="s">
        <v>57</v>
      </c>
      <c r="B61" s="402"/>
      <c r="C61" s="402"/>
      <c r="D61" s="402"/>
      <c r="E61" s="402"/>
      <c r="F61" s="402"/>
      <c r="G61" s="402"/>
      <c r="H61" s="402"/>
      <c r="I61" s="403"/>
    </row>
    <row r="62" spans="1:9" x14ac:dyDescent="0.3">
      <c r="A62" s="38" t="s">
        <v>58</v>
      </c>
      <c r="B62" s="399" t="s">
        <v>59</v>
      </c>
      <c r="C62" s="445"/>
      <c r="D62" s="400"/>
      <c r="E62" s="399" t="s">
        <v>60</v>
      </c>
      <c r="F62" s="400"/>
      <c r="G62" s="54" t="s">
        <v>61</v>
      </c>
      <c r="H62" s="54" t="s">
        <v>33</v>
      </c>
      <c r="I62" s="55" t="s">
        <v>34</v>
      </c>
    </row>
    <row r="63" spans="1:9" x14ac:dyDescent="0.3">
      <c r="A63" s="43">
        <v>1</v>
      </c>
      <c r="B63" s="404" t="s">
        <v>432</v>
      </c>
      <c r="C63" s="405"/>
      <c r="D63" s="406"/>
      <c r="E63" s="393">
        <v>7</v>
      </c>
      <c r="F63" s="394"/>
      <c r="G63" s="113">
        <v>245</v>
      </c>
      <c r="H63" s="56">
        <v>5</v>
      </c>
      <c r="I63" s="126">
        <f>H63*G63</f>
        <v>1225</v>
      </c>
    </row>
    <row r="64" spans="1:9" x14ac:dyDescent="0.3">
      <c r="A64" s="57"/>
      <c r="B64" s="410"/>
      <c r="C64" s="411"/>
      <c r="D64" s="412"/>
      <c r="E64" s="427"/>
      <c r="F64" s="429"/>
      <c r="G64" s="44"/>
      <c r="H64" s="56"/>
      <c r="I64" s="126"/>
    </row>
    <row r="65" spans="1:12" x14ac:dyDescent="0.3">
      <c r="A65" s="395" t="s">
        <v>64</v>
      </c>
      <c r="B65" s="391"/>
      <c r="C65" s="391"/>
      <c r="D65" s="391"/>
      <c r="E65" s="391"/>
      <c r="F65" s="391"/>
      <c r="G65" s="391"/>
      <c r="H65" s="392"/>
      <c r="I65" s="58">
        <f>SUM(I63:I64)</f>
        <v>1225</v>
      </c>
    </row>
    <row r="66" spans="1:12" x14ac:dyDescent="0.3">
      <c r="A66" s="59"/>
      <c r="B66" s="60"/>
      <c r="C66" s="60"/>
      <c r="D66" s="60"/>
      <c r="E66" s="60"/>
      <c r="F66" s="61"/>
      <c r="G66" s="62"/>
      <c r="H66" s="62"/>
      <c r="I66" s="63"/>
      <c r="L66" s="15"/>
    </row>
    <row r="67" spans="1:12" x14ac:dyDescent="0.3">
      <c r="A67" s="439"/>
      <c r="B67" s="440"/>
      <c r="C67" s="440"/>
      <c r="D67" s="440"/>
      <c r="E67" s="440"/>
      <c r="F67" s="64"/>
      <c r="G67" s="441" t="s">
        <v>65</v>
      </c>
      <c r="H67" s="440"/>
      <c r="I67" s="65">
        <f>I65+I60+I48</f>
        <v>44287.05</v>
      </c>
    </row>
    <row r="68" spans="1:12" x14ac:dyDescent="0.3">
      <c r="A68" s="439"/>
      <c r="B68" s="440"/>
      <c r="C68" s="440"/>
      <c r="D68" s="440"/>
      <c r="E68" s="440"/>
      <c r="F68" s="18"/>
      <c r="G68" s="66"/>
      <c r="H68" s="67"/>
      <c r="I68" s="68"/>
    </row>
    <row r="69" spans="1:12" ht="15" thickBot="1" x14ac:dyDescent="0.35">
      <c r="A69" s="439"/>
      <c r="B69" s="440"/>
      <c r="C69" s="440"/>
      <c r="D69" s="440"/>
      <c r="E69" s="440"/>
      <c r="F69" s="18"/>
      <c r="G69" s="389" t="s">
        <v>66</v>
      </c>
      <c r="H69" s="390"/>
      <c r="I69" s="77">
        <f>I67+I68</f>
        <v>44287.05</v>
      </c>
    </row>
    <row r="70" spans="1:12" ht="15.6" thickTop="1" thickBot="1" x14ac:dyDescent="0.35">
      <c r="A70" s="69"/>
      <c r="B70" s="70"/>
      <c r="C70" s="446"/>
      <c r="D70" s="447"/>
      <c r="E70" s="447"/>
      <c r="F70" s="447"/>
      <c r="G70" s="71"/>
      <c r="H70" s="71"/>
      <c r="I70" s="72"/>
    </row>
    <row r="72" spans="1:12" x14ac:dyDescent="0.3">
      <c r="A72" s="15"/>
      <c r="B72" s="15"/>
    </row>
  </sheetData>
  <mergeCells count="83">
    <mergeCell ref="B41:F41"/>
    <mergeCell ref="B42:F42"/>
    <mergeCell ref="B43:F43"/>
    <mergeCell ref="A68:B68"/>
    <mergeCell ref="C68:E68"/>
    <mergeCell ref="B59:D59"/>
    <mergeCell ref="A60:H60"/>
    <mergeCell ref="A61:I61"/>
    <mergeCell ref="B62:D62"/>
    <mergeCell ref="E62:F62"/>
    <mergeCell ref="B63:D63"/>
    <mergeCell ref="E63:F63"/>
    <mergeCell ref="B55:D55"/>
    <mergeCell ref="E55:F55"/>
    <mergeCell ref="B56:D56"/>
    <mergeCell ref="E56:F56"/>
    <mergeCell ref="C70:F70"/>
    <mergeCell ref="B64:D64"/>
    <mergeCell ref="E64:F64"/>
    <mergeCell ref="A65:H65"/>
    <mergeCell ref="A67:B67"/>
    <mergeCell ref="C67:E67"/>
    <mergeCell ref="G67:H67"/>
    <mergeCell ref="B51:D51"/>
    <mergeCell ref="E51:F51"/>
    <mergeCell ref="A69:B69"/>
    <mergeCell ref="C69:E69"/>
    <mergeCell ref="G69:H69"/>
    <mergeCell ref="B57:D57"/>
    <mergeCell ref="B58:D58"/>
    <mergeCell ref="B52:D52"/>
    <mergeCell ref="E52:F52"/>
    <mergeCell ref="B53:D53"/>
    <mergeCell ref="E53:F53"/>
    <mergeCell ref="B54:D54"/>
    <mergeCell ref="E54:F54"/>
    <mergeCell ref="A47:H47"/>
    <mergeCell ref="A48:H48"/>
    <mergeCell ref="A49:I49"/>
    <mergeCell ref="B50:D50"/>
    <mergeCell ref="B33:F33"/>
    <mergeCell ref="A46:H46"/>
    <mergeCell ref="B37:F37"/>
    <mergeCell ref="B38:F38"/>
    <mergeCell ref="B39:F39"/>
    <mergeCell ref="B40:F40"/>
    <mergeCell ref="B34:F34"/>
    <mergeCell ref="B35:F35"/>
    <mergeCell ref="B36:F36"/>
    <mergeCell ref="B44:F44"/>
    <mergeCell ref="B45:F45"/>
    <mergeCell ref="E50:F50"/>
    <mergeCell ref="B29:F29"/>
    <mergeCell ref="B30:F30"/>
    <mergeCell ref="B31:F31"/>
    <mergeCell ref="A22:H22"/>
    <mergeCell ref="A23:I23"/>
    <mergeCell ref="B24:F24"/>
    <mergeCell ref="B25:F25"/>
    <mergeCell ref="B26:F26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27:F27"/>
    <mergeCell ref="B28:F28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P148"/>
  <sheetViews>
    <sheetView topLeftCell="A111" zoomScaleNormal="100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12.5546875" bestFit="1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433</v>
      </c>
      <c r="I15" s="456"/>
    </row>
    <row r="16" spans="1:13" x14ac:dyDescent="0.3">
      <c r="A16" s="430" t="s">
        <v>434</v>
      </c>
      <c r="B16" s="431"/>
      <c r="C16" s="431"/>
      <c r="D16" s="431"/>
      <c r="E16" s="431"/>
      <c r="F16" s="431"/>
      <c r="G16" s="431"/>
      <c r="H16" s="431"/>
      <c r="I16" s="432"/>
    </row>
    <row r="17" spans="1:16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6" x14ac:dyDescent="0.3">
      <c r="A18" s="22" t="s">
        <v>28</v>
      </c>
      <c r="B18" s="451" t="s">
        <v>111</v>
      </c>
      <c r="C18" s="452"/>
      <c r="D18" s="453"/>
      <c r="E18" s="88"/>
      <c r="F18" s="88"/>
      <c r="G18" s="88" t="s">
        <v>32</v>
      </c>
      <c r="H18" s="88" t="s">
        <v>33</v>
      </c>
      <c r="I18" s="89" t="s">
        <v>34</v>
      </c>
    </row>
    <row r="19" spans="1:16" x14ac:dyDescent="0.3">
      <c r="A19" s="27">
        <v>1</v>
      </c>
      <c r="B19" s="404" t="s">
        <v>435</v>
      </c>
      <c r="C19" s="405"/>
      <c r="D19" s="406"/>
      <c r="E19" s="28"/>
      <c r="F19" s="29"/>
      <c r="G19" s="28"/>
      <c r="H19" s="30"/>
      <c r="I19" s="31"/>
    </row>
    <row r="20" spans="1:16" x14ac:dyDescent="0.3">
      <c r="A20" s="32"/>
      <c r="B20" s="497"/>
      <c r="C20" s="498"/>
      <c r="D20" s="499"/>
      <c r="E20" s="33"/>
      <c r="F20" s="18"/>
      <c r="G20" s="33"/>
      <c r="H20" s="34"/>
      <c r="I20" s="31"/>
    </row>
    <row r="21" spans="1:16" x14ac:dyDescent="0.3">
      <c r="A21" s="32"/>
      <c r="B21" s="427"/>
      <c r="C21" s="428"/>
      <c r="D21" s="429"/>
      <c r="E21" s="33"/>
      <c r="F21" s="18"/>
      <c r="G21" s="35"/>
      <c r="H21" s="36"/>
      <c r="I21" s="37"/>
      <c r="M21" s="149"/>
      <c r="N21" s="149"/>
      <c r="O21" s="149"/>
      <c r="P21" s="149"/>
    </row>
    <row r="22" spans="1:16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  <c r="M22" s="149"/>
      <c r="N22" s="149"/>
      <c r="O22" s="149"/>
      <c r="P22" s="149"/>
    </row>
    <row r="23" spans="1:16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  <c r="M23" s="149"/>
      <c r="N23" s="149"/>
      <c r="O23" s="149"/>
      <c r="P23" s="149"/>
    </row>
    <row r="24" spans="1:16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  <c r="M24" s="149"/>
      <c r="N24" s="149"/>
      <c r="O24" s="149"/>
      <c r="P24" s="149"/>
    </row>
    <row r="25" spans="1:16" x14ac:dyDescent="0.3">
      <c r="A25" s="43">
        <v>1</v>
      </c>
      <c r="B25" s="404" t="s">
        <v>436</v>
      </c>
      <c r="C25" s="405"/>
      <c r="D25" s="405"/>
      <c r="E25" s="405"/>
      <c r="F25" s="406"/>
      <c r="G25" s="106">
        <v>1</v>
      </c>
      <c r="H25" s="121">
        <v>445.26</v>
      </c>
      <c r="I25" s="47">
        <f>H25*G25</f>
        <v>445.26</v>
      </c>
      <c r="M25" s="149"/>
      <c r="N25" s="149"/>
      <c r="O25" s="149"/>
      <c r="P25" s="149"/>
    </row>
    <row r="26" spans="1:16" x14ac:dyDescent="0.3">
      <c r="A26" s="43">
        <v>2</v>
      </c>
      <c r="B26" s="407" t="s">
        <v>437</v>
      </c>
      <c r="C26" s="408"/>
      <c r="D26" s="408"/>
      <c r="E26" s="408"/>
      <c r="F26" s="409"/>
      <c r="G26" s="106">
        <v>10</v>
      </c>
      <c r="H26" s="122">
        <v>10.96</v>
      </c>
      <c r="I26" s="47">
        <f>H26*G26</f>
        <v>109.60000000000001</v>
      </c>
      <c r="M26" s="149"/>
      <c r="N26" s="149"/>
      <c r="O26" s="149"/>
      <c r="P26" s="149"/>
    </row>
    <row r="27" spans="1:16" x14ac:dyDescent="0.3">
      <c r="A27" s="43">
        <v>3</v>
      </c>
      <c r="B27" s="475" t="s">
        <v>438</v>
      </c>
      <c r="C27" s="476"/>
      <c r="D27" s="476"/>
      <c r="E27" s="476"/>
      <c r="F27" s="477"/>
      <c r="G27" s="146">
        <v>1</v>
      </c>
      <c r="H27" s="122">
        <v>5500</v>
      </c>
      <c r="I27" s="147">
        <f>H27*G27</f>
        <v>5500</v>
      </c>
      <c r="M27" s="149"/>
      <c r="N27" s="149"/>
      <c r="O27" s="149"/>
      <c r="P27" s="149"/>
    </row>
    <row r="28" spans="1:16" x14ac:dyDescent="0.3">
      <c r="A28" s="43">
        <v>4</v>
      </c>
      <c r="B28" s="407" t="s">
        <v>439</v>
      </c>
      <c r="C28" s="408"/>
      <c r="D28" s="408"/>
      <c r="E28" s="408"/>
      <c r="F28" s="409"/>
      <c r="G28" s="106">
        <v>1</v>
      </c>
      <c r="H28" s="122">
        <v>88.86</v>
      </c>
      <c r="I28" s="47">
        <f t="shared" ref="I28" si="0">H28*G28</f>
        <v>88.86</v>
      </c>
      <c r="M28" s="149"/>
      <c r="N28" s="149"/>
      <c r="O28" s="149"/>
      <c r="P28" s="149"/>
    </row>
    <row r="29" spans="1:16" x14ac:dyDescent="0.3">
      <c r="A29" s="43">
        <v>5</v>
      </c>
      <c r="B29" s="475" t="s">
        <v>440</v>
      </c>
      <c r="C29" s="476"/>
      <c r="D29" s="476"/>
      <c r="E29" s="476"/>
      <c r="F29" s="477"/>
      <c r="G29" s="106">
        <v>1</v>
      </c>
      <c r="H29" s="122">
        <v>8820</v>
      </c>
      <c r="I29" s="47">
        <f t="shared" ref="I29:I41" si="1">H29*G29</f>
        <v>8820</v>
      </c>
      <c r="M29" s="149"/>
      <c r="N29" s="149"/>
      <c r="O29" s="149"/>
      <c r="P29" s="149"/>
    </row>
    <row r="30" spans="1:16" x14ac:dyDescent="0.3">
      <c r="A30" s="43">
        <v>6</v>
      </c>
      <c r="B30" s="457" t="s">
        <v>441</v>
      </c>
      <c r="C30" s="458"/>
      <c r="D30" s="458"/>
      <c r="E30" s="458"/>
      <c r="F30" s="458"/>
      <c r="G30" s="106">
        <v>1</v>
      </c>
      <c r="H30" s="122">
        <v>38.72</v>
      </c>
      <c r="I30" s="47">
        <f t="shared" si="1"/>
        <v>38.72</v>
      </c>
      <c r="M30" s="149"/>
      <c r="N30" s="149"/>
      <c r="O30" s="149"/>
      <c r="P30" s="149"/>
    </row>
    <row r="31" spans="1:16" x14ac:dyDescent="0.3">
      <c r="A31" s="43">
        <v>7</v>
      </c>
      <c r="B31" s="457" t="s">
        <v>442</v>
      </c>
      <c r="C31" s="458"/>
      <c r="D31" s="458"/>
      <c r="E31" s="458"/>
      <c r="F31" s="458"/>
      <c r="G31" s="106">
        <v>1</v>
      </c>
      <c r="H31" s="122">
        <v>18.07</v>
      </c>
      <c r="I31" s="47">
        <f t="shared" si="1"/>
        <v>18.07</v>
      </c>
      <c r="M31" s="149"/>
      <c r="N31" s="149"/>
      <c r="O31" s="149"/>
      <c r="P31" s="149"/>
    </row>
    <row r="32" spans="1:16" x14ac:dyDescent="0.3">
      <c r="A32" s="43">
        <v>8</v>
      </c>
      <c r="B32" s="457" t="s">
        <v>443</v>
      </c>
      <c r="C32" s="458"/>
      <c r="D32" s="458"/>
      <c r="E32" s="458"/>
      <c r="F32" s="458"/>
      <c r="G32" s="106">
        <v>1</v>
      </c>
      <c r="H32" s="122">
        <v>113.34</v>
      </c>
      <c r="I32" s="47">
        <f t="shared" si="1"/>
        <v>113.34</v>
      </c>
      <c r="M32" s="149"/>
      <c r="N32" s="149"/>
      <c r="O32" s="149"/>
      <c r="P32" s="149"/>
    </row>
    <row r="33" spans="1:16" x14ac:dyDescent="0.3">
      <c r="A33" s="43">
        <v>9</v>
      </c>
      <c r="B33" s="457" t="s">
        <v>444</v>
      </c>
      <c r="C33" s="458"/>
      <c r="D33" s="458"/>
      <c r="E33" s="458"/>
      <c r="F33" s="458"/>
      <c r="G33" s="106">
        <v>1</v>
      </c>
      <c r="H33" s="122">
        <v>57.78</v>
      </c>
      <c r="I33" s="47">
        <f t="shared" si="1"/>
        <v>57.78</v>
      </c>
      <c r="M33" s="149"/>
      <c r="N33" s="149"/>
      <c r="O33" s="149"/>
      <c r="P33" s="149"/>
    </row>
    <row r="34" spans="1:16" x14ac:dyDescent="0.3">
      <c r="A34" s="43">
        <v>10</v>
      </c>
      <c r="B34" s="457" t="s">
        <v>445</v>
      </c>
      <c r="C34" s="458"/>
      <c r="D34" s="458"/>
      <c r="E34" s="458"/>
      <c r="F34" s="458"/>
      <c r="G34" s="106">
        <v>2</v>
      </c>
      <c r="H34" s="122">
        <v>8.6999999999999993</v>
      </c>
      <c r="I34" s="47">
        <f t="shared" si="1"/>
        <v>17.399999999999999</v>
      </c>
      <c r="M34" s="149"/>
      <c r="N34" s="149"/>
      <c r="O34" s="149"/>
      <c r="P34" s="149"/>
    </row>
    <row r="35" spans="1:16" x14ac:dyDescent="0.3">
      <c r="A35" s="43">
        <v>11</v>
      </c>
      <c r="B35" s="457" t="s">
        <v>446</v>
      </c>
      <c r="C35" s="458"/>
      <c r="D35" s="458"/>
      <c r="E35" s="458"/>
      <c r="F35" s="458"/>
      <c r="G35" s="106">
        <v>1</v>
      </c>
      <c r="H35" s="122">
        <v>182.61</v>
      </c>
      <c r="I35" s="47">
        <f t="shared" si="1"/>
        <v>182.61</v>
      </c>
      <c r="M35" s="149"/>
      <c r="N35" s="149"/>
      <c r="O35" s="149"/>
      <c r="P35" s="149"/>
    </row>
    <row r="36" spans="1:16" x14ac:dyDescent="0.3">
      <c r="A36" s="43">
        <v>12</v>
      </c>
      <c r="B36" s="457" t="s">
        <v>447</v>
      </c>
      <c r="C36" s="458"/>
      <c r="D36" s="458"/>
      <c r="E36" s="458"/>
      <c r="F36" s="458"/>
      <c r="G36" s="106">
        <v>2</v>
      </c>
      <c r="H36" s="122">
        <v>5.31</v>
      </c>
      <c r="I36" s="47">
        <f t="shared" si="1"/>
        <v>10.62</v>
      </c>
      <c r="M36" s="149"/>
      <c r="N36" s="149"/>
      <c r="O36" s="149"/>
      <c r="P36" s="149"/>
    </row>
    <row r="37" spans="1:16" x14ac:dyDescent="0.3">
      <c r="A37" s="43">
        <v>13</v>
      </c>
      <c r="B37" s="457" t="s">
        <v>448</v>
      </c>
      <c r="C37" s="458"/>
      <c r="D37" s="458"/>
      <c r="E37" s="458"/>
      <c r="F37" s="458"/>
      <c r="G37" s="106">
        <v>6</v>
      </c>
      <c r="H37" s="122">
        <v>8.14</v>
      </c>
      <c r="I37" s="47">
        <f t="shared" si="1"/>
        <v>48.84</v>
      </c>
      <c r="M37" s="149"/>
      <c r="N37" s="149"/>
      <c r="O37" s="149"/>
      <c r="P37" s="149"/>
    </row>
    <row r="38" spans="1:16" x14ac:dyDescent="0.3">
      <c r="A38" s="43">
        <v>14</v>
      </c>
      <c r="B38" s="457" t="s">
        <v>449</v>
      </c>
      <c r="C38" s="458"/>
      <c r="D38" s="458"/>
      <c r="E38" s="458"/>
      <c r="F38" s="458"/>
      <c r="G38" s="106">
        <v>5</v>
      </c>
      <c r="H38" s="122">
        <v>8.6999999999999993</v>
      </c>
      <c r="I38" s="47">
        <f t="shared" si="1"/>
        <v>43.5</v>
      </c>
      <c r="M38" s="149"/>
      <c r="N38" s="149"/>
      <c r="O38" s="149"/>
      <c r="P38" s="149"/>
    </row>
    <row r="39" spans="1:16" x14ac:dyDescent="0.3">
      <c r="A39" s="43">
        <v>15</v>
      </c>
      <c r="B39" s="457" t="s">
        <v>450</v>
      </c>
      <c r="C39" s="458"/>
      <c r="D39" s="458"/>
      <c r="E39" s="458"/>
      <c r="F39" s="458"/>
      <c r="G39" s="106">
        <v>1</v>
      </c>
      <c r="H39" s="122">
        <v>150</v>
      </c>
      <c r="I39" s="47">
        <f t="shared" si="1"/>
        <v>150</v>
      </c>
      <c r="M39" s="149"/>
      <c r="N39" s="149"/>
      <c r="O39" s="149"/>
      <c r="P39" s="149"/>
    </row>
    <row r="40" spans="1:16" x14ac:dyDescent="0.3">
      <c r="A40" s="43">
        <v>16</v>
      </c>
      <c r="B40" s="457" t="s">
        <v>451</v>
      </c>
      <c r="C40" s="458"/>
      <c r="D40" s="458"/>
      <c r="E40" s="458"/>
      <c r="F40" s="458"/>
      <c r="G40" s="106">
        <v>7</v>
      </c>
      <c r="H40" s="122">
        <v>719.55</v>
      </c>
      <c r="I40" s="47">
        <f t="shared" si="1"/>
        <v>5036.8499999999995</v>
      </c>
      <c r="M40" s="149"/>
      <c r="N40" s="149"/>
      <c r="O40" s="149"/>
      <c r="P40" s="149"/>
    </row>
    <row r="41" spans="1:16" x14ac:dyDescent="0.3">
      <c r="A41" s="43">
        <v>17</v>
      </c>
      <c r="B41" s="457" t="s">
        <v>452</v>
      </c>
      <c r="C41" s="458"/>
      <c r="D41" s="458"/>
      <c r="E41" s="458"/>
      <c r="F41" s="458"/>
      <c r="G41" s="106">
        <v>10</v>
      </c>
      <c r="H41" s="122">
        <v>100.6</v>
      </c>
      <c r="I41" s="47">
        <f t="shared" si="1"/>
        <v>1006</v>
      </c>
      <c r="M41" s="149"/>
      <c r="N41" s="149"/>
      <c r="O41" s="149"/>
      <c r="P41" s="149"/>
    </row>
    <row r="42" spans="1:16" x14ac:dyDescent="0.3">
      <c r="A42" s="43">
        <v>18</v>
      </c>
      <c r="B42" s="457" t="s">
        <v>453</v>
      </c>
      <c r="C42" s="458"/>
      <c r="D42" s="458"/>
      <c r="E42" s="458"/>
      <c r="F42" s="458"/>
      <c r="G42" s="106">
        <v>1</v>
      </c>
      <c r="H42" s="122">
        <v>216</v>
      </c>
      <c r="I42" s="47">
        <f t="shared" ref="I42:I73" si="2">H42*G42</f>
        <v>216</v>
      </c>
      <c r="M42" s="149"/>
      <c r="N42" s="149"/>
      <c r="O42" s="149"/>
      <c r="P42" s="149"/>
    </row>
    <row r="43" spans="1:16" x14ac:dyDescent="0.3">
      <c r="A43" s="43">
        <v>19</v>
      </c>
      <c r="B43" s="457" t="s">
        <v>454</v>
      </c>
      <c r="C43" s="458"/>
      <c r="D43" s="458"/>
      <c r="E43" s="458"/>
      <c r="F43" s="458"/>
      <c r="G43" s="106">
        <v>2</v>
      </c>
      <c r="H43" s="122">
        <v>85</v>
      </c>
      <c r="I43" s="47">
        <f t="shared" si="2"/>
        <v>170</v>
      </c>
      <c r="M43" s="149"/>
      <c r="N43" s="149"/>
      <c r="O43" s="149"/>
      <c r="P43" s="149"/>
    </row>
    <row r="44" spans="1:16" x14ac:dyDescent="0.3">
      <c r="A44" s="43">
        <v>20</v>
      </c>
      <c r="B44" s="457" t="s">
        <v>455</v>
      </c>
      <c r="C44" s="458"/>
      <c r="D44" s="458"/>
      <c r="E44" s="458"/>
      <c r="F44" s="458"/>
      <c r="G44" s="106">
        <v>1</v>
      </c>
      <c r="H44" s="122">
        <v>7.92</v>
      </c>
      <c r="I44" s="47">
        <f t="shared" si="2"/>
        <v>7.92</v>
      </c>
      <c r="M44" s="149"/>
      <c r="N44" s="149"/>
      <c r="O44" s="149"/>
      <c r="P44" s="149"/>
    </row>
    <row r="45" spans="1:16" x14ac:dyDescent="0.3">
      <c r="A45" s="43">
        <v>21</v>
      </c>
      <c r="B45" s="457" t="s">
        <v>456</v>
      </c>
      <c r="C45" s="458"/>
      <c r="D45" s="458"/>
      <c r="E45" s="458"/>
      <c r="F45" s="458"/>
      <c r="G45" s="106">
        <v>1</v>
      </c>
      <c r="H45" s="122">
        <v>1.69</v>
      </c>
      <c r="I45" s="47">
        <f t="shared" si="2"/>
        <v>1.69</v>
      </c>
      <c r="M45" s="149"/>
      <c r="N45" s="149"/>
      <c r="O45" s="149"/>
      <c r="P45" s="149"/>
    </row>
    <row r="46" spans="1:16" x14ac:dyDescent="0.3">
      <c r="A46" s="43">
        <v>22</v>
      </c>
      <c r="B46" s="457" t="s">
        <v>457</v>
      </c>
      <c r="C46" s="458"/>
      <c r="D46" s="458"/>
      <c r="E46" s="458"/>
      <c r="F46" s="458"/>
      <c r="G46" s="106">
        <v>20</v>
      </c>
      <c r="H46" s="122">
        <v>16.108000000000001</v>
      </c>
      <c r="I46" s="47">
        <f t="shared" si="2"/>
        <v>322.16000000000003</v>
      </c>
      <c r="M46" s="149"/>
      <c r="N46" s="149"/>
      <c r="O46" s="149"/>
      <c r="P46" s="149"/>
    </row>
    <row r="47" spans="1:16" x14ac:dyDescent="0.3">
      <c r="A47" s="43">
        <v>23</v>
      </c>
      <c r="B47" s="457" t="s">
        <v>458</v>
      </c>
      <c r="C47" s="458"/>
      <c r="D47" s="458"/>
      <c r="E47" s="458"/>
      <c r="F47" s="458"/>
      <c r="G47" s="106">
        <v>2</v>
      </c>
      <c r="H47" s="122">
        <v>1.9</v>
      </c>
      <c r="I47" s="47">
        <f t="shared" si="2"/>
        <v>3.8</v>
      </c>
      <c r="M47" s="149"/>
      <c r="N47" s="149"/>
      <c r="O47" s="149"/>
      <c r="P47" s="149"/>
    </row>
    <row r="48" spans="1:16" x14ac:dyDescent="0.3">
      <c r="A48" s="43">
        <v>24</v>
      </c>
      <c r="B48" s="457" t="s">
        <v>459</v>
      </c>
      <c r="C48" s="458"/>
      <c r="D48" s="458"/>
      <c r="E48" s="458"/>
      <c r="F48" s="458"/>
      <c r="G48" s="106">
        <v>1</v>
      </c>
      <c r="H48" s="122">
        <v>2016.63</v>
      </c>
      <c r="I48" s="47">
        <f t="shared" si="2"/>
        <v>2016.63</v>
      </c>
      <c r="M48" s="149"/>
      <c r="N48" s="149"/>
      <c r="O48" s="149"/>
      <c r="P48" s="149"/>
    </row>
    <row r="49" spans="1:16" x14ac:dyDescent="0.3">
      <c r="A49" s="43">
        <v>25</v>
      </c>
      <c r="B49" s="457" t="s">
        <v>460</v>
      </c>
      <c r="C49" s="458"/>
      <c r="D49" s="458"/>
      <c r="E49" s="458"/>
      <c r="F49" s="458"/>
      <c r="G49" s="106">
        <v>10</v>
      </c>
      <c r="H49" s="122">
        <v>4.0357000000000003</v>
      </c>
      <c r="I49" s="47">
        <f t="shared" si="2"/>
        <v>40.356999999999999</v>
      </c>
      <c r="M49" s="149"/>
      <c r="N49" s="149"/>
      <c r="O49" s="149"/>
      <c r="P49" s="149"/>
    </row>
    <row r="50" spans="1:16" x14ac:dyDescent="0.3">
      <c r="A50" s="43">
        <v>26</v>
      </c>
      <c r="B50" s="457" t="s">
        <v>461</v>
      </c>
      <c r="C50" s="458"/>
      <c r="D50" s="458"/>
      <c r="E50" s="458"/>
      <c r="F50" s="458"/>
      <c r="G50" s="106">
        <v>1</v>
      </c>
      <c r="H50" s="122">
        <v>2395</v>
      </c>
      <c r="I50" s="47">
        <f t="shared" si="2"/>
        <v>2395</v>
      </c>
      <c r="M50" s="149"/>
      <c r="N50" s="149"/>
      <c r="O50" s="149"/>
      <c r="P50" s="149"/>
    </row>
    <row r="51" spans="1:16" x14ac:dyDescent="0.3">
      <c r="A51" s="43">
        <v>27</v>
      </c>
      <c r="B51" s="457" t="s">
        <v>462</v>
      </c>
      <c r="C51" s="458"/>
      <c r="D51" s="458"/>
      <c r="E51" s="458"/>
      <c r="F51" s="458"/>
      <c r="G51" s="106">
        <v>1</v>
      </c>
      <c r="H51" s="122">
        <v>27643</v>
      </c>
      <c r="I51" s="47">
        <f t="shared" si="2"/>
        <v>27643</v>
      </c>
      <c r="M51" s="149"/>
      <c r="N51" s="149"/>
      <c r="O51" s="149"/>
      <c r="P51" s="149"/>
    </row>
    <row r="52" spans="1:16" x14ac:dyDescent="0.3">
      <c r="A52" s="43">
        <v>28</v>
      </c>
      <c r="B52" s="457" t="s">
        <v>463</v>
      </c>
      <c r="C52" s="458"/>
      <c r="D52" s="458"/>
      <c r="E52" s="458"/>
      <c r="F52" s="458"/>
      <c r="G52" s="106">
        <v>2</v>
      </c>
      <c r="H52" s="122">
        <v>1538.26</v>
      </c>
      <c r="I52" s="47">
        <f t="shared" si="2"/>
        <v>3076.52</v>
      </c>
      <c r="M52" s="149"/>
      <c r="N52" s="149"/>
      <c r="O52" s="149"/>
      <c r="P52" s="149"/>
    </row>
    <row r="53" spans="1:16" x14ac:dyDescent="0.3">
      <c r="A53" s="43">
        <v>29</v>
      </c>
      <c r="B53" s="457" t="s">
        <v>464</v>
      </c>
      <c r="C53" s="458"/>
      <c r="D53" s="458"/>
      <c r="E53" s="458"/>
      <c r="F53" s="458"/>
      <c r="G53" s="106">
        <v>5</v>
      </c>
      <c r="H53" s="122">
        <v>339.12</v>
      </c>
      <c r="I53" s="47">
        <f t="shared" si="2"/>
        <v>1695.6</v>
      </c>
      <c r="M53" s="149"/>
      <c r="N53" s="149"/>
      <c r="O53" s="149"/>
      <c r="P53" s="149"/>
    </row>
    <row r="54" spans="1:16" x14ac:dyDescent="0.3">
      <c r="A54" s="43">
        <v>30</v>
      </c>
      <c r="B54" s="475" t="s">
        <v>465</v>
      </c>
      <c r="C54" s="476"/>
      <c r="D54" s="476"/>
      <c r="E54" s="476"/>
      <c r="F54" s="477"/>
      <c r="G54" s="106">
        <v>1</v>
      </c>
      <c r="H54" s="122">
        <v>1284.4000000000001</v>
      </c>
      <c r="I54" s="47">
        <f t="shared" si="2"/>
        <v>1284.4000000000001</v>
      </c>
      <c r="M54" s="149"/>
      <c r="N54" s="149"/>
      <c r="O54" s="149"/>
      <c r="P54" s="149"/>
    </row>
    <row r="55" spans="1:16" x14ac:dyDescent="0.3">
      <c r="A55" s="43">
        <v>31</v>
      </c>
      <c r="B55" s="457" t="s">
        <v>466</v>
      </c>
      <c r="C55" s="458"/>
      <c r="D55" s="458"/>
      <c r="E55" s="458"/>
      <c r="F55" s="458"/>
      <c r="G55" s="106">
        <v>1</v>
      </c>
      <c r="H55" s="122">
        <v>188.7</v>
      </c>
      <c r="I55" s="47">
        <f t="shared" si="2"/>
        <v>188.7</v>
      </c>
    </row>
    <row r="56" spans="1:16" x14ac:dyDescent="0.3">
      <c r="A56" s="43">
        <v>32</v>
      </c>
      <c r="B56" s="457" t="s">
        <v>467</v>
      </c>
      <c r="C56" s="458"/>
      <c r="D56" s="458"/>
      <c r="E56" s="458"/>
      <c r="F56" s="458"/>
      <c r="G56" s="106">
        <v>3</v>
      </c>
      <c r="H56" s="122">
        <v>8.93</v>
      </c>
      <c r="I56" s="47">
        <f t="shared" si="2"/>
        <v>26.79</v>
      </c>
    </row>
    <row r="57" spans="1:16" x14ac:dyDescent="0.3">
      <c r="A57" s="43">
        <v>33</v>
      </c>
      <c r="B57" s="457" t="s">
        <v>468</v>
      </c>
      <c r="C57" s="458"/>
      <c r="D57" s="458"/>
      <c r="E57" s="458"/>
      <c r="F57" s="458"/>
      <c r="G57" s="106">
        <v>1</v>
      </c>
      <c r="H57" s="122">
        <v>44.94</v>
      </c>
      <c r="I57" s="47">
        <f t="shared" si="2"/>
        <v>44.94</v>
      </c>
    </row>
    <row r="58" spans="1:16" x14ac:dyDescent="0.3">
      <c r="A58" s="43">
        <v>34</v>
      </c>
      <c r="B58" s="457" t="s">
        <v>469</v>
      </c>
      <c r="C58" s="458"/>
      <c r="D58" s="458"/>
      <c r="E58" s="458"/>
      <c r="F58" s="458"/>
      <c r="G58" s="106">
        <v>1</v>
      </c>
      <c r="H58" s="122">
        <v>770</v>
      </c>
      <c r="I58" s="47">
        <f t="shared" si="2"/>
        <v>770</v>
      </c>
    </row>
    <row r="59" spans="1:16" x14ac:dyDescent="0.3">
      <c r="A59" s="43">
        <v>35</v>
      </c>
      <c r="B59" s="457" t="s">
        <v>470</v>
      </c>
      <c r="C59" s="458"/>
      <c r="D59" s="458"/>
      <c r="E59" s="458"/>
      <c r="F59" s="458"/>
      <c r="G59" s="106">
        <v>1</v>
      </c>
      <c r="H59" s="122">
        <v>195.7</v>
      </c>
      <c r="I59" s="47">
        <f t="shared" si="2"/>
        <v>195.7</v>
      </c>
    </row>
    <row r="60" spans="1:16" x14ac:dyDescent="0.3">
      <c r="A60" s="43">
        <v>36</v>
      </c>
      <c r="B60" s="457" t="s">
        <v>471</v>
      </c>
      <c r="C60" s="458"/>
      <c r="D60" s="458"/>
      <c r="E60" s="458"/>
      <c r="F60" s="458"/>
      <c r="G60" s="106">
        <v>6</v>
      </c>
      <c r="H60" s="122">
        <v>187.27</v>
      </c>
      <c r="I60" s="47">
        <f t="shared" si="2"/>
        <v>1123.6200000000001</v>
      </c>
    </row>
    <row r="61" spans="1:16" x14ac:dyDescent="0.3">
      <c r="A61" s="43">
        <v>37</v>
      </c>
      <c r="B61" s="457" t="s">
        <v>472</v>
      </c>
      <c r="C61" s="458"/>
      <c r="D61" s="458"/>
      <c r="E61" s="458"/>
      <c r="F61" s="458"/>
      <c r="G61" s="106">
        <v>1</v>
      </c>
      <c r="H61" s="122">
        <v>187.27</v>
      </c>
      <c r="I61" s="47">
        <f t="shared" si="2"/>
        <v>187.27</v>
      </c>
    </row>
    <row r="62" spans="1:16" x14ac:dyDescent="0.3">
      <c r="A62" s="43">
        <v>38</v>
      </c>
      <c r="B62" s="457" t="s">
        <v>473</v>
      </c>
      <c r="C62" s="458"/>
      <c r="D62" s="458"/>
      <c r="E62" s="458"/>
      <c r="F62" s="458"/>
      <c r="G62" s="106">
        <v>1</v>
      </c>
      <c r="H62" s="122">
        <v>12880</v>
      </c>
      <c r="I62" s="47">
        <f t="shared" si="2"/>
        <v>12880</v>
      </c>
    </row>
    <row r="63" spans="1:16" x14ac:dyDescent="0.3">
      <c r="A63" s="43">
        <v>39</v>
      </c>
      <c r="B63" s="457" t="s">
        <v>474</v>
      </c>
      <c r="C63" s="458"/>
      <c r="D63" s="458"/>
      <c r="E63" s="458"/>
      <c r="F63" s="458"/>
      <c r="G63" s="106">
        <v>3</v>
      </c>
      <c r="H63" s="122">
        <v>418</v>
      </c>
      <c r="I63" s="47">
        <f t="shared" si="2"/>
        <v>1254</v>
      </c>
    </row>
    <row r="64" spans="1:16" x14ac:dyDescent="0.3">
      <c r="A64" s="43">
        <v>40</v>
      </c>
      <c r="B64" s="457" t="s">
        <v>475</v>
      </c>
      <c r="C64" s="458"/>
      <c r="D64" s="458"/>
      <c r="E64" s="458"/>
      <c r="F64" s="458"/>
      <c r="G64" s="106">
        <v>1</v>
      </c>
      <c r="H64" s="122">
        <v>871</v>
      </c>
      <c r="I64" s="47">
        <f t="shared" si="2"/>
        <v>871</v>
      </c>
    </row>
    <row r="65" spans="1:13" x14ac:dyDescent="0.3">
      <c r="A65" s="43">
        <v>41</v>
      </c>
      <c r="B65" s="457" t="s">
        <v>476</v>
      </c>
      <c r="C65" s="458"/>
      <c r="D65" s="458"/>
      <c r="E65" s="458"/>
      <c r="F65" s="458"/>
      <c r="G65" s="106">
        <v>1</v>
      </c>
      <c r="H65" s="122">
        <v>9075</v>
      </c>
      <c r="I65" s="47">
        <f t="shared" si="2"/>
        <v>9075</v>
      </c>
    </row>
    <row r="66" spans="1:13" x14ac:dyDescent="0.3">
      <c r="A66" s="43">
        <v>42</v>
      </c>
      <c r="B66" s="457" t="s">
        <v>477</v>
      </c>
      <c r="C66" s="458"/>
      <c r="D66" s="458"/>
      <c r="E66" s="458"/>
      <c r="F66" s="458"/>
      <c r="G66" s="106">
        <v>1</v>
      </c>
      <c r="H66" s="122">
        <v>1826</v>
      </c>
      <c r="I66" s="47">
        <f t="shared" si="2"/>
        <v>1826</v>
      </c>
      <c r="M66" s="148"/>
    </row>
    <row r="67" spans="1:13" x14ac:dyDescent="0.3">
      <c r="A67" s="43">
        <v>43</v>
      </c>
      <c r="B67" s="457" t="s">
        <v>478</v>
      </c>
      <c r="C67" s="458"/>
      <c r="D67" s="458"/>
      <c r="E67" s="458"/>
      <c r="F67" s="458"/>
      <c r="G67" s="106">
        <v>1</v>
      </c>
      <c r="H67" s="122">
        <v>1164</v>
      </c>
      <c r="I67" s="47">
        <f t="shared" si="2"/>
        <v>1164</v>
      </c>
    </row>
    <row r="68" spans="1:13" x14ac:dyDescent="0.3">
      <c r="A68" s="43">
        <v>44</v>
      </c>
      <c r="B68" s="457" t="s">
        <v>479</v>
      </c>
      <c r="C68" s="458"/>
      <c r="D68" s="458"/>
      <c r="E68" s="458"/>
      <c r="F68" s="458"/>
      <c r="G68" s="106">
        <v>4</v>
      </c>
      <c r="H68" s="122">
        <v>81.27</v>
      </c>
      <c r="I68" s="47">
        <f t="shared" si="2"/>
        <v>325.08</v>
      </c>
    </row>
    <row r="69" spans="1:13" x14ac:dyDescent="0.3">
      <c r="A69" s="43">
        <v>45</v>
      </c>
      <c r="B69" s="457" t="s">
        <v>480</v>
      </c>
      <c r="C69" s="458"/>
      <c r="D69" s="458"/>
      <c r="E69" s="458"/>
      <c r="F69" s="458"/>
      <c r="G69" s="106">
        <v>4</v>
      </c>
      <c r="H69" s="122">
        <v>9</v>
      </c>
      <c r="I69" s="47">
        <f t="shared" si="2"/>
        <v>36</v>
      </c>
    </row>
    <row r="70" spans="1:13" x14ac:dyDescent="0.3">
      <c r="A70" s="43">
        <v>46</v>
      </c>
      <c r="B70" s="457" t="s">
        <v>481</v>
      </c>
      <c r="C70" s="458"/>
      <c r="D70" s="458"/>
      <c r="E70" s="458"/>
      <c r="F70" s="458"/>
      <c r="G70" s="106">
        <v>16</v>
      </c>
      <c r="H70" s="122">
        <v>6.9901</v>
      </c>
      <c r="I70" s="47">
        <f t="shared" si="2"/>
        <v>111.8416</v>
      </c>
    </row>
    <row r="71" spans="1:13" x14ac:dyDescent="0.3">
      <c r="A71" s="43">
        <v>47</v>
      </c>
      <c r="B71" s="457" t="s">
        <v>482</v>
      </c>
      <c r="C71" s="458"/>
      <c r="D71" s="458"/>
      <c r="E71" s="458"/>
      <c r="F71" s="458"/>
      <c r="G71" s="106">
        <v>25</v>
      </c>
      <c r="H71" s="122">
        <v>28.9634</v>
      </c>
      <c r="I71" s="47">
        <f t="shared" si="2"/>
        <v>724.08500000000004</v>
      </c>
    </row>
    <row r="72" spans="1:13" x14ac:dyDescent="0.3">
      <c r="A72" s="43">
        <v>48</v>
      </c>
      <c r="B72" s="457" t="s">
        <v>483</v>
      </c>
      <c r="C72" s="458"/>
      <c r="D72" s="458"/>
      <c r="E72" s="458"/>
      <c r="F72" s="458"/>
      <c r="G72" s="106">
        <v>1</v>
      </c>
      <c r="H72" s="122">
        <v>22.45</v>
      </c>
      <c r="I72" s="47">
        <f t="shared" si="2"/>
        <v>22.45</v>
      </c>
    </row>
    <row r="73" spans="1:13" x14ac:dyDescent="0.3">
      <c r="A73" s="43">
        <v>49</v>
      </c>
      <c r="B73" s="457" t="s">
        <v>484</v>
      </c>
      <c r="C73" s="458"/>
      <c r="D73" s="458"/>
      <c r="E73" s="458"/>
      <c r="F73" s="458"/>
      <c r="G73" s="106">
        <v>1</v>
      </c>
      <c r="H73" s="122">
        <v>9.33</v>
      </c>
      <c r="I73" s="47">
        <f t="shared" si="2"/>
        <v>9.33</v>
      </c>
    </row>
    <row r="74" spans="1:13" x14ac:dyDescent="0.3">
      <c r="A74" s="43">
        <v>50</v>
      </c>
      <c r="B74" s="457" t="s">
        <v>485</v>
      </c>
      <c r="C74" s="458"/>
      <c r="D74" s="458"/>
      <c r="E74" s="458"/>
      <c r="F74" s="458"/>
      <c r="G74" s="106">
        <v>1</v>
      </c>
      <c r="H74" s="122">
        <v>12.2</v>
      </c>
      <c r="I74" s="47">
        <f t="shared" ref="I74:I120" si="3">H74*G74</f>
        <v>12.2</v>
      </c>
    </row>
    <row r="75" spans="1:13" x14ac:dyDescent="0.3">
      <c r="A75" s="43">
        <v>51</v>
      </c>
      <c r="B75" s="457" t="s">
        <v>486</v>
      </c>
      <c r="C75" s="458"/>
      <c r="D75" s="458"/>
      <c r="E75" s="458"/>
      <c r="F75" s="458"/>
      <c r="G75" s="106">
        <v>1</v>
      </c>
      <c r="H75" s="122">
        <v>13.35</v>
      </c>
      <c r="I75" s="47">
        <f t="shared" ref="I75:I114" si="4">H75*G75</f>
        <v>13.35</v>
      </c>
    </row>
    <row r="76" spans="1:13" x14ac:dyDescent="0.3">
      <c r="A76" s="43">
        <v>52</v>
      </c>
      <c r="B76" s="457" t="s">
        <v>487</v>
      </c>
      <c r="C76" s="458"/>
      <c r="D76" s="458"/>
      <c r="E76" s="458"/>
      <c r="F76" s="458"/>
      <c r="G76" s="106">
        <v>12</v>
      </c>
      <c r="H76" s="122">
        <v>4.28</v>
      </c>
      <c r="I76" s="47">
        <f t="shared" si="4"/>
        <v>51.36</v>
      </c>
    </row>
    <row r="77" spans="1:13" x14ac:dyDescent="0.3">
      <c r="A77" s="43">
        <v>53</v>
      </c>
      <c r="B77" s="457" t="s">
        <v>488</v>
      </c>
      <c r="C77" s="458"/>
      <c r="D77" s="458"/>
      <c r="E77" s="458"/>
      <c r="F77" s="458"/>
      <c r="G77" s="106">
        <v>1</v>
      </c>
      <c r="H77" s="122">
        <v>43.07</v>
      </c>
      <c r="I77" s="47">
        <f t="shared" si="4"/>
        <v>43.07</v>
      </c>
    </row>
    <row r="78" spans="1:13" x14ac:dyDescent="0.3">
      <c r="A78" s="43">
        <v>54</v>
      </c>
      <c r="B78" s="457" t="s">
        <v>489</v>
      </c>
      <c r="C78" s="458"/>
      <c r="D78" s="458"/>
      <c r="E78" s="458"/>
      <c r="F78" s="458"/>
      <c r="G78" s="106">
        <v>20</v>
      </c>
      <c r="H78" s="122">
        <v>0.71</v>
      </c>
      <c r="I78" s="47">
        <f t="shared" si="4"/>
        <v>14.2</v>
      </c>
    </row>
    <row r="79" spans="1:13" x14ac:dyDescent="0.3">
      <c r="A79" s="43">
        <v>55</v>
      </c>
      <c r="B79" s="457" t="s">
        <v>490</v>
      </c>
      <c r="C79" s="458"/>
      <c r="D79" s="458"/>
      <c r="E79" s="458"/>
      <c r="F79" s="458"/>
      <c r="G79" s="106">
        <v>8</v>
      </c>
      <c r="H79" s="122">
        <v>0.8</v>
      </c>
      <c r="I79" s="47">
        <f t="shared" si="4"/>
        <v>6.4</v>
      </c>
    </row>
    <row r="80" spans="1:13" x14ac:dyDescent="0.3">
      <c r="A80" s="43">
        <v>56</v>
      </c>
      <c r="B80" s="457" t="s">
        <v>491</v>
      </c>
      <c r="C80" s="458"/>
      <c r="D80" s="458"/>
      <c r="E80" s="458"/>
      <c r="F80" s="458"/>
      <c r="G80" s="106">
        <v>1</v>
      </c>
      <c r="H80" s="122">
        <v>217.49</v>
      </c>
      <c r="I80" s="47">
        <f t="shared" si="4"/>
        <v>217.49</v>
      </c>
    </row>
    <row r="81" spans="1:9" x14ac:dyDescent="0.3">
      <c r="A81" s="43">
        <v>57</v>
      </c>
      <c r="B81" s="457" t="s">
        <v>492</v>
      </c>
      <c r="C81" s="458"/>
      <c r="D81" s="458"/>
      <c r="E81" s="458"/>
      <c r="F81" s="458"/>
      <c r="G81" s="106">
        <v>1</v>
      </c>
      <c r="H81" s="122">
        <v>38</v>
      </c>
      <c r="I81" s="47">
        <f t="shared" si="4"/>
        <v>38</v>
      </c>
    </row>
    <row r="82" spans="1:9" x14ac:dyDescent="0.3">
      <c r="A82" s="43">
        <v>58</v>
      </c>
      <c r="B82" s="457" t="s">
        <v>493</v>
      </c>
      <c r="C82" s="458"/>
      <c r="D82" s="458"/>
      <c r="E82" s="458"/>
      <c r="F82" s="458"/>
      <c r="G82" s="106">
        <v>1</v>
      </c>
      <c r="H82" s="122">
        <v>300</v>
      </c>
      <c r="I82" s="47">
        <f t="shared" si="4"/>
        <v>300</v>
      </c>
    </row>
    <row r="83" spans="1:9" x14ac:dyDescent="0.3">
      <c r="A83" s="43">
        <v>59</v>
      </c>
      <c r="B83" s="457" t="s">
        <v>494</v>
      </c>
      <c r="C83" s="458"/>
      <c r="D83" s="458"/>
      <c r="E83" s="458"/>
      <c r="F83" s="458"/>
      <c r="G83" s="106">
        <v>4</v>
      </c>
      <c r="H83" s="122">
        <v>80</v>
      </c>
      <c r="I83" s="47">
        <f t="shared" si="4"/>
        <v>320</v>
      </c>
    </row>
    <row r="84" spans="1:9" x14ac:dyDescent="0.3">
      <c r="A84" s="43">
        <v>60</v>
      </c>
      <c r="B84" s="457" t="s">
        <v>461</v>
      </c>
      <c r="C84" s="458"/>
      <c r="D84" s="458"/>
      <c r="E84" s="458"/>
      <c r="F84" s="458"/>
      <c r="G84" s="106">
        <v>1</v>
      </c>
      <c r="H84" s="122">
        <v>841</v>
      </c>
      <c r="I84" s="47">
        <f t="shared" si="4"/>
        <v>841</v>
      </c>
    </row>
    <row r="85" spans="1:9" x14ac:dyDescent="0.3">
      <c r="A85" s="43">
        <v>61</v>
      </c>
      <c r="B85" s="457" t="s">
        <v>495</v>
      </c>
      <c r="C85" s="458"/>
      <c r="D85" s="458"/>
      <c r="E85" s="458"/>
      <c r="F85" s="458"/>
      <c r="G85" s="106">
        <v>50</v>
      </c>
      <c r="H85" s="122">
        <v>278</v>
      </c>
      <c r="I85" s="47">
        <f t="shared" si="4"/>
        <v>13900</v>
      </c>
    </row>
    <row r="86" spans="1:9" x14ac:dyDescent="0.3">
      <c r="A86" s="43">
        <v>62</v>
      </c>
      <c r="B86" s="457" t="s">
        <v>496</v>
      </c>
      <c r="C86" s="458"/>
      <c r="D86" s="458"/>
      <c r="E86" s="458"/>
      <c r="F86" s="458"/>
      <c r="G86" s="106">
        <v>9</v>
      </c>
      <c r="H86" s="122">
        <v>302.44</v>
      </c>
      <c r="I86" s="47">
        <f t="shared" si="4"/>
        <v>2721.96</v>
      </c>
    </row>
    <row r="87" spans="1:9" x14ac:dyDescent="0.3">
      <c r="A87" s="43">
        <v>63</v>
      </c>
      <c r="B87" s="457" t="s">
        <v>497</v>
      </c>
      <c r="C87" s="458"/>
      <c r="D87" s="458"/>
      <c r="E87" s="458"/>
      <c r="F87" s="458"/>
      <c r="G87" s="106">
        <v>2</v>
      </c>
      <c r="H87" s="122">
        <v>140</v>
      </c>
      <c r="I87" s="47">
        <f t="shared" si="4"/>
        <v>280</v>
      </c>
    </row>
    <row r="88" spans="1:9" x14ac:dyDescent="0.3">
      <c r="A88" s="43">
        <v>64</v>
      </c>
      <c r="B88" s="457" t="s">
        <v>498</v>
      </c>
      <c r="C88" s="458"/>
      <c r="D88" s="458"/>
      <c r="E88" s="458"/>
      <c r="F88" s="458"/>
      <c r="G88" s="106">
        <v>4</v>
      </c>
      <c r="H88" s="122">
        <v>9.8000000000000007</v>
      </c>
      <c r="I88" s="47">
        <f t="shared" si="4"/>
        <v>39.200000000000003</v>
      </c>
    </row>
    <row r="89" spans="1:9" x14ac:dyDescent="0.3">
      <c r="A89" s="43">
        <v>65</v>
      </c>
      <c r="B89" s="457" t="s">
        <v>499</v>
      </c>
      <c r="C89" s="458"/>
      <c r="D89" s="458"/>
      <c r="E89" s="458"/>
      <c r="F89" s="458"/>
      <c r="G89" s="106">
        <v>19</v>
      </c>
      <c r="H89" s="122">
        <v>0.69</v>
      </c>
      <c r="I89" s="47">
        <f t="shared" si="4"/>
        <v>13.11</v>
      </c>
    </row>
    <row r="90" spans="1:9" x14ac:dyDescent="0.3">
      <c r="A90" s="43">
        <v>66</v>
      </c>
      <c r="B90" s="457" t="s">
        <v>500</v>
      </c>
      <c r="C90" s="458"/>
      <c r="D90" s="458"/>
      <c r="E90" s="458"/>
      <c r="F90" s="458"/>
      <c r="G90" s="106">
        <v>4</v>
      </c>
      <c r="H90" s="122">
        <v>110</v>
      </c>
      <c r="I90" s="47">
        <f t="shared" si="4"/>
        <v>440</v>
      </c>
    </row>
    <row r="91" spans="1:9" x14ac:dyDescent="0.3">
      <c r="A91" s="43">
        <v>67</v>
      </c>
      <c r="B91" s="457" t="s">
        <v>413</v>
      </c>
      <c r="C91" s="458"/>
      <c r="D91" s="458"/>
      <c r="E91" s="458"/>
      <c r="F91" s="458"/>
      <c r="G91" s="106">
        <v>1</v>
      </c>
      <c r="H91" s="122">
        <v>91.99</v>
      </c>
      <c r="I91" s="47">
        <f t="shared" si="4"/>
        <v>91.99</v>
      </c>
    </row>
    <row r="92" spans="1:9" x14ac:dyDescent="0.3">
      <c r="A92" s="43">
        <v>68</v>
      </c>
      <c r="B92" s="457" t="s">
        <v>501</v>
      </c>
      <c r="C92" s="458"/>
      <c r="D92" s="458"/>
      <c r="E92" s="458"/>
      <c r="F92" s="458"/>
      <c r="G92" s="106">
        <v>1</v>
      </c>
      <c r="H92" s="122">
        <v>170.75</v>
      </c>
      <c r="I92" s="47">
        <f t="shared" si="4"/>
        <v>170.75</v>
      </c>
    </row>
    <row r="93" spans="1:9" x14ac:dyDescent="0.3">
      <c r="A93" s="43">
        <v>69</v>
      </c>
      <c r="B93" s="457" t="s">
        <v>502</v>
      </c>
      <c r="C93" s="458"/>
      <c r="D93" s="458"/>
      <c r="E93" s="458"/>
      <c r="F93" s="458"/>
      <c r="G93" s="106">
        <v>1</v>
      </c>
      <c r="H93" s="122">
        <v>306.89999999999998</v>
      </c>
      <c r="I93" s="47">
        <f t="shared" si="4"/>
        <v>306.89999999999998</v>
      </c>
    </row>
    <row r="94" spans="1:9" x14ac:dyDescent="0.3">
      <c r="A94" s="43">
        <v>70</v>
      </c>
      <c r="B94" s="457" t="s">
        <v>503</v>
      </c>
      <c r="C94" s="458"/>
      <c r="D94" s="458"/>
      <c r="E94" s="458"/>
      <c r="F94" s="458"/>
      <c r="G94" s="106">
        <v>10</v>
      </c>
      <c r="H94" s="122">
        <v>12.84</v>
      </c>
      <c r="I94" s="47">
        <f t="shared" si="4"/>
        <v>128.4</v>
      </c>
    </row>
    <row r="95" spans="1:9" x14ac:dyDescent="0.3">
      <c r="A95" s="43">
        <v>71</v>
      </c>
      <c r="B95" s="457" t="s">
        <v>504</v>
      </c>
      <c r="C95" s="458"/>
      <c r="D95" s="458"/>
      <c r="E95" s="458"/>
      <c r="F95" s="458"/>
      <c r="G95" s="106">
        <v>10</v>
      </c>
      <c r="H95" s="122">
        <v>14.06</v>
      </c>
      <c r="I95" s="47">
        <f t="shared" si="4"/>
        <v>140.6</v>
      </c>
    </row>
    <row r="96" spans="1:9" x14ac:dyDescent="0.3">
      <c r="A96" s="43">
        <v>72</v>
      </c>
      <c r="B96" s="457" t="s">
        <v>505</v>
      </c>
      <c r="C96" s="458"/>
      <c r="D96" s="458"/>
      <c r="E96" s="458"/>
      <c r="F96" s="458"/>
      <c r="G96" s="106">
        <v>10</v>
      </c>
      <c r="H96" s="122">
        <v>119.58</v>
      </c>
      <c r="I96" s="47">
        <f t="shared" si="4"/>
        <v>1195.8</v>
      </c>
    </row>
    <row r="97" spans="1:9" x14ac:dyDescent="0.3">
      <c r="A97" s="43">
        <v>73</v>
      </c>
      <c r="B97" s="457" t="s">
        <v>506</v>
      </c>
      <c r="C97" s="458"/>
      <c r="D97" s="458"/>
      <c r="E97" s="458"/>
      <c r="F97" s="458"/>
      <c r="G97" s="106">
        <v>1</v>
      </c>
      <c r="H97" s="122">
        <v>7200</v>
      </c>
      <c r="I97" s="47">
        <f t="shared" si="4"/>
        <v>7200</v>
      </c>
    </row>
    <row r="98" spans="1:9" x14ac:dyDescent="0.3">
      <c r="A98" s="43">
        <v>74</v>
      </c>
      <c r="B98" s="457" t="s">
        <v>507</v>
      </c>
      <c r="C98" s="458"/>
      <c r="D98" s="458"/>
      <c r="E98" s="458"/>
      <c r="F98" s="458"/>
      <c r="G98" s="106">
        <v>3</v>
      </c>
      <c r="H98" s="122">
        <v>7.65</v>
      </c>
      <c r="I98" s="47">
        <f t="shared" si="4"/>
        <v>22.950000000000003</v>
      </c>
    </row>
    <row r="99" spans="1:9" x14ac:dyDescent="0.3">
      <c r="A99" s="43">
        <v>75</v>
      </c>
      <c r="B99" s="457" t="s">
        <v>508</v>
      </c>
      <c r="C99" s="458"/>
      <c r="D99" s="458"/>
      <c r="E99" s="458"/>
      <c r="F99" s="458"/>
      <c r="G99" s="106">
        <v>1</v>
      </c>
      <c r="H99" s="122">
        <v>14.83</v>
      </c>
      <c r="I99" s="47">
        <f t="shared" si="4"/>
        <v>14.83</v>
      </c>
    </row>
    <row r="100" spans="1:9" x14ac:dyDescent="0.3">
      <c r="A100" s="43">
        <v>76</v>
      </c>
      <c r="B100" s="457" t="s">
        <v>509</v>
      </c>
      <c r="C100" s="458"/>
      <c r="D100" s="458"/>
      <c r="E100" s="458"/>
      <c r="F100" s="458"/>
      <c r="G100" s="106">
        <v>1</v>
      </c>
      <c r="H100" s="122">
        <v>341.44</v>
      </c>
      <c r="I100" s="47">
        <f t="shared" si="4"/>
        <v>341.44</v>
      </c>
    </row>
    <row r="101" spans="1:9" x14ac:dyDescent="0.3">
      <c r="A101" s="43">
        <v>77</v>
      </c>
      <c r="B101" s="457" t="s">
        <v>510</v>
      </c>
      <c r="C101" s="458"/>
      <c r="D101" s="458"/>
      <c r="E101" s="458"/>
      <c r="F101" s="458"/>
      <c r="G101" s="106">
        <v>1</v>
      </c>
      <c r="H101" s="122">
        <v>135</v>
      </c>
      <c r="I101" s="47">
        <f t="shared" si="4"/>
        <v>135</v>
      </c>
    </row>
    <row r="102" spans="1:9" x14ac:dyDescent="0.3">
      <c r="A102" s="43">
        <v>78</v>
      </c>
      <c r="B102" s="457" t="s">
        <v>511</v>
      </c>
      <c r="C102" s="458"/>
      <c r="D102" s="458"/>
      <c r="E102" s="458"/>
      <c r="F102" s="458"/>
      <c r="G102" s="106">
        <v>1</v>
      </c>
      <c r="H102" s="122">
        <v>1500</v>
      </c>
      <c r="I102" s="47">
        <f t="shared" si="4"/>
        <v>1500</v>
      </c>
    </row>
    <row r="103" spans="1:9" x14ac:dyDescent="0.3">
      <c r="A103" s="43">
        <v>79</v>
      </c>
      <c r="B103" s="457" t="s">
        <v>512</v>
      </c>
      <c r="C103" s="458"/>
      <c r="D103" s="458"/>
      <c r="E103" s="458"/>
      <c r="F103" s="458"/>
      <c r="G103" s="106">
        <v>1</v>
      </c>
      <c r="H103" s="122">
        <v>8800</v>
      </c>
      <c r="I103" s="47">
        <f t="shared" si="4"/>
        <v>8800</v>
      </c>
    </row>
    <row r="104" spans="1:9" x14ac:dyDescent="0.3">
      <c r="A104" s="43">
        <v>80</v>
      </c>
      <c r="B104" s="457" t="s">
        <v>513</v>
      </c>
      <c r="C104" s="458"/>
      <c r="D104" s="458"/>
      <c r="E104" s="458"/>
      <c r="F104" s="458"/>
      <c r="G104" s="106">
        <v>1</v>
      </c>
      <c r="H104" s="122">
        <v>60.87</v>
      </c>
      <c r="I104" s="47">
        <f t="shared" si="4"/>
        <v>60.87</v>
      </c>
    </row>
    <row r="105" spans="1:9" x14ac:dyDescent="0.3">
      <c r="A105" s="43">
        <v>81</v>
      </c>
      <c r="B105" s="457" t="s">
        <v>514</v>
      </c>
      <c r="C105" s="458"/>
      <c r="D105" s="458"/>
      <c r="E105" s="458"/>
      <c r="F105" s="458"/>
      <c r="G105" s="106">
        <v>1</v>
      </c>
      <c r="H105" s="122">
        <v>368</v>
      </c>
      <c r="I105" s="47">
        <f t="shared" si="4"/>
        <v>368</v>
      </c>
    </row>
    <row r="106" spans="1:9" x14ac:dyDescent="0.3">
      <c r="A106" s="43">
        <v>82</v>
      </c>
      <c r="B106" s="457" t="s">
        <v>515</v>
      </c>
      <c r="C106" s="458"/>
      <c r="D106" s="458"/>
      <c r="E106" s="458"/>
      <c r="F106" s="458"/>
      <c r="G106" s="106">
        <v>1</v>
      </c>
      <c r="H106" s="122">
        <v>523.09</v>
      </c>
      <c r="I106" s="47">
        <f t="shared" si="4"/>
        <v>523.09</v>
      </c>
    </row>
    <row r="107" spans="1:9" x14ac:dyDescent="0.3">
      <c r="A107" s="43">
        <v>83</v>
      </c>
      <c r="B107" s="457" t="s">
        <v>515</v>
      </c>
      <c r="C107" s="458"/>
      <c r="D107" s="458"/>
      <c r="E107" s="458"/>
      <c r="F107" s="458"/>
      <c r="G107" s="106">
        <v>1</v>
      </c>
      <c r="H107" s="122">
        <v>561.54999999999995</v>
      </c>
      <c r="I107" s="47">
        <f t="shared" si="4"/>
        <v>561.54999999999995</v>
      </c>
    </row>
    <row r="108" spans="1:9" x14ac:dyDescent="0.3">
      <c r="A108" s="43">
        <v>84</v>
      </c>
      <c r="B108" s="457" t="s">
        <v>516</v>
      </c>
      <c r="C108" s="458"/>
      <c r="D108" s="458"/>
      <c r="E108" s="458"/>
      <c r="F108" s="458"/>
      <c r="G108" s="106">
        <v>2</v>
      </c>
      <c r="H108" s="122">
        <v>91.43</v>
      </c>
      <c r="I108" s="47">
        <f t="shared" si="4"/>
        <v>182.86</v>
      </c>
    </row>
    <row r="109" spans="1:9" x14ac:dyDescent="0.3">
      <c r="A109" s="43">
        <v>85</v>
      </c>
      <c r="B109" s="457" t="s">
        <v>517</v>
      </c>
      <c r="C109" s="458"/>
      <c r="D109" s="458"/>
      <c r="E109" s="458"/>
      <c r="F109" s="458"/>
      <c r="G109" s="106">
        <v>2</v>
      </c>
      <c r="H109" s="122">
        <v>14.83</v>
      </c>
      <c r="I109" s="47">
        <f t="shared" si="4"/>
        <v>29.66</v>
      </c>
    </row>
    <row r="110" spans="1:9" x14ac:dyDescent="0.3">
      <c r="A110" s="43">
        <v>86</v>
      </c>
      <c r="B110" s="457" t="s">
        <v>518</v>
      </c>
      <c r="C110" s="458"/>
      <c r="D110" s="458"/>
      <c r="E110" s="458"/>
      <c r="F110" s="458"/>
      <c r="G110" s="106">
        <v>3</v>
      </c>
      <c r="H110" s="122">
        <v>53.14</v>
      </c>
      <c r="I110" s="47">
        <f t="shared" si="4"/>
        <v>159.42000000000002</v>
      </c>
    </row>
    <row r="111" spans="1:9" x14ac:dyDescent="0.3">
      <c r="A111" s="43">
        <v>87</v>
      </c>
      <c r="B111" s="457" t="s">
        <v>519</v>
      </c>
      <c r="C111" s="458"/>
      <c r="D111" s="458"/>
      <c r="E111" s="458"/>
      <c r="F111" s="458"/>
      <c r="G111" s="106">
        <v>3</v>
      </c>
      <c r="H111" s="122">
        <v>37.799999999999997</v>
      </c>
      <c r="I111" s="47">
        <f t="shared" si="4"/>
        <v>113.39999999999999</v>
      </c>
    </row>
    <row r="112" spans="1:9" x14ac:dyDescent="0.3">
      <c r="A112" s="43">
        <v>88</v>
      </c>
      <c r="B112" s="457" t="s">
        <v>520</v>
      </c>
      <c r="C112" s="458"/>
      <c r="D112" s="458"/>
      <c r="E112" s="458"/>
      <c r="F112" s="458"/>
      <c r="G112" s="106">
        <v>1</v>
      </c>
      <c r="H112" s="122">
        <v>89</v>
      </c>
      <c r="I112" s="47">
        <f t="shared" si="4"/>
        <v>89</v>
      </c>
    </row>
    <row r="113" spans="1:12" x14ac:dyDescent="0.3">
      <c r="A113" s="43">
        <v>89</v>
      </c>
      <c r="B113" s="457" t="s">
        <v>521</v>
      </c>
      <c r="C113" s="458"/>
      <c r="D113" s="458"/>
      <c r="E113" s="458"/>
      <c r="F113" s="458"/>
      <c r="G113" s="106">
        <v>1</v>
      </c>
      <c r="H113" s="122">
        <v>127.37</v>
      </c>
      <c r="I113" s="47">
        <f t="shared" si="4"/>
        <v>127.37</v>
      </c>
    </row>
    <row r="114" spans="1:12" x14ac:dyDescent="0.3">
      <c r="A114" s="43">
        <v>90</v>
      </c>
      <c r="B114" s="457" t="s">
        <v>522</v>
      </c>
      <c r="C114" s="458"/>
      <c r="D114" s="458"/>
      <c r="E114" s="458"/>
      <c r="F114" s="458"/>
      <c r="G114" s="106">
        <v>2</v>
      </c>
      <c r="H114" s="122">
        <v>16.7</v>
      </c>
      <c r="I114" s="47">
        <f t="shared" si="4"/>
        <v>33.4</v>
      </c>
    </row>
    <row r="115" spans="1:12" x14ac:dyDescent="0.3">
      <c r="A115" s="43">
        <v>91</v>
      </c>
      <c r="B115" s="457" t="s">
        <v>456</v>
      </c>
      <c r="C115" s="458"/>
      <c r="D115" s="458"/>
      <c r="E115" s="458"/>
      <c r="F115" s="458"/>
      <c r="G115" s="106">
        <v>2</v>
      </c>
      <c r="H115" s="122">
        <v>2.88</v>
      </c>
      <c r="I115" s="47">
        <f t="shared" si="3"/>
        <v>5.76</v>
      </c>
    </row>
    <row r="116" spans="1:12" x14ac:dyDescent="0.3">
      <c r="A116" s="43">
        <v>92</v>
      </c>
      <c r="B116" s="457" t="s">
        <v>523</v>
      </c>
      <c r="C116" s="458"/>
      <c r="D116" s="458"/>
      <c r="E116" s="458"/>
      <c r="F116" s="458"/>
      <c r="G116" s="106">
        <v>2</v>
      </c>
      <c r="H116" s="122">
        <v>8.5</v>
      </c>
      <c r="I116" s="47">
        <f t="shared" ref="I116:I119" si="5">H116*G116</f>
        <v>17</v>
      </c>
    </row>
    <row r="117" spans="1:12" x14ac:dyDescent="0.3">
      <c r="A117" s="43">
        <v>93</v>
      </c>
      <c r="B117" s="457" t="s">
        <v>456</v>
      </c>
      <c r="C117" s="458"/>
      <c r="D117" s="458"/>
      <c r="E117" s="458"/>
      <c r="F117" s="458"/>
      <c r="G117" s="106">
        <v>2</v>
      </c>
      <c r="H117" s="122">
        <v>1.8</v>
      </c>
      <c r="I117" s="47">
        <f t="shared" si="5"/>
        <v>3.6</v>
      </c>
    </row>
    <row r="118" spans="1:12" x14ac:dyDescent="0.3">
      <c r="A118" s="43">
        <v>94</v>
      </c>
      <c r="B118" s="457" t="s">
        <v>524</v>
      </c>
      <c r="C118" s="458"/>
      <c r="D118" s="458"/>
      <c r="E118" s="458"/>
      <c r="F118" s="458"/>
      <c r="G118" s="106">
        <v>1</v>
      </c>
      <c r="H118" s="122">
        <v>16</v>
      </c>
      <c r="I118" s="47">
        <f t="shared" si="5"/>
        <v>16</v>
      </c>
    </row>
    <row r="119" spans="1:12" x14ac:dyDescent="0.3">
      <c r="A119" s="43">
        <v>95</v>
      </c>
      <c r="B119" s="457" t="s">
        <v>525</v>
      </c>
      <c r="C119" s="458"/>
      <c r="D119" s="458"/>
      <c r="E119" s="458"/>
      <c r="F119" s="458"/>
      <c r="G119" s="106">
        <v>12</v>
      </c>
      <c r="H119" s="122">
        <v>28.707899999999999</v>
      </c>
      <c r="I119" s="47">
        <f t="shared" si="5"/>
        <v>344.4948</v>
      </c>
    </row>
    <row r="120" spans="1:12" x14ac:dyDescent="0.3">
      <c r="A120" s="43">
        <v>96</v>
      </c>
      <c r="B120" s="457" t="s">
        <v>526</v>
      </c>
      <c r="C120" s="458"/>
      <c r="D120" s="458"/>
      <c r="E120" s="458"/>
      <c r="F120" s="458"/>
      <c r="G120" s="106">
        <v>1</v>
      </c>
      <c r="H120" s="122">
        <v>356.4</v>
      </c>
      <c r="I120" s="47">
        <f t="shared" si="3"/>
        <v>356.4</v>
      </c>
    </row>
    <row r="121" spans="1:12" x14ac:dyDescent="0.3">
      <c r="A121" s="43"/>
      <c r="B121" s="457"/>
      <c r="C121" s="458"/>
      <c r="D121" s="458"/>
      <c r="E121" s="458"/>
      <c r="F121" s="458"/>
      <c r="G121" s="106"/>
      <c r="H121" s="107"/>
      <c r="I121" s="47"/>
      <c r="L121" s="48"/>
    </row>
    <row r="122" spans="1:12" x14ac:dyDescent="0.3">
      <c r="A122" s="454" t="s">
        <v>112</v>
      </c>
      <c r="B122" s="391"/>
      <c r="C122" s="391"/>
      <c r="D122" s="391"/>
      <c r="E122" s="391"/>
      <c r="F122" s="391"/>
      <c r="G122" s="391"/>
      <c r="H122" s="392"/>
      <c r="I122" s="101">
        <f>SUM(I25:I121)</f>
        <v>133688.20839999997</v>
      </c>
      <c r="L122" s="48"/>
    </row>
    <row r="123" spans="1:12" x14ac:dyDescent="0.3">
      <c r="A123" s="395" t="s">
        <v>113</v>
      </c>
      <c r="B123" s="391"/>
      <c r="C123" s="391"/>
      <c r="D123" s="391"/>
      <c r="E123" s="391"/>
      <c r="F123" s="391"/>
      <c r="G123" s="391"/>
      <c r="H123" s="392"/>
      <c r="I123" s="102">
        <f>ROUND((I122*0.15),2)</f>
        <v>20053.23</v>
      </c>
      <c r="L123" s="48"/>
    </row>
    <row r="124" spans="1:12" x14ac:dyDescent="0.3">
      <c r="A124" s="395" t="s">
        <v>114</v>
      </c>
      <c r="B124" s="391"/>
      <c r="C124" s="391"/>
      <c r="D124" s="391"/>
      <c r="E124" s="391"/>
      <c r="F124" s="391"/>
      <c r="G124" s="391"/>
      <c r="H124" s="392"/>
      <c r="I124" s="90">
        <f>I122+I123</f>
        <v>153741.43839999998</v>
      </c>
    </row>
    <row r="125" spans="1:12" x14ac:dyDescent="0.3">
      <c r="A125" s="401" t="s">
        <v>46</v>
      </c>
      <c r="B125" s="402"/>
      <c r="C125" s="402"/>
      <c r="D125" s="402"/>
      <c r="E125" s="402"/>
      <c r="F125" s="402"/>
      <c r="G125" s="402"/>
      <c r="H125" s="402"/>
      <c r="I125" s="403"/>
    </row>
    <row r="126" spans="1:12" x14ac:dyDescent="0.3">
      <c r="A126" s="38" t="s">
        <v>47</v>
      </c>
      <c r="B126" s="399" t="s">
        <v>48</v>
      </c>
      <c r="C126" s="445"/>
      <c r="D126" s="400"/>
      <c r="E126" s="399" t="s">
        <v>30</v>
      </c>
      <c r="F126" s="400"/>
      <c r="G126" s="40" t="s">
        <v>32</v>
      </c>
      <c r="H126" s="41" t="s">
        <v>33</v>
      </c>
      <c r="I126" s="42" t="s">
        <v>34</v>
      </c>
    </row>
    <row r="127" spans="1:12" x14ac:dyDescent="0.3">
      <c r="A127" s="43">
        <v>1</v>
      </c>
      <c r="B127" s="436" t="s">
        <v>49</v>
      </c>
      <c r="C127" s="437"/>
      <c r="D127" s="438"/>
      <c r="E127" s="424" t="s">
        <v>50</v>
      </c>
      <c r="F127" s="426"/>
      <c r="G127" s="75"/>
      <c r="H127" s="73">
        <v>450</v>
      </c>
      <c r="I127" s="50">
        <f>SUM(G127*H127)</f>
        <v>0</v>
      </c>
    </row>
    <row r="128" spans="1:12" x14ac:dyDescent="0.3">
      <c r="A128" s="43">
        <v>2</v>
      </c>
      <c r="B128" s="413" t="s">
        <v>51</v>
      </c>
      <c r="C128" s="414"/>
      <c r="D128" s="415"/>
      <c r="E128" s="393" t="s">
        <v>50</v>
      </c>
      <c r="F128" s="394"/>
      <c r="G128" s="44"/>
      <c r="H128" s="74">
        <v>350</v>
      </c>
      <c r="I128" s="47">
        <f t="shared" ref="I128:I132" si="6">SUM(G128*H128)</f>
        <v>0</v>
      </c>
    </row>
    <row r="129" spans="1:12" x14ac:dyDescent="0.3">
      <c r="A129" s="43">
        <v>3</v>
      </c>
      <c r="B129" s="413" t="s">
        <v>52</v>
      </c>
      <c r="C129" s="414"/>
      <c r="D129" s="415"/>
      <c r="E129" s="393" t="s">
        <v>50</v>
      </c>
      <c r="F129" s="394"/>
      <c r="G129" s="44">
        <v>151.5</v>
      </c>
      <c r="H129" s="74">
        <v>300</v>
      </c>
      <c r="I129" s="47">
        <f t="shared" si="6"/>
        <v>45450</v>
      </c>
    </row>
    <row r="130" spans="1:12" x14ac:dyDescent="0.3">
      <c r="A130" s="43">
        <v>4</v>
      </c>
      <c r="B130" s="413" t="s">
        <v>53</v>
      </c>
      <c r="C130" s="414"/>
      <c r="D130" s="415"/>
      <c r="E130" s="393" t="s">
        <v>50</v>
      </c>
      <c r="F130" s="394"/>
      <c r="G130" s="44"/>
      <c r="H130" s="74">
        <v>200</v>
      </c>
      <c r="I130" s="47">
        <f t="shared" si="6"/>
        <v>0</v>
      </c>
    </row>
    <row r="131" spans="1:12" x14ac:dyDescent="0.3">
      <c r="A131" s="43">
        <v>5</v>
      </c>
      <c r="B131" s="413" t="s">
        <v>54</v>
      </c>
      <c r="C131" s="414"/>
      <c r="D131" s="415"/>
      <c r="E131" s="393" t="s">
        <v>50</v>
      </c>
      <c r="F131" s="394"/>
      <c r="G131" s="44">
        <v>151.5</v>
      </c>
      <c r="H131" s="76">
        <v>200</v>
      </c>
      <c r="I131" s="47">
        <f t="shared" si="6"/>
        <v>30300</v>
      </c>
    </row>
    <row r="132" spans="1:12" x14ac:dyDescent="0.3">
      <c r="A132" s="43">
        <v>6</v>
      </c>
      <c r="B132" s="413" t="s">
        <v>277</v>
      </c>
      <c r="C132" s="414"/>
      <c r="D132" s="415"/>
      <c r="E132" s="393" t="s">
        <v>50</v>
      </c>
      <c r="F132" s="394"/>
      <c r="G132" s="44">
        <v>61.5</v>
      </c>
      <c r="H132" s="76">
        <v>140</v>
      </c>
      <c r="I132" s="47">
        <f t="shared" si="6"/>
        <v>8610</v>
      </c>
    </row>
    <row r="133" spans="1:12" x14ac:dyDescent="0.3">
      <c r="A133" s="43"/>
      <c r="B133" s="413"/>
      <c r="C133" s="414"/>
      <c r="D133" s="415"/>
      <c r="E133" s="51"/>
      <c r="F133" s="18"/>
      <c r="G133" s="18"/>
      <c r="H133" s="34"/>
      <c r="I133" s="47"/>
    </row>
    <row r="134" spans="1:12" x14ac:dyDescent="0.3">
      <c r="A134" s="32"/>
      <c r="B134" s="413"/>
      <c r="C134" s="414"/>
      <c r="D134" s="415"/>
      <c r="F134" s="18"/>
      <c r="G134" s="18"/>
      <c r="H134" s="34"/>
      <c r="I134" s="47"/>
    </row>
    <row r="135" spans="1:12" x14ac:dyDescent="0.3">
      <c r="A135" s="52"/>
      <c r="B135" s="442"/>
      <c r="C135" s="443"/>
      <c r="D135" s="444"/>
      <c r="E135" s="20"/>
      <c r="F135" s="21"/>
      <c r="G135" s="18"/>
      <c r="H135" s="36"/>
      <c r="I135" s="47"/>
    </row>
    <row r="136" spans="1:12" x14ac:dyDescent="0.3">
      <c r="A136" s="395" t="s">
        <v>56</v>
      </c>
      <c r="B136" s="391"/>
      <c r="C136" s="391"/>
      <c r="D136" s="391"/>
      <c r="E136" s="391"/>
      <c r="F136" s="391"/>
      <c r="G136" s="391"/>
      <c r="H136" s="392"/>
      <c r="I136" s="58">
        <f>SUM(I127:I135)</f>
        <v>84360</v>
      </c>
    </row>
    <row r="137" spans="1:12" x14ac:dyDescent="0.3">
      <c r="A137" s="401" t="s">
        <v>57</v>
      </c>
      <c r="B137" s="402"/>
      <c r="C137" s="402"/>
      <c r="D137" s="402"/>
      <c r="E137" s="402"/>
      <c r="F137" s="402"/>
      <c r="G137" s="402"/>
      <c r="H137" s="402"/>
      <c r="I137" s="403"/>
    </row>
    <row r="138" spans="1:12" x14ac:dyDescent="0.3">
      <c r="A138" s="38" t="s">
        <v>58</v>
      </c>
      <c r="B138" s="399" t="s">
        <v>59</v>
      </c>
      <c r="C138" s="445"/>
      <c r="D138" s="400"/>
      <c r="E138" s="399" t="s">
        <v>60</v>
      </c>
      <c r="F138" s="400"/>
      <c r="G138" s="54" t="s">
        <v>61</v>
      </c>
      <c r="H138" s="54" t="s">
        <v>33</v>
      </c>
      <c r="I138" s="55" t="s">
        <v>34</v>
      </c>
    </row>
    <row r="139" spans="1:12" x14ac:dyDescent="0.3">
      <c r="A139" s="43">
        <v>1</v>
      </c>
      <c r="B139" s="404" t="s">
        <v>527</v>
      </c>
      <c r="C139" s="405"/>
      <c r="D139" s="406"/>
      <c r="E139" s="393">
        <v>18</v>
      </c>
      <c r="F139" s="394"/>
      <c r="G139" s="113">
        <v>374.4</v>
      </c>
      <c r="H139" s="56">
        <v>5</v>
      </c>
      <c r="I139" s="126">
        <f>H139*G139</f>
        <v>1872</v>
      </c>
    </row>
    <row r="140" spans="1:12" x14ac:dyDescent="0.3">
      <c r="A140" s="57"/>
      <c r="B140" s="410"/>
      <c r="C140" s="411"/>
      <c r="D140" s="412"/>
      <c r="E140" s="427"/>
      <c r="F140" s="429"/>
      <c r="G140" s="44"/>
      <c r="H140" s="56"/>
      <c r="I140" s="126"/>
    </row>
    <row r="141" spans="1:12" x14ac:dyDescent="0.3">
      <c r="A141" s="395" t="s">
        <v>64</v>
      </c>
      <c r="B141" s="391"/>
      <c r="C141" s="391"/>
      <c r="D141" s="391"/>
      <c r="E141" s="391"/>
      <c r="F141" s="391"/>
      <c r="G141" s="391"/>
      <c r="H141" s="392"/>
      <c r="I141" s="58">
        <f>SUM(I139:I140)</f>
        <v>1872</v>
      </c>
    </row>
    <row r="142" spans="1:12" x14ac:dyDescent="0.3">
      <c r="A142" s="59"/>
      <c r="B142" s="60"/>
      <c r="C142" s="60"/>
      <c r="D142" s="60"/>
      <c r="E142" s="60"/>
      <c r="F142" s="61"/>
      <c r="G142" s="62"/>
      <c r="H142" s="62"/>
      <c r="I142" s="63"/>
      <c r="L142" s="15"/>
    </row>
    <row r="143" spans="1:12" x14ac:dyDescent="0.3">
      <c r="A143" s="439"/>
      <c r="B143" s="440"/>
      <c r="C143" s="440"/>
      <c r="D143" s="440"/>
      <c r="E143" s="440"/>
      <c r="F143" s="64"/>
      <c r="G143" s="441" t="s">
        <v>65</v>
      </c>
      <c r="H143" s="440"/>
      <c r="I143" s="65">
        <f>I141+I136+I124+I22</f>
        <v>239973.43839999998</v>
      </c>
    </row>
    <row r="144" spans="1:12" x14ac:dyDescent="0.3">
      <c r="A144" s="439"/>
      <c r="B144" s="440"/>
      <c r="C144" s="440"/>
      <c r="D144" s="440"/>
      <c r="E144" s="440"/>
      <c r="F144" s="18"/>
      <c r="G144" s="66"/>
      <c r="H144" s="67"/>
      <c r="I144" s="68"/>
    </row>
    <row r="145" spans="1:9" ht="15" thickBot="1" x14ac:dyDescent="0.35">
      <c r="A145" s="439"/>
      <c r="B145" s="440"/>
      <c r="C145" s="440"/>
      <c r="D145" s="440"/>
      <c r="E145" s="440"/>
      <c r="F145" s="18"/>
      <c r="G145" s="389" t="s">
        <v>66</v>
      </c>
      <c r="H145" s="390"/>
      <c r="I145" s="77">
        <f>I143+I144</f>
        <v>239973.43839999998</v>
      </c>
    </row>
    <row r="146" spans="1:9" ht="15.6" thickTop="1" thickBot="1" x14ac:dyDescent="0.35">
      <c r="A146" s="69"/>
      <c r="B146" s="70"/>
      <c r="C146" s="446"/>
      <c r="D146" s="447"/>
      <c r="E146" s="447"/>
      <c r="F146" s="447"/>
      <c r="G146" s="71"/>
      <c r="H146" s="71"/>
      <c r="I146" s="72"/>
    </row>
    <row r="148" spans="1:9" x14ac:dyDescent="0.3">
      <c r="A148" s="15"/>
      <c r="B148" s="15"/>
    </row>
  </sheetData>
  <mergeCells count="159">
    <mergeCell ref="C146:F146"/>
    <mergeCell ref="B139:D139"/>
    <mergeCell ref="E139:F139"/>
    <mergeCell ref="B140:D140"/>
    <mergeCell ref="E140:F140"/>
    <mergeCell ref="A141:H141"/>
    <mergeCell ref="A143:B143"/>
    <mergeCell ref="C143:E143"/>
    <mergeCell ref="G143:H143"/>
    <mergeCell ref="A144:B144"/>
    <mergeCell ref="C144:E144"/>
    <mergeCell ref="A145:B145"/>
    <mergeCell ref="C145:E145"/>
    <mergeCell ref="G145:H145"/>
    <mergeCell ref="B128:D128"/>
    <mergeCell ref="E128:F128"/>
    <mergeCell ref="B129:D129"/>
    <mergeCell ref="E129:F129"/>
    <mergeCell ref="B138:D138"/>
    <mergeCell ref="E138:F138"/>
    <mergeCell ref="B130:D130"/>
    <mergeCell ref="E130:F130"/>
    <mergeCell ref="B131:D131"/>
    <mergeCell ref="E131:F131"/>
    <mergeCell ref="B132:D132"/>
    <mergeCell ref="E132:F132"/>
    <mergeCell ref="B133:D133"/>
    <mergeCell ref="B134:D134"/>
    <mergeCell ref="B135:D135"/>
    <mergeCell ref="A136:H136"/>
    <mergeCell ref="A137:I137"/>
    <mergeCell ref="B64:F64"/>
    <mergeCell ref="A122:H122"/>
    <mergeCell ref="A123:H123"/>
    <mergeCell ref="A124:H124"/>
    <mergeCell ref="A125:I125"/>
    <mergeCell ref="B126:D126"/>
    <mergeCell ref="E126:F126"/>
    <mergeCell ref="B127:D127"/>
    <mergeCell ref="E127:F127"/>
    <mergeCell ref="B70:F70"/>
    <mergeCell ref="B71:F71"/>
    <mergeCell ref="B72:F72"/>
    <mergeCell ref="B73:F73"/>
    <mergeCell ref="B75:F75"/>
    <mergeCell ref="B65:F65"/>
    <mergeCell ref="B66:F66"/>
    <mergeCell ref="B67:F67"/>
    <mergeCell ref="B68:F68"/>
    <mergeCell ref="B69:F69"/>
    <mergeCell ref="B81:F81"/>
    <mergeCell ref="B82:F82"/>
    <mergeCell ref="B83:F83"/>
    <mergeCell ref="B84:F84"/>
    <mergeCell ref="B85:F85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31:F31"/>
    <mergeCell ref="B32:F32"/>
    <mergeCell ref="B121:F121"/>
    <mergeCell ref="B34:F34"/>
    <mergeCell ref="B35:F35"/>
    <mergeCell ref="B36:F36"/>
    <mergeCell ref="B37:F37"/>
    <mergeCell ref="B38:F38"/>
    <mergeCell ref="B39:F39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40:F40"/>
    <mergeCell ref="B41:F41"/>
    <mergeCell ref="B74:F74"/>
    <mergeCell ref="B115:F115"/>
    <mergeCell ref="B120:F120"/>
    <mergeCell ref="B54:F54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F11:G11"/>
    <mergeCell ref="H11:I11"/>
    <mergeCell ref="B42:F42"/>
    <mergeCell ref="B43:F43"/>
    <mergeCell ref="B44:F44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B76:F76"/>
    <mergeCell ref="B77:F77"/>
    <mergeCell ref="B78:F78"/>
    <mergeCell ref="B79:F79"/>
    <mergeCell ref="B80:F80"/>
    <mergeCell ref="B91:F91"/>
    <mergeCell ref="B92:F92"/>
    <mergeCell ref="B93:F93"/>
    <mergeCell ref="B94:F94"/>
    <mergeCell ref="B95:F95"/>
    <mergeCell ref="B86:F86"/>
    <mergeCell ref="B87:F87"/>
    <mergeCell ref="B88:F88"/>
    <mergeCell ref="B89:F89"/>
    <mergeCell ref="B90:F90"/>
    <mergeCell ref="B101:F101"/>
    <mergeCell ref="B102:F102"/>
    <mergeCell ref="B103:F103"/>
    <mergeCell ref="B104:F104"/>
    <mergeCell ref="B105:F105"/>
    <mergeCell ref="B96:F96"/>
    <mergeCell ref="B97:F97"/>
    <mergeCell ref="B98:F98"/>
    <mergeCell ref="B99:F99"/>
    <mergeCell ref="B100:F100"/>
    <mergeCell ref="B117:F117"/>
    <mergeCell ref="B118:F118"/>
    <mergeCell ref="B119:F119"/>
    <mergeCell ref="B111:F111"/>
    <mergeCell ref="B112:F112"/>
    <mergeCell ref="B113:F113"/>
    <mergeCell ref="B114:F114"/>
    <mergeCell ref="B116:F116"/>
    <mergeCell ref="B106:F106"/>
    <mergeCell ref="B107:F107"/>
    <mergeCell ref="B108:F108"/>
    <mergeCell ref="B109:F109"/>
    <mergeCell ref="B110:F110"/>
  </mergeCells>
  <pageMargins left="0.70866141732283472" right="0.70866141732283472" top="0.74803149606299213" bottom="0.74803149606299213" header="0.31496062992125984" footer="0.31496062992125984"/>
  <pageSetup paperSize="9" scale="35" fitToWidth="2" fitToHeight="0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R72"/>
  <sheetViews>
    <sheetView topLeftCell="A13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371</v>
      </c>
      <c r="I15" s="456"/>
    </row>
    <row r="16" spans="1:13" x14ac:dyDescent="0.3">
      <c r="A16" s="430" t="s">
        <v>528</v>
      </c>
      <c r="B16" s="431"/>
      <c r="C16" s="431"/>
      <c r="D16" s="431"/>
      <c r="E16" s="431"/>
      <c r="F16" s="431"/>
      <c r="G16" s="431"/>
      <c r="H16" s="431"/>
      <c r="I16" s="432"/>
    </row>
    <row r="17" spans="1:18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8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8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8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8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8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8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8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8" x14ac:dyDescent="0.3">
      <c r="A25" s="43"/>
      <c r="B25" s="404"/>
      <c r="C25" s="405"/>
      <c r="D25" s="405"/>
      <c r="E25" s="405"/>
      <c r="F25" s="406"/>
      <c r="G25" s="106"/>
      <c r="H25" s="121"/>
      <c r="I25" s="47"/>
    </row>
    <row r="26" spans="1:18" x14ac:dyDescent="0.3">
      <c r="A26" s="43"/>
      <c r="B26" s="407"/>
      <c r="C26" s="408"/>
      <c r="D26" s="408"/>
      <c r="E26" s="408"/>
      <c r="F26" s="409"/>
      <c r="G26" s="106"/>
      <c r="H26" s="122"/>
      <c r="I26" s="47"/>
      <c r="K26" s="149"/>
      <c r="L26" s="149"/>
      <c r="M26" s="149"/>
      <c r="N26" s="149"/>
      <c r="O26" s="149"/>
      <c r="P26" s="149"/>
      <c r="Q26" s="149"/>
      <c r="R26" s="149"/>
    </row>
    <row r="27" spans="1:18" x14ac:dyDescent="0.3">
      <c r="A27" s="43"/>
      <c r="B27" s="407"/>
      <c r="C27" s="408"/>
      <c r="D27" s="408"/>
      <c r="E27" s="408"/>
      <c r="F27" s="409"/>
      <c r="G27" s="106"/>
      <c r="H27" s="122"/>
      <c r="I27" s="47"/>
      <c r="K27" s="149"/>
      <c r="L27" s="149"/>
      <c r="M27" s="149"/>
      <c r="N27" s="149"/>
      <c r="O27" s="149"/>
      <c r="P27" s="149"/>
      <c r="Q27" s="149"/>
      <c r="R27" s="149"/>
    </row>
    <row r="28" spans="1:18" x14ac:dyDescent="0.3">
      <c r="A28" s="43"/>
      <c r="B28" s="407"/>
      <c r="C28" s="408"/>
      <c r="D28" s="408"/>
      <c r="E28" s="408"/>
      <c r="F28" s="409"/>
      <c r="G28" s="106"/>
      <c r="H28" s="122"/>
      <c r="I28" s="47"/>
      <c r="K28" s="149"/>
      <c r="L28" s="149"/>
      <c r="M28" s="149"/>
      <c r="N28" s="149"/>
      <c r="O28" s="149"/>
      <c r="P28" s="149"/>
      <c r="Q28" s="149"/>
      <c r="R28" s="149"/>
    </row>
    <row r="29" spans="1:18" x14ac:dyDescent="0.3">
      <c r="A29" s="43"/>
      <c r="B29" s="407"/>
      <c r="C29" s="408"/>
      <c r="D29" s="408"/>
      <c r="E29" s="408"/>
      <c r="F29" s="409"/>
      <c r="G29" s="106"/>
      <c r="H29" s="122"/>
      <c r="I29" s="47"/>
      <c r="K29" s="149"/>
      <c r="L29" s="149"/>
      <c r="M29" s="149"/>
      <c r="N29" s="149"/>
      <c r="O29" s="149"/>
      <c r="P29" s="149"/>
      <c r="Q29" s="149"/>
      <c r="R29" s="149"/>
    </row>
    <row r="30" spans="1:18" x14ac:dyDescent="0.3">
      <c r="A30" s="43"/>
      <c r="B30" s="457"/>
      <c r="C30" s="458"/>
      <c r="D30" s="458"/>
      <c r="E30" s="458"/>
      <c r="F30" s="458"/>
      <c r="G30" s="106"/>
      <c r="H30" s="122"/>
      <c r="I30" s="47"/>
      <c r="K30" s="149"/>
      <c r="L30" s="149"/>
      <c r="M30" s="149"/>
      <c r="N30" s="149"/>
      <c r="O30" s="149"/>
      <c r="P30" s="149"/>
      <c r="Q30" s="149"/>
      <c r="R30" s="149"/>
    </row>
    <row r="31" spans="1:18" x14ac:dyDescent="0.3">
      <c r="A31" s="43"/>
      <c r="B31" s="457"/>
      <c r="C31" s="458"/>
      <c r="D31" s="458"/>
      <c r="E31" s="458"/>
      <c r="F31" s="458"/>
      <c r="G31" s="106"/>
      <c r="H31" s="122"/>
      <c r="I31" s="47"/>
      <c r="K31" s="149"/>
      <c r="L31" s="149"/>
      <c r="M31" s="149"/>
      <c r="N31" s="149"/>
      <c r="O31" s="149"/>
      <c r="P31" s="149"/>
      <c r="Q31" s="149"/>
      <c r="R31" s="149"/>
    </row>
    <row r="32" spans="1:18" x14ac:dyDescent="0.3">
      <c r="A32" s="43"/>
      <c r="B32" s="457"/>
      <c r="C32" s="458"/>
      <c r="D32" s="458"/>
      <c r="E32" s="458"/>
      <c r="F32" s="458"/>
      <c r="G32" s="106"/>
      <c r="H32" s="122"/>
      <c r="I32" s="47"/>
      <c r="K32" s="149"/>
      <c r="L32" s="149"/>
      <c r="M32" s="149"/>
      <c r="N32" s="149"/>
      <c r="O32" s="149"/>
      <c r="P32" s="149"/>
      <c r="Q32" s="149"/>
      <c r="R32" s="149"/>
    </row>
    <row r="33" spans="1:18" x14ac:dyDescent="0.3">
      <c r="A33" s="43"/>
      <c r="B33" s="457"/>
      <c r="C33" s="458"/>
      <c r="D33" s="458"/>
      <c r="E33" s="458"/>
      <c r="F33" s="458"/>
      <c r="G33" s="106"/>
      <c r="H33" s="122"/>
      <c r="I33" s="47"/>
      <c r="K33" s="149"/>
      <c r="L33" s="149"/>
      <c r="M33" s="149"/>
      <c r="N33" s="149"/>
      <c r="O33" s="149"/>
      <c r="P33" s="149"/>
      <c r="Q33" s="149"/>
      <c r="R33" s="149"/>
    </row>
    <row r="34" spans="1:18" x14ac:dyDescent="0.3">
      <c r="A34" s="43"/>
      <c r="B34" s="457"/>
      <c r="C34" s="458"/>
      <c r="D34" s="458"/>
      <c r="E34" s="458"/>
      <c r="F34" s="458"/>
      <c r="G34" s="106"/>
      <c r="H34" s="122"/>
      <c r="I34" s="47"/>
      <c r="K34" s="149"/>
      <c r="L34" s="149"/>
      <c r="M34" s="149"/>
      <c r="N34" s="149"/>
      <c r="O34" s="149"/>
      <c r="P34" s="149"/>
      <c r="Q34" s="149"/>
      <c r="R34" s="149"/>
    </row>
    <row r="35" spans="1:18" x14ac:dyDescent="0.3">
      <c r="A35" s="43"/>
      <c r="B35" s="457"/>
      <c r="C35" s="458"/>
      <c r="D35" s="458"/>
      <c r="E35" s="458"/>
      <c r="F35" s="458"/>
      <c r="G35" s="106"/>
      <c r="H35" s="122"/>
      <c r="I35" s="47"/>
      <c r="K35" s="149"/>
      <c r="L35" s="149"/>
      <c r="M35" s="149"/>
      <c r="N35" s="149"/>
      <c r="O35" s="149"/>
      <c r="P35" s="149"/>
      <c r="Q35" s="149"/>
      <c r="R35" s="149"/>
    </row>
    <row r="36" spans="1:18" x14ac:dyDescent="0.3">
      <c r="A36" s="43"/>
      <c r="B36" s="457"/>
      <c r="C36" s="458"/>
      <c r="D36" s="458"/>
      <c r="E36" s="458"/>
      <c r="F36" s="458"/>
      <c r="G36" s="106"/>
      <c r="H36" s="122"/>
      <c r="I36" s="47"/>
      <c r="K36" s="149"/>
      <c r="L36" s="149"/>
      <c r="M36" s="149"/>
      <c r="N36" s="149"/>
      <c r="O36" s="149"/>
      <c r="P36" s="149"/>
      <c r="Q36" s="149"/>
      <c r="R36" s="149"/>
    </row>
    <row r="37" spans="1:18" x14ac:dyDescent="0.3">
      <c r="A37" s="43"/>
      <c r="B37" s="457"/>
      <c r="C37" s="458"/>
      <c r="D37" s="458"/>
      <c r="E37" s="458"/>
      <c r="F37" s="458"/>
      <c r="G37" s="106"/>
      <c r="H37" s="122"/>
      <c r="I37" s="47"/>
      <c r="K37" s="149"/>
      <c r="L37" s="149"/>
      <c r="M37" s="149"/>
      <c r="N37" s="149"/>
      <c r="O37" s="149"/>
      <c r="P37" s="149"/>
      <c r="Q37" s="149"/>
      <c r="R37" s="149"/>
    </row>
    <row r="38" spans="1:18" x14ac:dyDescent="0.3">
      <c r="A38" s="43"/>
      <c r="B38" s="457"/>
      <c r="C38" s="458"/>
      <c r="D38" s="458"/>
      <c r="E38" s="458"/>
      <c r="F38" s="458"/>
      <c r="G38" s="106"/>
      <c r="H38" s="122"/>
      <c r="I38" s="47"/>
      <c r="K38" s="149"/>
      <c r="L38" s="149"/>
      <c r="M38" s="149"/>
      <c r="N38" s="149"/>
      <c r="O38" s="149"/>
      <c r="P38" s="149"/>
      <c r="Q38" s="149"/>
      <c r="R38" s="149"/>
    </row>
    <row r="39" spans="1:18" x14ac:dyDescent="0.3">
      <c r="A39" s="43"/>
      <c r="B39" s="457"/>
      <c r="C39" s="458"/>
      <c r="D39" s="458"/>
      <c r="E39" s="458"/>
      <c r="F39" s="458"/>
      <c r="G39" s="106"/>
      <c r="H39" s="122"/>
      <c r="I39" s="47"/>
      <c r="K39" s="149"/>
      <c r="L39" s="149"/>
      <c r="M39" s="149"/>
      <c r="N39" s="149"/>
      <c r="O39" s="149"/>
      <c r="P39" s="149"/>
      <c r="Q39" s="149"/>
      <c r="R39" s="149"/>
    </row>
    <row r="40" spans="1:18" x14ac:dyDescent="0.3">
      <c r="A40" s="43"/>
      <c r="B40" s="457"/>
      <c r="C40" s="458"/>
      <c r="D40" s="458"/>
      <c r="E40" s="458"/>
      <c r="F40" s="458"/>
      <c r="G40" s="106"/>
      <c r="H40" s="122"/>
      <c r="I40" s="47"/>
      <c r="K40" s="149"/>
      <c r="L40" s="149"/>
      <c r="M40" s="149"/>
      <c r="N40" s="149"/>
      <c r="O40" s="149"/>
      <c r="P40" s="149"/>
      <c r="Q40" s="149"/>
      <c r="R40" s="149"/>
    </row>
    <row r="41" spans="1:18" x14ac:dyDescent="0.3">
      <c r="A41" s="43"/>
      <c r="B41" s="457"/>
      <c r="C41" s="458"/>
      <c r="D41" s="458"/>
      <c r="E41" s="458"/>
      <c r="F41" s="458"/>
      <c r="G41" s="106"/>
      <c r="H41" s="122"/>
      <c r="I41" s="47"/>
      <c r="K41" s="149"/>
      <c r="L41" s="149"/>
      <c r="M41" s="149"/>
      <c r="N41" s="149"/>
      <c r="O41" s="149"/>
      <c r="P41" s="149"/>
      <c r="Q41" s="149"/>
      <c r="R41" s="149"/>
    </row>
    <row r="42" spans="1:18" x14ac:dyDescent="0.3">
      <c r="A42" s="43"/>
      <c r="B42" s="457"/>
      <c r="C42" s="458"/>
      <c r="D42" s="458"/>
      <c r="E42" s="458"/>
      <c r="F42" s="458"/>
      <c r="G42" s="106"/>
      <c r="H42" s="122"/>
      <c r="I42" s="47"/>
      <c r="K42" s="149"/>
      <c r="L42" s="149"/>
      <c r="M42" s="149"/>
      <c r="N42" s="149"/>
      <c r="O42" s="149"/>
      <c r="P42" s="149"/>
      <c r="Q42" s="149"/>
      <c r="R42" s="149"/>
    </row>
    <row r="43" spans="1:18" x14ac:dyDescent="0.3">
      <c r="A43" s="43"/>
      <c r="B43" s="457"/>
      <c r="C43" s="458"/>
      <c r="D43" s="458"/>
      <c r="E43" s="458"/>
      <c r="F43" s="458"/>
      <c r="G43" s="106"/>
      <c r="H43" s="122"/>
      <c r="I43" s="47"/>
      <c r="K43" s="149"/>
      <c r="L43" s="149"/>
      <c r="M43" s="149"/>
      <c r="N43" s="149"/>
      <c r="O43" s="149"/>
      <c r="P43" s="149"/>
      <c r="Q43" s="149"/>
      <c r="R43" s="149"/>
    </row>
    <row r="44" spans="1:18" x14ac:dyDescent="0.3">
      <c r="A44" s="43"/>
      <c r="B44" s="457"/>
      <c r="C44" s="458"/>
      <c r="D44" s="458"/>
      <c r="E44" s="458"/>
      <c r="F44" s="458"/>
      <c r="G44" s="106"/>
      <c r="H44" s="122"/>
      <c r="I44" s="47"/>
      <c r="K44" s="149"/>
      <c r="L44" s="149"/>
      <c r="M44" s="149"/>
      <c r="N44" s="149"/>
      <c r="O44" s="149"/>
      <c r="P44" s="149"/>
      <c r="Q44" s="149"/>
      <c r="R44" s="149"/>
    </row>
    <row r="45" spans="1:18" x14ac:dyDescent="0.3">
      <c r="A45" s="43"/>
      <c r="B45" s="457"/>
      <c r="C45" s="458"/>
      <c r="D45" s="458"/>
      <c r="E45" s="458"/>
      <c r="F45" s="458"/>
      <c r="G45" s="106"/>
      <c r="H45" s="107"/>
      <c r="I45" s="47"/>
      <c r="K45" s="149"/>
      <c r="L45" s="150"/>
      <c r="M45" s="149"/>
      <c r="N45" s="149"/>
      <c r="O45" s="149"/>
      <c r="P45" s="149"/>
      <c r="Q45" s="149"/>
      <c r="R45" s="149"/>
    </row>
    <row r="46" spans="1:18" x14ac:dyDescent="0.3">
      <c r="A46" s="454" t="s">
        <v>112</v>
      </c>
      <c r="B46" s="391"/>
      <c r="C46" s="391"/>
      <c r="D46" s="391"/>
      <c r="E46" s="391"/>
      <c r="F46" s="391"/>
      <c r="G46" s="391"/>
      <c r="H46" s="392"/>
      <c r="I46" s="101">
        <f>SUM(I25:I45)</f>
        <v>0</v>
      </c>
      <c r="K46" s="149"/>
      <c r="L46" s="150"/>
      <c r="M46" s="149"/>
      <c r="N46" s="149"/>
      <c r="O46" s="149"/>
      <c r="P46" s="149"/>
      <c r="Q46" s="149"/>
      <c r="R46" s="149"/>
    </row>
    <row r="47" spans="1:18" x14ac:dyDescent="0.3">
      <c r="A47" s="395" t="s">
        <v>113</v>
      </c>
      <c r="B47" s="391"/>
      <c r="C47" s="391"/>
      <c r="D47" s="391"/>
      <c r="E47" s="391"/>
      <c r="F47" s="391"/>
      <c r="G47" s="391"/>
      <c r="H47" s="392"/>
      <c r="I47" s="102">
        <f>ROUND((I46*0.15),2)</f>
        <v>0</v>
      </c>
      <c r="K47" s="149"/>
      <c r="L47" s="150"/>
      <c r="M47" s="149"/>
      <c r="N47" s="149"/>
      <c r="O47" s="149"/>
      <c r="P47" s="149"/>
      <c r="Q47" s="149"/>
      <c r="R47" s="149"/>
    </row>
    <row r="48" spans="1:18" x14ac:dyDescent="0.3">
      <c r="A48" s="395" t="s">
        <v>114</v>
      </c>
      <c r="B48" s="391"/>
      <c r="C48" s="391"/>
      <c r="D48" s="391"/>
      <c r="E48" s="391"/>
      <c r="F48" s="391"/>
      <c r="G48" s="391"/>
      <c r="H48" s="392"/>
      <c r="I48" s="90">
        <f>I46+I47</f>
        <v>0</v>
      </c>
      <c r="K48" s="149"/>
      <c r="L48" s="149"/>
      <c r="M48" s="149"/>
      <c r="N48" s="149"/>
      <c r="O48" s="149"/>
      <c r="P48" s="149"/>
      <c r="Q48" s="149"/>
      <c r="R48" s="149"/>
    </row>
    <row r="49" spans="1:18" x14ac:dyDescent="0.3">
      <c r="A49" s="401" t="s">
        <v>46</v>
      </c>
      <c r="B49" s="402"/>
      <c r="C49" s="402"/>
      <c r="D49" s="402"/>
      <c r="E49" s="402"/>
      <c r="F49" s="402"/>
      <c r="G49" s="402"/>
      <c r="H49" s="402"/>
      <c r="I49" s="403"/>
      <c r="K49" s="149"/>
      <c r="L49" s="149"/>
      <c r="M49" s="149"/>
      <c r="N49" s="149"/>
      <c r="O49" s="149"/>
      <c r="P49" s="149"/>
      <c r="Q49" s="149"/>
      <c r="R49" s="149"/>
    </row>
    <row r="50" spans="1:18" x14ac:dyDescent="0.3">
      <c r="A50" s="38" t="s">
        <v>47</v>
      </c>
      <c r="B50" s="399" t="s">
        <v>48</v>
      </c>
      <c r="C50" s="445"/>
      <c r="D50" s="400"/>
      <c r="E50" s="399" t="s">
        <v>30</v>
      </c>
      <c r="F50" s="400"/>
      <c r="G50" s="40" t="s">
        <v>32</v>
      </c>
      <c r="H50" s="41" t="s">
        <v>33</v>
      </c>
      <c r="I50" s="42" t="s">
        <v>34</v>
      </c>
    </row>
    <row r="51" spans="1:18" x14ac:dyDescent="0.3">
      <c r="A51" s="43">
        <v>1</v>
      </c>
      <c r="B51" s="436" t="s">
        <v>49</v>
      </c>
      <c r="C51" s="437"/>
      <c r="D51" s="438"/>
      <c r="E51" s="424" t="s">
        <v>50</v>
      </c>
      <c r="F51" s="426"/>
      <c r="G51" s="75"/>
      <c r="H51" s="73">
        <v>450</v>
      </c>
      <c r="I51" s="50">
        <f>SUM(G51*H51)</f>
        <v>0</v>
      </c>
    </row>
    <row r="52" spans="1:18" x14ac:dyDescent="0.3">
      <c r="A52" s="43">
        <v>2</v>
      </c>
      <c r="B52" s="413" t="s">
        <v>51</v>
      </c>
      <c r="C52" s="414"/>
      <c r="D52" s="415"/>
      <c r="E52" s="393" t="s">
        <v>50</v>
      </c>
      <c r="F52" s="394"/>
      <c r="G52" s="44"/>
      <c r="H52" s="74">
        <v>350</v>
      </c>
      <c r="I52" s="47">
        <f t="shared" ref="I52:I56" si="0">SUM(G52*H52)</f>
        <v>0</v>
      </c>
    </row>
    <row r="53" spans="1:18" x14ac:dyDescent="0.3">
      <c r="A53" s="43">
        <v>3</v>
      </c>
      <c r="B53" s="413" t="s">
        <v>52</v>
      </c>
      <c r="C53" s="414"/>
      <c r="D53" s="415"/>
      <c r="E53" s="393" t="s">
        <v>50</v>
      </c>
      <c r="F53" s="394"/>
      <c r="G53" s="44">
        <v>3</v>
      </c>
      <c r="H53" s="74">
        <v>300</v>
      </c>
      <c r="I53" s="47">
        <f t="shared" si="0"/>
        <v>900</v>
      </c>
    </row>
    <row r="54" spans="1:18" x14ac:dyDescent="0.3">
      <c r="A54" s="43">
        <v>4</v>
      </c>
      <c r="B54" s="413" t="s">
        <v>53</v>
      </c>
      <c r="C54" s="414"/>
      <c r="D54" s="415"/>
      <c r="E54" s="393" t="s">
        <v>50</v>
      </c>
      <c r="F54" s="394"/>
      <c r="G54" s="44"/>
      <c r="H54" s="74">
        <v>200</v>
      </c>
      <c r="I54" s="47">
        <f t="shared" si="0"/>
        <v>0</v>
      </c>
    </row>
    <row r="55" spans="1:18" x14ac:dyDescent="0.3">
      <c r="A55" s="43">
        <v>5</v>
      </c>
      <c r="B55" s="413" t="s">
        <v>54</v>
      </c>
      <c r="C55" s="414"/>
      <c r="D55" s="415"/>
      <c r="E55" s="393" t="s">
        <v>50</v>
      </c>
      <c r="F55" s="394"/>
      <c r="G55" s="44">
        <v>3</v>
      </c>
      <c r="H55" s="76">
        <v>200</v>
      </c>
      <c r="I55" s="47">
        <f t="shared" si="0"/>
        <v>600</v>
      </c>
    </row>
    <row r="56" spans="1:18" x14ac:dyDescent="0.3">
      <c r="A56" s="43">
        <v>6</v>
      </c>
      <c r="B56" s="413" t="s">
        <v>293</v>
      </c>
      <c r="C56" s="414"/>
      <c r="D56" s="415"/>
      <c r="E56" s="393" t="s">
        <v>50</v>
      </c>
      <c r="F56" s="394"/>
      <c r="G56" s="44"/>
      <c r="H56" s="76">
        <v>140</v>
      </c>
      <c r="I56" s="47">
        <f t="shared" si="0"/>
        <v>0</v>
      </c>
    </row>
    <row r="57" spans="1:18" x14ac:dyDescent="0.3">
      <c r="A57" s="43"/>
      <c r="B57" s="413"/>
      <c r="C57" s="414"/>
      <c r="D57" s="415"/>
      <c r="E57" s="51"/>
      <c r="F57" s="18"/>
      <c r="G57" s="18"/>
      <c r="H57" s="34"/>
      <c r="I57" s="47"/>
    </row>
    <row r="58" spans="1:18" x14ac:dyDescent="0.3">
      <c r="A58" s="32"/>
      <c r="B58" s="413"/>
      <c r="C58" s="414"/>
      <c r="D58" s="415"/>
      <c r="F58" s="18"/>
      <c r="G58" s="18"/>
      <c r="H58" s="34"/>
      <c r="I58" s="47"/>
    </row>
    <row r="59" spans="1:18" x14ac:dyDescent="0.3">
      <c r="A59" s="52"/>
      <c r="B59" s="442"/>
      <c r="C59" s="443"/>
      <c r="D59" s="444"/>
      <c r="E59" s="20"/>
      <c r="F59" s="21"/>
      <c r="G59" s="18"/>
      <c r="H59" s="36"/>
      <c r="I59" s="47"/>
    </row>
    <row r="60" spans="1:18" x14ac:dyDescent="0.3">
      <c r="A60" s="395" t="s">
        <v>56</v>
      </c>
      <c r="B60" s="391"/>
      <c r="C60" s="391"/>
      <c r="D60" s="391"/>
      <c r="E60" s="391"/>
      <c r="F60" s="391"/>
      <c r="G60" s="391"/>
      <c r="H60" s="392"/>
      <c r="I60" s="58">
        <f>SUM(I51:I59)</f>
        <v>1500</v>
      </c>
    </row>
    <row r="61" spans="1:18" x14ac:dyDescent="0.3">
      <c r="A61" s="401" t="s">
        <v>57</v>
      </c>
      <c r="B61" s="402"/>
      <c r="C61" s="402"/>
      <c r="D61" s="402"/>
      <c r="E61" s="402"/>
      <c r="F61" s="402"/>
      <c r="G61" s="402"/>
      <c r="H61" s="402"/>
      <c r="I61" s="403"/>
    </row>
    <row r="62" spans="1:18" x14ac:dyDescent="0.3">
      <c r="A62" s="38" t="s">
        <v>58</v>
      </c>
      <c r="B62" s="399" t="s">
        <v>59</v>
      </c>
      <c r="C62" s="445"/>
      <c r="D62" s="400"/>
      <c r="E62" s="399" t="s">
        <v>60</v>
      </c>
      <c r="F62" s="400"/>
      <c r="G62" s="54" t="s">
        <v>61</v>
      </c>
      <c r="H62" s="54" t="s">
        <v>33</v>
      </c>
      <c r="I62" s="55" t="s">
        <v>34</v>
      </c>
    </row>
    <row r="63" spans="1:18" x14ac:dyDescent="0.3">
      <c r="A63" s="43">
        <v>1</v>
      </c>
      <c r="B63" s="404" t="s">
        <v>529</v>
      </c>
      <c r="C63" s="405"/>
      <c r="D63" s="406"/>
      <c r="E63" s="393">
        <v>1</v>
      </c>
      <c r="F63" s="394"/>
      <c r="G63" s="113">
        <v>83.6</v>
      </c>
      <c r="H63" s="56">
        <v>5</v>
      </c>
      <c r="I63" s="126">
        <f>H63*G63</f>
        <v>418</v>
      </c>
    </row>
    <row r="64" spans="1:18" x14ac:dyDescent="0.3">
      <c r="A64" s="57"/>
      <c r="B64" s="410"/>
      <c r="C64" s="411"/>
      <c r="D64" s="412"/>
      <c r="E64" s="427"/>
      <c r="F64" s="429"/>
      <c r="G64" s="44"/>
      <c r="H64" s="56"/>
      <c r="I64" s="126"/>
    </row>
    <row r="65" spans="1:12" x14ac:dyDescent="0.3">
      <c r="A65" s="395" t="s">
        <v>64</v>
      </c>
      <c r="B65" s="391"/>
      <c r="C65" s="391"/>
      <c r="D65" s="391"/>
      <c r="E65" s="391"/>
      <c r="F65" s="391"/>
      <c r="G65" s="391"/>
      <c r="H65" s="392"/>
      <c r="I65" s="58">
        <f>SUM(I63:I64)</f>
        <v>418</v>
      </c>
    </row>
    <row r="66" spans="1:12" x14ac:dyDescent="0.3">
      <c r="A66" s="59"/>
      <c r="B66" s="60"/>
      <c r="C66" s="60"/>
      <c r="D66" s="60"/>
      <c r="E66" s="60"/>
      <c r="F66" s="61"/>
      <c r="G66" s="62"/>
      <c r="H66" s="62"/>
      <c r="I66" s="63"/>
      <c r="L66" s="15"/>
    </row>
    <row r="67" spans="1:12" x14ac:dyDescent="0.3">
      <c r="A67" s="439"/>
      <c r="B67" s="440"/>
      <c r="C67" s="440"/>
      <c r="D67" s="440"/>
      <c r="E67" s="440"/>
      <c r="F67" s="64"/>
      <c r="G67" s="441" t="s">
        <v>65</v>
      </c>
      <c r="H67" s="440"/>
      <c r="I67" s="65">
        <f>I65+I60+I48</f>
        <v>1918</v>
      </c>
    </row>
    <row r="68" spans="1:12" x14ac:dyDescent="0.3">
      <c r="A68" s="439"/>
      <c r="B68" s="440"/>
      <c r="C68" s="440"/>
      <c r="D68" s="440"/>
      <c r="E68" s="440"/>
      <c r="F68" s="18"/>
      <c r="G68" s="66"/>
      <c r="H68" s="67"/>
      <c r="I68" s="68"/>
    </row>
    <row r="69" spans="1:12" ht="15" thickBot="1" x14ac:dyDescent="0.35">
      <c r="A69" s="439"/>
      <c r="B69" s="440"/>
      <c r="C69" s="440"/>
      <c r="D69" s="440"/>
      <c r="E69" s="440"/>
      <c r="F69" s="18"/>
      <c r="G69" s="389" t="s">
        <v>66</v>
      </c>
      <c r="H69" s="390"/>
      <c r="I69" s="77">
        <f>I67+I68</f>
        <v>1918</v>
      </c>
    </row>
    <row r="70" spans="1:12" ht="15.6" thickTop="1" thickBot="1" x14ac:dyDescent="0.35">
      <c r="A70" s="69"/>
      <c r="B70" s="70"/>
      <c r="C70" s="446"/>
      <c r="D70" s="447"/>
      <c r="E70" s="447"/>
      <c r="F70" s="447"/>
      <c r="G70" s="71"/>
      <c r="H70" s="71"/>
      <c r="I70" s="72"/>
    </row>
    <row r="72" spans="1:12" x14ac:dyDescent="0.3">
      <c r="A72" s="15"/>
      <c r="B72" s="15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S72"/>
  <sheetViews>
    <sheetView topLeftCell="A46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268</v>
      </c>
      <c r="I15" s="456"/>
    </row>
    <row r="16" spans="1:13" x14ac:dyDescent="0.3">
      <c r="A16" s="430" t="s">
        <v>530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531</v>
      </c>
      <c r="C25" s="405"/>
      <c r="D25" s="405"/>
      <c r="E25" s="405"/>
      <c r="F25" s="406"/>
      <c r="G25" s="106">
        <v>6</v>
      </c>
      <c r="H25" s="121">
        <v>12.4</v>
      </c>
      <c r="I25" s="47">
        <f>H25*G25</f>
        <v>74.400000000000006</v>
      </c>
    </row>
    <row r="26" spans="1:11" x14ac:dyDescent="0.3">
      <c r="A26" s="43">
        <v>2</v>
      </c>
      <c r="B26" s="407" t="s">
        <v>532</v>
      </c>
      <c r="C26" s="408"/>
      <c r="D26" s="408"/>
      <c r="E26" s="408"/>
      <c r="F26" s="409"/>
      <c r="G26" s="106">
        <v>1</v>
      </c>
      <c r="H26" s="122">
        <v>119</v>
      </c>
      <c r="I26" s="47">
        <f>H26*G26</f>
        <v>119</v>
      </c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22"/>
      <c r="I32" s="47"/>
    </row>
    <row r="33" spans="1:19" x14ac:dyDescent="0.3">
      <c r="A33" s="43"/>
      <c r="B33" s="457"/>
      <c r="C33" s="458"/>
      <c r="D33" s="458"/>
      <c r="E33" s="458"/>
      <c r="F33" s="458"/>
      <c r="G33" s="106"/>
      <c r="H33" s="122"/>
      <c r="I33" s="47"/>
    </row>
    <row r="34" spans="1:19" x14ac:dyDescent="0.3">
      <c r="A34" s="43"/>
      <c r="B34" s="457"/>
      <c r="C34" s="458"/>
      <c r="D34" s="458"/>
      <c r="E34" s="458"/>
      <c r="F34" s="458"/>
      <c r="G34" s="106"/>
      <c r="H34" s="122"/>
      <c r="I34" s="47"/>
    </row>
    <row r="35" spans="1:19" x14ac:dyDescent="0.3">
      <c r="A35" s="43"/>
      <c r="B35" s="457"/>
      <c r="C35" s="458"/>
      <c r="D35" s="458"/>
      <c r="E35" s="458"/>
      <c r="F35" s="458"/>
      <c r="G35" s="106"/>
      <c r="H35" s="122"/>
      <c r="I35" s="47"/>
    </row>
    <row r="36" spans="1:19" x14ac:dyDescent="0.3">
      <c r="A36" s="43"/>
      <c r="B36" s="457"/>
      <c r="C36" s="458"/>
      <c r="D36" s="458"/>
      <c r="E36" s="458"/>
      <c r="F36" s="458"/>
      <c r="G36" s="106"/>
      <c r="H36" s="122"/>
      <c r="I36" s="47"/>
    </row>
    <row r="37" spans="1:19" x14ac:dyDescent="0.3">
      <c r="A37" s="43"/>
      <c r="B37" s="457"/>
      <c r="C37" s="458"/>
      <c r="D37" s="458"/>
      <c r="E37" s="458"/>
      <c r="F37" s="458"/>
      <c r="G37" s="106"/>
      <c r="H37" s="122"/>
      <c r="I37" s="47"/>
      <c r="K37" s="149"/>
      <c r="L37" s="149"/>
      <c r="M37" s="149"/>
      <c r="N37" s="149"/>
      <c r="O37" s="149"/>
      <c r="P37" s="149"/>
      <c r="Q37" s="149"/>
      <c r="R37" s="149"/>
      <c r="S37" s="149"/>
    </row>
    <row r="38" spans="1:19" x14ac:dyDescent="0.3">
      <c r="A38" s="43"/>
      <c r="B38" s="457"/>
      <c r="C38" s="458"/>
      <c r="D38" s="458"/>
      <c r="E38" s="458"/>
      <c r="F38" s="458"/>
      <c r="G38" s="106"/>
      <c r="H38" s="122"/>
      <c r="I38" s="47"/>
      <c r="K38" s="149"/>
      <c r="L38" s="149"/>
      <c r="M38" s="149"/>
      <c r="N38" s="149"/>
      <c r="O38" s="149"/>
      <c r="P38" s="149"/>
      <c r="Q38" s="149"/>
      <c r="R38" s="149"/>
      <c r="S38" s="149"/>
    </row>
    <row r="39" spans="1:19" x14ac:dyDescent="0.3">
      <c r="A39" s="43"/>
      <c r="B39" s="457"/>
      <c r="C39" s="458"/>
      <c r="D39" s="458"/>
      <c r="E39" s="458"/>
      <c r="F39" s="458"/>
      <c r="G39" s="106"/>
      <c r="H39" s="122"/>
      <c r="I39" s="47"/>
      <c r="K39" s="149"/>
      <c r="L39" s="149"/>
      <c r="M39" s="149"/>
      <c r="N39" s="149"/>
      <c r="O39" s="149"/>
      <c r="P39" s="149"/>
      <c r="Q39" s="149"/>
      <c r="R39" s="149"/>
      <c r="S39" s="149"/>
    </row>
    <row r="40" spans="1:19" x14ac:dyDescent="0.3">
      <c r="A40" s="43"/>
      <c r="B40" s="457"/>
      <c r="C40" s="458"/>
      <c r="D40" s="458"/>
      <c r="E40" s="458"/>
      <c r="F40" s="458"/>
      <c r="G40" s="106"/>
      <c r="H40" s="122"/>
      <c r="I40" s="47"/>
      <c r="K40" s="149"/>
      <c r="L40" s="149"/>
      <c r="M40" s="149"/>
      <c r="N40" s="149"/>
      <c r="O40" s="149"/>
      <c r="P40" s="149"/>
      <c r="Q40" s="149"/>
      <c r="R40" s="149"/>
      <c r="S40" s="149"/>
    </row>
    <row r="41" spans="1:19" x14ac:dyDescent="0.3">
      <c r="A41" s="43"/>
      <c r="B41" s="457"/>
      <c r="C41" s="458"/>
      <c r="D41" s="458"/>
      <c r="E41" s="458"/>
      <c r="F41" s="458"/>
      <c r="G41" s="106"/>
      <c r="H41" s="122"/>
      <c r="I41" s="47"/>
      <c r="K41" s="149"/>
      <c r="L41" s="149"/>
      <c r="M41" s="149"/>
      <c r="N41" s="149"/>
      <c r="O41" s="149"/>
      <c r="P41" s="149"/>
      <c r="Q41" s="149"/>
      <c r="R41" s="149"/>
      <c r="S41" s="149"/>
    </row>
    <row r="42" spans="1:19" x14ac:dyDescent="0.3">
      <c r="A42" s="43"/>
      <c r="B42" s="457"/>
      <c r="C42" s="458"/>
      <c r="D42" s="458"/>
      <c r="E42" s="458"/>
      <c r="F42" s="458"/>
      <c r="G42" s="106"/>
      <c r="H42" s="122"/>
      <c r="I42" s="47"/>
      <c r="K42" s="149"/>
      <c r="L42" s="149"/>
      <c r="M42" s="149"/>
      <c r="N42" s="149"/>
      <c r="O42" s="149"/>
      <c r="P42" s="149"/>
      <c r="Q42" s="149"/>
      <c r="R42" s="149"/>
      <c r="S42" s="149"/>
    </row>
    <row r="43" spans="1:19" x14ac:dyDescent="0.3">
      <c r="A43" s="43"/>
      <c r="B43" s="457"/>
      <c r="C43" s="458"/>
      <c r="D43" s="458"/>
      <c r="E43" s="458"/>
      <c r="F43" s="458"/>
      <c r="G43" s="106"/>
      <c r="H43" s="122"/>
      <c r="I43" s="47"/>
      <c r="K43" s="149"/>
      <c r="L43" s="149"/>
      <c r="M43" s="149"/>
      <c r="N43" s="149"/>
      <c r="O43" s="149"/>
      <c r="P43" s="149"/>
      <c r="Q43" s="149"/>
      <c r="R43" s="149"/>
      <c r="S43" s="149"/>
    </row>
    <row r="44" spans="1:19" x14ac:dyDescent="0.3">
      <c r="A44" s="43"/>
      <c r="B44" s="457"/>
      <c r="C44" s="458"/>
      <c r="D44" s="458"/>
      <c r="E44" s="458"/>
      <c r="F44" s="458"/>
      <c r="G44" s="106"/>
      <c r="H44" s="122"/>
      <c r="I44" s="47"/>
      <c r="K44" s="149"/>
      <c r="L44" s="149"/>
      <c r="M44" s="149"/>
      <c r="N44" s="149"/>
      <c r="O44" s="149"/>
      <c r="P44" s="149"/>
      <c r="Q44" s="149"/>
      <c r="R44" s="149"/>
      <c r="S44" s="149"/>
    </row>
    <row r="45" spans="1:19" x14ac:dyDescent="0.3">
      <c r="A45" s="43"/>
      <c r="B45" s="457"/>
      <c r="C45" s="458"/>
      <c r="D45" s="458"/>
      <c r="E45" s="458"/>
      <c r="F45" s="458"/>
      <c r="G45" s="106"/>
      <c r="H45" s="107"/>
      <c r="I45" s="47"/>
      <c r="K45" s="149"/>
      <c r="L45" s="150"/>
      <c r="M45" s="149"/>
      <c r="N45" s="149"/>
      <c r="O45" s="149"/>
      <c r="P45" s="149"/>
      <c r="Q45" s="149"/>
      <c r="R45" s="149"/>
      <c r="S45" s="149"/>
    </row>
    <row r="46" spans="1:19" x14ac:dyDescent="0.3">
      <c r="A46" s="454" t="s">
        <v>112</v>
      </c>
      <c r="B46" s="391"/>
      <c r="C46" s="391"/>
      <c r="D46" s="391"/>
      <c r="E46" s="391"/>
      <c r="F46" s="391"/>
      <c r="G46" s="391"/>
      <c r="H46" s="392"/>
      <c r="I46" s="101">
        <f>SUM(I25:I45)</f>
        <v>193.4</v>
      </c>
      <c r="K46" s="149"/>
      <c r="L46" s="150"/>
      <c r="M46" s="149"/>
      <c r="N46" s="149"/>
      <c r="O46" s="149"/>
      <c r="P46" s="149"/>
      <c r="Q46" s="149"/>
      <c r="R46" s="149"/>
      <c r="S46" s="149"/>
    </row>
    <row r="47" spans="1:19" x14ac:dyDescent="0.3">
      <c r="A47" s="395" t="s">
        <v>113</v>
      </c>
      <c r="B47" s="391"/>
      <c r="C47" s="391"/>
      <c r="D47" s="391"/>
      <c r="E47" s="391"/>
      <c r="F47" s="391"/>
      <c r="G47" s="391"/>
      <c r="H47" s="392"/>
      <c r="I47" s="102">
        <f>ROUND((I46*0.15),2)</f>
        <v>29.01</v>
      </c>
      <c r="K47" s="149"/>
      <c r="L47" s="150"/>
      <c r="M47" s="149"/>
      <c r="N47" s="149"/>
      <c r="O47" s="149"/>
      <c r="P47" s="149"/>
      <c r="Q47" s="149"/>
      <c r="R47" s="149"/>
      <c r="S47" s="149"/>
    </row>
    <row r="48" spans="1:19" x14ac:dyDescent="0.3">
      <c r="A48" s="395" t="s">
        <v>114</v>
      </c>
      <c r="B48" s="391"/>
      <c r="C48" s="391"/>
      <c r="D48" s="391"/>
      <c r="E48" s="391"/>
      <c r="F48" s="391"/>
      <c r="G48" s="391"/>
      <c r="H48" s="392"/>
      <c r="I48" s="90">
        <f>I46+I47</f>
        <v>222.41</v>
      </c>
      <c r="K48" s="149"/>
      <c r="L48" s="149"/>
      <c r="M48" s="149"/>
      <c r="N48" s="149"/>
      <c r="O48" s="149"/>
      <c r="P48" s="149"/>
      <c r="Q48" s="149"/>
      <c r="R48" s="149"/>
      <c r="S48" s="149"/>
    </row>
    <row r="49" spans="1:19" x14ac:dyDescent="0.3">
      <c r="A49" s="401" t="s">
        <v>46</v>
      </c>
      <c r="B49" s="402"/>
      <c r="C49" s="402"/>
      <c r="D49" s="402"/>
      <c r="E49" s="402"/>
      <c r="F49" s="402"/>
      <c r="G49" s="402"/>
      <c r="H49" s="402"/>
      <c r="I49" s="403"/>
      <c r="K49" s="149"/>
      <c r="L49" s="149"/>
      <c r="M49" s="149"/>
      <c r="N49" s="149"/>
      <c r="O49" s="149"/>
      <c r="P49" s="149"/>
      <c r="Q49" s="149"/>
      <c r="R49" s="149"/>
      <c r="S49" s="149"/>
    </row>
    <row r="50" spans="1:19" x14ac:dyDescent="0.3">
      <c r="A50" s="38" t="s">
        <v>47</v>
      </c>
      <c r="B50" s="399" t="s">
        <v>48</v>
      </c>
      <c r="C50" s="445"/>
      <c r="D50" s="400"/>
      <c r="E50" s="399" t="s">
        <v>30</v>
      </c>
      <c r="F50" s="400"/>
      <c r="G50" s="40" t="s">
        <v>32</v>
      </c>
      <c r="H50" s="41" t="s">
        <v>33</v>
      </c>
      <c r="I50" s="42" t="s">
        <v>34</v>
      </c>
      <c r="K50" s="149"/>
      <c r="L50" s="149"/>
      <c r="M50" s="149"/>
      <c r="N50" s="149"/>
      <c r="O50" s="149"/>
      <c r="P50" s="149"/>
      <c r="Q50" s="149"/>
      <c r="R50" s="149"/>
      <c r="S50" s="149"/>
    </row>
    <row r="51" spans="1:19" x14ac:dyDescent="0.3">
      <c r="A51" s="43">
        <v>1</v>
      </c>
      <c r="B51" s="436" t="s">
        <v>49</v>
      </c>
      <c r="C51" s="437"/>
      <c r="D51" s="438"/>
      <c r="E51" s="424" t="s">
        <v>50</v>
      </c>
      <c r="F51" s="426"/>
      <c r="G51" s="75"/>
      <c r="H51" s="73">
        <v>450</v>
      </c>
      <c r="I51" s="50">
        <f>SUM(G51*H51)</f>
        <v>0</v>
      </c>
      <c r="K51" s="149"/>
      <c r="L51" s="149"/>
      <c r="M51" s="149"/>
      <c r="N51" s="149"/>
      <c r="O51" s="149"/>
      <c r="P51" s="149"/>
      <c r="Q51" s="149"/>
      <c r="R51" s="149"/>
      <c r="S51" s="149"/>
    </row>
    <row r="52" spans="1:19" x14ac:dyDescent="0.3">
      <c r="A52" s="43">
        <v>2</v>
      </c>
      <c r="B52" s="413" t="s">
        <v>51</v>
      </c>
      <c r="C52" s="414"/>
      <c r="D52" s="415"/>
      <c r="E52" s="393" t="s">
        <v>50</v>
      </c>
      <c r="F52" s="394"/>
      <c r="G52" s="44"/>
      <c r="H52" s="74">
        <v>350</v>
      </c>
      <c r="I52" s="47">
        <f t="shared" ref="I52:I56" si="0">SUM(G52*H52)</f>
        <v>0</v>
      </c>
      <c r="K52" s="149"/>
      <c r="L52" s="149"/>
      <c r="M52" s="149"/>
      <c r="N52" s="149"/>
      <c r="O52" s="149"/>
      <c r="P52" s="149"/>
      <c r="Q52" s="149"/>
      <c r="R52" s="149"/>
      <c r="S52" s="149"/>
    </row>
    <row r="53" spans="1:19" x14ac:dyDescent="0.3">
      <c r="A53" s="43">
        <v>3</v>
      </c>
      <c r="B53" s="413" t="s">
        <v>52</v>
      </c>
      <c r="C53" s="414"/>
      <c r="D53" s="415"/>
      <c r="E53" s="393" t="s">
        <v>50</v>
      </c>
      <c r="F53" s="394"/>
      <c r="G53" s="44">
        <v>6</v>
      </c>
      <c r="H53" s="74">
        <v>300</v>
      </c>
      <c r="I53" s="47">
        <f t="shared" si="0"/>
        <v>1800</v>
      </c>
      <c r="K53" s="149"/>
      <c r="L53" s="149"/>
      <c r="M53" s="149"/>
      <c r="N53" s="149"/>
      <c r="O53" s="149"/>
      <c r="P53" s="149"/>
      <c r="Q53" s="149"/>
      <c r="R53" s="149"/>
      <c r="S53" s="149"/>
    </row>
    <row r="54" spans="1:19" x14ac:dyDescent="0.3">
      <c r="A54" s="43">
        <v>4</v>
      </c>
      <c r="B54" s="413" t="s">
        <v>53</v>
      </c>
      <c r="C54" s="414"/>
      <c r="D54" s="415"/>
      <c r="E54" s="393" t="s">
        <v>50</v>
      </c>
      <c r="F54" s="394"/>
      <c r="G54" s="44"/>
      <c r="H54" s="74">
        <v>200</v>
      </c>
      <c r="I54" s="47">
        <f t="shared" si="0"/>
        <v>0</v>
      </c>
      <c r="K54" s="149"/>
      <c r="L54" s="149"/>
      <c r="M54" s="149"/>
      <c r="N54" s="149"/>
      <c r="O54" s="149"/>
      <c r="P54" s="149"/>
      <c r="Q54" s="149"/>
      <c r="R54" s="149"/>
      <c r="S54" s="149"/>
    </row>
    <row r="55" spans="1:19" x14ac:dyDescent="0.3">
      <c r="A55" s="43">
        <v>5</v>
      </c>
      <c r="B55" s="413" t="s">
        <v>54</v>
      </c>
      <c r="C55" s="414"/>
      <c r="D55" s="415"/>
      <c r="E55" s="393" t="s">
        <v>50</v>
      </c>
      <c r="F55" s="394"/>
      <c r="G55" s="44">
        <v>6</v>
      </c>
      <c r="H55" s="76">
        <v>200</v>
      </c>
      <c r="I55" s="47">
        <f t="shared" si="0"/>
        <v>1200</v>
      </c>
      <c r="K55" s="149"/>
      <c r="L55" s="149"/>
      <c r="M55" s="149"/>
      <c r="N55" s="149"/>
      <c r="O55" s="149"/>
      <c r="P55" s="149"/>
      <c r="Q55" s="149"/>
      <c r="R55" s="149"/>
      <c r="S55" s="149"/>
    </row>
    <row r="56" spans="1:19" x14ac:dyDescent="0.3">
      <c r="A56" s="43">
        <v>6</v>
      </c>
      <c r="B56" s="413" t="s">
        <v>277</v>
      </c>
      <c r="C56" s="414"/>
      <c r="D56" s="415"/>
      <c r="E56" s="393" t="s">
        <v>50</v>
      </c>
      <c r="F56" s="394"/>
      <c r="G56" s="44"/>
      <c r="H56" s="76">
        <v>140</v>
      </c>
      <c r="I56" s="47">
        <f t="shared" si="0"/>
        <v>0</v>
      </c>
      <c r="K56" s="149"/>
      <c r="L56" s="149"/>
      <c r="M56" s="149"/>
      <c r="N56" s="149"/>
      <c r="O56" s="149"/>
      <c r="P56" s="149"/>
      <c r="Q56" s="149"/>
      <c r="R56" s="149"/>
      <c r="S56" s="149"/>
    </row>
    <row r="57" spans="1:19" x14ac:dyDescent="0.3">
      <c r="A57" s="43"/>
      <c r="B57" s="413"/>
      <c r="C57" s="414"/>
      <c r="D57" s="415"/>
      <c r="E57" s="51"/>
      <c r="F57" s="18"/>
      <c r="G57" s="18"/>
      <c r="H57" s="34"/>
      <c r="I57" s="47"/>
      <c r="K57" s="149"/>
      <c r="L57" s="149"/>
      <c r="M57" s="149"/>
      <c r="N57" s="149"/>
      <c r="O57" s="149"/>
      <c r="P57" s="149"/>
      <c r="Q57" s="149"/>
      <c r="R57" s="149"/>
      <c r="S57" s="149"/>
    </row>
    <row r="58" spans="1:19" x14ac:dyDescent="0.3">
      <c r="A58" s="32"/>
      <c r="B58" s="413"/>
      <c r="C58" s="414"/>
      <c r="D58" s="415"/>
      <c r="F58" s="18"/>
      <c r="G58" s="18"/>
      <c r="H58" s="34"/>
      <c r="I58" s="47"/>
      <c r="K58" s="149"/>
      <c r="L58" s="149"/>
      <c r="M58" s="149"/>
      <c r="N58" s="149"/>
      <c r="O58" s="149"/>
      <c r="P58" s="149"/>
      <c r="Q58" s="149"/>
      <c r="R58" s="149"/>
      <c r="S58" s="149"/>
    </row>
    <row r="59" spans="1:19" x14ac:dyDescent="0.3">
      <c r="A59" s="52"/>
      <c r="B59" s="442"/>
      <c r="C59" s="443"/>
      <c r="D59" s="444"/>
      <c r="E59" s="20"/>
      <c r="F59" s="21"/>
      <c r="G59" s="18"/>
      <c r="H59" s="36"/>
      <c r="I59" s="47"/>
      <c r="K59" s="149"/>
      <c r="L59" s="149"/>
      <c r="M59" s="149"/>
      <c r="N59" s="149"/>
      <c r="O59" s="149"/>
      <c r="P59" s="149"/>
      <c r="Q59" s="149"/>
      <c r="R59" s="149"/>
      <c r="S59" s="149"/>
    </row>
    <row r="60" spans="1:19" x14ac:dyDescent="0.3">
      <c r="A60" s="395" t="s">
        <v>56</v>
      </c>
      <c r="B60" s="391"/>
      <c r="C60" s="391"/>
      <c r="D60" s="391"/>
      <c r="E60" s="391"/>
      <c r="F60" s="391"/>
      <c r="G60" s="391"/>
      <c r="H60" s="392"/>
      <c r="I60" s="58">
        <f>SUM(I51:I59)</f>
        <v>3000</v>
      </c>
      <c r="K60" s="149"/>
      <c r="L60" s="149"/>
      <c r="M60" s="149"/>
      <c r="N60" s="149"/>
      <c r="O60" s="149"/>
      <c r="P60" s="149"/>
      <c r="Q60" s="149"/>
      <c r="R60" s="149"/>
      <c r="S60" s="149"/>
    </row>
    <row r="61" spans="1:19" x14ac:dyDescent="0.3">
      <c r="A61" s="401" t="s">
        <v>57</v>
      </c>
      <c r="B61" s="402"/>
      <c r="C61" s="402"/>
      <c r="D61" s="402"/>
      <c r="E61" s="402"/>
      <c r="F61" s="402"/>
      <c r="G61" s="402"/>
      <c r="H61" s="402"/>
      <c r="I61" s="403"/>
      <c r="K61" s="149"/>
      <c r="L61" s="149"/>
      <c r="M61" s="149"/>
      <c r="N61" s="149"/>
      <c r="O61" s="149"/>
      <c r="P61" s="149"/>
      <c r="Q61" s="149"/>
      <c r="R61" s="149"/>
      <c r="S61" s="149"/>
    </row>
    <row r="62" spans="1:19" x14ac:dyDescent="0.3">
      <c r="A62" s="38" t="s">
        <v>58</v>
      </c>
      <c r="B62" s="399" t="s">
        <v>59</v>
      </c>
      <c r="C62" s="445"/>
      <c r="D62" s="400"/>
      <c r="E62" s="399" t="s">
        <v>60</v>
      </c>
      <c r="F62" s="400"/>
      <c r="G62" s="54" t="s">
        <v>61</v>
      </c>
      <c r="H62" s="54" t="s">
        <v>33</v>
      </c>
      <c r="I62" s="55" t="s">
        <v>34</v>
      </c>
      <c r="K62" s="149"/>
      <c r="L62" s="149"/>
      <c r="M62" s="149"/>
      <c r="N62" s="149"/>
      <c r="O62" s="149"/>
      <c r="P62" s="149"/>
      <c r="Q62" s="149"/>
      <c r="R62" s="149"/>
      <c r="S62" s="149"/>
    </row>
    <row r="63" spans="1:19" x14ac:dyDescent="0.3">
      <c r="A63" s="43">
        <v>1</v>
      </c>
      <c r="B63" s="404" t="s">
        <v>533</v>
      </c>
      <c r="C63" s="405"/>
      <c r="D63" s="406"/>
      <c r="E63" s="393">
        <v>2</v>
      </c>
      <c r="F63" s="394"/>
      <c r="G63" s="113">
        <v>113.2</v>
      </c>
      <c r="H63" s="56">
        <v>5</v>
      </c>
      <c r="I63" s="126">
        <f>H63*G63</f>
        <v>566</v>
      </c>
      <c r="K63" s="149"/>
      <c r="L63" s="149"/>
      <c r="M63" s="149"/>
      <c r="N63" s="149"/>
      <c r="O63" s="149"/>
      <c r="P63" s="149"/>
      <c r="Q63" s="149"/>
      <c r="R63" s="149"/>
      <c r="S63" s="149"/>
    </row>
    <row r="64" spans="1:19" x14ac:dyDescent="0.3">
      <c r="A64" s="57"/>
      <c r="B64" s="410"/>
      <c r="C64" s="411"/>
      <c r="D64" s="412"/>
      <c r="E64" s="427"/>
      <c r="F64" s="429"/>
      <c r="G64" s="44"/>
      <c r="H64" s="56"/>
      <c r="I64" s="126"/>
      <c r="K64" s="149"/>
      <c r="L64" s="149"/>
      <c r="M64" s="149"/>
      <c r="N64" s="149"/>
      <c r="O64" s="149"/>
      <c r="P64" s="149"/>
      <c r="Q64" s="149"/>
      <c r="R64" s="149"/>
      <c r="S64" s="149"/>
    </row>
    <row r="65" spans="1:19" x14ac:dyDescent="0.3">
      <c r="A65" s="395" t="s">
        <v>64</v>
      </c>
      <c r="B65" s="391"/>
      <c r="C65" s="391"/>
      <c r="D65" s="391"/>
      <c r="E65" s="391"/>
      <c r="F65" s="391"/>
      <c r="G65" s="391"/>
      <c r="H65" s="392"/>
      <c r="I65" s="58">
        <f>SUM(I63:I64)</f>
        <v>566</v>
      </c>
      <c r="K65" s="149"/>
      <c r="L65" s="149"/>
      <c r="M65" s="149"/>
      <c r="N65" s="149"/>
      <c r="O65" s="149"/>
      <c r="P65" s="149"/>
      <c r="Q65" s="149"/>
      <c r="R65" s="149"/>
      <c r="S65" s="149"/>
    </row>
    <row r="66" spans="1:19" x14ac:dyDescent="0.3">
      <c r="A66" s="59"/>
      <c r="B66" s="60"/>
      <c r="C66" s="60"/>
      <c r="D66" s="60"/>
      <c r="E66" s="60"/>
      <c r="F66" s="61"/>
      <c r="G66" s="62"/>
      <c r="H66" s="62"/>
      <c r="I66" s="63"/>
      <c r="K66" s="149"/>
      <c r="L66" s="151"/>
      <c r="M66" s="149"/>
      <c r="N66" s="149"/>
      <c r="O66" s="149"/>
      <c r="P66" s="149"/>
      <c r="Q66" s="149"/>
      <c r="R66" s="149"/>
      <c r="S66" s="149"/>
    </row>
    <row r="67" spans="1:19" x14ac:dyDescent="0.3">
      <c r="A67" s="439"/>
      <c r="B67" s="440"/>
      <c r="C67" s="440"/>
      <c r="D67" s="440"/>
      <c r="E67" s="440"/>
      <c r="F67" s="64"/>
      <c r="G67" s="441" t="s">
        <v>65</v>
      </c>
      <c r="H67" s="440"/>
      <c r="I67" s="65">
        <f>I65+I60+I48</f>
        <v>3788.41</v>
      </c>
    </row>
    <row r="68" spans="1:19" x14ac:dyDescent="0.3">
      <c r="A68" s="439"/>
      <c r="B68" s="440"/>
      <c r="C68" s="440"/>
      <c r="D68" s="440"/>
      <c r="E68" s="440"/>
      <c r="F68" s="18"/>
      <c r="G68" s="66"/>
      <c r="H68" s="67"/>
      <c r="I68" s="68"/>
    </row>
    <row r="69" spans="1:19" ht="15" thickBot="1" x14ac:dyDescent="0.35">
      <c r="A69" s="439"/>
      <c r="B69" s="440"/>
      <c r="C69" s="440"/>
      <c r="D69" s="440"/>
      <c r="E69" s="440"/>
      <c r="F69" s="18"/>
      <c r="G69" s="389" t="s">
        <v>66</v>
      </c>
      <c r="H69" s="390"/>
      <c r="I69" s="77">
        <f>I67+I68</f>
        <v>3788.41</v>
      </c>
    </row>
    <row r="70" spans="1:19" ht="15.6" thickTop="1" thickBot="1" x14ac:dyDescent="0.35">
      <c r="A70" s="69"/>
      <c r="B70" s="70"/>
      <c r="C70" s="446"/>
      <c r="D70" s="447"/>
      <c r="E70" s="447"/>
      <c r="F70" s="447"/>
      <c r="G70" s="71"/>
      <c r="H70" s="71"/>
      <c r="I70" s="72"/>
    </row>
    <row r="72" spans="1:19" x14ac:dyDescent="0.3">
      <c r="A72" s="15"/>
      <c r="B72" s="15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Q72"/>
  <sheetViews>
    <sheetView topLeftCell="A13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268</v>
      </c>
      <c r="I15" s="456"/>
    </row>
    <row r="16" spans="1:13" x14ac:dyDescent="0.3">
      <c r="A16" s="430" t="s">
        <v>534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535</v>
      </c>
      <c r="C25" s="405"/>
      <c r="D25" s="405"/>
      <c r="E25" s="405"/>
      <c r="F25" s="406"/>
      <c r="G25" s="106">
        <v>1</v>
      </c>
      <c r="H25" s="121">
        <v>1100</v>
      </c>
      <c r="I25" s="47">
        <f>H25*G25</f>
        <v>1100</v>
      </c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22"/>
      <c r="I32" s="47"/>
    </row>
    <row r="33" spans="1:17" x14ac:dyDescent="0.3">
      <c r="A33" s="43"/>
      <c r="B33" s="457"/>
      <c r="C33" s="458"/>
      <c r="D33" s="458"/>
      <c r="E33" s="458"/>
      <c r="F33" s="458"/>
      <c r="G33" s="106"/>
      <c r="H33" s="122"/>
      <c r="I33" s="47"/>
    </row>
    <row r="34" spans="1:17" x14ac:dyDescent="0.3">
      <c r="A34" s="43"/>
      <c r="B34" s="457"/>
      <c r="C34" s="458"/>
      <c r="D34" s="458"/>
      <c r="E34" s="458"/>
      <c r="F34" s="458"/>
      <c r="G34" s="106"/>
      <c r="H34" s="122"/>
      <c r="I34" s="47"/>
      <c r="L34" s="149"/>
      <c r="M34" s="149"/>
      <c r="N34" s="149"/>
      <c r="O34" s="149"/>
      <c r="P34" s="149"/>
      <c r="Q34" s="149"/>
    </row>
    <row r="35" spans="1:17" x14ac:dyDescent="0.3">
      <c r="A35" s="43"/>
      <c r="B35" s="457"/>
      <c r="C35" s="458"/>
      <c r="D35" s="458"/>
      <c r="E35" s="458"/>
      <c r="F35" s="458"/>
      <c r="G35" s="106"/>
      <c r="H35" s="122"/>
      <c r="I35" s="47"/>
      <c r="L35" s="149"/>
      <c r="M35" s="149"/>
      <c r="N35" s="149"/>
      <c r="O35" s="149"/>
      <c r="P35" s="149"/>
      <c r="Q35" s="149"/>
    </row>
    <row r="36" spans="1:17" x14ac:dyDescent="0.3">
      <c r="A36" s="43"/>
      <c r="B36" s="457"/>
      <c r="C36" s="458"/>
      <c r="D36" s="458"/>
      <c r="E36" s="458"/>
      <c r="F36" s="458"/>
      <c r="G36" s="106"/>
      <c r="H36" s="122"/>
      <c r="I36" s="47"/>
      <c r="L36" s="149"/>
      <c r="M36" s="149"/>
      <c r="N36" s="149"/>
      <c r="O36" s="149"/>
      <c r="P36" s="149"/>
      <c r="Q36" s="149"/>
    </row>
    <row r="37" spans="1:17" x14ac:dyDescent="0.3">
      <c r="A37" s="43"/>
      <c r="B37" s="457"/>
      <c r="C37" s="458"/>
      <c r="D37" s="458"/>
      <c r="E37" s="458"/>
      <c r="F37" s="458"/>
      <c r="G37" s="106"/>
      <c r="H37" s="122"/>
      <c r="I37" s="47"/>
      <c r="L37" s="149"/>
      <c r="M37" s="149"/>
      <c r="N37" s="149"/>
      <c r="O37" s="149"/>
      <c r="P37" s="149"/>
      <c r="Q37" s="149"/>
    </row>
    <row r="38" spans="1:17" x14ac:dyDescent="0.3">
      <c r="A38" s="43"/>
      <c r="B38" s="457"/>
      <c r="C38" s="458"/>
      <c r="D38" s="458"/>
      <c r="E38" s="458"/>
      <c r="F38" s="458"/>
      <c r="G38" s="106"/>
      <c r="H38" s="122"/>
      <c r="I38" s="47"/>
      <c r="L38" s="149"/>
      <c r="M38" s="149"/>
      <c r="N38" s="149"/>
      <c r="O38" s="149"/>
      <c r="P38" s="149"/>
      <c r="Q38" s="149"/>
    </row>
    <row r="39" spans="1:17" x14ac:dyDescent="0.3">
      <c r="A39" s="43"/>
      <c r="B39" s="457"/>
      <c r="C39" s="458"/>
      <c r="D39" s="458"/>
      <c r="E39" s="458"/>
      <c r="F39" s="458"/>
      <c r="G39" s="106"/>
      <c r="H39" s="122"/>
      <c r="I39" s="47"/>
      <c r="L39" s="149"/>
      <c r="M39" s="149"/>
      <c r="N39" s="149"/>
      <c r="O39" s="149"/>
      <c r="P39" s="149"/>
      <c r="Q39" s="149"/>
    </row>
    <row r="40" spans="1:17" x14ac:dyDescent="0.3">
      <c r="A40" s="43"/>
      <c r="B40" s="457"/>
      <c r="C40" s="458"/>
      <c r="D40" s="458"/>
      <c r="E40" s="458"/>
      <c r="F40" s="458"/>
      <c r="G40" s="106"/>
      <c r="H40" s="122"/>
      <c r="I40" s="47"/>
      <c r="L40" s="149"/>
      <c r="M40" s="149"/>
      <c r="N40" s="149"/>
      <c r="O40" s="149"/>
      <c r="P40" s="149"/>
      <c r="Q40" s="149"/>
    </row>
    <row r="41" spans="1:17" x14ac:dyDescent="0.3">
      <c r="A41" s="43"/>
      <c r="B41" s="457"/>
      <c r="C41" s="458"/>
      <c r="D41" s="458"/>
      <c r="E41" s="458"/>
      <c r="F41" s="458"/>
      <c r="G41" s="106"/>
      <c r="H41" s="122"/>
      <c r="I41" s="47"/>
      <c r="L41" s="149"/>
      <c r="M41" s="149"/>
      <c r="N41" s="149"/>
      <c r="O41" s="149"/>
      <c r="P41" s="149"/>
      <c r="Q41" s="149"/>
    </row>
    <row r="42" spans="1:17" x14ac:dyDescent="0.3">
      <c r="A42" s="43"/>
      <c r="B42" s="457"/>
      <c r="C42" s="458"/>
      <c r="D42" s="458"/>
      <c r="E42" s="458"/>
      <c r="F42" s="458"/>
      <c r="G42" s="106"/>
      <c r="H42" s="122"/>
      <c r="I42" s="47"/>
      <c r="L42" s="149"/>
      <c r="M42" s="149"/>
      <c r="N42" s="149"/>
      <c r="O42" s="149"/>
      <c r="P42" s="149"/>
      <c r="Q42" s="149"/>
    </row>
    <row r="43" spans="1:17" x14ac:dyDescent="0.3">
      <c r="A43" s="43"/>
      <c r="B43" s="457"/>
      <c r="C43" s="458"/>
      <c r="D43" s="458"/>
      <c r="E43" s="458"/>
      <c r="F43" s="458"/>
      <c r="G43" s="106"/>
      <c r="H43" s="122"/>
      <c r="I43" s="47"/>
      <c r="L43" s="149"/>
      <c r="M43" s="149"/>
      <c r="N43" s="149"/>
      <c r="O43" s="149"/>
      <c r="P43" s="149"/>
      <c r="Q43" s="149"/>
    </row>
    <row r="44" spans="1:17" x14ac:dyDescent="0.3">
      <c r="A44" s="43"/>
      <c r="B44" s="457"/>
      <c r="C44" s="458"/>
      <c r="D44" s="458"/>
      <c r="E44" s="458"/>
      <c r="F44" s="458"/>
      <c r="G44" s="106"/>
      <c r="H44" s="122"/>
      <c r="I44" s="47"/>
      <c r="L44" s="149"/>
      <c r="M44" s="149"/>
      <c r="N44" s="149"/>
      <c r="O44" s="149"/>
      <c r="P44" s="149"/>
      <c r="Q44" s="149"/>
    </row>
    <row r="45" spans="1:17" x14ac:dyDescent="0.3">
      <c r="A45" s="43"/>
      <c r="B45" s="457"/>
      <c r="C45" s="458"/>
      <c r="D45" s="458"/>
      <c r="E45" s="458"/>
      <c r="F45" s="458"/>
      <c r="G45" s="106"/>
      <c r="H45" s="107"/>
      <c r="I45" s="47"/>
      <c r="L45" s="150"/>
      <c r="M45" s="149"/>
      <c r="N45" s="149"/>
      <c r="O45" s="149"/>
      <c r="P45" s="149"/>
      <c r="Q45" s="149"/>
    </row>
    <row r="46" spans="1:17" x14ac:dyDescent="0.3">
      <c r="A46" s="454" t="s">
        <v>112</v>
      </c>
      <c r="B46" s="391"/>
      <c r="C46" s="391"/>
      <c r="D46" s="391"/>
      <c r="E46" s="391"/>
      <c r="F46" s="391"/>
      <c r="G46" s="391"/>
      <c r="H46" s="392"/>
      <c r="I46" s="101">
        <f>SUM(I25:I45)</f>
        <v>1100</v>
      </c>
      <c r="L46" s="150"/>
      <c r="M46" s="149"/>
      <c r="N46" s="149"/>
      <c r="O46" s="149"/>
      <c r="P46" s="149"/>
      <c r="Q46" s="149"/>
    </row>
    <row r="47" spans="1:17" x14ac:dyDescent="0.3">
      <c r="A47" s="395" t="s">
        <v>113</v>
      </c>
      <c r="B47" s="391"/>
      <c r="C47" s="391"/>
      <c r="D47" s="391"/>
      <c r="E47" s="391"/>
      <c r="F47" s="391"/>
      <c r="G47" s="391"/>
      <c r="H47" s="392"/>
      <c r="I47" s="102">
        <f>ROUND((I46*0.15),2)</f>
        <v>165</v>
      </c>
      <c r="L47" s="150"/>
      <c r="M47" s="149"/>
      <c r="N47" s="149"/>
      <c r="O47" s="149"/>
      <c r="P47" s="149"/>
      <c r="Q47" s="149"/>
    </row>
    <row r="48" spans="1:17" x14ac:dyDescent="0.3">
      <c r="A48" s="395" t="s">
        <v>114</v>
      </c>
      <c r="B48" s="391"/>
      <c r="C48" s="391"/>
      <c r="D48" s="391"/>
      <c r="E48" s="391"/>
      <c r="F48" s="391"/>
      <c r="G48" s="391"/>
      <c r="H48" s="392"/>
      <c r="I48" s="90">
        <f>I46+I47</f>
        <v>1265</v>
      </c>
      <c r="L48" s="149"/>
      <c r="M48" s="149"/>
      <c r="N48" s="149"/>
      <c r="O48" s="149"/>
      <c r="P48" s="149"/>
      <c r="Q48" s="149"/>
    </row>
    <row r="49" spans="1:17" x14ac:dyDescent="0.3">
      <c r="A49" s="401" t="s">
        <v>46</v>
      </c>
      <c r="B49" s="402"/>
      <c r="C49" s="402"/>
      <c r="D49" s="402"/>
      <c r="E49" s="402"/>
      <c r="F49" s="402"/>
      <c r="G49" s="402"/>
      <c r="H49" s="402"/>
      <c r="I49" s="403"/>
      <c r="L49" s="149"/>
      <c r="M49" s="149"/>
      <c r="N49" s="149"/>
      <c r="O49" s="149"/>
      <c r="P49" s="149"/>
      <c r="Q49" s="149"/>
    </row>
    <row r="50" spans="1:17" x14ac:dyDescent="0.3">
      <c r="A50" s="38" t="s">
        <v>47</v>
      </c>
      <c r="B50" s="399" t="s">
        <v>48</v>
      </c>
      <c r="C50" s="445"/>
      <c r="D50" s="400"/>
      <c r="E50" s="399" t="s">
        <v>30</v>
      </c>
      <c r="F50" s="400"/>
      <c r="G50" s="40" t="s">
        <v>32</v>
      </c>
      <c r="H50" s="41" t="s">
        <v>33</v>
      </c>
      <c r="I50" s="42" t="s">
        <v>34</v>
      </c>
      <c r="L50" s="149"/>
      <c r="M50" s="149"/>
      <c r="N50" s="149"/>
      <c r="O50" s="149"/>
      <c r="P50" s="149"/>
      <c r="Q50" s="149"/>
    </row>
    <row r="51" spans="1:17" x14ac:dyDescent="0.3">
      <c r="A51" s="43">
        <v>1</v>
      </c>
      <c r="B51" s="436" t="s">
        <v>49</v>
      </c>
      <c r="C51" s="437"/>
      <c r="D51" s="438"/>
      <c r="E51" s="424" t="s">
        <v>50</v>
      </c>
      <c r="F51" s="426"/>
      <c r="G51" s="75"/>
      <c r="H51" s="73">
        <v>450</v>
      </c>
      <c r="I51" s="50">
        <f>SUM(G51*H51)</f>
        <v>0</v>
      </c>
      <c r="L51" s="149"/>
      <c r="M51" s="149"/>
      <c r="N51" s="149"/>
      <c r="O51" s="149"/>
      <c r="P51" s="149"/>
      <c r="Q51" s="149"/>
    </row>
    <row r="52" spans="1:17" x14ac:dyDescent="0.3">
      <c r="A52" s="43">
        <v>2</v>
      </c>
      <c r="B52" s="413" t="s">
        <v>51</v>
      </c>
      <c r="C52" s="414"/>
      <c r="D52" s="415"/>
      <c r="E52" s="393" t="s">
        <v>50</v>
      </c>
      <c r="F52" s="394"/>
      <c r="G52" s="44"/>
      <c r="H52" s="74">
        <v>350</v>
      </c>
      <c r="I52" s="47">
        <f t="shared" ref="I52:I56" si="0">SUM(G52*H52)</f>
        <v>0</v>
      </c>
      <c r="L52" s="149"/>
      <c r="M52" s="149"/>
      <c r="N52" s="149"/>
      <c r="O52" s="149"/>
      <c r="P52" s="149"/>
      <c r="Q52" s="149"/>
    </row>
    <row r="53" spans="1:17" x14ac:dyDescent="0.3">
      <c r="A53" s="43">
        <v>3</v>
      </c>
      <c r="B53" s="413" t="s">
        <v>52</v>
      </c>
      <c r="C53" s="414"/>
      <c r="D53" s="415"/>
      <c r="E53" s="393" t="s">
        <v>50</v>
      </c>
      <c r="F53" s="394"/>
      <c r="G53" s="44">
        <v>6</v>
      </c>
      <c r="H53" s="74">
        <v>300</v>
      </c>
      <c r="I53" s="47">
        <f t="shared" si="0"/>
        <v>1800</v>
      </c>
      <c r="L53" s="149"/>
      <c r="M53" s="149"/>
      <c r="N53" s="149"/>
      <c r="O53" s="149"/>
      <c r="P53" s="149"/>
      <c r="Q53" s="149"/>
    </row>
    <row r="54" spans="1:17" x14ac:dyDescent="0.3">
      <c r="A54" s="43">
        <v>4</v>
      </c>
      <c r="B54" s="413" t="s">
        <v>53</v>
      </c>
      <c r="C54" s="414"/>
      <c r="D54" s="415"/>
      <c r="E54" s="393" t="s">
        <v>50</v>
      </c>
      <c r="F54" s="394"/>
      <c r="G54" s="44"/>
      <c r="H54" s="74">
        <v>200</v>
      </c>
      <c r="I54" s="47">
        <f t="shared" si="0"/>
        <v>0</v>
      </c>
      <c r="L54" s="149"/>
      <c r="M54" s="149"/>
      <c r="N54" s="149"/>
      <c r="O54" s="149"/>
      <c r="P54" s="149"/>
      <c r="Q54" s="149"/>
    </row>
    <row r="55" spans="1:17" x14ac:dyDescent="0.3">
      <c r="A55" s="43">
        <v>5</v>
      </c>
      <c r="B55" s="413" t="s">
        <v>54</v>
      </c>
      <c r="C55" s="414"/>
      <c r="D55" s="415"/>
      <c r="E55" s="393" t="s">
        <v>50</v>
      </c>
      <c r="F55" s="394"/>
      <c r="G55" s="44">
        <v>6</v>
      </c>
      <c r="H55" s="76">
        <v>200</v>
      </c>
      <c r="I55" s="47">
        <f t="shared" si="0"/>
        <v>1200</v>
      </c>
      <c r="L55" s="149"/>
      <c r="M55" s="149"/>
      <c r="N55" s="149"/>
      <c r="O55" s="149"/>
      <c r="P55" s="149"/>
      <c r="Q55" s="149"/>
    </row>
    <row r="56" spans="1:17" x14ac:dyDescent="0.3">
      <c r="A56" s="43">
        <v>6</v>
      </c>
      <c r="B56" s="413" t="s">
        <v>293</v>
      </c>
      <c r="C56" s="414"/>
      <c r="D56" s="415"/>
      <c r="E56" s="393" t="s">
        <v>50</v>
      </c>
      <c r="F56" s="394"/>
      <c r="G56" s="44"/>
      <c r="H56" s="76">
        <v>140</v>
      </c>
      <c r="I56" s="47">
        <f t="shared" si="0"/>
        <v>0</v>
      </c>
      <c r="L56" s="149"/>
      <c r="M56" s="149"/>
      <c r="N56" s="149"/>
      <c r="O56" s="149"/>
      <c r="P56" s="149"/>
      <c r="Q56" s="149"/>
    </row>
    <row r="57" spans="1:17" x14ac:dyDescent="0.3">
      <c r="A57" s="43"/>
      <c r="B57" s="413"/>
      <c r="C57" s="414"/>
      <c r="D57" s="415"/>
      <c r="E57" s="51"/>
      <c r="F57" s="18"/>
      <c r="G57" s="18"/>
      <c r="H57" s="34"/>
      <c r="I57" s="47"/>
    </row>
    <row r="58" spans="1:17" x14ac:dyDescent="0.3">
      <c r="A58" s="32"/>
      <c r="B58" s="413"/>
      <c r="C58" s="414"/>
      <c r="D58" s="415"/>
      <c r="F58" s="18"/>
      <c r="G58" s="18"/>
      <c r="H58" s="34"/>
      <c r="I58" s="47"/>
    </row>
    <row r="59" spans="1:17" x14ac:dyDescent="0.3">
      <c r="A59" s="52"/>
      <c r="B59" s="442"/>
      <c r="C59" s="443"/>
      <c r="D59" s="444"/>
      <c r="E59" s="20"/>
      <c r="F59" s="21"/>
      <c r="G59" s="18"/>
      <c r="H59" s="36"/>
      <c r="I59" s="47"/>
    </row>
    <row r="60" spans="1:17" x14ac:dyDescent="0.3">
      <c r="A60" s="395" t="s">
        <v>56</v>
      </c>
      <c r="B60" s="391"/>
      <c r="C60" s="391"/>
      <c r="D60" s="391"/>
      <c r="E60" s="391"/>
      <c r="F60" s="391"/>
      <c r="G60" s="391"/>
      <c r="H60" s="392"/>
      <c r="I60" s="58">
        <f>SUM(I51:I59)</f>
        <v>3000</v>
      </c>
    </row>
    <row r="61" spans="1:17" x14ac:dyDescent="0.3">
      <c r="A61" s="401" t="s">
        <v>57</v>
      </c>
      <c r="B61" s="402"/>
      <c r="C61" s="402"/>
      <c r="D61" s="402"/>
      <c r="E61" s="402"/>
      <c r="F61" s="402"/>
      <c r="G61" s="402"/>
      <c r="H61" s="402"/>
      <c r="I61" s="403"/>
    </row>
    <row r="62" spans="1:17" x14ac:dyDescent="0.3">
      <c r="A62" s="38" t="s">
        <v>58</v>
      </c>
      <c r="B62" s="399" t="s">
        <v>59</v>
      </c>
      <c r="C62" s="445"/>
      <c r="D62" s="400"/>
      <c r="E62" s="399" t="s">
        <v>60</v>
      </c>
      <c r="F62" s="400"/>
      <c r="G62" s="54" t="s">
        <v>61</v>
      </c>
      <c r="H62" s="54" t="s">
        <v>33</v>
      </c>
      <c r="I62" s="55" t="s">
        <v>34</v>
      </c>
    </row>
    <row r="63" spans="1:17" x14ac:dyDescent="0.3">
      <c r="A63" s="43">
        <v>1</v>
      </c>
      <c r="B63" s="404" t="s">
        <v>536</v>
      </c>
      <c r="C63" s="405"/>
      <c r="D63" s="406"/>
      <c r="E63" s="393">
        <v>2</v>
      </c>
      <c r="F63" s="394"/>
      <c r="G63" s="113">
        <v>130</v>
      </c>
      <c r="H63" s="56">
        <v>5</v>
      </c>
      <c r="I63" s="126">
        <f>H63*G63</f>
        <v>650</v>
      </c>
    </row>
    <row r="64" spans="1:17" x14ac:dyDescent="0.3">
      <c r="A64" s="57"/>
      <c r="B64" s="410"/>
      <c r="C64" s="411"/>
      <c r="D64" s="412"/>
      <c r="E64" s="427"/>
      <c r="F64" s="429"/>
      <c r="G64" s="44"/>
      <c r="H64" s="56"/>
      <c r="I64" s="126"/>
    </row>
    <row r="65" spans="1:12" x14ac:dyDescent="0.3">
      <c r="A65" s="395" t="s">
        <v>64</v>
      </c>
      <c r="B65" s="391"/>
      <c r="C65" s="391"/>
      <c r="D65" s="391"/>
      <c r="E65" s="391"/>
      <c r="F65" s="391"/>
      <c r="G65" s="391"/>
      <c r="H65" s="392"/>
      <c r="I65" s="58">
        <f>SUM(I63:I64)</f>
        <v>650</v>
      </c>
    </row>
    <row r="66" spans="1:12" x14ac:dyDescent="0.3">
      <c r="A66" s="59"/>
      <c r="B66" s="60"/>
      <c r="C66" s="60"/>
      <c r="D66" s="60"/>
      <c r="E66" s="60"/>
      <c r="F66" s="61"/>
      <c r="G66" s="62"/>
      <c r="H66" s="62"/>
      <c r="I66" s="63"/>
      <c r="L66" s="15"/>
    </row>
    <row r="67" spans="1:12" x14ac:dyDescent="0.3">
      <c r="A67" s="439"/>
      <c r="B67" s="440"/>
      <c r="C67" s="440"/>
      <c r="D67" s="440"/>
      <c r="E67" s="440"/>
      <c r="F67" s="64"/>
      <c r="G67" s="441" t="s">
        <v>65</v>
      </c>
      <c r="H67" s="440"/>
      <c r="I67" s="65">
        <f>I65+I60+I48</f>
        <v>4915</v>
      </c>
    </row>
    <row r="68" spans="1:12" x14ac:dyDescent="0.3">
      <c r="A68" s="439"/>
      <c r="B68" s="440"/>
      <c r="C68" s="440"/>
      <c r="D68" s="440"/>
      <c r="E68" s="440"/>
      <c r="F68" s="18"/>
      <c r="G68" s="66"/>
      <c r="H68" s="67"/>
      <c r="I68" s="68"/>
    </row>
    <row r="69" spans="1:12" ht="15" thickBot="1" x14ac:dyDescent="0.35">
      <c r="A69" s="439"/>
      <c r="B69" s="440"/>
      <c r="C69" s="440"/>
      <c r="D69" s="440"/>
      <c r="E69" s="440"/>
      <c r="F69" s="18"/>
      <c r="G69" s="389" t="s">
        <v>66</v>
      </c>
      <c r="H69" s="390"/>
      <c r="I69" s="77">
        <f>I67+I68</f>
        <v>4915</v>
      </c>
    </row>
    <row r="70" spans="1:12" ht="15.6" thickTop="1" thickBot="1" x14ac:dyDescent="0.35">
      <c r="A70" s="69"/>
      <c r="B70" s="70"/>
      <c r="C70" s="446"/>
      <c r="D70" s="447"/>
      <c r="E70" s="447"/>
      <c r="F70" s="447"/>
      <c r="G70" s="71"/>
      <c r="H70" s="71"/>
      <c r="I70" s="72"/>
    </row>
    <row r="72" spans="1:12" x14ac:dyDescent="0.3">
      <c r="A72" s="15"/>
      <c r="B72" s="15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Q72"/>
  <sheetViews>
    <sheetView topLeftCell="A13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256</v>
      </c>
      <c r="I15" s="456"/>
    </row>
    <row r="16" spans="1:13" x14ac:dyDescent="0.3">
      <c r="A16" s="430" t="s">
        <v>537</v>
      </c>
      <c r="B16" s="431"/>
      <c r="C16" s="431"/>
      <c r="D16" s="431"/>
      <c r="E16" s="431"/>
      <c r="F16" s="431"/>
      <c r="G16" s="431"/>
      <c r="H16" s="431"/>
      <c r="I16" s="432"/>
    </row>
    <row r="17" spans="1:17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7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7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7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7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7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7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7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7" x14ac:dyDescent="0.3">
      <c r="A25" s="43">
        <v>1</v>
      </c>
      <c r="B25" s="404" t="s">
        <v>538</v>
      </c>
      <c r="C25" s="405"/>
      <c r="D25" s="405"/>
      <c r="E25" s="405"/>
      <c r="F25" s="406"/>
      <c r="G25" s="106">
        <v>2</v>
      </c>
      <c r="H25" s="121">
        <v>32.4</v>
      </c>
      <c r="I25" s="47">
        <f>H25*G25</f>
        <v>64.8</v>
      </c>
    </row>
    <row r="26" spans="1:17" x14ac:dyDescent="0.3">
      <c r="A26" s="43">
        <v>2</v>
      </c>
      <c r="B26" s="407" t="s">
        <v>539</v>
      </c>
      <c r="C26" s="408"/>
      <c r="D26" s="408"/>
      <c r="E26" s="408"/>
      <c r="F26" s="409"/>
      <c r="G26" s="106">
        <v>2</v>
      </c>
      <c r="H26" s="122">
        <v>13.41</v>
      </c>
      <c r="I26" s="47">
        <f>H26*G26</f>
        <v>26.82</v>
      </c>
    </row>
    <row r="27" spans="1:17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7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7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7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7" x14ac:dyDescent="0.3">
      <c r="A31" s="43"/>
      <c r="B31" s="457"/>
      <c r="C31" s="458"/>
      <c r="D31" s="458"/>
      <c r="E31" s="458"/>
      <c r="F31" s="458"/>
      <c r="G31" s="106"/>
      <c r="H31" s="122"/>
      <c r="I31" s="47"/>
      <c r="K31" s="149"/>
      <c r="L31" s="149"/>
      <c r="M31" s="149"/>
      <c r="N31" s="149"/>
      <c r="O31" s="149"/>
      <c r="P31" s="149"/>
      <c r="Q31" s="149"/>
    </row>
    <row r="32" spans="1:17" x14ac:dyDescent="0.3">
      <c r="A32" s="43"/>
      <c r="B32" s="457"/>
      <c r="C32" s="458"/>
      <c r="D32" s="458"/>
      <c r="E32" s="458"/>
      <c r="F32" s="458"/>
      <c r="G32" s="106"/>
      <c r="H32" s="122"/>
      <c r="I32" s="47"/>
      <c r="K32" s="149"/>
      <c r="L32" s="149"/>
      <c r="M32" s="149"/>
      <c r="N32" s="149"/>
      <c r="O32" s="149"/>
      <c r="P32" s="149"/>
      <c r="Q32" s="149"/>
    </row>
    <row r="33" spans="1:17" x14ac:dyDescent="0.3">
      <c r="A33" s="43"/>
      <c r="B33" s="457"/>
      <c r="C33" s="458"/>
      <c r="D33" s="458"/>
      <c r="E33" s="458"/>
      <c r="F33" s="458"/>
      <c r="G33" s="106"/>
      <c r="H33" s="122"/>
      <c r="I33" s="47"/>
      <c r="K33" s="149"/>
      <c r="L33" s="149"/>
      <c r="M33" s="149"/>
      <c r="N33" s="149"/>
      <c r="O33" s="149"/>
      <c r="P33" s="149"/>
      <c r="Q33" s="149"/>
    </row>
    <row r="34" spans="1:17" x14ac:dyDescent="0.3">
      <c r="A34" s="43"/>
      <c r="B34" s="457"/>
      <c r="C34" s="458"/>
      <c r="D34" s="458"/>
      <c r="E34" s="458"/>
      <c r="F34" s="458"/>
      <c r="G34" s="106"/>
      <c r="H34" s="122"/>
      <c r="I34" s="47"/>
      <c r="K34" s="149"/>
      <c r="L34" s="149"/>
      <c r="M34" s="149"/>
      <c r="N34" s="149"/>
      <c r="O34" s="149"/>
      <c r="P34" s="149"/>
      <c r="Q34" s="149"/>
    </row>
    <row r="35" spans="1:17" x14ac:dyDescent="0.3">
      <c r="A35" s="43"/>
      <c r="B35" s="457"/>
      <c r="C35" s="458"/>
      <c r="D35" s="458"/>
      <c r="E35" s="458"/>
      <c r="F35" s="458"/>
      <c r="G35" s="106"/>
      <c r="H35" s="122"/>
      <c r="I35" s="47"/>
      <c r="K35" s="149"/>
      <c r="L35" s="149"/>
      <c r="M35" s="149"/>
      <c r="N35" s="149"/>
      <c r="O35" s="149"/>
      <c r="P35" s="149"/>
      <c r="Q35" s="149"/>
    </row>
    <row r="36" spans="1:17" x14ac:dyDescent="0.3">
      <c r="A36" s="43"/>
      <c r="B36" s="457"/>
      <c r="C36" s="458"/>
      <c r="D36" s="458"/>
      <c r="E36" s="458"/>
      <c r="F36" s="458"/>
      <c r="G36" s="106"/>
      <c r="H36" s="122"/>
      <c r="I36" s="47"/>
      <c r="K36" s="149"/>
      <c r="L36" s="149"/>
      <c r="M36" s="149"/>
      <c r="N36" s="149"/>
      <c r="O36" s="149"/>
      <c r="P36" s="149"/>
      <c r="Q36" s="149"/>
    </row>
    <row r="37" spans="1:17" x14ac:dyDescent="0.3">
      <c r="A37" s="43"/>
      <c r="B37" s="457"/>
      <c r="C37" s="458"/>
      <c r="D37" s="458"/>
      <c r="E37" s="458"/>
      <c r="F37" s="458"/>
      <c r="G37" s="106"/>
      <c r="H37" s="122"/>
      <c r="I37" s="47"/>
      <c r="K37" s="149"/>
      <c r="L37" s="149"/>
      <c r="M37" s="149"/>
      <c r="N37" s="149"/>
      <c r="O37" s="149"/>
      <c r="P37" s="149"/>
      <c r="Q37" s="149"/>
    </row>
    <row r="38" spans="1:17" x14ac:dyDescent="0.3">
      <c r="A38" s="43"/>
      <c r="B38" s="457"/>
      <c r="C38" s="458"/>
      <c r="D38" s="458"/>
      <c r="E38" s="458"/>
      <c r="F38" s="458"/>
      <c r="G38" s="106"/>
      <c r="H38" s="122"/>
      <c r="I38" s="47"/>
      <c r="K38" s="149"/>
      <c r="L38" s="149"/>
      <c r="M38" s="149"/>
      <c r="N38" s="149"/>
      <c r="O38" s="149"/>
      <c r="P38" s="149"/>
      <c r="Q38" s="149"/>
    </row>
    <row r="39" spans="1:17" x14ac:dyDescent="0.3">
      <c r="A39" s="43"/>
      <c r="B39" s="457"/>
      <c r="C39" s="458"/>
      <c r="D39" s="458"/>
      <c r="E39" s="458"/>
      <c r="F39" s="458"/>
      <c r="G39" s="106"/>
      <c r="H39" s="122"/>
      <c r="I39" s="47"/>
      <c r="K39" s="149"/>
      <c r="L39" s="149"/>
      <c r="M39" s="149"/>
      <c r="N39" s="149"/>
      <c r="O39" s="149"/>
      <c r="P39" s="149"/>
      <c r="Q39" s="149"/>
    </row>
    <row r="40" spans="1:17" x14ac:dyDescent="0.3">
      <c r="A40" s="43"/>
      <c r="B40" s="457"/>
      <c r="C40" s="458"/>
      <c r="D40" s="458"/>
      <c r="E40" s="458"/>
      <c r="F40" s="458"/>
      <c r="G40" s="106"/>
      <c r="H40" s="122"/>
      <c r="I40" s="47"/>
      <c r="K40" s="149"/>
      <c r="L40" s="149"/>
      <c r="M40" s="149"/>
      <c r="N40" s="149"/>
      <c r="O40" s="149"/>
      <c r="P40" s="149"/>
      <c r="Q40" s="149"/>
    </row>
    <row r="41" spans="1:17" x14ac:dyDescent="0.3">
      <c r="A41" s="43"/>
      <c r="B41" s="457"/>
      <c r="C41" s="458"/>
      <c r="D41" s="458"/>
      <c r="E41" s="458"/>
      <c r="F41" s="458"/>
      <c r="G41" s="106"/>
      <c r="H41" s="122"/>
      <c r="I41" s="47"/>
      <c r="K41" s="149"/>
      <c r="L41" s="149"/>
      <c r="M41" s="149"/>
      <c r="N41" s="149"/>
      <c r="O41" s="149"/>
      <c r="P41" s="149"/>
      <c r="Q41" s="149"/>
    </row>
    <row r="42" spans="1:17" x14ac:dyDescent="0.3">
      <c r="A42" s="43"/>
      <c r="B42" s="457"/>
      <c r="C42" s="458"/>
      <c r="D42" s="458"/>
      <c r="E42" s="458"/>
      <c r="F42" s="458"/>
      <c r="G42" s="106"/>
      <c r="H42" s="122"/>
      <c r="I42" s="47"/>
      <c r="K42" s="149"/>
      <c r="L42" s="149"/>
      <c r="M42" s="149"/>
      <c r="N42" s="149"/>
      <c r="O42" s="149"/>
      <c r="P42" s="149"/>
      <c r="Q42" s="149"/>
    </row>
    <row r="43" spans="1:17" x14ac:dyDescent="0.3">
      <c r="A43" s="43"/>
      <c r="B43" s="457"/>
      <c r="C43" s="458"/>
      <c r="D43" s="458"/>
      <c r="E43" s="458"/>
      <c r="F43" s="458"/>
      <c r="G43" s="106"/>
      <c r="H43" s="122"/>
      <c r="I43" s="47"/>
      <c r="K43" s="149"/>
      <c r="L43" s="149"/>
      <c r="M43" s="149"/>
      <c r="N43" s="149"/>
      <c r="O43" s="149"/>
      <c r="P43" s="149"/>
      <c r="Q43" s="149"/>
    </row>
    <row r="44" spans="1:17" x14ac:dyDescent="0.3">
      <c r="A44" s="43"/>
      <c r="B44" s="457"/>
      <c r="C44" s="458"/>
      <c r="D44" s="458"/>
      <c r="E44" s="458"/>
      <c r="F44" s="458"/>
      <c r="G44" s="106"/>
      <c r="H44" s="122"/>
      <c r="I44" s="47"/>
      <c r="K44" s="149"/>
      <c r="L44" s="149"/>
      <c r="M44" s="149"/>
      <c r="N44" s="149"/>
      <c r="O44" s="149"/>
      <c r="P44" s="149"/>
      <c r="Q44" s="149"/>
    </row>
    <row r="45" spans="1:17" x14ac:dyDescent="0.3">
      <c r="A45" s="43"/>
      <c r="B45" s="457"/>
      <c r="C45" s="458"/>
      <c r="D45" s="458"/>
      <c r="E45" s="458"/>
      <c r="F45" s="458"/>
      <c r="G45" s="106"/>
      <c r="H45" s="107"/>
      <c r="I45" s="47"/>
      <c r="K45" s="149"/>
      <c r="L45" s="150"/>
      <c r="M45" s="149"/>
      <c r="N45" s="149"/>
      <c r="O45" s="149"/>
      <c r="P45" s="149"/>
      <c r="Q45" s="149"/>
    </row>
    <row r="46" spans="1:17" x14ac:dyDescent="0.3">
      <c r="A46" s="454" t="s">
        <v>112</v>
      </c>
      <c r="B46" s="391"/>
      <c r="C46" s="391"/>
      <c r="D46" s="391"/>
      <c r="E46" s="391"/>
      <c r="F46" s="391"/>
      <c r="G46" s="391"/>
      <c r="H46" s="392"/>
      <c r="I46" s="101">
        <f>SUM(I25:I45)</f>
        <v>91.62</v>
      </c>
      <c r="K46" s="149"/>
      <c r="L46" s="150"/>
      <c r="M46" s="149"/>
      <c r="N46" s="149"/>
      <c r="O46" s="149"/>
      <c r="P46" s="149"/>
      <c r="Q46" s="149"/>
    </row>
    <row r="47" spans="1:17" x14ac:dyDescent="0.3">
      <c r="A47" s="395" t="s">
        <v>113</v>
      </c>
      <c r="B47" s="391"/>
      <c r="C47" s="391"/>
      <c r="D47" s="391"/>
      <c r="E47" s="391"/>
      <c r="F47" s="391"/>
      <c r="G47" s="391"/>
      <c r="H47" s="392"/>
      <c r="I47" s="102">
        <f>ROUND((I46*0.15),2)</f>
        <v>13.74</v>
      </c>
      <c r="K47" s="149"/>
      <c r="L47" s="150"/>
      <c r="M47" s="149"/>
      <c r="N47" s="149"/>
      <c r="O47" s="149"/>
      <c r="P47" s="149"/>
      <c r="Q47" s="149"/>
    </row>
    <row r="48" spans="1:17" x14ac:dyDescent="0.3">
      <c r="A48" s="395" t="s">
        <v>114</v>
      </c>
      <c r="B48" s="391"/>
      <c r="C48" s="391"/>
      <c r="D48" s="391"/>
      <c r="E48" s="391"/>
      <c r="F48" s="391"/>
      <c r="G48" s="391"/>
      <c r="H48" s="392"/>
      <c r="I48" s="90">
        <f>I46+I47</f>
        <v>105.36</v>
      </c>
      <c r="K48" s="149"/>
      <c r="L48" s="149"/>
      <c r="M48" s="149"/>
      <c r="N48" s="149"/>
      <c r="O48" s="149"/>
      <c r="P48" s="149"/>
      <c r="Q48" s="149"/>
    </row>
    <row r="49" spans="1:17" x14ac:dyDescent="0.3">
      <c r="A49" s="401" t="s">
        <v>46</v>
      </c>
      <c r="B49" s="402"/>
      <c r="C49" s="402"/>
      <c r="D49" s="402"/>
      <c r="E49" s="402"/>
      <c r="F49" s="402"/>
      <c r="G49" s="402"/>
      <c r="H49" s="402"/>
      <c r="I49" s="403"/>
      <c r="K49" s="149"/>
      <c r="L49" s="149"/>
      <c r="M49" s="149"/>
      <c r="N49" s="149"/>
      <c r="O49" s="149"/>
      <c r="P49" s="149"/>
      <c r="Q49" s="149"/>
    </row>
    <row r="50" spans="1:17" x14ac:dyDescent="0.3">
      <c r="A50" s="38" t="s">
        <v>47</v>
      </c>
      <c r="B50" s="399" t="s">
        <v>48</v>
      </c>
      <c r="C50" s="445"/>
      <c r="D50" s="400"/>
      <c r="E50" s="399" t="s">
        <v>30</v>
      </c>
      <c r="F50" s="400"/>
      <c r="G50" s="40" t="s">
        <v>32</v>
      </c>
      <c r="H50" s="41" t="s">
        <v>33</v>
      </c>
      <c r="I50" s="42" t="s">
        <v>34</v>
      </c>
      <c r="K50" s="149"/>
      <c r="L50" s="149"/>
      <c r="M50" s="149"/>
      <c r="N50" s="149"/>
      <c r="O50" s="149"/>
      <c r="P50" s="149"/>
      <c r="Q50" s="149"/>
    </row>
    <row r="51" spans="1:17" x14ac:dyDescent="0.3">
      <c r="A51" s="43">
        <v>1</v>
      </c>
      <c r="B51" s="436" t="s">
        <v>49</v>
      </c>
      <c r="C51" s="437"/>
      <c r="D51" s="438"/>
      <c r="E51" s="424" t="s">
        <v>50</v>
      </c>
      <c r="F51" s="426"/>
      <c r="G51" s="75"/>
      <c r="H51" s="73">
        <v>450</v>
      </c>
      <c r="I51" s="50">
        <f>SUM(G51*H51)</f>
        <v>0</v>
      </c>
      <c r="K51" s="149"/>
      <c r="L51" s="149"/>
      <c r="M51" s="149"/>
      <c r="N51" s="149"/>
      <c r="O51" s="149"/>
      <c r="P51" s="149"/>
      <c r="Q51" s="149"/>
    </row>
    <row r="52" spans="1:17" x14ac:dyDescent="0.3">
      <c r="A52" s="43">
        <v>2</v>
      </c>
      <c r="B52" s="413" t="s">
        <v>51</v>
      </c>
      <c r="C52" s="414"/>
      <c r="D52" s="415"/>
      <c r="E52" s="393" t="s">
        <v>50</v>
      </c>
      <c r="F52" s="394"/>
      <c r="G52" s="44"/>
      <c r="H52" s="74">
        <v>350</v>
      </c>
      <c r="I52" s="47">
        <f t="shared" ref="I52:I56" si="0">SUM(G52*H52)</f>
        <v>0</v>
      </c>
      <c r="K52" s="149"/>
      <c r="L52" s="149"/>
      <c r="M52" s="149"/>
      <c r="N52" s="149"/>
      <c r="O52" s="149"/>
      <c r="P52" s="149"/>
      <c r="Q52" s="149"/>
    </row>
    <row r="53" spans="1:17" x14ac:dyDescent="0.3">
      <c r="A53" s="43">
        <v>3</v>
      </c>
      <c r="B53" s="413" t="s">
        <v>52</v>
      </c>
      <c r="C53" s="414"/>
      <c r="D53" s="415"/>
      <c r="E53" s="393" t="s">
        <v>50</v>
      </c>
      <c r="F53" s="394"/>
      <c r="G53" s="44">
        <v>2</v>
      </c>
      <c r="H53" s="74">
        <v>300</v>
      </c>
      <c r="I53" s="47">
        <f t="shared" si="0"/>
        <v>600</v>
      </c>
      <c r="K53" s="149"/>
      <c r="L53" s="149"/>
      <c r="M53" s="149"/>
      <c r="N53" s="149"/>
      <c r="O53" s="149"/>
      <c r="P53" s="149"/>
      <c r="Q53" s="149"/>
    </row>
    <row r="54" spans="1:17" x14ac:dyDescent="0.3">
      <c r="A54" s="43">
        <v>4</v>
      </c>
      <c r="B54" s="413" t="s">
        <v>53</v>
      </c>
      <c r="C54" s="414"/>
      <c r="D54" s="415"/>
      <c r="E54" s="393" t="s">
        <v>50</v>
      </c>
      <c r="F54" s="394"/>
      <c r="G54" s="44"/>
      <c r="H54" s="74">
        <v>200</v>
      </c>
      <c r="I54" s="47">
        <f t="shared" si="0"/>
        <v>0</v>
      </c>
      <c r="K54" s="149"/>
      <c r="L54" s="149"/>
      <c r="M54" s="149"/>
      <c r="N54" s="149"/>
      <c r="O54" s="149"/>
      <c r="P54" s="149"/>
      <c r="Q54" s="149"/>
    </row>
    <row r="55" spans="1:17" x14ac:dyDescent="0.3">
      <c r="A55" s="43">
        <v>5</v>
      </c>
      <c r="B55" s="413" t="s">
        <v>54</v>
      </c>
      <c r="C55" s="414"/>
      <c r="D55" s="415"/>
      <c r="E55" s="393" t="s">
        <v>50</v>
      </c>
      <c r="F55" s="394"/>
      <c r="G55" s="44">
        <v>2</v>
      </c>
      <c r="H55" s="76">
        <v>200</v>
      </c>
      <c r="I55" s="47">
        <f t="shared" si="0"/>
        <v>400</v>
      </c>
      <c r="K55" s="149"/>
      <c r="L55" s="149"/>
      <c r="M55" s="149"/>
      <c r="N55" s="149"/>
      <c r="O55" s="149"/>
      <c r="P55" s="149"/>
      <c r="Q55" s="149"/>
    </row>
    <row r="56" spans="1:17" x14ac:dyDescent="0.3">
      <c r="A56" s="43">
        <v>6</v>
      </c>
      <c r="B56" s="413" t="s">
        <v>277</v>
      </c>
      <c r="C56" s="414"/>
      <c r="D56" s="415"/>
      <c r="E56" s="393" t="s">
        <v>50</v>
      </c>
      <c r="F56" s="394"/>
      <c r="G56" s="44"/>
      <c r="H56" s="76">
        <v>140</v>
      </c>
      <c r="I56" s="47">
        <f t="shared" si="0"/>
        <v>0</v>
      </c>
      <c r="K56" s="149"/>
      <c r="L56" s="149"/>
      <c r="M56" s="149"/>
      <c r="N56" s="149"/>
      <c r="O56" s="149"/>
      <c r="P56" s="149"/>
      <c r="Q56" s="149"/>
    </row>
    <row r="57" spans="1:17" x14ac:dyDescent="0.3">
      <c r="A57" s="43"/>
      <c r="B57" s="413"/>
      <c r="C57" s="414"/>
      <c r="D57" s="415"/>
      <c r="E57" s="51"/>
      <c r="F57" s="18"/>
      <c r="G57" s="18"/>
      <c r="H57" s="34"/>
      <c r="I57" s="47"/>
    </row>
    <row r="58" spans="1:17" x14ac:dyDescent="0.3">
      <c r="A58" s="32"/>
      <c r="B58" s="413"/>
      <c r="C58" s="414"/>
      <c r="D58" s="415"/>
      <c r="F58" s="18"/>
      <c r="G58" s="18"/>
      <c r="H58" s="34"/>
      <c r="I58" s="47"/>
    </row>
    <row r="59" spans="1:17" x14ac:dyDescent="0.3">
      <c r="A59" s="52"/>
      <c r="B59" s="442"/>
      <c r="C59" s="443"/>
      <c r="D59" s="444"/>
      <c r="E59" s="20"/>
      <c r="F59" s="21"/>
      <c r="G59" s="18"/>
      <c r="H59" s="36"/>
      <c r="I59" s="47"/>
    </row>
    <row r="60" spans="1:17" x14ac:dyDescent="0.3">
      <c r="A60" s="395" t="s">
        <v>56</v>
      </c>
      <c r="B60" s="391"/>
      <c r="C60" s="391"/>
      <c r="D60" s="391"/>
      <c r="E60" s="391"/>
      <c r="F60" s="391"/>
      <c r="G60" s="391"/>
      <c r="H60" s="392"/>
      <c r="I60" s="58">
        <f>SUM(I51:I59)</f>
        <v>1000</v>
      </c>
    </row>
    <row r="61" spans="1:17" x14ac:dyDescent="0.3">
      <c r="A61" s="401" t="s">
        <v>57</v>
      </c>
      <c r="B61" s="402"/>
      <c r="C61" s="402"/>
      <c r="D61" s="402"/>
      <c r="E61" s="402"/>
      <c r="F61" s="402"/>
      <c r="G61" s="402"/>
      <c r="H61" s="402"/>
      <c r="I61" s="403"/>
    </row>
    <row r="62" spans="1:17" x14ac:dyDescent="0.3">
      <c r="A62" s="38" t="s">
        <v>58</v>
      </c>
      <c r="B62" s="399" t="s">
        <v>59</v>
      </c>
      <c r="C62" s="445"/>
      <c r="D62" s="400"/>
      <c r="E62" s="399" t="s">
        <v>60</v>
      </c>
      <c r="F62" s="400"/>
      <c r="G62" s="54" t="s">
        <v>61</v>
      </c>
      <c r="H62" s="54" t="s">
        <v>33</v>
      </c>
      <c r="I62" s="55" t="s">
        <v>34</v>
      </c>
    </row>
    <row r="63" spans="1:17" x14ac:dyDescent="0.3">
      <c r="A63" s="43">
        <v>1</v>
      </c>
      <c r="B63" s="404" t="s">
        <v>540</v>
      </c>
      <c r="C63" s="405"/>
      <c r="D63" s="406"/>
      <c r="E63" s="393">
        <v>1</v>
      </c>
      <c r="F63" s="394"/>
      <c r="G63" s="113">
        <v>35</v>
      </c>
      <c r="H63" s="56">
        <v>5</v>
      </c>
      <c r="I63" s="126">
        <f>H63*G63</f>
        <v>175</v>
      </c>
    </row>
    <row r="64" spans="1:17" x14ac:dyDescent="0.3">
      <c r="A64" s="57"/>
      <c r="B64" s="410"/>
      <c r="C64" s="411"/>
      <c r="D64" s="412"/>
      <c r="E64" s="427"/>
      <c r="F64" s="429"/>
      <c r="G64" s="44"/>
      <c r="H64" s="56"/>
      <c r="I64" s="126"/>
    </row>
    <row r="65" spans="1:12" x14ac:dyDescent="0.3">
      <c r="A65" s="395" t="s">
        <v>64</v>
      </c>
      <c r="B65" s="391"/>
      <c r="C65" s="391"/>
      <c r="D65" s="391"/>
      <c r="E65" s="391"/>
      <c r="F65" s="391"/>
      <c r="G65" s="391"/>
      <c r="H65" s="392"/>
      <c r="I65" s="58">
        <f>SUM(I63:I64)</f>
        <v>175</v>
      </c>
    </row>
    <row r="66" spans="1:12" x14ac:dyDescent="0.3">
      <c r="A66" s="59"/>
      <c r="B66" s="60"/>
      <c r="C66" s="60"/>
      <c r="D66" s="60"/>
      <c r="E66" s="60"/>
      <c r="F66" s="61"/>
      <c r="G66" s="62"/>
      <c r="H66" s="62"/>
      <c r="I66" s="63"/>
      <c r="L66" s="15"/>
    </row>
    <row r="67" spans="1:12" x14ac:dyDescent="0.3">
      <c r="A67" s="439"/>
      <c r="B67" s="440"/>
      <c r="C67" s="440"/>
      <c r="D67" s="440"/>
      <c r="E67" s="440"/>
      <c r="F67" s="64"/>
      <c r="G67" s="441" t="s">
        <v>65</v>
      </c>
      <c r="H67" s="440"/>
      <c r="I67" s="65">
        <f>I65+I60+I48</f>
        <v>1280.3599999999999</v>
      </c>
    </row>
    <row r="68" spans="1:12" x14ac:dyDescent="0.3">
      <c r="A68" s="439"/>
      <c r="B68" s="440"/>
      <c r="C68" s="440"/>
      <c r="D68" s="440"/>
      <c r="E68" s="440"/>
      <c r="F68" s="18"/>
      <c r="G68" s="66"/>
      <c r="H68" s="67"/>
      <c r="I68" s="68"/>
    </row>
    <row r="69" spans="1:12" ht="15" thickBot="1" x14ac:dyDescent="0.35">
      <c r="A69" s="439"/>
      <c r="B69" s="440"/>
      <c r="C69" s="440"/>
      <c r="D69" s="440"/>
      <c r="E69" s="440"/>
      <c r="F69" s="18"/>
      <c r="G69" s="389" t="s">
        <v>66</v>
      </c>
      <c r="H69" s="390"/>
      <c r="I69" s="77">
        <f>I67+I68</f>
        <v>1280.3599999999999</v>
      </c>
    </row>
    <row r="70" spans="1:12" ht="15.6" thickTop="1" thickBot="1" x14ac:dyDescent="0.35">
      <c r="A70" s="69"/>
      <c r="B70" s="70"/>
      <c r="C70" s="446"/>
      <c r="D70" s="447"/>
      <c r="E70" s="447"/>
      <c r="F70" s="447"/>
      <c r="G70" s="71"/>
      <c r="H70" s="71"/>
      <c r="I70" s="72"/>
    </row>
    <row r="72" spans="1:12" x14ac:dyDescent="0.3">
      <c r="A72" s="15"/>
      <c r="B72" s="15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T78"/>
  <sheetViews>
    <sheetView topLeftCell="A12" workbookViewId="0">
      <selection activeCell="M58" sqref="M58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>
        <v>96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506">
        <v>44409</v>
      </c>
      <c r="I10" s="507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508" t="s">
        <v>541</v>
      </c>
      <c r="I12" s="507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371</v>
      </c>
      <c r="I15" s="456"/>
    </row>
    <row r="16" spans="1:13" x14ac:dyDescent="0.3">
      <c r="A16" s="430" t="s">
        <v>542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/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/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152">
        <v>1</v>
      </c>
      <c r="B24" s="503" t="s">
        <v>543</v>
      </c>
      <c r="C24" s="504"/>
      <c r="D24" s="504"/>
      <c r="E24" s="504"/>
      <c r="F24" s="505"/>
      <c r="G24" s="154">
        <v>1</v>
      </c>
      <c r="H24" s="153">
        <v>925</v>
      </c>
      <c r="I24" s="47">
        <f>H24*G24</f>
        <v>925</v>
      </c>
    </row>
    <row r="25" spans="1:11" x14ac:dyDescent="0.3">
      <c r="A25" s="43">
        <v>2</v>
      </c>
      <c r="B25" s="500" t="s">
        <v>544</v>
      </c>
      <c r="C25" s="501"/>
      <c r="D25" s="501"/>
      <c r="E25" s="501"/>
      <c r="F25" s="502"/>
      <c r="G25" s="154">
        <v>1</v>
      </c>
      <c r="H25" s="153">
        <v>155</v>
      </c>
      <c r="I25" s="47">
        <f>H25*G25</f>
        <v>155</v>
      </c>
    </row>
    <row r="26" spans="1:11" x14ac:dyDescent="0.3">
      <c r="A26" s="43">
        <v>3</v>
      </c>
      <c r="B26" s="500" t="s">
        <v>545</v>
      </c>
      <c r="C26" s="501"/>
      <c r="D26" s="501"/>
      <c r="E26" s="501"/>
      <c r="F26" s="502"/>
      <c r="G26" s="154">
        <v>4</v>
      </c>
      <c r="H26" s="153">
        <v>155</v>
      </c>
      <c r="I26" s="47">
        <f t="shared" ref="I26:I36" si="0">H26*G26</f>
        <v>620</v>
      </c>
    </row>
    <row r="27" spans="1:11" x14ac:dyDescent="0.3">
      <c r="A27" s="43">
        <v>4</v>
      </c>
      <c r="B27" s="500" t="s">
        <v>546</v>
      </c>
      <c r="C27" s="501"/>
      <c r="D27" s="501"/>
      <c r="E27" s="501"/>
      <c r="F27" s="502"/>
      <c r="G27" s="154">
        <v>2</v>
      </c>
      <c r="H27" s="153">
        <v>210</v>
      </c>
      <c r="I27" s="47">
        <f t="shared" si="0"/>
        <v>420</v>
      </c>
    </row>
    <row r="28" spans="1:11" x14ac:dyDescent="0.3">
      <c r="A28" s="43">
        <v>5</v>
      </c>
      <c r="B28" s="500" t="s">
        <v>547</v>
      </c>
      <c r="C28" s="501"/>
      <c r="D28" s="501"/>
      <c r="E28" s="501"/>
      <c r="F28" s="502"/>
      <c r="G28" s="154">
        <v>2</v>
      </c>
      <c r="H28" s="153">
        <v>185</v>
      </c>
      <c r="I28" s="47">
        <f t="shared" si="0"/>
        <v>370</v>
      </c>
    </row>
    <row r="29" spans="1:11" x14ac:dyDescent="0.3">
      <c r="A29" s="43">
        <v>6</v>
      </c>
      <c r="B29" s="500" t="s">
        <v>548</v>
      </c>
      <c r="C29" s="501"/>
      <c r="D29" s="501"/>
      <c r="E29" s="501"/>
      <c r="F29" s="502"/>
      <c r="G29" s="154">
        <v>4</v>
      </c>
      <c r="H29" s="153">
        <v>165</v>
      </c>
      <c r="I29" s="47">
        <f t="shared" si="0"/>
        <v>660</v>
      </c>
    </row>
    <row r="30" spans="1:11" x14ac:dyDescent="0.3">
      <c r="A30" s="43">
        <v>7</v>
      </c>
      <c r="B30" s="500" t="s">
        <v>549</v>
      </c>
      <c r="C30" s="501"/>
      <c r="D30" s="501"/>
      <c r="E30" s="501"/>
      <c r="F30" s="502"/>
      <c r="G30" s="154">
        <v>2</v>
      </c>
      <c r="H30" s="153">
        <v>155</v>
      </c>
      <c r="I30" s="47">
        <f t="shared" si="0"/>
        <v>310</v>
      </c>
    </row>
    <row r="31" spans="1:11" x14ac:dyDescent="0.3">
      <c r="A31" s="43">
        <v>8</v>
      </c>
      <c r="B31" s="500" t="s">
        <v>550</v>
      </c>
      <c r="C31" s="501"/>
      <c r="D31" s="501"/>
      <c r="E31" s="501"/>
      <c r="F31" s="502"/>
      <c r="G31" s="154">
        <v>1</v>
      </c>
      <c r="H31" s="153">
        <v>155</v>
      </c>
      <c r="I31" s="47">
        <f t="shared" si="0"/>
        <v>155</v>
      </c>
    </row>
    <row r="32" spans="1:11" x14ac:dyDescent="0.3">
      <c r="A32" s="43">
        <v>9</v>
      </c>
      <c r="B32" s="500" t="s">
        <v>551</v>
      </c>
      <c r="C32" s="501"/>
      <c r="D32" s="501"/>
      <c r="E32" s="501"/>
      <c r="F32" s="502"/>
      <c r="G32" s="154">
        <v>4</v>
      </c>
      <c r="H32" s="153">
        <v>395</v>
      </c>
      <c r="I32" s="47">
        <f t="shared" si="0"/>
        <v>1580</v>
      </c>
    </row>
    <row r="33" spans="1:18" x14ac:dyDescent="0.3">
      <c r="A33" s="43">
        <v>10</v>
      </c>
      <c r="B33" s="500" t="s">
        <v>552</v>
      </c>
      <c r="C33" s="501"/>
      <c r="D33" s="501"/>
      <c r="E33" s="501"/>
      <c r="F33" s="502"/>
      <c r="G33" s="154">
        <v>2</v>
      </c>
      <c r="H33" s="153">
        <v>845</v>
      </c>
      <c r="I33" s="47">
        <f t="shared" si="0"/>
        <v>1690</v>
      </c>
    </row>
    <row r="34" spans="1:18" x14ac:dyDescent="0.3">
      <c r="A34" s="43">
        <v>11</v>
      </c>
      <c r="B34" s="500" t="s">
        <v>553</v>
      </c>
      <c r="C34" s="501"/>
      <c r="D34" s="501"/>
      <c r="E34" s="501"/>
      <c r="F34" s="502"/>
      <c r="G34" s="154">
        <v>2</v>
      </c>
      <c r="H34" s="153">
        <v>285</v>
      </c>
      <c r="I34" s="47">
        <f t="shared" si="0"/>
        <v>570</v>
      </c>
    </row>
    <row r="35" spans="1:18" x14ac:dyDescent="0.3">
      <c r="A35" s="43">
        <v>12</v>
      </c>
      <c r="B35" s="500" t="s">
        <v>554</v>
      </c>
      <c r="C35" s="501"/>
      <c r="D35" s="501"/>
      <c r="E35" s="501"/>
      <c r="F35" s="502"/>
      <c r="G35" s="154">
        <v>6</v>
      </c>
      <c r="H35" s="153">
        <v>235</v>
      </c>
      <c r="I35" s="47">
        <f t="shared" si="0"/>
        <v>1410</v>
      </c>
    </row>
    <row r="36" spans="1:18" x14ac:dyDescent="0.3">
      <c r="A36" s="43">
        <v>13</v>
      </c>
      <c r="B36" s="500" t="s">
        <v>555</v>
      </c>
      <c r="C36" s="501"/>
      <c r="D36" s="501"/>
      <c r="E36" s="501"/>
      <c r="F36" s="502"/>
      <c r="G36" s="154">
        <v>24</v>
      </c>
      <c r="H36" s="153">
        <v>101</v>
      </c>
      <c r="I36" s="47">
        <f t="shared" si="0"/>
        <v>2424</v>
      </c>
    </row>
    <row r="37" spans="1:18" x14ac:dyDescent="0.3">
      <c r="A37" s="43">
        <v>14</v>
      </c>
      <c r="B37" s="500" t="s">
        <v>556</v>
      </c>
      <c r="C37" s="501"/>
      <c r="D37" s="501"/>
      <c r="E37" s="501"/>
      <c r="F37" s="502"/>
      <c r="G37" s="154">
        <v>24</v>
      </c>
      <c r="H37" s="153">
        <v>75</v>
      </c>
      <c r="I37" s="47">
        <f>H37*G37</f>
        <v>1800</v>
      </c>
      <c r="O37" t="s">
        <v>23</v>
      </c>
      <c r="R37" t="s">
        <v>23</v>
      </c>
    </row>
    <row r="38" spans="1:18" x14ac:dyDescent="0.3">
      <c r="A38" s="43">
        <v>15</v>
      </c>
      <c r="B38" s="500" t="s">
        <v>557</v>
      </c>
      <c r="C38" s="501"/>
      <c r="D38" s="501"/>
      <c r="E38" s="501"/>
      <c r="F38" s="502"/>
      <c r="G38" s="154">
        <v>1</v>
      </c>
      <c r="H38" s="153">
        <v>983.4</v>
      </c>
      <c r="I38" s="47">
        <f>H38*G38</f>
        <v>983.4</v>
      </c>
    </row>
    <row r="39" spans="1:18" x14ac:dyDescent="0.3">
      <c r="A39" s="43"/>
      <c r="B39" s="457"/>
      <c r="C39" s="458"/>
      <c r="D39" s="458"/>
      <c r="E39" s="458"/>
      <c r="F39" s="458"/>
      <c r="G39" s="106"/>
      <c r="H39" s="107"/>
      <c r="I39" s="47"/>
    </row>
    <row r="40" spans="1:18" x14ac:dyDescent="0.3">
      <c r="A40" s="454" t="s">
        <v>112</v>
      </c>
      <c r="B40" s="391"/>
      <c r="C40" s="391"/>
      <c r="D40" s="391"/>
      <c r="E40" s="391"/>
      <c r="F40" s="391"/>
      <c r="G40" s="391"/>
      <c r="H40" s="392"/>
      <c r="I40" s="101">
        <f>SUM(I24:I39)</f>
        <v>14072.4</v>
      </c>
    </row>
    <row r="41" spans="1:18" x14ac:dyDescent="0.3">
      <c r="A41" s="395" t="s">
        <v>113</v>
      </c>
      <c r="B41" s="391"/>
      <c r="C41" s="391"/>
      <c r="D41" s="391"/>
      <c r="E41" s="391"/>
      <c r="F41" s="391"/>
      <c r="G41" s="391"/>
      <c r="H41" s="392"/>
      <c r="I41" s="102">
        <f>ROUND((I40*0.15),2)</f>
        <v>2110.86</v>
      </c>
    </row>
    <row r="42" spans="1:18" x14ac:dyDescent="0.3">
      <c r="A42" s="395" t="s">
        <v>114</v>
      </c>
      <c r="B42" s="391"/>
      <c r="C42" s="391"/>
      <c r="D42" s="391"/>
      <c r="E42" s="391"/>
      <c r="F42" s="391"/>
      <c r="G42" s="391"/>
      <c r="H42" s="392"/>
      <c r="I42" s="90">
        <f>I40+I41</f>
        <v>16183.26</v>
      </c>
    </row>
    <row r="43" spans="1:18" x14ac:dyDescent="0.3">
      <c r="A43" s="401" t="s">
        <v>46</v>
      </c>
      <c r="B43" s="402"/>
      <c r="C43" s="402"/>
      <c r="D43" s="402"/>
      <c r="E43" s="402"/>
      <c r="F43" s="402"/>
      <c r="G43" s="402"/>
      <c r="H43" s="402"/>
      <c r="I43" s="403"/>
    </row>
    <row r="44" spans="1:18" x14ac:dyDescent="0.3">
      <c r="A44" s="38" t="s">
        <v>47</v>
      </c>
      <c r="B44" s="417" t="s">
        <v>48</v>
      </c>
      <c r="C44" s="431"/>
      <c r="D44" s="418"/>
      <c r="E44" s="399" t="s">
        <v>30</v>
      </c>
      <c r="F44" s="400"/>
      <c r="G44" s="40" t="s">
        <v>32</v>
      </c>
      <c r="H44" s="41" t="s">
        <v>33</v>
      </c>
      <c r="I44" s="42" t="s">
        <v>34</v>
      </c>
    </row>
    <row r="45" spans="1:18" x14ac:dyDescent="0.3">
      <c r="A45" s="43">
        <v>1</v>
      </c>
      <c r="B45" s="436" t="s">
        <v>49</v>
      </c>
      <c r="C45" s="437"/>
      <c r="D45" s="438"/>
      <c r="E45" s="424" t="s">
        <v>50</v>
      </c>
      <c r="F45" s="426"/>
      <c r="G45" s="75">
        <v>10</v>
      </c>
      <c r="H45" s="73">
        <v>450</v>
      </c>
      <c r="I45" s="50">
        <f>SUM(G45*H45)</f>
        <v>4500</v>
      </c>
    </row>
    <row r="46" spans="1:18" x14ac:dyDescent="0.3">
      <c r="A46" s="43">
        <v>2</v>
      </c>
      <c r="B46" s="413" t="s">
        <v>51</v>
      </c>
      <c r="C46" s="414"/>
      <c r="D46" s="415"/>
      <c r="E46" s="393" t="s">
        <v>50</v>
      </c>
      <c r="F46" s="394"/>
      <c r="G46" s="44"/>
      <c r="H46" s="74">
        <v>350</v>
      </c>
      <c r="I46" s="47">
        <f t="shared" ref="I46:I50" si="1">SUM(G46*H46)</f>
        <v>0</v>
      </c>
    </row>
    <row r="47" spans="1:18" x14ac:dyDescent="0.3">
      <c r="A47" s="43">
        <v>3</v>
      </c>
      <c r="B47" s="413" t="s">
        <v>52</v>
      </c>
      <c r="C47" s="414"/>
      <c r="D47" s="415"/>
      <c r="E47" s="393" t="s">
        <v>50</v>
      </c>
      <c r="F47" s="394"/>
      <c r="G47" s="44"/>
      <c r="H47" s="74">
        <v>300</v>
      </c>
      <c r="I47" s="47">
        <f t="shared" si="1"/>
        <v>0</v>
      </c>
    </row>
    <row r="48" spans="1:18" x14ac:dyDescent="0.3">
      <c r="A48" s="43">
        <v>4</v>
      </c>
      <c r="B48" s="413" t="s">
        <v>53</v>
      </c>
      <c r="C48" s="414"/>
      <c r="D48" s="415"/>
      <c r="E48" s="393" t="s">
        <v>50</v>
      </c>
      <c r="F48" s="394"/>
      <c r="G48" s="44"/>
      <c r="H48" s="74">
        <v>200</v>
      </c>
      <c r="I48" s="47">
        <f t="shared" si="1"/>
        <v>0</v>
      </c>
    </row>
    <row r="49" spans="1:20" x14ac:dyDescent="0.3">
      <c r="A49" s="43">
        <v>5</v>
      </c>
      <c r="B49" s="413" t="s">
        <v>54</v>
      </c>
      <c r="C49" s="414"/>
      <c r="D49" s="415"/>
      <c r="E49" s="393" t="s">
        <v>50</v>
      </c>
      <c r="F49" s="394"/>
      <c r="G49" s="44">
        <v>10</v>
      </c>
      <c r="H49" s="76">
        <v>200</v>
      </c>
      <c r="I49" s="47">
        <f t="shared" si="1"/>
        <v>2000</v>
      </c>
      <c r="T49" s="158"/>
    </row>
    <row r="50" spans="1:20" x14ac:dyDescent="0.3">
      <c r="A50" s="57">
        <v>6</v>
      </c>
      <c r="B50" s="442" t="s">
        <v>277</v>
      </c>
      <c r="C50" s="443"/>
      <c r="D50" s="444"/>
      <c r="E50" s="427" t="s">
        <v>50</v>
      </c>
      <c r="F50" s="429"/>
      <c r="G50" s="157"/>
      <c r="H50" s="156">
        <v>140</v>
      </c>
      <c r="I50" s="155">
        <f t="shared" si="1"/>
        <v>0</v>
      </c>
    </row>
    <row r="51" spans="1:20" x14ac:dyDescent="0.3">
      <c r="A51" s="43"/>
      <c r="B51" s="417" t="s">
        <v>558</v>
      </c>
      <c r="C51" s="431"/>
      <c r="D51" s="431"/>
      <c r="E51" s="431"/>
      <c r="F51" s="431"/>
      <c r="G51" s="431"/>
      <c r="H51" s="418"/>
      <c r="I51" s="47">
        <f>SUM(I45:I50)</f>
        <v>6500</v>
      </c>
    </row>
    <row r="52" spans="1:20" x14ac:dyDescent="0.3">
      <c r="A52" s="43">
        <v>1</v>
      </c>
      <c r="B52" s="436" t="s">
        <v>49</v>
      </c>
      <c r="C52" s="437"/>
      <c r="D52" s="438"/>
      <c r="E52" s="424" t="s">
        <v>50</v>
      </c>
      <c r="F52" s="426"/>
      <c r="G52" s="75"/>
      <c r="H52" s="73">
        <v>675</v>
      </c>
      <c r="I52" s="50">
        <f>SUM(G52*H52)</f>
        <v>0</v>
      </c>
    </row>
    <row r="53" spans="1:20" x14ac:dyDescent="0.3">
      <c r="A53" s="43">
        <v>2</v>
      </c>
      <c r="B53" s="413" t="s">
        <v>51</v>
      </c>
      <c r="C53" s="414"/>
      <c r="D53" s="415"/>
      <c r="E53" s="393" t="s">
        <v>50</v>
      </c>
      <c r="F53" s="394"/>
      <c r="G53" s="44"/>
      <c r="H53" s="74">
        <v>525</v>
      </c>
      <c r="I53" s="47">
        <f t="shared" ref="I53:I57" si="2">SUM(G53*H53)</f>
        <v>0</v>
      </c>
    </row>
    <row r="54" spans="1:20" x14ac:dyDescent="0.3">
      <c r="A54" s="43">
        <v>3</v>
      </c>
      <c r="B54" s="413" t="s">
        <v>52</v>
      </c>
      <c r="C54" s="414"/>
      <c r="D54" s="415"/>
      <c r="E54" s="393" t="s">
        <v>50</v>
      </c>
      <c r="F54" s="394"/>
      <c r="G54" s="44"/>
      <c r="H54" s="74">
        <v>450</v>
      </c>
      <c r="I54" s="47">
        <f t="shared" si="2"/>
        <v>0</v>
      </c>
    </row>
    <row r="55" spans="1:20" x14ac:dyDescent="0.3">
      <c r="A55" s="43">
        <v>4</v>
      </c>
      <c r="B55" s="413" t="s">
        <v>53</v>
      </c>
      <c r="C55" s="414"/>
      <c r="D55" s="415"/>
      <c r="E55" s="393" t="s">
        <v>50</v>
      </c>
      <c r="F55" s="394"/>
      <c r="G55" s="44"/>
      <c r="H55" s="74">
        <v>300</v>
      </c>
      <c r="I55" s="47">
        <f t="shared" si="2"/>
        <v>0</v>
      </c>
    </row>
    <row r="56" spans="1:20" x14ac:dyDescent="0.3">
      <c r="A56" s="43">
        <v>5</v>
      </c>
      <c r="B56" s="413" t="s">
        <v>54</v>
      </c>
      <c r="C56" s="414"/>
      <c r="D56" s="415"/>
      <c r="E56" s="393" t="s">
        <v>50</v>
      </c>
      <c r="F56" s="394"/>
      <c r="G56" s="44"/>
      <c r="H56" s="76">
        <v>300</v>
      </c>
      <c r="I56" s="47">
        <f t="shared" si="2"/>
        <v>0</v>
      </c>
    </row>
    <row r="57" spans="1:20" x14ac:dyDescent="0.3">
      <c r="A57" s="57">
        <v>6</v>
      </c>
      <c r="B57" s="442" t="s">
        <v>293</v>
      </c>
      <c r="C57" s="443"/>
      <c r="D57" s="444"/>
      <c r="E57" s="427" t="s">
        <v>50</v>
      </c>
      <c r="F57" s="429"/>
      <c r="G57" s="157"/>
      <c r="H57" s="156">
        <v>210</v>
      </c>
      <c r="I57" s="155">
        <f t="shared" si="2"/>
        <v>0</v>
      </c>
    </row>
    <row r="58" spans="1:20" x14ac:dyDescent="0.3">
      <c r="A58" s="43"/>
      <c r="B58" s="417" t="s">
        <v>559</v>
      </c>
      <c r="C58" s="431"/>
      <c r="D58" s="431"/>
      <c r="E58" s="431"/>
      <c r="F58" s="431"/>
      <c r="G58" s="431"/>
      <c r="H58" s="418"/>
      <c r="I58" s="47">
        <f>SUM(I52:I57)</f>
        <v>0</v>
      </c>
    </row>
    <row r="59" spans="1:20" x14ac:dyDescent="0.3">
      <c r="A59" s="43">
        <v>1</v>
      </c>
      <c r="B59" s="436" t="s">
        <v>49</v>
      </c>
      <c r="C59" s="437"/>
      <c r="D59" s="438"/>
      <c r="E59" s="424" t="s">
        <v>50</v>
      </c>
      <c r="F59" s="426"/>
      <c r="G59" s="75"/>
      <c r="H59" s="73">
        <v>900</v>
      </c>
      <c r="I59" s="50">
        <f>SUM(G59*H59)</f>
        <v>0</v>
      </c>
    </row>
    <row r="60" spans="1:20" x14ac:dyDescent="0.3">
      <c r="A60" s="43">
        <v>2</v>
      </c>
      <c r="B60" s="413" t="s">
        <v>51</v>
      </c>
      <c r="C60" s="414"/>
      <c r="D60" s="415"/>
      <c r="E60" s="393" t="s">
        <v>50</v>
      </c>
      <c r="F60" s="394"/>
      <c r="G60" s="44"/>
      <c r="H60" s="74">
        <v>700</v>
      </c>
      <c r="I60" s="47">
        <f t="shared" ref="I60:I64" si="3">SUM(G60*H60)</f>
        <v>0</v>
      </c>
    </row>
    <row r="61" spans="1:20" x14ac:dyDescent="0.3">
      <c r="A61" s="43">
        <v>3</v>
      </c>
      <c r="B61" s="413" t="s">
        <v>52</v>
      </c>
      <c r="C61" s="414"/>
      <c r="D61" s="415"/>
      <c r="E61" s="393" t="s">
        <v>50</v>
      </c>
      <c r="F61" s="394"/>
      <c r="G61" s="44"/>
      <c r="H61" s="74">
        <v>600</v>
      </c>
      <c r="I61" s="47">
        <f t="shared" si="3"/>
        <v>0</v>
      </c>
    </row>
    <row r="62" spans="1:20" x14ac:dyDescent="0.3">
      <c r="A62" s="43">
        <v>4</v>
      </c>
      <c r="B62" s="413" t="s">
        <v>53</v>
      </c>
      <c r="C62" s="414"/>
      <c r="D62" s="415"/>
      <c r="E62" s="393" t="s">
        <v>50</v>
      </c>
      <c r="F62" s="394"/>
      <c r="G62" s="44"/>
      <c r="H62" s="74">
        <v>400</v>
      </c>
      <c r="I62" s="47">
        <f t="shared" si="3"/>
        <v>0</v>
      </c>
    </row>
    <row r="63" spans="1:20" x14ac:dyDescent="0.3">
      <c r="A63" s="43">
        <v>5</v>
      </c>
      <c r="B63" s="413" t="s">
        <v>54</v>
      </c>
      <c r="C63" s="414"/>
      <c r="D63" s="415"/>
      <c r="E63" s="393" t="s">
        <v>50</v>
      </c>
      <c r="F63" s="394"/>
      <c r="G63" s="44"/>
      <c r="H63" s="76">
        <v>400</v>
      </c>
      <c r="I63" s="47">
        <f t="shared" si="3"/>
        <v>0</v>
      </c>
    </row>
    <row r="64" spans="1:20" x14ac:dyDescent="0.3">
      <c r="A64" s="57">
        <v>6</v>
      </c>
      <c r="B64" s="442" t="s">
        <v>293</v>
      </c>
      <c r="C64" s="443"/>
      <c r="D64" s="444"/>
      <c r="E64" s="427" t="s">
        <v>50</v>
      </c>
      <c r="F64" s="429"/>
      <c r="G64" s="157"/>
      <c r="H64" s="156">
        <v>280</v>
      </c>
      <c r="I64" s="155">
        <f t="shared" si="3"/>
        <v>0</v>
      </c>
    </row>
    <row r="65" spans="1:9" x14ac:dyDescent="0.3">
      <c r="A65" s="52"/>
      <c r="B65" s="399"/>
      <c r="C65" s="445"/>
      <c r="D65" s="445"/>
      <c r="E65" s="445"/>
      <c r="F65" s="445"/>
      <c r="G65" s="400"/>
      <c r="H65" s="36"/>
      <c r="I65" s="47">
        <f>SUM(I59:I64)</f>
        <v>0</v>
      </c>
    </row>
    <row r="66" spans="1:9" x14ac:dyDescent="0.3">
      <c r="A66" s="395" t="s">
        <v>56</v>
      </c>
      <c r="B66" s="391"/>
      <c r="C66" s="391"/>
      <c r="D66" s="391"/>
      <c r="E66" s="391"/>
      <c r="F66" s="391"/>
      <c r="G66" s="391"/>
      <c r="H66" s="392"/>
      <c r="I66" s="58"/>
    </row>
    <row r="67" spans="1:9" x14ac:dyDescent="0.3">
      <c r="A67" s="401" t="s">
        <v>57</v>
      </c>
      <c r="B67" s="402"/>
      <c r="C67" s="402"/>
      <c r="D67" s="402"/>
      <c r="E67" s="402"/>
      <c r="F67" s="402"/>
      <c r="G67" s="402"/>
      <c r="H67" s="402"/>
      <c r="I67" s="403"/>
    </row>
    <row r="68" spans="1:9" x14ac:dyDescent="0.3">
      <c r="A68" s="38" t="s">
        <v>58</v>
      </c>
      <c r="B68" s="399" t="s">
        <v>59</v>
      </c>
      <c r="C68" s="445"/>
      <c r="D68" s="400"/>
      <c r="E68" s="399" t="s">
        <v>60</v>
      </c>
      <c r="F68" s="400"/>
      <c r="G68" s="54" t="s">
        <v>61</v>
      </c>
      <c r="H68" s="54" t="s">
        <v>33</v>
      </c>
      <c r="I68" s="55" t="s">
        <v>34</v>
      </c>
    </row>
    <row r="69" spans="1:9" x14ac:dyDescent="0.3">
      <c r="A69" s="43">
        <v>1</v>
      </c>
      <c r="B69" s="404" t="s">
        <v>529</v>
      </c>
      <c r="C69" s="405"/>
      <c r="D69" s="406"/>
      <c r="E69" s="393">
        <v>3</v>
      </c>
      <c r="F69" s="394"/>
      <c r="G69" s="113">
        <v>250.8</v>
      </c>
      <c r="H69" s="56">
        <v>5</v>
      </c>
      <c r="I69" s="126">
        <f>H69*G69</f>
        <v>1254</v>
      </c>
    </row>
    <row r="70" spans="1:9" x14ac:dyDescent="0.3">
      <c r="A70" s="57"/>
      <c r="B70" s="410"/>
      <c r="C70" s="411"/>
      <c r="D70" s="412"/>
      <c r="E70" s="427"/>
      <c r="F70" s="429"/>
      <c r="G70" s="44"/>
      <c r="H70" s="56"/>
      <c r="I70" s="126"/>
    </row>
    <row r="71" spans="1:9" x14ac:dyDescent="0.3">
      <c r="A71" s="395" t="s">
        <v>64</v>
      </c>
      <c r="B71" s="391"/>
      <c r="C71" s="391"/>
      <c r="D71" s="391"/>
      <c r="E71" s="391"/>
      <c r="F71" s="391"/>
      <c r="G71" s="391"/>
      <c r="H71" s="392"/>
      <c r="I71" s="58">
        <f>SUM(I69:I70)</f>
        <v>1254</v>
      </c>
    </row>
    <row r="72" spans="1:9" x14ac:dyDescent="0.3">
      <c r="A72" s="59"/>
      <c r="B72" s="60"/>
      <c r="C72" s="60"/>
      <c r="D72" s="60"/>
      <c r="E72" s="60"/>
      <c r="F72" s="61"/>
      <c r="G72" s="62"/>
      <c r="H72" s="62"/>
      <c r="I72" s="63"/>
    </row>
    <row r="73" spans="1:9" x14ac:dyDescent="0.3">
      <c r="A73" s="439"/>
      <c r="B73" s="440"/>
      <c r="C73" s="440"/>
      <c r="D73" s="440"/>
      <c r="E73" s="440"/>
      <c r="F73" s="64"/>
      <c r="G73" s="441" t="s">
        <v>65</v>
      </c>
      <c r="H73" s="440"/>
      <c r="I73" s="65">
        <f>I71+I65+I58+I51+I42+I21</f>
        <v>23937.260000000002</v>
      </c>
    </row>
    <row r="74" spans="1:9" x14ac:dyDescent="0.3">
      <c r="A74" s="439"/>
      <c r="B74" s="440"/>
      <c r="C74" s="440"/>
      <c r="D74" s="440"/>
      <c r="E74" s="440"/>
      <c r="F74" s="18"/>
      <c r="G74" s="66"/>
      <c r="H74" s="67"/>
      <c r="I74" s="68"/>
    </row>
    <row r="75" spans="1:9" ht="15" thickBot="1" x14ac:dyDescent="0.35">
      <c r="A75" s="439"/>
      <c r="B75" s="440"/>
      <c r="C75" s="440"/>
      <c r="D75" s="440"/>
      <c r="E75" s="440"/>
      <c r="F75" s="18"/>
      <c r="G75" s="389" t="s">
        <v>66</v>
      </c>
      <c r="H75" s="390"/>
      <c r="I75" s="77">
        <f>I73+I74</f>
        <v>23937.260000000002</v>
      </c>
    </row>
    <row r="76" spans="1:9" ht="15.6" thickTop="1" thickBot="1" x14ac:dyDescent="0.35">
      <c r="A76" s="69"/>
      <c r="B76" s="70"/>
      <c r="C76" s="446"/>
      <c r="D76" s="447"/>
      <c r="E76" s="447"/>
      <c r="F76" s="447"/>
      <c r="G76" s="71"/>
      <c r="H76" s="71"/>
      <c r="I76" s="72"/>
    </row>
    <row r="78" spans="1:9" x14ac:dyDescent="0.3">
      <c r="A78" s="15"/>
      <c r="B78" s="15"/>
    </row>
  </sheetData>
  <mergeCells count="101">
    <mergeCell ref="E62:F62"/>
    <mergeCell ref="B63:D63"/>
    <mergeCell ref="E63:F63"/>
    <mergeCell ref="B64:D64"/>
    <mergeCell ref="E64:F64"/>
    <mergeCell ref="B59:D59"/>
    <mergeCell ref="E59:F59"/>
    <mergeCell ref="B60:D60"/>
    <mergeCell ref="E60:F60"/>
    <mergeCell ref="B61:D61"/>
    <mergeCell ref="E61:F61"/>
    <mergeCell ref="F11:G11"/>
    <mergeCell ref="H11:I11"/>
    <mergeCell ref="B52:D52"/>
    <mergeCell ref="E52:F52"/>
    <mergeCell ref="B53:D53"/>
    <mergeCell ref="E53:F53"/>
    <mergeCell ref="A9:E9"/>
    <mergeCell ref="F9:G9"/>
    <mergeCell ref="H9:I9"/>
    <mergeCell ref="F10:G10"/>
    <mergeCell ref="H10:I10"/>
    <mergeCell ref="B20:D20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32:F32"/>
    <mergeCell ref="A21:H21"/>
    <mergeCell ref="A22:I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9:F39"/>
    <mergeCell ref="B33:F33"/>
    <mergeCell ref="B34:F34"/>
    <mergeCell ref="B35:F35"/>
    <mergeCell ref="B36:F36"/>
    <mergeCell ref="B37:F37"/>
    <mergeCell ref="B38:F38"/>
    <mergeCell ref="A40:H40"/>
    <mergeCell ref="A41:H41"/>
    <mergeCell ref="A42:H42"/>
    <mergeCell ref="A43:I43"/>
    <mergeCell ref="B44:D44"/>
    <mergeCell ref="E44:F44"/>
    <mergeCell ref="B45:D45"/>
    <mergeCell ref="E45:F45"/>
    <mergeCell ref="B46:D46"/>
    <mergeCell ref="E46:F46"/>
    <mergeCell ref="B47:D47"/>
    <mergeCell ref="E47:F47"/>
    <mergeCell ref="B68:D68"/>
    <mergeCell ref="E68:F68"/>
    <mergeCell ref="B48:D48"/>
    <mergeCell ref="E48:F48"/>
    <mergeCell ref="B49:D49"/>
    <mergeCell ref="E49:F49"/>
    <mergeCell ref="B50:D50"/>
    <mergeCell ref="E50:F50"/>
    <mergeCell ref="B54:D54"/>
    <mergeCell ref="E54:F54"/>
    <mergeCell ref="B55:D55"/>
    <mergeCell ref="E55:F55"/>
    <mergeCell ref="B56:D56"/>
    <mergeCell ref="E56:F56"/>
    <mergeCell ref="B57:D57"/>
    <mergeCell ref="E57:F57"/>
    <mergeCell ref="A66:H66"/>
    <mergeCell ref="A67:I67"/>
    <mergeCell ref="B51:H51"/>
    <mergeCell ref="B65:G65"/>
    <mergeCell ref="B58:H58"/>
    <mergeCell ref="B62:D62"/>
    <mergeCell ref="C76:F76"/>
    <mergeCell ref="B69:D69"/>
    <mergeCell ref="E69:F69"/>
    <mergeCell ref="B70:D70"/>
    <mergeCell ref="E70:F70"/>
    <mergeCell ref="A71:H71"/>
    <mergeCell ref="A73:B73"/>
    <mergeCell ref="C73:E73"/>
    <mergeCell ref="G73:H73"/>
    <mergeCell ref="A74:B74"/>
    <mergeCell ref="C74:E74"/>
    <mergeCell ref="A75:B75"/>
    <mergeCell ref="C75:E75"/>
    <mergeCell ref="G75:H7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Q72"/>
  <sheetViews>
    <sheetView topLeftCell="A40" workbookViewId="0">
      <selection activeCell="M58" sqref="M58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e">
        <f>#REF!</f>
        <v>#REF!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268</v>
      </c>
      <c r="I15" s="456"/>
    </row>
    <row r="16" spans="1:13" x14ac:dyDescent="0.3">
      <c r="A16" s="430" t="s">
        <v>534</v>
      </c>
      <c r="B16" s="431"/>
      <c r="C16" s="431"/>
      <c r="D16" s="431"/>
      <c r="E16" s="431"/>
      <c r="F16" s="431"/>
      <c r="G16" s="431"/>
      <c r="H16" s="431"/>
      <c r="I16" s="432"/>
    </row>
    <row r="17" spans="1:17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7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7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7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7" x14ac:dyDescent="0.3">
      <c r="A21" s="32"/>
      <c r="B21" s="427"/>
      <c r="C21" s="428"/>
      <c r="D21" s="429"/>
      <c r="E21" s="33"/>
      <c r="F21" s="18"/>
      <c r="G21" s="35"/>
      <c r="H21" s="36"/>
      <c r="I21" s="37"/>
      <c r="M21" s="149"/>
      <c r="N21" s="149"/>
      <c r="O21" s="149"/>
      <c r="P21" s="149"/>
      <c r="Q21" s="149"/>
    </row>
    <row r="22" spans="1:17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  <c r="M22" s="149"/>
      <c r="N22" s="149"/>
      <c r="O22" s="149"/>
      <c r="P22" s="149"/>
      <c r="Q22" s="149"/>
    </row>
    <row r="23" spans="1:17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  <c r="M23" s="149"/>
      <c r="N23" s="149"/>
      <c r="O23" s="149"/>
      <c r="P23" s="149"/>
      <c r="Q23" s="149"/>
    </row>
    <row r="24" spans="1:17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  <c r="M24" s="149"/>
      <c r="N24" s="149"/>
      <c r="O24" s="149"/>
      <c r="P24" s="149"/>
      <c r="Q24" s="149"/>
    </row>
    <row r="25" spans="1:17" x14ac:dyDescent="0.3">
      <c r="A25" s="43"/>
      <c r="B25" s="404"/>
      <c r="C25" s="405"/>
      <c r="D25" s="405"/>
      <c r="E25" s="405"/>
      <c r="F25" s="406"/>
      <c r="G25" s="106"/>
      <c r="H25" s="121"/>
      <c r="I25" s="47"/>
      <c r="M25" s="149"/>
      <c r="N25" s="149"/>
      <c r="O25" s="149"/>
      <c r="P25" s="149"/>
      <c r="Q25" s="149"/>
    </row>
    <row r="26" spans="1:17" x14ac:dyDescent="0.3">
      <c r="A26" s="43"/>
      <c r="B26" s="407"/>
      <c r="C26" s="408"/>
      <c r="D26" s="408"/>
      <c r="E26" s="408"/>
      <c r="F26" s="409"/>
      <c r="G26" s="106"/>
      <c r="H26" s="122"/>
      <c r="I26" s="47"/>
      <c r="M26" s="149"/>
      <c r="N26" s="149"/>
      <c r="O26" s="149"/>
      <c r="P26" s="149"/>
      <c r="Q26" s="149"/>
    </row>
    <row r="27" spans="1:17" x14ac:dyDescent="0.3">
      <c r="A27" s="43"/>
      <c r="B27" s="407"/>
      <c r="C27" s="408"/>
      <c r="D27" s="408"/>
      <c r="E27" s="408"/>
      <c r="F27" s="409"/>
      <c r="G27" s="106"/>
      <c r="H27" s="122"/>
      <c r="I27" s="47"/>
      <c r="M27" s="149"/>
      <c r="N27" s="149"/>
      <c r="O27" s="149"/>
      <c r="P27" s="149"/>
      <c r="Q27" s="149"/>
    </row>
    <row r="28" spans="1:17" x14ac:dyDescent="0.3">
      <c r="A28" s="43"/>
      <c r="B28" s="407"/>
      <c r="C28" s="408"/>
      <c r="D28" s="408"/>
      <c r="E28" s="408"/>
      <c r="F28" s="409"/>
      <c r="G28" s="106"/>
      <c r="H28" s="122"/>
      <c r="I28" s="47"/>
      <c r="M28" s="149"/>
      <c r="N28" s="149"/>
      <c r="O28" s="149"/>
      <c r="P28" s="149"/>
      <c r="Q28" s="149"/>
    </row>
    <row r="29" spans="1:17" x14ac:dyDescent="0.3">
      <c r="A29" s="43"/>
      <c r="B29" s="407"/>
      <c r="C29" s="408"/>
      <c r="D29" s="408"/>
      <c r="E29" s="408"/>
      <c r="F29" s="409"/>
      <c r="G29" s="106"/>
      <c r="H29" s="122"/>
      <c r="I29" s="47"/>
      <c r="M29" s="149"/>
      <c r="N29" s="149"/>
      <c r="O29" s="149"/>
      <c r="P29" s="149"/>
      <c r="Q29" s="149"/>
    </row>
    <row r="30" spans="1:17" x14ac:dyDescent="0.3">
      <c r="A30" s="43"/>
      <c r="B30" s="457"/>
      <c r="C30" s="458"/>
      <c r="D30" s="458"/>
      <c r="E30" s="458"/>
      <c r="F30" s="458"/>
      <c r="G30" s="106"/>
      <c r="H30" s="122"/>
      <c r="I30" s="47"/>
      <c r="M30" s="149"/>
      <c r="N30" s="149"/>
      <c r="O30" s="149"/>
      <c r="P30" s="149"/>
      <c r="Q30" s="149"/>
    </row>
    <row r="31" spans="1:17" x14ac:dyDescent="0.3">
      <c r="A31" s="43"/>
      <c r="B31" s="457"/>
      <c r="C31" s="458"/>
      <c r="D31" s="458"/>
      <c r="E31" s="458"/>
      <c r="F31" s="458"/>
      <c r="G31" s="106"/>
      <c r="H31" s="122"/>
      <c r="I31" s="47"/>
      <c r="M31" s="149"/>
      <c r="N31" s="149"/>
      <c r="O31" s="149"/>
      <c r="P31" s="149"/>
      <c r="Q31" s="149"/>
    </row>
    <row r="32" spans="1:17" x14ac:dyDescent="0.3">
      <c r="A32" s="43"/>
      <c r="B32" s="457"/>
      <c r="C32" s="458"/>
      <c r="D32" s="458"/>
      <c r="E32" s="458"/>
      <c r="F32" s="458"/>
      <c r="G32" s="106"/>
      <c r="H32" s="122"/>
      <c r="I32" s="47"/>
      <c r="M32" s="149"/>
      <c r="N32" s="149"/>
      <c r="O32" s="149"/>
      <c r="P32" s="149"/>
      <c r="Q32" s="149"/>
    </row>
    <row r="33" spans="1:17" x14ac:dyDescent="0.3">
      <c r="A33" s="43"/>
      <c r="B33" s="457"/>
      <c r="C33" s="458"/>
      <c r="D33" s="458"/>
      <c r="E33" s="458"/>
      <c r="F33" s="458"/>
      <c r="G33" s="106"/>
      <c r="H33" s="122"/>
      <c r="I33" s="47"/>
      <c r="M33" s="149"/>
      <c r="N33" s="149"/>
      <c r="O33" s="149"/>
      <c r="P33" s="149"/>
      <c r="Q33" s="149"/>
    </row>
    <row r="34" spans="1:17" x14ac:dyDescent="0.3">
      <c r="A34" s="43"/>
      <c r="B34" s="457"/>
      <c r="C34" s="458"/>
      <c r="D34" s="458"/>
      <c r="E34" s="458"/>
      <c r="F34" s="458"/>
      <c r="G34" s="106"/>
      <c r="H34" s="122"/>
      <c r="I34" s="47"/>
      <c r="M34" s="149"/>
      <c r="N34" s="149"/>
      <c r="O34" s="149"/>
      <c r="P34" s="149"/>
      <c r="Q34" s="149"/>
    </row>
    <row r="35" spans="1:17" x14ac:dyDescent="0.3">
      <c r="A35" s="43"/>
      <c r="B35" s="457"/>
      <c r="C35" s="458"/>
      <c r="D35" s="458"/>
      <c r="E35" s="458"/>
      <c r="F35" s="458"/>
      <c r="G35" s="106"/>
      <c r="H35" s="122"/>
      <c r="I35" s="47"/>
      <c r="M35" s="149"/>
      <c r="N35" s="149"/>
      <c r="O35" s="149"/>
      <c r="P35" s="149"/>
      <c r="Q35" s="149"/>
    </row>
    <row r="36" spans="1:17" x14ac:dyDescent="0.3">
      <c r="A36" s="43"/>
      <c r="B36" s="457"/>
      <c r="C36" s="458"/>
      <c r="D36" s="458"/>
      <c r="E36" s="458"/>
      <c r="F36" s="458"/>
      <c r="G36" s="106"/>
      <c r="H36" s="122"/>
      <c r="I36" s="47"/>
      <c r="M36" s="149"/>
      <c r="N36" s="149"/>
      <c r="O36" s="149"/>
      <c r="P36" s="149"/>
      <c r="Q36" s="149"/>
    </row>
    <row r="37" spans="1:17" x14ac:dyDescent="0.3">
      <c r="A37" s="43"/>
      <c r="B37" s="457"/>
      <c r="C37" s="458"/>
      <c r="D37" s="458"/>
      <c r="E37" s="458"/>
      <c r="F37" s="458"/>
      <c r="G37" s="106"/>
      <c r="H37" s="122"/>
      <c r="I37" s="47"/>
      <c r="M37" s="149"/>
      <c r="N37" s="149"/>
      <c r="O37" s="149"/>
      <c r="P37" s="149"/>
      <c r="Q37" s="149"/>
    </row>
    <row r="38" spans="1:17" x14ac:dyDescent="0.3">
      <c r="A38" s="43"/>
      <c r="B38" s="457"/>
      <c r="C38" s="458"/>
      <c r="D38" s="458"/>
      <c r="E38" s="458"/>
      <c r="F38" s="458"/>
      <c r="G38" s="106"/>
      <c r="H38" s="122"/>
      <c r="I38" s="47"/>
      <c r="M38" s="149"/>
      <c r="N38" s="149"/>
      <c r="O38" s="149"/>
      <c r="P38" s="149"/>
      <c r="Q38" s="149"/>
    </row>
    <row r="39" spans="1:17" x14ac:dyDescent="0.3">
      <c r="A39" s="43"/>
      <c r="B39" s="457"/>
      <c r="C39" s="458"/>
      <c r="D39" s="458"/>
      <c r="E39" s="458"/>
      <c r="F39" s="458"/>
      <c r="G39" s="106"/>
      <c r="H39" s="122"/>
      <c r="I39" s="47"/>
      <c r="M39" s="149"/>
      <c r="N39" s="149"/>
      <c r="O39" s="149"/>
      <c r="P39" s="149"/>
      <c r="Q39" s="149"/>
    </row>
    <row r="40" spans="1:17" x14ac:dyDescent="0.3">
      <c r="A40" s="43"/>
      <c r="B40" s="457"/>
      <c r="C40" s="458"/>
      <c r="D40" s="458"/>
      <c r="E40" s="458"/>
      <c r="F40" s="458"/>
      <c r="G40" s="106"/>
      <c r="H40" s="122"/>
      <c r="I40" s="47"/>
      <c r="M40" s="149"/>
      <c r="N40" s="149"/>
      <c r="O40" s="149"/>
      <c r="P40" s="149"/>
      <c r="Q40" s="149"/>
    </row>
    <row r="41" spans="1:17" x14ac:dyDescent="0.3">
      <c r="A41" s="43"/>
      <c r="B41" s="457"/>
      <c r="C41" s="458"/>
      <c r="D41" s="458"/>
      <c r="E41" s="458"/>
      <c r="F41" s="458"/>
      <c r="G41" s="106"/>
      <c r="H41" s="122"/>
      <c r="I41" s="47"/>
      <c r="M41" s="149"/>
      <c r="N41" s="149"/>
      <c r="O41" s="149"/>
      <c r="P41" s="149"/>
      <c r="Q41" s="149"/>
    </row>
    <row r="42" spans="1:17" x14ac:dyDescent="0.3">
      <c r="A42" s="43"/>
      <c r="B42" s="457"/>
      <c r="C42" s="458"/>
      <c r="D42" s="458"/>
      <c r="E42" s="458"/>
      <c r="F42" s="458"/>
      <c r="G42" s="106"/>
      <c r="H42" s="122"/>
      <c r="I42" s="47"/>
      <c r="M42" s="149"/>
      <c r="N42" s="149"/>
      <c r="O42" s="149"/>
      <c r="P42" s="149"/>
      <c r="Q42" s="149"/>
    </row>
    <row r="43" spans="1:17" x14ac:dyDescent="0.3">
      <c r="A43" s="43"/>
      <c r="B43" s="457"/>
      <c r="C43" s="458"/>
      <c r="D43" s="458"/>
      <c r="E43" s="458"/>
      <c r="F43" s="458"/>
      <c r="G43" s="106"/>
      <c r="H43" s="122"/>
      <c r="I43" s="47"/>
      <c r="M43" s="149"/>
      <c r="N43" s="149"/>
      <c r="O43" s="149"/>
      <c r="P43" s="149"/>
      <c r="Q43" s="149"/>
    </row>
    <row r="44" spans="1:17" x14ac:dyDescent="0.3">
      <c r="A44" s="43"/>
      <c r="B44" s="457"/>
      <c r="C44" s="458"/>
      <c r="D44" s="458"/>
      <c r="E44" s="458"/>
      <c r="F44" s="458"/>
      <c r="G44" s="106"/>
      <c r="H44" s="122"/>
      <c r="I44" s="47"/>
      <c r="M44" s="149"/>
      <c r="N44" s="149"/>
      <c r="O44" s="149"/>
      <c r="P44" s="149"/>
      <c r="Q44" s="149"/>
    </row>
    <row r="45" spans="1:17" x14ac:dyDescent="0.3">
      <c r="A45" s="43"/>
      <c r="B45" s="457"/>
      <c r="C45" s="458"/>
      <c r="D45" s="458"/>
      <c r="E45" s="458"/>
      <c r="F45" s="458"/>
      <c r="G45" s="106"/>
      <c r="H45" s="107"/>
      <c r="I45" s="47"/>
      <c r="L45" s="48"/>
    </row>
    <row r="46" spans="1:17" x14ac:dyDescent="0.3">
      <c r="A46" s="454" t="s">
        <v>112</v>
      </c>
      <c r="B46" s="391"/>
      <c r="C46" s="391"/>
      <c r="D46" s="391"/>
      <c r="E46" s="391"/>
      <c r="F46" s="391"/>
      <c r="G46" s="391"/>
      <c r="H46" s="392"/>
      <c r="I46" s="101">
        <f>SUM(I25:I45)</f>
        <v>0</v>
      </c>
      <c r="L46" s="48"/>
    </row>
    <row r="47" spans="1:17" x14ac:dyDescent="0.3">
      <c r="A47" s="395" t="s">
        <v>113</v>
      </c>
      <c r="B47" s="391"/>
      <c r="C47" s="391"/>
      <c r="D47" s="391"/>
      <c r="E47" s="391"/>
      <c r="F47" s="391"/>
      <c r="G47" s="391"/>
      <c r="H47" s="392"/>
      <c r="I47" s="102">
        <f>ROUND((I46*0.15),2)</f>
        <v>0</v>
      </c>
      <c r="L47" s="48"/>
    </row>
    <row r="48" spans="1:17" x14ac:dyDescent="0.3">
      <c r="A48" s="395" t="s">
        <v>114</v>
      </c>
      <c r="B48" s="391"/>
      <c r="C48" s="391"/>
      <c r="D48" s="391"/>
      <c r="E48" s="391"/>
      <c r="F48" s="391"/>
      <c r="G48" s="391"/>
      <c r="H48" s="392"/>
      <c r="I48" s="90">
        <f>I46+I47</f>
        <v>0</v>
      </c>
    </row>
    <row r="49" spans="1:9" x14ac:dyDescent="0.3">
      <c r="A49" s="401" t="s">
        <v>46</v>
      </c>
      <c r="B49" s="402"/>
      <c r="C49" s="402"/>
      <c r="D49" s="402"/>
      <c r="E49" s="402"/>
      <c r="F49" s="402"/>
      <c r="G49" s="402"/>
      <c r="H49" s="402"/>
      <c r="I49" s="403"/>
    </row>
    <row r="50" spans="1:9" x14ac:dyDescent="0.3">
      <c r="A50" s="38" t="s">
        <v>47</v>
      </c>
      <c r="B50" s="399" t="s">
        <v>48</v>
      </c>
      <c r="C50" s="445"/>
      <c r="D50" s="400"/>
      <c r="E50" s="399" t="s">
        <v>30</v>
      </c>
      <c r="F50" s="400"/>
      <c r="G50" s="40" t="s">
        <v>32</v>
      </c>
      <c r="H50" s="41" t="s">
        <v>33</v>
      </c>
      <c r="I50" s="42" t="s">
        <v>34</v>
      </c>
    </row>
    <row r="51" spans="1:9" x14ac:dyDescent="0.3">
      <c r="A51" s="43">
        <v>1</v>
      </c>
      <c r="B51" s="436" t="s">
        <v>49</v>
      </c>
      <c r="C51" s="437"/>
      <c r="D51" s="438"/>
      <c r="E51" s="424" t="s">
        <v>50</v>
      </c>
      <c r="F51" s="426"/>
      <c r="G51" s="75"/>
      <c r="H51" s="73">
        <v>450</v>
      </c>
      <c r="I51" s="50">
        <f>SUM(G51*H51)</f>
        <v>0</v>
      </c>
    </row>
    <row r="52" spans="1:9" x14ac:dyDescent="0.3">
      <c r="A52" s="43">
        <v>2</v>
      </c>
      <c r="B52" s="413" t="s">
        <v>51</v>
      </c>
      <c r="C52" s="414"/>
      <c r="D52" s="415"/>
      <c r="E52" s="393" t="s">
        <v>50</v>
      </c>
      <c r="F52" s="394"/>
      <c r="G52" s="44"/>
      <c r="H52" s="74">
        <v>350</v>
      </c>
      <c r="I52" s="47">
        <f t="shared" ref="I52:I56" si="0">SUM(G52*H52)</f>
        <v>0</v>
      </c>
    </row>
    <row r="53" spans="1:9" x14ac:dyDescent="0.3">
      <c r="A53" s="43">
        <v>3</v>
      </c>
      <c r="B53" s="413" t="s">
        <v>52</v>
      </c>
      <c r="C53" s="414"/>
      <c r="D53" s="415"/>
      <c r="E53" s="393" t="s">
        <v>50</v>
      </c>
      <c r="F53" s="394"/>
      <c r="G53" s="44">
        <v>1</v>
      </c>
      <c r="H53" s="74">
        <v>300</v>
      </c>
      <c r="I53" s="47">
        <f t="shared" si="0"/>
        <v>300</v>
      </c>
    </row>
    <row r="54" spans="1:9" x14ac:dyDescent="0.3">
      <c r="A54" s="43">
        <v>4</v>
      </c>
      <c r="B54" s="413" t="s">
        <v>53</v>
      </c>
      <c r="C54" s="414"/>
      <c r="D54" s="415"/>
      <c r="E54" s="393" t="s">
        <v>50</v>
      </c>
      <c r="F54" s="394"/>
      <c r="G54" s="44"/>
      <c r="H54" s="74">
        <v>200</v>
      </c>
      <c r="I54" s="47">
        <f t="shared" si="0"/>
        <v>0</v>
      </c>
    </row>
    <row r="55" spans="1:9" x14ac:dyDescent="0.3">
      <c r="A55" s="43">
        <v>5</v>
      </c>
      <c r="B55" s="413" t="s">
        <v>54</v>
      </c>
      <c r="C55" s="414"/>
      <c r="D55" s="415"/>
      <c r="E55" s="393" t="s">
        <v>50</v>
      </c>
      <c r="F55" s="394"/>
      <c r="G55" s="44">
        <v>1</v>
      </c>
      <c r="H55" s="76">
        <v>200</v>
      </c>
      <c r="I55" s="47">
        <f t="shared" si="0"/>
        <v>200</v>
      </c>
    </row>
    <row r="56" spans="1:9" x14ac:dyDescent="0.3">
      <c r="A56" s="43">
        <v>6</v>
      </c>
      <c r="B56" s="413" t="s">
        <v>277</v>
      </c>
      <c r="C56" s="414"/>
      <c r="D56" s="415"/>
      <c r="E56" s="393" t="s">
        <v>50</v>
      </c>
      <c r="F56" s="394"/>
      <c r="G56" s="44"/>
      <c r="H56" s="76">
        <v>140</v>
      </c>
      <c r="I56" s="47">
        <f t="shared" si="0"/>
        <v>0</v>
      </c>
    </row>
    <row r="57" spans="1:9" x14ac:dyDescent="0.3">
      <c r="A57" s="43"/>
      <c r="B57" s="413"/>
      <c r="C57" s="414"/>
      <c r="D57" s="415"/>
      <c r="E57" s="51"/>
      <c r="F57" s="18"/>
      <c r="G57" s="18"/>
      <c r="H57" s="34"/>
      <c r="I57" s="47"/>
    </row>
    <row r="58" spans="1:9" x14ac:dyDescent="0.3">
      <c r="A58" s="32"/>
      <c r="B58" s="413"/>
      <c r="C58" s="414"/>
      <c r="D58" s="415"/>
      <c r="F58" s="18"/>
      <c r="G58" s="18"/>
      <c r="H58" s="34"/>
      <c r="I58" s="47"/>
    </row>
    <row r="59" spans="1:9" x14ac:dyDescent="0.3">
      <c r="A59" s="52"/>
      <c r="B59" s="442"/>
      <c r="C59" s="443"/>
      <c r="D59" s="444"/>
      <c r="E59" s="20"/>
      <c r="F59" s="21"/>
      <c r="G59" s="18"/>
      <c r="H59" s="36"/>
      <c r="I59" s="47"/>
    </row>
    <row r="60" spans="1:9" x14ac:dyDescent="0.3">
      <c r="A60" s="395" t="s">
        <v>56</v>
      </c>
      <c r="B60" s="391"/>
      <c r="C60" s="391"/>
      <c r="D60" s="391"/>
      <c r="E60" s="391"/>
      <c r="F60" s="391"/>
      <c r="G60" s="391"/>
      <c r="H60" s="392"/>
      <c r="I60" s="58">
        <f>SUM(I51:I59)</f>
        <v>500</v>
      </c>
    </row>
    <row r="61" spans="1:9" x14ac:dyDescent="0.3">
      <c r="A61" s="401" t="s">
        <v>57</v>
      </c>
      <c r="B61" s="402"/>
      <c r="C61" s="402"/>
      <c r="D61" s="402"/>
      <c r="E61" s="402"/>
      <c r="F61" s="402"/>
      <c r="G61" s="402"/>
      <c r="H61" s="402"/>
      <c r="I61" s="403"/>
    </row>
    <row r="62" spans="1:9" x14ac:dyDescent="0.3">
      <c r="A62" s="38" t="s">
        <v>58</v>
      </c>
      <c r="B62" s="399" t="s">
        <v>59</v>
      </c>
      <c r="C62" s="445"/>
      <c r="D62" s="400"/>
      <c r="E62" s="399" t="s">
        <v>60</v>
      </c>
      <c r="F62" s="400"/>
      <c r="G62" s="54" t="s">
        <v>61</v>
      </c>
      <c r="H62" s="54" t="s">
        <v>33</v>
      </c>
      <c r="I62" s="55" t="s">
        <v>34</v>
      </c>
    </row>
    <row r="63" spans="1:9" x14ac:dyDescent="0.3">
      <c r="A63" s="43">
        <v>1</v>
      </c>
      <c r="B63" s="404" t="s">
        <v>533</v>
      </c>
      <c r="C63" s="405"/>
      <c r="D63" s="406"/>
      <c r="E63" s="393">
        <v>1</v>
      </c>
      <c r="F63" s="394"/>
      <c r="G63" s="113">
        <v>56.6</v>
      </c>
      <c r="H63" s="56">
        <v>5</v>
      </c>
      <c r="I63" s="126">
        <f>H63*G63</f>
        <v>283</v>
      </c>
    </row>
    <row r="64" spans="1:9" x14ac:dyDescent="0.3">
      <c r="A64" s="57"/>
      <c r="B64" s="410"/>
      <c r="C64" s="411"/>
      <c r="D64" s="412"/>
      <c r="E64" s="427"/>
      <c r="F64" s="429"/>
      <c r="G64" s="44"/>
      <c r="H64" s="56"/>
      <c r="I64" s="126"/>
    </row>
    <row r="65" spans="1:12" x14ac:dyDescent="0.3">
      <c r="A65" s="395" t="s">
        <v>64</v>
      </c>
      <c r="B65" s="391"/>
      <c r="C65" s="391"/>
      <c r="D65" s="391"/>
      <c r="E65" s="391"/>
      <c r="F65" s="391"/>
      <c r="G65" s="391"/>
      <c r="H65" s="392"/>
      <c r="I65" s="58">
        <f>SUM(I63:I64)</f>
        <v>283</v>
      </c>
    </row>
    <row r="66" spans="1:12" x14ac:dyDescent="0.3">
      <c r="A66" s="59"/>
      <c r="B66" s="60"/>
      <c r="C66" s="60"/>
      <c r="D66" s="60"/>
      <c r="E66" s="60"/>
      <c r="F66" s="61"/>
      <c r="G66" s="62"/>
      <c r="H66" s="62"/>
      <c r="I66" s="63"/>
      <c r="L66" s="15"/>
    </row>
    <row r="67" spans="1:12" x14ac:dyDescent="0.3">
      <c r="A67" s="439"/>
      <c r="B67" s="440"/>
      <c r="C67" s="440"/>
      <c r="D67" s="440"/>
      <c r="E67" s="440"/>
      <c r="F67" s="64"/>
      <c r="G67" s="441" t="s">
        <v>65</v>
      </c>
      <c r="H67" s="440"/>
      <c r="I67" s="65">
        <f>I65+I60+I48</f>
        <v>783</v>
      </c>
    </row>
    <row r="68" spans="1:12" x14ac:dyDescent="0.3">
      <c r="A68" s="439"/>
      <c r="B68" s="440"/>
      <c r="C68" s="440"/>
      <c r="D68" s="440"/>
      <c r="E68" s="440"/>
      <c r="F68" s="18"/>
      <c r="G68" s="66"/>
      <c r="H68" s="67"/>
      <c r="I68" s="68"/>
    </row>
    <row r="69" spans="1:12" ht="15" thickBot="1" x14ac:dyDescent="0.35">
      <c r="A69" s="439"/>
      <c r="B69" s="440"/>
      <c r="C69" s="440"/>
      <c r="D69" s="440"/>
      <c r="E69" s="440"/>
      <c r="F69" s="18"/>
      <c r="G69" s="389" t="s">
        <v>66</v>
      </c>
      <c r="H69" s="390"/>
      <c r="I69" s="77">
        <f>I67+I68</f>
        <v>783</v>
      </c>
    </row>
    <row r="70" spans="1:12" ht="15.6" thickTop="1" thickBot="1" x14ac:dyDescent="0.35">
      <c r="A70" s="69"/>
      <c r="B70" s="70"/>
      <c r="C70" s="446"/>
      <c r="D70" s="447"/>
      <c r="E70" s="447"/>
      <c r="F70" s="447"/>
      <c r="G70" s="71"/>
      <c r="H70" s="71"/>
      <c r="I70" s="72"/>
    </row>
    <row r="72" spans="1:12" x14ac:dyDescent="0.3">
      <c r="A72" s="15"/>
      <c r="B72" s="15"/>
    </row>
  </sheetData>
  <mergeCells count="83">
    <mergeCell ref="A69:B69"/>
    <mergeCell ref="C69:E69"/>
    <mergeCell ref="G69:H69"/>
    <mergeCell ref="C70:F70"/>
    <mergeCell ref="A65:H65"/>
    <mergeCell ref="A67:B67"/>
    <mergeCell ref="C67:E67"/>
    <mergeCell ref="G67:H67"/>
    <mergeCell ref="A68:B68"/>
    <mergeCell ref="C68:E68"/>
    <mergeCell ref="B62:D62"/>
    <mergeCell ref="E62:F62"/>
    <mergeCell ref="B63:D63"/>
    <mergeCell ref="E63:F63"/>
    <mergeCell ref="B64:D64"/>
    <mergeCell ref="E64:F64"/>
    <mergeCell ref="A46:H46"/>
    <mergeCell ref="E51:F51"/>
    <mergeCell ref="E52:F52"/>
    <mergeCell ref="B53:D53"/>
    <mergeCell ref="E53:F53"/>
    <mergeCell ref="A48:H48"/>
    <mergeCell ref="A49:I49"/>
    <mergeCell ref="A47:H47"/>
    <mergeCell ref="B57:D57"/>
    <mergeCell ref="B58:D58"/>
    <mergeCell ref="B59:D59"/>
    <mergeCell ref="A60:H60"/>
    <mergeCell ref="A61:I61"/>
    <mergeCell ref="B56:D56"/>
    <mergeCell ref="E56:F56"/>
    <mergeCell ref="B50:D50"/>
    <mergeCell ref="B51:D51"/>
    <mergeCell ref="B52:D52"/>
    <mergeCell ref="B55:D55"/>
    <mergeCell ref="E55:F55"/>
    <mergeCell ref="B54:D54"/>
    <mergeCell ref="E54:F54"/>
    <mergeCell ref="E50:F50"/>
    <mergeCell ref="B41:F41"/>
    <mergeCell ref="B42:F42"/>
    <mergeCell ref="B43:F43"/>
    <mergeCell ref="B34:F34"/>
    <mergeCell ref="B35:F35"/>
    <mergeCell ref="B36:F36"/>
    <mergeCell ref="B37:F37"/>
    <mergeCell ref="B38:F38"/>
    <mergeCell ref="B44:F44"/>
    <mergeCell ref="B45:F45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9:F39"/>
    <mergeCell ref="B40:F4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N82"/>
  <sheetViews>
    <sheetView topLeftCell="A7" workbookViewId="0">
      <selection activeCell="M58" sqref="M58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>
        <v>44449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s">
        <v>560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268</v>
      </c>
      <c r="I15" s="456"/>
    </row>
    <row r="16" spans="1:13" x14ac:dyDescent="0.3">
      <c r="A16" s="430" t="s">
        <v>561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562</v>
      </c>
      <c r="C25" s="405"/>
      <c r="D25" s="405"/>
      <c r="E25" s="405"/>
      <c r="F25" s="406"/>
      <c r="G25" s="106">
        <v>1</v>
      </c>
      <c r="H25" s="121">
        <v>28000</v>
      </c>
      <c r="I25" s="47">
        <f>H25*G25</f>
        <v>28000</v>
      </c>
    </row>
    <row r="26" spans="1:11" x14ac:dyDescent="0.3">
      <c r="A26" s="43">
        <v>2</v>
      </c>
      <c r="B26" s="407" t="s">
        <v>243</v>
      </c>
      <c r="C26" s="408"/>
      <c r="D26" s="408"/>
      <c r="E26" s="408"/>
      <c r="F26" s="409"/>
      <c r="G26" s="106">
        <v>1</v>
      </c>
      <c r="H26" s="122">
        <v>1950</v>
      </c>
      <c r="I26" s="47">
        <f>H26*G26</f>
        <v>1950</v>
      </c>
    </row>
    <row r="27" spans="1:11" x14ac:dyDescent="0.3">
      <c r="A27" s="43">
        <v>3</v>
      </c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22"/>
      <c r="I32" s="47"/>
    </row>
    <row r="33" spans="1:14" x14ac:dyDescent="0.3">
      <c r="A33" s="43"/>
      <c r="B33" s="457"/>
      <c r="C33" s="458"/>
      <c r="D33" s="458"/>
      <c r="E33" s="458"/>
      <c r="F33" s="458"/>
      <c r="G33" s="106"/>
      <c r="H33" s="122"/>
      <c r="I33" s="47"/>
    </row>
    <row r="34" spans="1:14" x14ac:dyDescent="0.3">
      <c r="A34" s="43"/>
      <c r="B34" s="457"/>
      <c r="C34" s="458"/>
      <c r="D34" s="458"/>
      <c r="E34" s="458"/>
      <c r="F34" s="458"/>
      <c r="G34" s="106"/>
      <c r="H34" s="122"/>
      <c r="I34" s="47"/>
      <c r="N34" t="s">
        <v>23</v>
      </c>
    </row>
    <row r="35" spans="1:14" x14ac:dyDescent="0.3">
      <c r="A35" s="43"/>
      <c r="B35" s="457"/>
      <c r="C35" s="458"/>
      <c r="D35" s="458"/>
      <c r="E35" s="458"/>
      <c r="F35" s="458"/>
      <c r="G35" s="106"/>
      <c r="H35" s="122"/>
      <c r="I35" s="47"/>
    </row>
    <row r="36" spans="1:14" x14ac:dyDescent="0.3">
      <c r="A36" s="43"/>
      <c r="B36" s="457"/>
      <c r="C36" s="458"/>
      <c r="D36" s="458"/>
      <c r="E36" s="458"/>
      <c r="F36" s="458"/>
      <c r="G36" s="106"/>
      <c r="H36" s="122"/>
      <c r="I36" s="47"/>
    </row>
    <row r="37" spans="1:14" x14ac:dyDescent="0.3">
      <c r="A37" s="43"/>
      <c r="B37" s="457"/>
      <c r="C37" s="458"/>
      <c r="D37" s="458"/>
      <c r="E37" s="458"/>
      <c r="F37" s="458"/>
      <c r="G37" s="106"/>
      <c r="H37" s="122"/>
      <c r="I37" s="47"/>
    </row>
    <row r="38" spans="1:14" x14ac:dyDescent="0.3">
      <c r="A38" s="43"/>
      <c r="B38" s="457"/>
      <c r="C38" s="458"/>
      <c r="D38" s="458"/>
      <c r="E38" s="458"/>
      <c r="F38" s="458"/>
      <c r="G38" s="106"/>
      <c r="H38" s="122"/>
      <c r="I38" s="47"/>
    </row>
    <row r="39" spans="1:14" x14ac:dyDescent="0.3">
      <c r="A39" s="43"/>
      <c r="B39" s="457"/>
      <c r="C39" s="458"/>
      <c r="D39" s="458"/>
      <c r="E39" s="458"/>
      <c r="F39" s="458"/>
      <c r="G39" s="106"/>
      <c r="H39" s="122"/>
      <c r="I39" s="47"/>
    </row>
    <row r="40" spans="1:14" x14ac:dyDescent="0.3">
      <c r="A40" s="43"/>
      <c r="B40" s="457"/>
      <c r="C40" s="458"/>
      <c r="D40" s="458"/>
      <c r="E40" s="458"/>
      <c r="F40" s="458"/>
      <c r="G40" s="106"/>
      <c r="H40" s="122"/>
      <c r="I40" s="47"/>
    </row>
    <row r="41" spans="1:14" x14ac:dyDescent="0.3">
      <c r="A41" s="43"/>
      <c r="B41" s="457"/>
      <c r="C41" s="458"/>
      <c r="D41" s="458"/>
      <c r="E41" s="458"/>
      <c r="F41" s="458"/>
      <c r="G41" s="106"/>
      <c r="H41" s="122"/>
      <c r="I41" s="47"/>
    </row>
    <row r="42" spans="1:14" x14ac:dyDescent="0.3">
      <c r="A42" s="43"/>
      <c r="B42" s="457"/>
      <c r="C42" s="458"/>
      <c r="D42" s="458"/>
      <c r="E42" s="458"/>
      <c r="F42" s="458"/>
      <c r="G42" s="106"/>
      <c r="H42" s="122"/>
      <c r="I42" s="47"/>
    </row>
    <row r="43" spans="1:14" x14ac:dyDescent="0.3">
      <c r="A43" s="43"/>
      <c r="B43" s="457"/>
      <c r="C43" s="458"/>
      <c r="D43" s="458"/>
      <c r="E43" s="458"/>
      <c r="F43" s="458"/>
      <c r="G43" s="106"/>
      <c r="H43" s="122"/>
      <c r="I43" s="47"/>
    </row>
    <row r="44" spans="1:14" x14ac:dyDescent="0.3">
      <c r="A44" s="43"/>
      <c r="B44" s="457"/>
      <c r="C44" s="458"/>
      <c r="D44" s="458"/>
      <c r="E44" s="458"/>
      <c r="F44" s="458"/>
      <c r="G44" s="106"/>
      <c r="H44" s="122"/>
      <c r="I44" s="47"/>
    </row>
    <row r="45" spans="1:14" x14ac:dyDescent="0.3">
      <c r="A45" s="43"/>
      <c r="B45" s="457"/>
      <c r="C45" s="458"/>
      <c r="D45" s="458"/>
      <c r="E45" s="458"/>
      <c r="F45" s="458"/>
      <c r="G45" s="106"/>
      <c r="H45" s="107"/>
      <c r="I45" s="47"/>
      <c r="L45" s="48"/>
    </row>
    <row r="46" spans="1:14" x14ac:dyDescent="0.3">
      <c r="A46" s="454" t="s">
        <v>112</v>
      </c>
      <c r="B46" s="391"/>
      <c r="C46" s="391"/>
      <c r="D46" s="391"/>
      <c r="E46" s="391"/>
      <c r="F46" s="391"/>
      <c r="G46" s="391"/>
      <c r="H46" s="392"/>
      <c r="I46" s="101">
        <f>SUM(I25:I45)</f>
        <v>29950</v>
      </c>
      <c r="L46" s="48"/>
    </row>
    <row r="47" spans="1:14" x14ac:dyDescent="0.3">
      <c r="A47" s="395" t="s">
        <v>113</v>
      </c>
      <c r="B47" s="391"/>
      <c r="C47" s="391"/>
      <c r="D47" s="391"/>
      <c r="E47" s="391"/>
      <c r="F47" s="391"/>
      <c r="G47" s="391"/>
      <c r="H47" s="392"/>
      <c r="I47" s="102">
        <f>ROUND((I46*0.15),2)</f>
        <v>4492.5</v>
      </c>
      <c r="L47" s="48"/>
    </row>
    <row r="48" spans="1:14" x14ac:dyDescent="0.3">
      <c r="A48" s="395" t="s">
        <v>114</v>
      </c>
      <c r="B48" s="391"/>
      <c r="C48" s="391"/>
      <c r="D48" s="391"/>
      <c r="E48" s="391"/>
      <c r="F48" s="391"/>
      <c r="G48" s="391"/>
      <c r="H48" s="392"/>
      <c r="I48" s="90">
        <f>I46+I47</f>
        <v>34442.5</v>
      </c>
    </row>
    <row r="49" spans="1:14" x14ac:dyDescent="0.3">
      <c r="A49" s="401" t="s">
        <v>46</v>
      </c>
      <c r="B49" s="402"/>
      <c r="C49" s="402"/>
      <c r="D49" s="402"/>
      <c r="E49" s="402"/>
      <c r="F49" s="402"/>
      <c r="G49" s="402"/>
      <c r="H49" s="402"/>
      <c r="I49" s="403"/>
    </row>
    <row r="50" spans="1:14" x14ac:dyDescent="0.3">
      <c r="A50" s="38" t="s">
        <v>47</v>
      </c>
      <c r="B50" s="417" t="s">
        <v>48</v>
      </c>
      <c r="C50" s="431"/>
      <c r="D50" s="418"/>
      <c r="E50" s="399" t="s">
        <v>30</v>
      </c>
      <c r="F50" s="400"/>
      <c r="G50" s="40" t="s">
        <v>32</v>
      </c>
      <c r="H50" s="41" t="s">
        <v>33</v>
      </c>
      <c r="I50" s="42" t="s">
        <v>34</v>
      </c>
    </row>
    <row r="51" spans="1:14" x14ac:dyDescent="0.3">
      <c r="A51" s="43">
        <v>1</v>
      </c>
      <c r="B51" s="436" t="s">
        <v>49</v>
      </c>
      <c r="C51" s="437"/>
      <c r="D51" s="438"/>
      <c r="E51" s="424" t="s">
        <v>50</v>
      </c>
      <c r="F51" s="426"/>
      <c r="G51" s="75">
        <v>10</v>
      </c>
      <c r="H51" s="73">
        <v>450</v>
      </c>
      <c r="I51" s="50">
        <f>SUM(G51*H51)</f>
        <v>4500</v>
      </c>
    </row>
    <row r="52" spans="1:14" x14ac:dyDescent="0.3">
      <c r="A52" s="43">
        <v>2</v>
      </c>
      <c r="B52" s="413" t="s">
        <v>51</v>
      </c>
      <c r="C52" s="414"/>
      <c r="D52" s="415"/>
      <c r="E52" s="393" t="s">
        <v>50</v>
      </c>
      <c r="F52" s="394"/>
      <c r="G52" s="44"/>
      <c r="H52" s="74">
        <v>350</v>
      </c>
      <c r="I52" s="47">
        <f t="shared" ref="I52:I56" si="0">SUM(G52*H52)</f>
        <v>0</v>
      </c>
    </row>
    <row r="53" spans="1:14" x14ac:dyDescent="0.3">
      <c r="A53" s="43">
        <v>3</v>
      </c>
      <c r="B53" s="413" t="s">
        <v>52</v>
      </c>
      <c r="C53" s="414"/>
      <c r="D53" s="415"/>
      <c r="E53" s="393" t="s">
        <v>50</v>
      </c>
      <c r="F53" s="394"/>
      <c r="G53" s="44"/>
      <c r="H53" s="74">
        <v>300</v>
      </c>
      <c r="I53" s="47">
        <f t="shared" si="0"/>
        <v>0</v>
      </c>
      <c r="N53" t="s">
        <v>23</v>
      </c>
    </row>
    <row r="54" spans="1:14" x14ac:dyDescent="0.3">
      <c r="A54" s="43">
        <v>4</v>
      </c>
      <c r="B54" s="413" t="s">
        <v>53</v>
      </c>
      <c r="C54" s="414"/>
      <c r="D54" s="415"/>
      <c r="E54" s="393" t="s">
        <v>50</v>
      </c>
      <c r="F54" s="394"/>
      <c r="G54" s="44"/>
      <c r="H54" s="74">
        <v>200</v>
      </c>
      <c r="I54" s="47">
        <f t="shared" si="0"/>
        <v>0</v>
      </c>
    </row>
    <row r="55" spans="1:14" x14ac:dyDescent="0.3">
      <c r="A55" s="43">
        <v>5</v>
      </c>
      <c r="B55" s="413" t="s">
        <v>54</v>
      </c>
      <c r="C55" s="414"/>
      <c r="D55" s="415"/>
      <c r="E55" s="393" t="s">
        <v>50</v>
      </c>
      <c r="F55" s="394"/>
      <c r="G55" s="44">
        <v>10</v>
      </c>
      <c r="H55" s="76">
        <v>200</v>
      </c>
      <c r="I55" s="47">
        <f t="shared" si="0"/>
        <v>2000</v>
      </c>
    </row>
    <row r="56" spans="1:14" x14ac:dyDescent="0.3">
      <c r="A56" s="57">
        <v>6</v>
      </c>
      <c r="B56" s="442" t="s">
        <v>277</v>
      </c>
      <c r="C56" s="443"/>
      <c r="D56" s="444"/>
      <c r="E56" s="427" t="s">
        <v>50</v>
      </c>
      <c r="F56" s="429"/>
      <c r="G56" s="157"/>
      <c r="H56" s="156">
        <v>140</v>
      </c>
      <c r="I56" s="155">
        <f t="shared" si="0"/>
        <v>0</v>
      </c>
    </row>
    <row r="57" spans="1:14" x14ac:dyDescent="0.3">
      <c r="A57" s="43"/>
      <c r="B57" s="417" t="s">
        <v>558</v>
      </c>
      <c r="C57" s="431"/>
      <c r="D57" s="431"/>
      <c r="E57" s="431"/>
      <c r="F57" s="431"/>
      <c r="G57" s="431"/>
      <c r="H57" s="418"/>
      <c r="I57" s="47">
        <f>SUM(I51:I56)</f>
        <v>6500</v>
      </c>
    </row>
    <row r="58" spans="1:14" x14ac:dyDescent="0.3">
      <c r="A58" s="43">
        <v>1</v>
      </c>
      <c r="B58" s="436" t="s">
        <v>49</v>
      </c>
      <c r="C58" s="437"/>
      <c r="D58" s="438"/>
      <c r="E58" s="424" t="s">
        <v>50</v>
      </c>
      <c r="F58" s="426"/>
      <c r="G58" s="75"/>
      <c r="H58" s="73">
        <v>675</v>
      </c>
      <c r="I58" s="50">
        <f>SUM(G58*H58)</f>
        <v>0</v>
      </c>
    </row>
    <row r="59" spans="1:14" x14ac:dyDescent="0.3">
      <c r="A59" s="43">
        <v>2</v>
      </c>
      <c r="B59" s="413" t="s">
        <v>51</v>
      </c>
      <c r="C59" s="414"/>
      <c r="D59" s="415"/>
      <c r="E59" s="393" t="s">
        <v>50</v>
      </c>
      <c r="F59" s="394"/>
      <c r="G59" s="44"/>
      <c r="H59" s="74">
        <v>525</v>
      </c>
      <c r="I59" s="47">
        <f t="shared" ref="I59:I63" si="1">SUM(G59*H59)</f>
        <v>0</v>
      </c>
    </row>
    <row r="60" spans="1:14" x14ac:dyDescent="0.3">
      <c r="A60" s="43">
        <v>3</v>
      </c>
      <c r="B60" s="413" t="s">
        <v>52</v>
      </c>
      <c r="C60" s="414"/>
      <c r="D60" s="415"/>
      <c r="E60" s="393" t="s">
        <v>50</v>
      </c>
      <c r="F60" s="394"/>
      <c r="G60" s="44"/>
      <c r="H60" s="74">
        <v>450</v>
      </c>
      <c r="I60" s="47">
        <f t="shared" si="1"/>
        <v>0</v>
      </c>
    </row>
    <row r="61" spans="1:14" x14ac:dyDescent="0.3">
      <c r="A61" s="43">
        <v>4</v>
      </c>
      <c r="B61" s="413" t="s">
        <v>53</v>
      </c>
      <c r="C61" s="414"/>
      <c r="D61" s="415"/>
      <c r="E61" s="393" t="s">
        <v>50</v>
      </c>
      <c r="F61" s="394"/>
      <c r="G61" s="44"/>
      <c r="H61" s="74">
        <v>300</v>
      </c>
      <c r="I61" s="47">
        <f t="shared" si="1"/>
        <v>0</v>
      </c>
    </row>
    <row r="62" spans="1:14" x14ac:dyDescent="0.3">
      <c r="A62" s="43">
        <v>5</v>
      </c>
      <c r="B62" s="413" t="s">
        <v>54</v>
      </c>
      <c r="C62" s="414"/>
      <c r="D62" s="415"/>
      <c r="E62" s="393" t="s">
        <v>50</v>
      </c>
      <c r="F62" s="394"/>
      <c r="G62" s="44"/>
      <c r="H62" s="76">
        <v>300</v>
      </c>
      <c r="I62" s="47">
        <f t="shared" si="1"/>
        <v>0</v>
      </c>
    </row>
    <row r="63" spans="1:14" x14ac:dyDescent="0.3">
      <c r="A63" s="57">
        <v>6</v>
      </c>
      <c r="B63" s="442" t="s">
        <v>293</v>
      </c>
      <c r="C63" s="443"/>
      <c r="D63" s="444"/>
      <c r="E63" s="427" t="s">
        <v>50</v>
      </c>
      <c r="F63" s="429"/>
      <c r="G63" s="157"/>
      <c r="H63" s="156">
        <v>210</v>
      </c>
      <c r="I63" s="155">
        <f t="shared" si="1"/>
        <v>0</v>
      </c>
    </row>
    <row r="64" spans="1:14" x14ac:dyDescent="0.3">
      <c r="A64" s="43"/>
      <c r="B64" s="417" t="s">
        <v>559</v>
      </c>
      <c r="C64" s="431"/>
      <c r="D64" s="431"/>
      <c r="E64" s="431"/>
      <c r="F64" s="431"/>
      <c r="G64" s="431"/>
      <c r="H64" s="418"/>
      <c r="I64" s="47">
        <f>SUM(I58:I63)</f>
        <v>0</v>
      </c>
    </row>
    <row r="65" spans="1:12" x14ac:dyDescent="0.3">
      <c r="A65" s="43">
        <v>1</v>
      </c>
      <c r="B65" s="436" t="s">
        <v>49</v>
      </c>
      <c r="C65" s="437"/>
      <c r="D65" s="438"/>
      <c r="E65" s="424" t="s">
        <v>50</v>
      </c>
      <c r="F65" s="426"/>
      <c r="G65" s="75"/>
      <c r="H65" s="73">
        <v>900</v>
      </c>
      <c r="I65" s="50">
        <f>SUM(G65*H65)</f>
        <v>0</v>
      </c>
    </row>
    <row r="66" spans="1:12" x14ac:dyDescent="0.3">
      <c r="A66" s="43">
        <v>2</v>
      </c>
      <c r="B66" s="413" t="s">
        <v>51</v>
      </c>
      <c r="C66" s="414"/>
      <c r="D66" s="415"/>
      <c r="E66" s="393" t="s">
        <v>50</v>
      </c>
      <c r="F66" s="394"/>
      <c r="G66" s="44"/>
      <c r="H66" s="74">
        <v>700</v>
      </c>
      <c r="I66" s="47">
        <f t="shared" ref="I66:I70" si="2">SUM(G66*H66)</f>
        <v>0</v>
      </c>
      <c r="L66" s="15"/>
    </row>
    <row r="67" spans="1:12" x14ac:dyDescent="0.3">
      <c r="A67" s="43">
        <v>3</v>
      </c>
      <c r="B67" s="413" t="s">
        <v>52</v>
      </c>
      <c r="C67" s="414"/>
      <c r="D67" s="415"/>
      <c r="E67" s="393" t="s">
        <v>50</v>
      </c>
      <c r="F67" s="394"/>
      <c r="G67" s="44"/>
      <c r="H67" s="74">
        <v>600</v>
      </c>
      <c r="I67" s="47">
        <f t="shared" si="2"/>
        <v>0</v>
      </c>
    </row>
    <row r="68" spans="1:12" x14ac:dyDescent="0.3">
      <c r="A68" s="43">
        <v>4</v>
      </c>
      <c r="B68" s="413" t="s">
        <v>53</v>
      </c>
      <c r="C68" s="414"/>
      <c r="D68" s="415"/>
      <c r="E68" s="393" t="s">
        <v>50</v>
      </c>
      <c r="F68" s="394"/>
      <c r="G68" s="44"/>
      <c r="H68" s="74">
        <v>400</v>
      </c>
      <c r="I68" s="47">
        <f t="shared" si="2"/>
        <v>0</v>
      </c>
    </row>
    <row r="69" spans="1:12" x14ac:dyDescent="0.3">
      <c r="A69" s="43">
        <v>5</v>
      </c>
      <c r="B69" s="413" t="s">
        <v>54</v>
      </c>
      <c r="C69" s="414"/>
      <c r="D69" s="415"/>
      <c r="E69" s="393" t="s">
        <v>50</v>
      </c>
      <c r="F69" s="394"/>
      <c r="G69" s="44"/>
      <c r="H69" s="76">
        <v>400</v>
      </c>
      <c r="I69" s="47">
        <f t="shared" si="2"/>
        <v>0</v>
      </c>
    </row>
    <row r="70" spans="1:12" x14ac:dyDescent="0.3">
      <c r="A70" s="57">
        <v>6</v>
      </c>
      <c r="B70" s="442" t="s">
        <v>293</v>
      </c>
      <c r="C70" s="443"/>
      <c r="D70" s="444"/>
      <c r="E70" s="427" t="s">
        <v>50</v>
      </c>
      <c r="F70" s="429"/>
      <c r="G70" s="157"/>
      <c r="H70" s="156">
        <v>280</v>
      </c>
      <c r="I70" s="155">
        <f t="shared" si="2"/>
        <v>0</v>
      </c>
    </row>
    <row r="71" spans="1:12" x14ac:dyDescent="0.3">
      <c r="A71" s="52"/>
      <c r="B71" s="399"/>
      <c r="C71" s="445"/>
      <c r="D71" s="445"/>
      <c r="E71" s="445"/>
      <c r="F71" s="445"/>
      <c r="G71" s="400"/>
      <c r="H71" s="36"/>
      <c r="I71" s="47">
        <f>SUM(I65:I70)</f>
        <v>0</v>
      </c>
    </row>
    <row r="72" spans="1:12" x14ac:dyDescent="0.3">
      <c r="A72" s="395" t="s">
        <v>56</v>
      </c>
      <c r="B72" s="391"/>
      <c r="C72" s="391"/>
      <c r="D72" s="391"/>
      <c r="E72" s="391"/>
      <c r="F72" s="391"/>
      <c r="G72" s="391"/>
      <c r="H72" s="392"/>
      <c r="I72" s="58"/>
    </row>
    <row r="73" spans="1:12" x14ac:dyDescent="0.3">
      <c r="A73" s="401" t="s">
        <v>57</v>
      </c>
      <c r="B73" s="402"/>
      <c r="C73" s="402"/>
      <c r="D73" s="402"/>
      <c r="E73" s="402"/>
      <c r="F73" s="402"/>
      <c r="G73" s="402"/>
      <c r="H73" s="402"/>
      <c r="I73" s="403"/>
    </row>
    <row r="74" spans="1:12" x14ac:dyDescent="0.3">
      <c r="A74" s="38" t="s">
        <v>58</v>
      </c>
      <c r="B74" s="399" t="s">
        <v>59</v>
      </c>
      <c r="C74" s="445"/>
      <c r="D74" s="400"/>
      <c r="E74" s="399" t="s">
        <v>60</v>
      </c>
      <c r="F74" s="400"/>
      <c r="G74" s="54" t="s">
        <v>61</v>
      </c>
      <c r="H74" s="54" t="s">
        <v>33</v>
      </c>
      <c r="I74" s="55" t="s">
        <v>34</v>
      </c>
    </row>
    <row r="75" spans="1:12" x14ac:dyDescent="0.3">
      <c r="A75" s="43">
        <v>1</v>
      </c>
      <c r="B75" s="404" t="s">
        <v>533</v>
      </c>
      <c r="C75" s="405"/>
      <c r="D75" s="406"/>
      <c r="E75" s="393">
        <v>3</v>
      </c>
      <c r="F75" s="394"/>
      <c r="G75" s="113">
        <v>169.8</v>
      </c>
      <c r="H75" s="56">
        <v>5</v>
      </c>
      <c r="I75" s="126">
        <f>H75*G75</f>
        <v>849</v>
      </c>
    </row>
    <row r="76" spans="1:12" x14ac:dyDescent="0.3">
      <c r="A76" s="57"/>
      <c r="B76" s="410"/>
      <c r="C76" s="411"/>
      <c r="D76" s="412"/>
      <c r="E76" s="427"/>
      <c r="F76" s="429"/>
      <c r="G76" s="44"/>
      <c r="H76" s="56"/>
      <c r="I76" s="126"/>
    </row>
    <row r="77" spans="1:12" x14ac:dyDescent="0.3">
      <c r="A77" s="395" t="s">
        <v>64</v>
      </c>
      <c r="B77" s="391"/>
      <c r="C77" s="391"/>
      <c r="D77" s="391"/>
      <c r="E77" s="391"/>
      <c r="F77" s="391"/>
      <c r="G77" s="391"/>
      <c r="H77" s="392"/>
      <c r="I77" s="58">
        <f>SUM(I75:I76)</f>
        <v>849</v>
      </c>
    </row>
    <row r="78" spans="1:12" x14ac:dyDescent="0.3">
      <c r="A78" s="59"/>
      <c r="B78" s="60"/>
      <c r="C78" s="60"/>
      <c r="D78" s="60"/>
      <c r="E78" s="60"/>
      <c r="F78" s="61"/>
      <c r="G78" s="62"/>
      <c r="H78" s="62"/>
      <c r="I78" s="63"/>
    </row>
    <row r="79" spans="1:12" x14ac:dyDescent="0.3">
      <c r="A79" s="439"/>
      <c r="B79" s="440"/>
      <c r="C79" s="440"/>
      <c r="D79" s="440"/>
      <c r="E79" s="440"/>
      <c r="F79" s="64"/>
      <c r="G79" s="441" t="s">
        <v>65</v>
      </c>
      <c r="H79" s="440"/>
      <c r="I79" s="65">
        <f>I77+I71+I64+I57+I48+I27</f>
        <v>41791.5</v>
      </c>
    </row>
    <row r="80" spans="1:12" x14ac:dyDescent="0.3">
      <c r="A80" s="439"/>
      <c r="B80" s="440"/>
      <c r="C80" s="440"/>
      <c r="D80" s="440"/>
      <c r="E80" s="440"/>
      <c r="F80" s="18"/>
      <c r="G80" s="66"/>
      <c r="H80" s="67"/>
      <c r="I80" s="68"/>
    </row>
    <row r="81" spans="1:9" ht="15" thickBot="1" x14ac:dyDescent="0.35">
      <c r="A81" s="439"/>
      <c r="B81" s="440"/>
      <c r="C81" s="440"/>
      <c r="D81" s="440"/>
      <c r="E81" s="440"/>
      <c r="F81" s="18"/>
      <c r="G81" s="389" t="s">
        <v>66</v>
      </c>
      <c r="H81" s="390"/>
      <c r="I81" s="77">
        <f>I79+I80</f>
        <v>41791.5</v>
      </c>
    </row>
    <row r="82" spans="1:9" ht="15.6" thickTop="1" thickBot="1" x14ac:dyDescent="0.35">
      <c r="A82" s="69"/>
      <c r="B82" s="70"/>
      <c r="C82" s="446"/>
      <c r="D82" s="447"/>
      <c r="E82" s="447"/>
      <c r="F82" s="447"/>
      <c r="G82" s="71"/>
      <c r="H82" s="71"/>
      <c r="I82" s="72"/>
    </row>
  </sheetData>
  <mergeCells count="107">
    <mergeCell ref="A9:E9"/>
    <mergeCell ref="F9:G9"/>
    <mergeCell ref="H9:I9"/>
    <mergeCell ref="F10:G10"/>
    <mergeCell ref="H10:I10"/>
    <mergeCell ref="F11:G11"/>
    <mergeCell ref="H11:I11"/>
    <mergeCell ref="A16:I16"/>
    <mergeCell ref="A17:I17"/>
    <mergeCell ref="B18:D18"/>
    <mergeCell ref="B19:D19"/>
    <mergeCell ref="B20:D20"/>
    <mergeCell ref="B21:D21"/>
    <mergeCell ref="F12:G12"/>
    <mergeCell ref="H12:I12"/>
    <mergeCell ref="H13:I13"/>
    <mergeCell ref="F14:G14"/>
    <mergeCell ref="H14:I14"/>
    <mergeCell ref="F15:G15"/>
    <mergeCell ref="H15:I15"/>
    <mergeCell ref="B28:F28"/>
    <mergeCell ref="B29:F29"/>
    <mergeCell ref="B30:F30"/>
    <mergeCell ref="B31:F31"/>
    <mergeCell ref="B32:F32"/>
    <mergeCell ref="B33:F33"/>
    <mergeCell ref="A22:H22"/>
    <mergeCell ref="A23:I23"/>
    <mergeCell ref="B24:F24"/>
    <mergeCell ref="B25:F25"/>
    <mergeCell ref="B26:F26"/>
    <mergeCell ref="B27:F27"/>
    <mergeCell ref="B40:F40"/>
    <mergeCell ref="B41:F41"/>
    <mergeCell ref="B42:F42"/>
    <mergeCell ref="B43:F43"/>
    <mergeCell ref="B44:F44"/>
    <mergeCell ref="B45:F45"/>
    <mergeCell ref="B34:F34"/>
    <mergeCell ref="B35:F35"/>
    <mergeCell ref="B36:F36"/>
    <mergeCell ref="B37:F37"/>
    <mergeCell ref="B38:F38"/>
    <mergeCell ref="B39:F39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58:D58"/>
    <mergeCell ref="B59:D59"/>
    <mergeCell ref="B62:D62"/>
    <mergeCell ref="E62:F62"/>
    <mergeCell ref="B57:H57"/>
    <mergeCell ref="E58:F58"/>
    <mergeCell ref="E59:F59"/>
    <mergeCell ref="B54:D54"/>
    <mergeCell ref="E54:F54"/>
    <mergeCell ref="B55:D55"/>
    <mergeCell ref="E55:F55"/>
    <mergeCell ref="B56:D56"/>
    <mergeCell ref="E56:F56"/>
    <mergeCell ref="B60:D60"/>
    <mergeCell ref="E60:F60"/>
    <mergeCell ref="B61:D61"/>
    <mergeCell ref="E61:F61"/>
    <mergeCell ref="B64:H64"/>
    <mergeCell ref="B65:D65"/>
    <mergeCell ref="E65:F65"/>
    <mergeCell ref="B70:D70"/>
    <mergeCell ref="E70:F70"/>
    <mergeCell ref="B63:D63"/>
    <mergeCell ref="E63:F63"/>
    <mergeCell ref="B66:D66"/>
    <mergeCell ref="E66:F66"/>
    <mergeCell ref="B71:G71"/>
    <mergeCell ref="A72:H72"/>
    <mergeCell ref="A73:I73"/>
    <mergeCell ref="B74:D74"/>
    <mergeCell ref="E74:F74"/>
    <mergeCell ref="B75:D75"/>
    <mergeCell ref="E75:F75"/>
    <mergeCell ref="B67:D67"/>
    <mergeCell ref="E67:F67"/>
    <mergeCell ref="B68:D68"/>
    <mergeCell ref="E68:F68"/>
    <mergeCell ref="B69:D69"/>
    <mergeCell ref="E69:F69"/>
    <mergeCell ref="A80:B80"/>
    <mergeCell ref="C80:E80"/>
    <mergeCell ref="A81:B81"/>
    <mergeCell ref="C81:E81"/>
    <mergeCell ref="G81:H81"/>
    <mergeCell ref="C82:F82"/>
    <mergeCell ref="B76:D76"/>
    <mergeCell ref="E76:F76"/>
    <mergeCell ref="A77:H77"/>
    <mergeCell ref="A79:B79"/>
    <mergeCell ref="C79:E79"/>
    <mergeCell ref="G79:H79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N71"/>
  <sheetViews>
    <sheetView topLeftCell="A19" workbookViewId="0">
      <selection activeCell="L22" sqref="A1:XFD1048576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12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>
        <v>44482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423" t="s">
        <v>563</v>
      </c>
      <c r="I12" s="422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268</v>
      </c>
      <c r="I15" s="456"/>
    </row>
    <row r="16" spans="1:13" x14ac:dyDescent="0.3">
      <c r="A16" s="430" t="s">
        <v>225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564</v>
      </c>
      <c r="C25" s="405"/>
      <c r="D25" s="405"/>
      <c r="E25" s="405"/>
      <c r="F25" s="406"/>
      <c r="G25" s="106">
        <v>1</v>
      </c>
      <c r="H25" s="121">
        <v>39726.25</v>
      </c>
      <c r="I25" s="47">
        <f>H25*G25</f>
        <v>39726.25</v>
      </c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22"/>
      <c r="I32" s="47"/>
    </row>
    <row r="33" spans="1:14" x14ac:dyDescent="0.3">
      <c r="A33" s="43"/>
      <c r="B33" s="457"/>
      <c r="C33" s="458"/>
      <c r="D33" s="458"/>
      <c r="E33" s="458"/>
      <c r="F33" s="458"/>
      <c r="G33" s="106"/>
      <c r="H33" s="122"/>
      <c r="I33" s="47"/>
    </row>
    <row r="34" spans="1:14" x14ac:dyDescent="0.3">
      <c r="A34" s="43"/>
      <c r="B34" s="457"/>
      <c r="C34" s="458"/>
      <c r="D34" s="458"/>
      <c r="E34" s="458"/>
      <c r="F34" s="458"/>
      <c r="G34" s="106"/>
      <c r="H34" s="107"/>
      <c r="I34" s="47"/>
      <c r="L34" s="48"/>
    </row>
    <row r="35" spans="1:14" x14ac:dyDescent="0.3">
      <c r="A35" s="454" t="s">
        <v>112</v>
      </c>
      <c r="B35" s="391"/>
      <c r="C35" s="391"/>
      <c r="D35" s="391"/>
      <c r="E35" s="391"/>
      <c r="F35" s="391"/>
      <c r="G35" s="391"/>
      <c r="H35" s="392"/>
      <c r="I35" s="101">
        <f>SUM(I25:I34)</f>
        <v>39726.25</v>
      </c>
      <c r="L35" s="48"/>
    </row>
    <row r="36" spans="1:14" x14ac:dyDescent="0.3">
      <c r="A36" s="395" t="s">
        <v>113</v>
      </c>
      <c r="B36" s="391"/>
      <c r="C36" s="391"/>
      <c r="D36" s="391"/>
      <c r="E36" s="391"/>
      <c r="F36" s="391"/>
      <c r="G36" s="391"/>
      <c r="H36" s="392"/>
      <c r="I36" s="102">
        <f>ROUND((I35*0.15),2)</f>
        <v>5958.94</v>
      </c>
      <c r="L36" s="48"/>
    </row>
    <row r="37" spans="1:14" x14ac:dyDescent="0.3">
      <c r="A37" s="395" t="s">
        <v>114</v>
      </c>
      <c r="B37" s="391"/>
      <c r="C37" s="391"/>
      <c r="D37" s="391"/>
      <c r="E37" s="391"/>
      <c r="F37" s="391"/>
      <c r="G37" s="391"/>
      <c r="H37" s="392"/>
      <c r="I37" s="90">
        <f>I35+I36</f>
        <v>45685.19</v>
      </c>
    </row>
    <row r="38" spans="1:14" x14ac:dyDescent="0.3">
      <c r="A38" s="401" t="s">
        <v>46</v>
      </c>
      <c r="B38" s="402"/>
      <c r="C38" s="402"/>
      <c r="D38" s="402"/>
      <c r="E38" s="402"/>
      <c r="F38" s="402"/>
      <c r="G38" s="402"/>
      <c r="H38" s="402"/>
      <c r="I38" s="403"/>
    </row>
    <row r="39" spans="1:14" x14ac:dyDescent="0.3">
      <c r="A39" s="38" t="s">
        <v>47</v>
      </c>
      <c r="B39" s="417" t="s">
        <v>48</v>
      </c>
      <c r="C39" s="431"/>
      <c r="D39" s="418"/>
      <c r="E39" s="399" t="s">
        <v>30</v>
      </c>
      <c r="F39" s="400"/>
      <c r="G39" s="40" t="s">
        <v>32</v>
      </c>
      <c r="H39" s="41" t="s">
        <v>33</v>
      </c>
      <c r="I39" s="42" t="s">
        <v>34</v>
      </c>
    </row>
    <row r="40" spans="1:14" x14ac:dyDescent="0.3">
      <c r="A40" s="43">
        <v>1</v>
      </c>
      <c r="B40" s="436" t="s">
        <v>49</v>
      </c>
      <c r="C40" s="437"/>
      <c r="D40" s="438"/>
      <c r="E40" s="424" t="s">
        <v>50</v>
      </c>
      <c r="F40" s="426"/>
      <c r="G40" s="75">
        <v>6</v>
      </c>
      <c r="H40" s="73">
        <v>450</v>
      </c>
      <c r="I40" s="50">
        <f>SUM(G40*H40)</f>
        <v>2700</v>
      </c>
    </row>
    <row r="41" spans="1:14" x14ac:dyDescent="0.3">
      <c r="A41" s="43">
        <v>2</v>
      </c>
      <c r="B41" s="413" t="s">
        <v>51</v>
      </c>
      <c r="C41" s="414"/>
      <c r="D41" s="415"/>
      <c r="E41" s="393" t="s">
        <v>50</v>
      </c>
      <c r="F41" s="394"/>
      <c r="G41" s="44"/>
      <c r="H41" s="74">
        <v>350</v>
      </c>
      <c r="I41" s="47">
        <f t="shared" ref="I41:I45" si="0">SUM(G41*H41)</f>
        <v>0</v>
      </c>
    </row>
    <row r="42" spans="1:14" x14ac:dyDescent="0.3">
      <c r="A42" s="43">
        <v>3</v>
      </c>
      <c r="B42" s="413" t="s">
        <v>52</v>
      </c>
      <c r="C42" s="414"/>
      <c r="D42" s="415"/>
      <c r="E42" s="393" t="s">
        <v>50</v>
      </c>
      <c r="F42" s="394"/>
      <c r="G42" s="44"/>
      <c r="H42" s="74">
        <v>300</v>
      </c>
      <c r="I42" s="47">
        <f t="shared" si="0"/>
        <v>0</v>
      </c>
      <c r="N42" t="s">
        <v>23</v>
      </c>
    </row>
    <row r="43" spans="1:14" x14ac:dyDescent="0.3">
      <c r="A43" s="43">
        <v>4</v>
      </c>
      <c r="B43" s="413" t="s">
        <v>53</v>
      </c>
      <c r="C43" s="414"/>
      <c r="D43" s="415"/>
      <c r="E43" s="393" t="s">
        <v>50</v>
      </c>
      <c r="F43" s="394"/>
      <c r="G43" s="44">
        <v>6</v>
      </c>
      <c r="H43" s="74">
        <v>200</v>
      </c>
      <c r="I43" s="47">
        <f t="shared" si="0"/>
        <v>1200</v>
      </c>
    </row>
    <row r="44" spans="1:14" x14ac:dyDescent="0.3">
      <c r="A44" s="43">
        <v>5</v>
      </c>
      <c r="B44" s="413" t="s">
        <v>54</v>
      </c>
      <c r="C44" s="414"/>
      <c r="D44" s="415"/>
      <c r="E44" s="393" t="s">
        <v>50</v>
      </c>
      <c r="F44" s="394"/>
      <c r="G44" s="44"/>
      <c r="H44" s="76">
        <v>200</v>
      </c>
      <c r="I44" s="47">
        <f t="shared" si="0"/>
        <v>0</v>
      </c>
    </row>
    <row r="45" spans="1:14" x14ac:dyDescent="0.3">
      <c r="A45" s="57">
        <v>6</v>
      </c>
      <c r="B45" s="442" t="s">
        <v>277</v>
      </c>
      <c r="C45" s="443"/>
      <c r="D45" s="444"/>
      <c r="E45" s="427" t="s">
        <v>50</v>
      </c>
      <c r="F45" s="429"/>
      <c r="G45" s="157"/>
      <c r="H45" s="156">
        <v>140</v>
      </c>
      <c r="I45" s="155">
        <f t="shared" si="0"/>
        <v>0</v>
      </c>
    </row>
    <row r="46" spans="1:14" x14ac:dyDescent="0.3">
      <c r="A46" s="43"/>
      <c r="B46" s="417" t="s">
        <v>558</v>
      </c>
      <c r="C46" s="431"/>
      <c r="D46" s="431"/>
      <c r="E46" s="431"/>
      <c r="F46" s="431"/>
      <c r="G46" s="431"/>
      <c r="H46" s="418"/>
      <c r="I46" s="47">
        <f>SUM(I40:I45)</f>
        <v>3900</v>
      </c>
    </row>
    <row r="47" spans="1:14" x14ac:dyDescent="0.3">
      <c r="A47" s="43">
        <v>1</v>
      </c>
      <c r="B47" s="436" t="s">
        <v>49</v>
      </c>
      <c r="C47" s="437"/>
      <c r="D47" s="438"/>
      <c r="E47" s="424" t="s">
        <v>50</v>
      </c>
      <c r="F47" s="426"/>
      <c r="G47" s="75"/>
      <c r="H47" s="73">
        <v>675</v>
      </c>
      <c r="I47" s="50">
        <f>SUM(G47*H47)</f>
        <v>0</v>
      </c>
    </row>
    <row r="48" spans="1:14" x14ac:dyDescent="0.3">
      <c r="A48" s="43">
        <v>2</v>
      </c>
      <c r="B48" s="413" t="s">
        <v>51</v>
      </c>
      <c r="C48" s="414"/>
      <c r="D48" s="415"/>
      <c r="E48" s="393" t="s">
        <v>50</v>
      </c>
      <c r="F48" s="394"/>
      <c r="G48" s="44"/>
      <c r="H48" s="74">
        <v>525</v>
      </c>
      <c r="I48" s="47">
        <f t="shared" ref="I48:I52" si="1">SUM(G48*H48)</f>
        <v>0</v>
      </c>
    </row>
    <row r="49" spans="1:12" x14ac:dyDescent="0.3">
      <c r="A49" s="43">
        <v>3</v>
      </c>
      <c r="B49" s="413" t="s">
        <v>52</v>
      </c>
      <c r="C49" s="414"/>
      <c r="D49" s="415"/>
      <c r="E49" s="393" t="s">
        <v>50</v>
      </c>
      <c r="F49" s="394"/>
      <c r="G49" s="44"/>
      <c r="H49" s="74">
        <v>450</v>
      </c>
      <c r="I49" s="47">
        <f t="shared" si="1"/>
        <v>0</v>
      </c>
    </row>
    <row r="50" spans="1:12" x14ac:dyDescent="0.3">
      <c r="A50" s="43">
        <v>4</v>
      </c>
      <c r="B50" s="413" t="s">
        <v>53</v>
      </c>
      <c r="C50" s="414"/>
      <c r="D50" s="415"/>
      <c r="E50" s="393" t="s">
        <v>50</v>
      </c>
      <c r="F50" s="394"/>
      <c r="G50" s="44"/>
      <c r="H50" s="74">
        <v>300</v>
      </c>
      <c r="I50" s="47">
        <f t="shared" si="1"/>
        <v>0</v>
      </c>
    </row>
    <row r="51" spans="1:12" x14ac:dyDescent="0.3">
      <c r="A51" s="43">
        <v>5</v>
      </c>
      <c r="B51" s="413" t="s">
        <v>54</v>
      </c>
      <c r="C51" s="414"/>
      <c r="D51" s="415"/>
      <c r="E51" s="393" t="s">
        <v>50</v>
      </c>
      <c r="F51" s="394"/>
      <c r="G51" s="44"/>
      <c r="H51" s="76">
        <v>300</v>
      </c>
      <c r="I51" s="47">
        <f t="shared" si="1"/>
        <v>0</v>
      </c>
    </row>
    <row r="52" spans="1:12" x14ac:dyDescent="0.3">
      <c r="A52" s="57">
        <v>6</v>
      </c>
      <c r="B52" s="442" t="s">
        <v>293</v>
      </c>
      <c r="C52" s="443"/>
      <c r="D52" s="444"/>
      <c r="E52" s="427" t="s">
        <v>50</v>
      </c>
      <c r="F52" s="429"/>
      <c r="G52" s="157"/>
      <c r="H52" s="156">
        <v>210</v>
      </c>
      <c r="I52" s="155">
        <f t="shared" si="1"/>
        <v>0</v>
      </c>
    </row>
    <row r="53" spans="1:12" x14ac:dyDescent="0.3">
      <c r="A53" s="43"/>
      <c r="B53" s="417" t="s">
        <v>559</v>
      </c>
      <c r="C53" s="431"/>
      <c r="D53" s="431"/>
      <c r="E53" s="431"/>
      <c r="F53" s="431"/>
      <c r="G53" s="431"/>
      <c r="H53" s="418"/>
      <c r="I53" s="47">
        <f>SUM(I47:I52)</f>
        <v>0</v>
      </c>
    </row>
    <row r="54" spans="1:12" x14ac:dyDescent="0.3">
      <c r="A54" s="43">
        <v>1</v>
      </c>
      <c r="B54" s="436" t="s">
        <v>49</v>
      </c>
      <c r="C54" s="437"/>
      <c r="D54" s="438"/>
      <c r="E54" s="424" t="s">
        <v>50</v>
      </c>
      <c r="F54" s="426"/>
      <c r="G54" s="75"/>
      <c r="H54" s="73">
        <v>900</v>
      </c>
      <c r="I54" s="50">
        <f>SUM(G54*H54)</f>
        <v>0</v>
      </c>
    </row>
    <row r="55" spans="1:12" x14ac:dyDescent="0.3">
      <c r="A55" s="43">
        <v>2</v>
      </c>
      <c r="B55" s="413" t="s">
        <v>51</v>
      </c>
      <c r="C55" s="414"/>
      <c r="D55" s="415"/>
      <c r="E55" s="393" t="s">
        <v>50</v>
      </c>
      <c r="F55" s="394"/>
      <c r="G55" s="44"/>
      <c r="H55" s="74">
        <v>700</v>
      </c>
      <c r="I55" s="47">
        <f t="shared" ref="I55:I59" si="2">SUM(G55*H55)</f>
        <v>0</v>
      </c>
      <c r="L55" s="15"/>
    </row>
    <row r="56" spans="1:12" x14ac:dyDescent="0.3">
      <c r="A56" s="43">
        <v>3</v>
      </c>
      <c r="B56" s="413" t="s">
        <v>52</v>
      </c>
      <c r="C56" s="414"/>
      <c r="D56" s="415"/>
      <c r="E56" s="393" t="s">
        <v>50</v>
      </c>
      <c r="F56" s="394"/>
      <c r="G56" s="44"/>
      <c r="H56" s="74">
        <v>600</v>
      </c>
      <c r="I56" s="47">
        <f t="shared" si="2"/>
        <v>0</v>
      </c>
    </row>
    <row r="57" spans="1:12" x14ac:dyDescent="0.3">
      <c r="A57" s="43">
        <v>4</v>
      </c>
      <c r="B57" s="413" t="s">
        <v>53</v>
      </c>
      <c r="C57" s="414"/>
      <c r="D57" s="415"/>
      <c r="E57" s="393" t="s">
        <v>50</v>
      </c>
      <c r="F57" s="394"/>
      <c r="G57" s="44"/>
      <c r="H57" s="74">
        <v>400</v>
      </c>
      <c r="I57" s="47">
        <f t="shared" si="2"/>
        <v>0</v>
      </c>
    </row>
    <row r="58" spans="1:12" x14ac:dyDescent="0.3">
      <c r="A58" s="43">
        <v>5</v>
      </c>
      <c r="B58" s="413" t="s">
        <v>54</v>
      </c>
      <c r="C58" s="414"/>
      <c r="D58" s="415"/>
      <c r="E58" s="393" t="s">
        <v>50</v>
      </c>
      <c r="F58" s="394"/>
      <c r="G58" s="44"/>
      <c r="H58" s="76">
        <v>400</v>
      </c>
      <c r="I58" s="47">
        <f t="shared" si="2"/>
        <v>0</v>
      </c>
    </row>
    <row r="59" spans="1:12" x14ac:dyDescent="0.3">
      <c r="A59" s="57">
        <v>6</v>
      </c>
      <c r="B59" s="442" t="s">
        <v>293</v>
      </c>
      <c r="C59" s="443"/>
      <c r="D59" s="444"/>
      <c r="E59" s="427" t="s">
        <v>50</v>
      </c>
      <c r="F59" s="429"/>
      <c r="G59" s="157"/>
      <c r="H59" s="156">
        <v>280</v>
      </c>
      <c r="I59" s="155">
        <f t="shared" si="2"/>
        <v>0</v>
      </c>
    </row>
    <row r="60" spans="1:12" x14ac:dyDescent="0.3">
      <c r="A60" s="52"/>
      <c r="B60" s="399"/>
      <c r="C60" s="445"/>
      <c r="D60" s="445"/>
      <c r="E60" s="445"/>
      <c r="F60" s="445"/>
      <c r="G60" s="400"/>
      <c r="H60" s="36"/>
      <c r="I60" s="47">
        <f>SUM(I54:I59)</f>
        <v>0</v>
      </c>
    </row>
    <row r="61" spans="1:12" x14ac:dyDescent="0.3">
      <c r="A61" s="395" t="s">
        <v>56</v>
      </c>
      <c r="B61" s="391"/>
      <c r="C61" s="391"/>
      <c r="D61" s="391"/>
      <c r="E61" s="391"/>
      <c r="F61" s="391"/>
      <c r="G61" s="391"/>
      <c r="H61" s="392"/>
      <c r="I61" s="58"/>
    </row>
    <row r="62" spans="1:12" x14ac:dyDescent="0.3">
      <c r="A62" s="401" t="s">
        <v>57</v>
      </c>
      <c r="B62" s="402"/>
      <c r="C62" s="402"/>
      <c r="D62" s="402"/>
      <c r="E62" s="402"/>
      <c r="F62" s="402"/>
      <c r="G62" s="402"/>
      <c r="H62" s="402"/>
      <c r="I62" s="403"/>
    </row>
    <row r="63" spans="1:12" x14ac:dyDescent="0.3">
      <c r="A63" s="38" t="s">
        <v>58</v>
      </c>
      <c r="B63" s="399" t="s">
        <v>59</v>
      </c>
      <c r="C63" s="445"/>
      <c r="D63" s="400"/>
      <c r="E63" s="399" t="s">
        <v>60</v>
      </c>
      <c r="F63" s="400"/>
      <c r="G63" s="54" t="s">
        <v>61</v>
      </c>
      <c r="H63" s="54" t="s">
        <v>33</v>
      </c>
      <c r="I63" s="55" t="s">
        <v>34</v>
      </c>
    </row>
    <row r="64" spans="1:12" x14ac:dyDescent="0.3">
      <c r="A64" s="43">
        <v>1</v>
      </c>
      <c r="B64" s="404" t="s">
        <v>533</v>
      </c>
      <c r="C64" s="405"/>
      <c r="D64" s="406"/>
      <c r="E64" s="393">
        <v>2</v>
      </c>
      <c r="F64" s="394"/>
      <c r="G64" s="113">
        <v>113.2</v>
      </c>
      <c r="H64" s="56">
        <v>5</v>
      </c>
      <c r="I64" s="126">
        <f>H64*G64</f>
        <v>566</v>
      </c>
    </row>
    <row r="65" spans="1:9" x14ac:dyDescent="0.3">
      <c r="A65" s="57"/>
      <c r="B65" s="410"/>
      <c r="C65" s="411"/>
      <c r="D65" s="412"/>
      <c r="E65" s="427"/>
      <c r="F65" s="429"/>
      <c r="G65" s="44"/>
      <c r="H65" s="56"/>
      <c r="I65" s="126"/>
    </row>
    <row r="66" spans="1:9" x14ac:dyDescent="0.3">
      <c r="A66" s="395" t="s">
        <v>64</v>
      </c>
      <c r="B66" s="391"/>
      <c r="C66" s="391"/>
      <c r="D66" s="391"/>
      <c r="E66" s="391"/>
      <c r="F66" s="391"/>
      <c r="G66" s="391"/>
      <c r="H66" s="392"/>
      <c r="I66" s="58">
        <f>SUM(I64:I65)</f>
        <v>566</v>
      </c>
    </row>
    <row r="67" spans="1:9" x14ac:dyDescent="0.3">
      <c r="A67" s="59"/>
      <c r="B67" s="60"/>
      <c r="C67" s="60"/>
      <c r="D67" s="60"/>
      <c r="E67" s="60"/>
      <c r="F67" s="61"/>
      <c r="G67" s="62"/>
      <c r="H67" s="62"/>
      <c r="I67" s="63"/>
    </row>
    <row r="68" spans="1:9" x14ac:dyDescent="0.3">
      <c r="A68" s="439"/>
      <c r="B68" s="440"/>
      <c r="C68" s="440"/>
      <c r="D68" s="440"/>
      <c r="E68" s="440"/>
      <c r="F68" s="64"/>
      <c r="G68" s="441" t="s">
        <v>65</v>
      </c>
      <c r="H68" s="440"/>
      <c r="I68" s="65">
        <f>I66+I60+I53+I46+I37+I27</f>
        <v>50151.19</v>
      </c>
    </row>
    <row r="69" spans="1:9" x14ac:dyDescent="0.3">
      <c r="A69" s="439"/>
      <c r="B69" s="440"/>
      <c r="C69" s="440"/>
      <c r="D69" s="440"/>
      <c r="E69" s="440"/>
      <c r="F69" s="18"/>
      <c r="G69" s="66"/>
      <c r="H69" s="67"/>
      <c r="I69" s="68"/>
    </row>
    <row r="70" spans="1:9" ht="15" thickBot="1" x14ac:dyDescent="0.35">
      <c r="A70" s="439"/>
      <c r="B70" s="440"/>
      <c r="C70" s="440"/>
      <c r="D70" s="440"/>
      <c r="E70" s="440"/>
      <c r="F70" s="18"/>
      <c r="G70" s="389" t="s">
        <v>66</v>
      </c>
      <c r="H70" s="390"/>
      <c r="I70" s="77">
        <f>I68+I69</f>
        <v>50151.19</v>
      </c>
    </row>
    <row r="71" spans="1:9" ht="15.6" thickTop="1" thickBot="1" x14ac:dyDescent="0.35">
      <c r="A71" s="69"/>
      <c r="B71" s="70"/>
      <c r="C71" s="446"/>
      <c r="D71" s="447"/>
      <c r="E71" s="447"/>
      <c r="F71" s="447"/>
      <c r="G71" s="71"/>
      <c r="H71" s="71"/>
      <c r="I71" s="72"/>
    </row>
  </sheetData>
  <mergeCells count="96"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40:D40"/>
    <mergeCell ref="E40:F40"/>
    <mergeCell ref="B41:D41"/>
    <mergeCell ref="E41:F41"/>
    <mergeCell ref="B42:D42"/>
    <mergeCell ref="E42:F42"/>
    <mergeCell ref="A35:H35"/>
    <mergeCell ref="A36:H36"/>
    <mergeCell ref="A37:H37"/>
    <mergeCell ref="A38:I38"/>
    <mergeCell ref="B39:D39"/>
    <mergeCell ref="E39:F39"/>
    <mergeCell ref="B33:F33"/>
    <mergeCell ref="B34:F34"/>
    <mergeCell ref="B28:F28"/>
    <mergeCell ref="B29:F29"/>
    <mergeCell ref="B30:F30"/>
    <mergeCell ref="B31:F31"/>
    <mergeCell ref="B32:F32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00B050"/>
  </sheetPr>
  <dimension ref="A1:N71"/>
  <sheetViews>
    <sheetView topLeftCell="A34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565</v>
      </c>
      <c r="G9" s="418"/>
      <c r="H9" s="419" t="e">
        <f>#REF!</f>
        <v>#REF!</v>
      </c>
      <c r="I9" s="420"/>
    </row>
    <row r="10" spans="1:13" x14ac:dyDescent="0.3">
      <c r="A10" s="17" t="s">
        <v>13</v>
      </c>
      <c r="B10" s="15"/>
      <c r="F10" s="417" t="s">
        <v>14</v>
      </c>
      <c r="G10" s="418"/>
      <c r="H10" s="421" t="e">
        <f>#REF!</f>
        <v>#REF!</v>
      </c>
      <c r="I10" s="422"/>
    </row>
    <row r="11" spans="1:13" x14ac:dyDescent="0.3">
      <c r="A11" s="17" t="s">
        <v>15</v>
      </c>
      <c r="B11" s="15"/>
      <c r="F11" s="417" t="s">
        <v>16</v>
      </c>
      <c r="G11" s="418"/>
      <c r="H11" s="494" t="e">
        <f>#REF!</f>
        <v>#REF!</v>
      </c>
      <c r="I11" s="422"/>
    </row>
    <row r="12" spans="1:13" x14ac:dyDescent="0.3">
      <c r="A12" s="17" t="s">
        <v>18</v>
      </c>
      <c r="B12" s="15"/>
      <c r="F12" s="417" t="s">
        <v>19</v>
      </c>
      <c r="G12" s="418"/>
      <c r="H12" s="509" t="s">
        <v>566</v>
      </c>
      <c r="I12" s="510"/>
    </row>
    <row r="13" spans="1:13" x14ac:dyDescent="0.3">
      <c r="A13" s="17" t="s">
        <v>20</v>
      </c>
      <c r="B13" s="15"/>
      <c r="F13" s="97" t="s">
        <v>21</v>
      </c>
      <c r="G13" s="98"/>
      <c r="H13" s="455" t="s">
        <v>22</v>
      </c>
      <c r="I13" s="456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567</v>
      </c>
      <c r="I15" s="456"/>
    </row>
    <row r="16" spans="1:13" x14ac:dyDescent="0.3">
      <c r="A16" s="430" t="s">
        <v>568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393"/>
      <c r="C20" s="382"/>
      <c r="D20" s="394"/>
      <c r="E20" s="33"/>
      <c r="F20" s="18"/>
      <c r="G20" s="33"/>
      <c r="H20" s="34"/>
      <c r="I20" s="31"/>
    </row>
    <row r="21" spans="1:11" x14ac:dyDescent="0.3">
      <c r="A21" s="32"/>
      <c r="B21" s="427"/>
      <c r="C21" s="428"/>
      <c r="D21" s="429"/>
      <c r="E21" s="33"/>
      <c r="F21" s="18"/>
      <c r="G21" s="35"/>
      <c r="H21" s="36"/>
      <c r="I21" s="37"/>
    </row>
    <row r="22" spans="1:11" x14ac:dyDescent="0.3">
      <c r="A22" s="395" t="s">
        <v>35</v>
      </c>
      <c r="B22" s="391"/>
      <c r="C22" s="391"/>
      <c r="D22" s="391"/>
      <c r="E22" s="391"/>
      <c r="F22" s="391"/>
      <c r="G22" s="391"/>
      <c r="H22" s="392"/>
      <c r="I22" s="31"/>
    </row>
    <row r="23" spans="1:11" x14ac:dyDescent="0.3">
      <c r="A23" s="401" t="s">
        <v>36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3">
      <c r="A24" s="38" t="s">
        <v>37</v>
      </c>
      <c r="B24" s="399" t="s">
        <v>111</v>
      </c>
      <c r="C24" s="445"/>
      <c r="D24" s="445"/>
      <c r="E24" s="445"/>
      <c r="F24" s="400"/>
      <c r="G24" s="96" t="s">
        <v>32</v>
      </c>
      <c r="H24" s="54" t="s">
        <v>33</v>
      </c>
      <c r="I24" s="55" t="s">
        <v>34</v>
      </c>
      <c r="K24" s="60"/>
    </row>
    <row r="25" spans="1:11" x14ac:dyDescent="0.3">
      <c r="A25" s="43">
        <v>1</v>
      </c>
      <c r="B25" s="404" t="s">
        <v>569</v>
      </c>
      <c r="C25" s="405"/>
      <c r="D25" s="405"/>
      <c r="E25" s="405"/>
      <c r="F25" s="406"/>
      <c r="G25" s="106">
        <v>1</v>
      </c>
      <c r="H25" s="121">
        <v>73115</v>
      </c>
      <c r="I25" s="47">
        <f>H25*G25</f>
        <v>73115</v>
      </c>
    </row>
    <row r="26" spans="1:11" x14ac:dyDescent="0.3">
      <c r="A26" s="43"/>
      <c r="B26" s="407"/>
      <c r="C26" s="408"/>
      <c r="D26" s="408"/>
      <c r="E26" s="408"/>
      <c r="F26" s="409"/>
      <c r="G26" s="106"/>
      <c r="H26" s="122"/>
      <c r="I26" s="47"/>
    </row>
    <row r="27" spans="1:11" x14ac:dyDescent="0.3">
      <c r="A27" s="43"/>
      <c r="B27" s="407"/>
      <c r="C27" s="408"/>
      <c r="D27" s="408"/>
      <c r="E27" s="408"/>
      <c r="F27" s="409"/>
      <c r="G27" s="106"/>
      <c r="H27" s="122"/>
      <c r="I27" s="47"/>
    </row>
    <row r="28" spans="1:11" x14ac:dyDescent="0.3">
      <c r="A28" s="43"/>
      <c r="B28" s="407"/>
      <c r="C28" s="408"/>
      <c r="D28" s="408"/>
      <c r="E28" s="408"/>
      <c r="F28" s="409"/>
      <c r="G28" s="106"/>
      <c r="H28" s="122"/>
      <c r="I28" s="47"/>
    </row>
    <row r="29" spans="1:11" x14ac:dyDescent="0.3">
      <c r="A29" s="43"/>
      <c r="B29" s="407"/>
      <c r="C29" s="408"/>
      <c r="D29" s="408"/>
      <c r="E29" s="408"/>
      <c r="F29" s="409"/>
      <c r="G29" s="106"/>
      <c r="H29" s="122"/>
      <c r="I29" s="47"/>
    </row>
    <row r="30" spans="1:11" x14ac:dyDescent="0.3">
      <c r="A30" s="43"/>
      <c r="B30" s="457"/>
      <c r="C30" s="458"/>
      <c r="D30" s="458"/>
      <c r="E30" s="458"/>
      <c r="F30" s="458"/>
      <c r="G30" s="106"/>
      <c r="H30" s="122"/>
      <c r="I30" s="47"/>
    </row>
    <row r="31" spans="1:11" x14ac:dyDescent="0.3">
      <c r="A31" s="43"/>
      <c r="B31" s="457"/>
      <c r="C31" s="458"/>
      <c r="D31" s="458"/>
      <c r="E31" s="458"/>
      <c r="F31" s="458"/>
      <c r="G31" s="106"/>
      <c r="H31" s="122"/>
      <c r="I31" s="47"/>
    </row>
    <row r="32" spans="1:11" x14ac:dyDescent="0.3">
      <c r="A32" s="43"/>
      <c r="B32" s="457"/>
      <c r="C32" s="458"/>
      <c r="D32" s="458"/>
      <c r="E32" s="458"/>
      <c r="F32" s="458"/>
      <c r="G32" s="106"/>
      <c r="H32" s="122"/>
      <c r="I32" s="47"/>
    </row>
    <row r="33" spans="1:14" x14ac:dyDescent="0.3">
      <c r="A33" s="43"/>
      <c r="B33" s="457"/>
      <c r="C33" s="458"/>
      <c r="D33" s="458"/>
      <c r="E33" s="458"/>
      <c r="F33" s="458"/>
      <c r="G33" s="106"/>
      <c r="H33" s="122"/>
      <c r="I33" s="47"/>
    </row>
    <row r="34" spans="1:14" x14ac:dyDescent="0.3">
      <c r="A34" s="43"/>
      <c r="B34" s="457"/>
      <c r="C34" s="458"/>
      <c r="D34" s="458"/>
      <c r="E34" s="458"/>
      <c r="F34" s="458"/>
      <c r="G34" s="106"/>
      <c r="H34" s="107"/>
      <c r="I34" s="47"/>
      <c r="L34" s="48"/>
    </row>
    <row r="35" spans="1:14" x14ac:dyDescent="0.3">
      <c r="A35" s="454" t="s">
        <v>112</v>
      </c>
      <c r="B35" s="391"/>
      <c r="C35" s="391"/>
      <c r="D35" s="391"/>
      <c r="E35" s="391"/>
      <c r="F35" s="391"/>
      <c r="G35" s="391"/>
      <c r="H35" s="392"/>
      <c r="I35" s="101">
        <f>SUM(I25:I34)</f>
        <v>73115</v>
      </c>
      <c r="L35" s="48"/>
    </row>
    <row r="36" spans="1:14" x14ac:dyDescent="0.3">
      <c r="A36" s="395" t="s">
        <v>113</v>
      </c>
      <c r="B36" s="391"/>
      <c r="C36" s="391"/>
      <c r="D36" s="391"/>
      <c r="E36" s="391"/>
      <c r="F36" s="391"/>
      <c r="G36" s="391"/>
      <c r="H36" s="392"/>
      <c r="I36" s="102">
        <f>ROUND((I35*0.15),2)</f>
        <v>10967.25</v>
      </c>
      <c r="L36" s="48"/>
    </row>
    <row r="37" spans="1:14" x14ac:dyDescent="0.3">
      <c r="A37" s="395" t="s">
        <v>114</v>
      </c>
      <c r="B37" s="391"/>
      <c r="C37" s="391"/>
      <c r="D37" s="391"/>
      <c r="E37" s="391"/>
      <c r="F37" s="391"/>
      <c r="G37" s="391"/>
      <c r="H37" s="392"/>
      <c r="I37" s="90">
        <f>I35+I36</f>
        <v>84082.25</v>
      </c>
    </row>
    <row r="38" spans="1:14" x14ac:dyDescent="0.3">
      <c r="A38" s="401" t="s">
        <v>46</v>
      </c>
      <c r="B38" s="402"/>
      <c r="C38" s="402"/>
      <c r="D38" s="402"/>
      <c r="E38" s="402"/>
      <c r="F38" s="402"/>
      <c r="G38" s="402"/>
      <c r="H38" s="402"/>
      <c r="I38" s="403"/>
    </row>
    <row r="39" spans="1:14" x14ac:dyDescent="0.3">
      <c r="A39" s="38" t="s">
        <v>47</v>
      </c>
      <c r="B39" s="417" t="s">
        <v>48</v>
      </c>
      <c r="C39" s="431"/>
      <c r="D39" s="418"/>
      <c r="E39" s="399" t="s">
        <v>30</v>
      </c>
      <c r="F39" s="400"/>
      <c r="G39" s="40" t="s">
        <v>32</v>
      </c>
      <c r="H39" s="41" t="s">
        <v>33</v>
      </c>
      <c r="I39" s="42" t="s">
        <v>34</v>
      </c>
    </row>
    <row r="40" spans="1:14" x14ac:dyDescent="0.3">
      <c r="A40" s="43">
        <v>1</v>
      </c>
      <c r="B40" s="436" t="s">
        <v>49</v>
      </c>
      <c r="C40" s="437"/>
      <c r="D40" s="438"/>
      <c r="E40" s="424" t="s">
        <v>50</v>
      </c>
      <c r="F40" s="426"/>
      <c r="G40" s="75">
        <v>11</v>
      </c>
      <c r="H40" s="73">
        <v>450</v>
      </c>
      <c r="I40" s="50">
        <f>SUM(G40*H40)</f>
        <v>4950</v>
      </c>
    </row>
    <row r="41" spans="1:14" x14ac:dyDescent="0.3">
      <c r="A41" s="43">
        <v>2</v>
      </c>
      <c r="B41" s="413" t="s">
        <v>51</v>
      </c>
      <c r="C41" s="414"/>
      <c r="D41" s="415"/>
      <c r="E41" s="393" t="s">
        <v>50</v>
      </c>
      <c r="F41" s="394"/>
      <c r="G41" s="44"/>
      <c r="H41" s="74">
        <v>350</v>
      </c>
      <c r="I41" s="47">
        <f t="shared" ref="I41:I45" si="0">SUM(G41*H41)</f>
        <v>0</v>
      </c>
    </row>
    <row r="42" spans="1:14" x14ac:dyDescent="0.3">
      <c r="A42" s="43">
        <v>3</v>
      </c>
      <c r="B42" s="413" t="s">
        <v>52</v>
      </c>
      <c r="C42" s="414"/>
      <c r="D42" s="415"/>
      <c r="E42" s="393" t="s">
        <v>50</v>
      </c>
      <c r="F42" s="394"/>
      <c r="G42" s="44"/>
      <c r="H42" s="74">
        <v>300</v>
      </c>
      <c r="I42" s="47">
        <f t="shared" si="0"/>
        <v>0</v>
      </c>
      <c r="N42" t="s">
        <v>23</v>
      </c>
    </row>
    <row r="43" spans="1:14" x14ac:dyDescent="0.3">
      <c r="A43" s="43">
        <v>4</v>
      </c>
      <c r="B43" s="413" t="s">
        <v>53</v>
      </c>
      <c r="C43" s="414"/>
      <c r="D43" s="415"/>
      <c r="E43" s="393" t="s">
        <v>50</v>
      </c>
      <c r="F43" s="394"/>
      <c r="G43" s="44">
        <v>11</v>
      </c>
      <c r="H43" s="74">
        <v>200</v>
      </c>
      <c r="I43" s="47">
        <f t="shared" si="0"/>
        <v>2200</v>
      </c>
    </row>
    <row r="44" spans="1:14" x14ac:dyDescent="0.3">
      <c r="A44" s="43">
        <v>5</v>
      </c>
      <c r="B44" s="413" t="s">
        <v>54</v>
      </c>
      <c r="C44" s="414"/>
      <c r="D44" s="415"/>
      <c r="E44" s="393" t="s">
        <v>50</v>
      </c>
      <c r="F44" s="394"/>
      <c r="G44" s="44"/>
      <c r="H44" s="76">
        <v>200</v>
      </c>
      <c r="I44" s="47">
        <f t="shared" si="0"/>
        <v>0</v>
      </c>
    </row>
    <row r="45" spans="1:14" x14ac:dyDescent="0.3">
      <c r="A45" s="57">
        <v>6</v>
      </c>
      <c r="B45" s="442" t="s">
        <v>277</v>
      </c>
      <c r="C45" s="443"/>
      <c r="D45" s="444"/>
      <c r="E45" s="427" t="s">
        <v>50</v>
      </c>
      <c r="F45" s="429"/>
      <c r="G45" s="157"/>
      <c r="H45" s="156">
        <v>140</v>
      </c>
      <c r="I45" s="155">
        <f t="shared" si="0"/>
        <v>0</v>
      </c>
    </row>
    <row r="46" spans="1:14" x14ac:dyDescent="0.3">
      <c r="A46" s="43"/>
      <c r="B46" s="417" t="s">
        <v>558</v>
      </c>
      <c r="C46" s="431"/>
      <c r="D46" s="431"/>
      <c r="E46" s="431"/>
      <c r="F46" s="431"/>
      <c r="G46" s="431"/>
      <c r="H46" s="418"/>
      <c r="I46" s="47">
        <f>SUM(I40:I45)</f>
        <v>7150</v>
      </c>
    </row>
    <row r="47" spans="1:14" x14ac:dyDescent="0.3">
      <c r="A47" s="43">
        <v>1</v>
      </c>
      <c r="B47" s="436" t="s">
        <v>49</v>
      </c>
      <c r="C47" s="437"/>
      <c r="D47" s="438"/>
      <c r="E47" s="424" t="s">
        <v>50</v>
      </c>
      <c r="F47" s="426"/>
      <c r="G47" s="75"/>
      <c r="H47" s="73">
        <v>675</v>
      </c>
      <c r="I47" s="50">
        <f>SUM(G47*H47)</f>
        <v>0</v>
      </c>
    </row>
    <row r="48" spans="1:14" x14ac:dyDescent="0.3">
      <c r="A48" s="43">
        <v>2</v>
      </c>
      <c r="B48" s="413" t="s">
        <v>51</v>
      </c>
      <c r="C48" s="414"/>
      <c r="D48" s="415"/>
      <c r="E48" s="393" t="s">
        <v>50</v>
      </c>
      <c r="F48" s="394"/>
      <c r="G48" s="44"/>
      <c r="H48" s="74">
        <v>525</v>
      </c>
      <c r="I48" s="47">
        <f t="shared" ref="I48:I52" si="1">SUM(G48*H48)</f>
        <v>0</v>
      </c>
    </row>
    <row r="49" spans="1:12" x14ac:dyDescent="0.3">
      <c r="A49" s="43">
        <v>3</v>
      </c>
      <c r="B49" s="413" t="s">
        <v>52</v>
      </c>
      <c r="C49" s="414"/>
      <c r="D49" s="415"/>
      <c r="E49" s="393" t="s">
        <v>50</v>
      </c>
      <c r="F49" s="394"/>
      <c r="G49" s="44"/>
      <c r="H49" s="74">
        <v>450</v>
      </c>
      <c r="I49" s="47">
        <f t="shared" si="1"/>
        <v>0</v>
      </c>
    </row>
    <row r="50" spans="1:12" x14ac:dyDescent="0.3">
      <c r="A50" s="43">
        <v>4</v>
      </c>
      <c r="B50" s="413" t="s">
        <v>53</v>
      </c>
      <c r="C50" s="414"/>
      <c r="D50" s="415"/>
      <c r="E50" s="393" t="s">
        <v>50</v>
      </c>
      <c r="F50" s="394"/>
      <c r="G50" s="44"/>
      <c r="H50" s="74">
        <v>300</v>
      </c>
      <c r="I50" s="47">
        <f t="shared" si="1"/>
        <v>0</v>
      </c>
    </row>
    <row r="51" spans="1:12" x14ac:dyDescent="0.3">
      <c r="A51" s="43">
        <v>5</v>
      </c>
      <c r="B51" s="413" t="s">
        <v>54</v>
      </c>
      <c r="C51" s="414"/>
      <c r="D51" s="415"/>
      <c r="E51" s="393" t="s">
        <v>50</v>
      </c>
      <c r="F51" s="394"/>
      <c r="G51" s="44"/>
      <c r="H51" s="76">
        <v>300</v>
      </c>
      <c r="I51" s="47">
        <f t="shared" si="1"/>
        <v>0</v>
      </c>
    </row>
    <row r="52" spans="1:12" x14ac:dyDescent="0.3">
      <c r="A52" s="57">
        <v>6</v>
      </c>
      <c r="B52" s="442" t="s">
        <v>570</v>
      </c>
      <c r="C52" s="443"/>
      <c r="D52" s="444"/>
      <c r="E52" s="427" t="s">
        <v>50</v>
      </c>
      <c r="F52" s="429"/>
      <c r="G52" s="157"/>
      <c r="H52" s="156">
        <v>210</v>
      </c>
      <c r="I52" s="155">
        <f t="shared" si="1"/>
        <v>0</v>
      </c>
    </row>
    <row r="53" spans="1:12" x14ac:dyDescent="0.3">
      <c r="A53" s="43"/>
      <c r="B53" s="417" t="s">
        <v>559</v>
      </c>
      <c r="C53" s="431"/>
      <c r="D53" s="431"/>
      <c r="E53" s="431"/>
      <c r="F53" s="431"/>
      <c r="G53" s="431"/>
      <c r="H53" s="418"/>
      <c r="I53" s="47">
        <f>SUM(I47:I52)</f>
        <v>0</v>
      </c>
    </row>
    <row r="54" spans="1:12" x14ac:dyDescent="0.3">
      <c r="A54" s="43">
        <v>1</v>
      </c>
      <c r="B54" s="436" t="s">
        <v>49</v>
      </c>
      <c r="C54" s="437"/>
      <c r="D54" s="438"/>
      <c r="E54" s="424" t="s">
        <v>50</v>
      </c>
      <c r="F54" s="426"/>
      <c r="G54" s="75"/>
      <c r="H54" s="73">
        <v>900</v>
      </c>
      <c r="I54" s="50">
        <f>SUM(G54*H54)</f>
        <v>0</v>
      </c>
    </row>
    <row r="55" spans="1:12" x14ac:dyDescent="0.3">
      <c r="A55" s="43">
        <v>2</v>
      </c>
      <c r="B55" s="413" t="s">
        <v>51</v>
      </c>
      <c r="C55" s="414"/>
      <c r="D55" s="415"/>
      <c r="E55" s="393" t="s">
        <v>50</v>
      </c>
      <c r="F55" s="394"/>
      <c r="G55" s="44"/>
      <c r="H55" s="74">
        <v>700</v>
      </c>
      <c r="I55" s="47">
        <f t="shared" ref="I55:I59" si="2">SUM(G55*H55)</f>
        <v>0</v>
      </c>
      <c r="L55" s="15"/>
    </row>
    <row r="56" spans="1:12" x14ac:dyDescent="0.3">
      <c r="A56" s="43">
        <v>3</v>
      </c>
      <c r="B56" s="413" t="s">
        <v>52</v>
      </c>
      <c r="C56" s="414"/>
      <c r="D56" s="415"/>
      <c r="E56" s="393" t="s">
        <v>50</v>
      </c>
      <c r="F56" s="394"/>
      <c r="G56" s="44"/>
      <c r="H56" s="74">
        <v>600</v>
      </c>
      <c r="I56" s="47">
        <f t="shared" si="2"/>
        <v>0</v>
      </c>
    </row>
    <row r="57" spans="1:12" x14ac:dyDescent="0.3">
      <c r="A57" s="43">
        <v>4</v>
      </c>
      <c r="B57" s="413" t="s">
        <v>53</v>
      </c>
      <c r="C57" s="414"/>
      <c r="D57" s="415"/>
      <c r="E57" s="393" t="s">
        <v>50</v>
      </c>
      <c r="F57" s="394"/>
      <c r="G57" s="44"/>
      <c r="H57" s="74">
        <v>400</v>
      </c>
      <c r="I57" s="47">
        <f t="shared" si="2"/>
        <v>0</v>
      </c>
    </row>
    <row r="58" spans="1:12" x14ac:dyDescent="0.3">
      <c r="A58" s="43">
        <v>5</v>
      </c>
      <c r="B58" s="413" t="s">
        <v>54</v>
      </c>
      <c r="C58" s="414"/>
      <c r="D58" s="415"/>
      <c r="E58" s="393" t="s">
        <v>50</v>
      </c>
      <c r="F58" s="394"/>
      <c r="G58" s="44"/>
      <c r="H58" s="76">
        <v>400</v>
      </c>
      <c r="I58" s="47">
        <f t="shared" si="2"/>
        <v>0</v>
      </c>
    </row>
    <row r="59" spans="1:12" x14ac:dyDescent="0.3">
      <c r="A59" s="57">
        <v>6</v>
      </c>
      <c r="B59" s="442" t="s">
        <v>277</v>
      </c>
      <c r="C59" s="443"/>
      <c r="D59" s="444"/>
      <c r="E59" s="427" t="s">
        <v>50</v>
      </c>
      <c r="F59" s="429"/>
      <c r="G59" s="157"/>
      <c r="H59" s="156">
        <v>280</v>
      </c>
      <c r="I59" s="155">
        <f t="shared" si="2"/>
        <v>0</v>
      </c>
    </row>
    <row r="60" spans="1:12" x14ac:dyDescent="0.3">
      <c r="A60" s="52"/>
      <c r="B60" s="399"/>
      <c r="C60" s="445"/>
      <c r="D60" s="445"/>
      <c r="E60" s="445"/>
      <c r="F60" s="445"/>
      <c r="G60" s="400"/>
      <c r="H60" s="36"/>
      <c r="I60" s="47">
        <f>SUM(I54:I59)</f>
        <v>0</v>
      </c>
    </row>
    <row r="61" spans="1:12" x14ac:dyDescent="0.3">
      <c r="A61" s="395" t="s">
        <v>56</v>
      </c>
      <c r="B61" s="391"/>
      <c r="C61" s="391"/>
      <c r="D61" s="391"/>
      <c r="E61" s="391"/>
      <c r="F61" s="391"/>
      <c r="G61" s="391"/>
      <c r="H61" s="392"/>
      <c r="I61" s="58"/>
    </row>
    <row r="62" spans="1:12" x14ac:dyDescent="0.3">
      <c r="A62" s="401" t="s">
        <v>57</v>
      </c>
      <c r="B62" s="402"/>
      <c r="C62" s="402"/>
      <c r="D62" s="402"/>
      <c r="E62" s="402"/>
      <c r="F62" s="402"/>
      <c r="G62" s="402"/>
      <c r="H62" s="402"/>
      <c r="I62" s="403"/>
    </row>
    <row r="63" spans="1:12" x14ac:dyDescent="0.3">
      <c r="A63" s="38" t="s">
        <v>58</v>
      </c>
      <c r="B63" s="399" t="s">
        <v>59</v>
      </c>
      <c r="C63" s="445"/>
      <c r="D63" s="400"/>
      <c r="E63" s="399" t="s">
        <v>60</v>
      </c>
      <c r="F63" s="400"/>
      <c r="G63" s="54" t="s">
        <v>61</v>
      </c>
      <c r="H63" s="54" t="s">
        <v>33</v>
      </c>
      <c r="I63" s="55" t="s">
        <v>34</v>
      </c>
    </row>
    <row r="64" spans="1:12" x14ac:dyDescent="0.3">
      <c r="A64" s="43">
        <v>1</v>
      </c>
      <c r="B64" s="404" t="s">
        <v>411</v>
      </c>
      <c r="C64" s="405"/>
      <c r="D64" s="406"/>
      <c r="E64" s="393">
        <v>2</v>
      </c>
      <c r="F64" s="394"/>
      <c r="G64" s="113">
        <v>66.400000000000006</v>
      </c>
      <c r="H64" s="56">
        <v>5</v>
      </c>
      <c r="I64" s="126">
        <f>H64*G64</f>
        <v>332</v>
      </c>
    </row>
    <row r="65" spans="1:9" x14ac:dyDescent="0.3">
      <c r="A65" s="57"/>
      <c r="B65" s="410"/>
      <c r="C65" s="411"/>
      <c r="D65" s="412"/>
      <c r="E65" s="427"/>
      <c r="F65" s="429"/>
      <c r="G65" s="44"/>
      <c r="H65" s="56"/>
      <c r="I65" s="126"/>
    </row>
    <row r="66" spans="1:9" x14ac:dyDescent="0.3">
      <c r="A66" s="395" t="s">
        <v>64</v>
      </c>
      <c r="B66" s="391"/>
      <c r="C66" s="391"/>
      <c r="D66" s="391"/>
      <c r="E66" s="391"/>
      <c r="F66" s="391"/>
      <c r="G66" s="391"/>
      <c r="H66" s="392"/>
      <c r="I66" s="58">
        <f>SUM(I64:I65)</f>
        <v>332</v>
      </c>
    </row>
    <row r="67" spans="1:9" x14ac:dyDescent="0.3">
      <c r="A67" s="59"/>
      <c r="B67" s="60"/>
      <c r="C67" s="60"/>
      <c r="D67" s="60"/>
      <c r="E67" s="60"/>
      <c r="F67" s="61"/>
      <c r="G67" s="62"/>
      <c r="H67" s="62"/>
      <c r="I67" s="63"/>
    </row>
    <row r="68" spans="1:9" x14ac:dyDescent="0.3">
      <c r="A68" s="439"/>
      <c r="B68" s="440"/>
      <c r="C68" s="440"/>
      <c r="D68" s="440"/>
      <c r="E68" s="440"/>
      <c r="F68" s="64"/>
      <c r="G68" s="441" t="s">
        <v>65</v>
      </c>
      <c r="H68" s="440"/>
      <c r="I68" s="65">
        <f>I66+I60+I53+I46+I37+I27</f>
        <v>91564.25</v>
      </c>
    </row>
    <row r="69" spans="1:9" x14ac:dyDescent="0.3">
      <c r="A69" s="439"/>
      <c r="B69" s="440"/>
      <c r="C69" s="440"/>
      <c r="D69" s="440"/>
      <c r="E69" s="440"/>
      <c r="F69" s="18"/>
      <c r="G69" s="66"/>
      <c r="H69" s="67"/>
      <c r="I69" s="68"/>
    </row>
    <row r="70" spans="1:9" ht="15" thickBot="1" x14ac:dyDescent="0.35">
      <c r="A70" s="439"/>
      <c r="B70" s="440"/>
      <c r="C70" s="440"/>
      <c r="D70" s="440"/>
      <c r="E70" s="440"/>
      <c r="F70" s="18"/>
      <c r="G70" s="389" t="s">
        <v>66</v>
      </c>
      <c r="H70" s="390"/>
      <c r="I70" s="77">
        <f>I68+I69</f>
        <v>91564.25</v>
      </c>
    </row>
    <row r="71" spans="1:9" ht="15.6" thickTop="1" thickBot="1" x14ac:dyDescent="0.35">
      <c r="A71" s="69"/>
      <c r="B71" s="70"/>
      <c r="C71" s="446"/>
      <c r="D71" s="447"/>
      <c r="E71" s="447"/>
      <c r="F71" s="447"/>
      <c r="G71" s="71"/>
      <c r="H71" s="71"/>
      <c r="I71" s="72"/>
    </row>
  </sheetData>
  <mergeCells count="96"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39:D39"/>
    <mergeCell ref="E39:F39"/>
    <mergeCell ref="B28:F28"/>
    <mergeCell ref="B29:F29"/>
    <mergeCell ref="B30:F30"/>
    <mergeCell ref="B31:F31"/>
    <mergeCell ref="B32:F32"/>
    <mergeCell ref="B33:F33"/>
    <mergeCell ref="B34:F34"/>
    <mergeCell ref="A35:H35"/>
    <mergeCell ref="A36:H36"/>
    <mergeCell ref="A37:H37"/>
    <mergeCell ref="A38:I38"/>
    <mergeCell ref="B40:D40"/>
    <mergeCell ref="E40:F40"/>
    <mergeCell ref="B41:D41"/>
    <mergeCell ref="E41:F41"/>
    <mergeCell ref="B42:D42"/>
    <mergeCell ref="E42:F42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00B050"/>
  </sheetPr>
  <dimension ref="A1:T68"/>
  <sheetViews>
    <sheetView topLeftCell="A33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565</v>
      </c>
      <c r="G9" s="418"/>
      <c r="H9" s="515" t="e">
        <f>#REF!</f>
        <v>#REF!</v>
      </c>
      <c r="I9" s="516"/>
    </row>
    <row r="10" spans="1:13" x14ac:dyDescent="0.3">
      <c r="A10" s="17" t="s">
        <v>13</v>
      </c>
      <c r="B10" s="15"/>
      <c r="F10" s="417" t="s">
        <v>14</v>
      </c>
      <c r="G10" s="418"/>
      <c r="H10" s="517" t="e">
        <f>#REF!</f>
        <v>#REF!</v>
      </c>
      <c r="I10" s="518"/>
    </row>
    <row r="11" spans="1:13" x14ac:dyDescent="0.3">
      <c r="A11" s="17" t="s">
        <v>15</v>
      </c>
      <c r="B11" s="15"/>
      <c r="F11" s="417" t="s">
        <v>16</v>
      </c>
      <c r="G11" s="418"/>
      <c r="H11" s="519" t="e">
        <f>#REF!</f>
        <v>#REF!</v>
      </c>
      <c r="I11" s="518"/>
    </row>
    <row r="12" spans="1:13" x14ac:dyDescent="0.3">
      <c r="A12" s="17" t="s">
        <v>18</v>
      </c>
      <c r="B12" s="15"/>
      <c r="F12" s="417" t="s">
        <v>19</v>
      </c>
      <c r="G12" s="418"/>
      <c r="H12" s="520" t="s">
        <v>571</v>
      </c>
      <c r="I12" s="521"/>
    </row>
    <row r="13" spans="1:13" x14ac:dyDescent="0.3">
      <c r="A13" s="17" t="s">
        <v>20</v>
      </c>
      <c r="B13" s="15"/>
      <c r="F13" s="97" t="s">
        <v>21</v>
      </c>
      <c r="G13" s="98"/>
      <c r="H13" s="522" t="s">
        <v>22</v>
      </c>
      <c r="I13" s="523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371</v>
      </c>
      <c r="I15" s="456"/>
    </row>
    <row r="16" spans="1:13" x14ac:dyDescent="0.3">
      <c r="A16" s="430" t="s">
        <v>542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/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/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152">
        <v>1</v>
      </c>
      <c r="B24" s="503" t="s">
        <v>572</v>
      </c>
      <c r="C24" s="504"/>
      <c r="D24" s="504"/>
      <c r="E24" s="504"/>
      <c r="F24" s="505"/>
      <c r="G24" s="154">
        <v>1</v>
      </c>
      <c r="H24" s="153">
        <v>983.4</v>
      </c>
      <c r="I24" s="47">
        <f>H24*G24</f>
        <v>983.4</v>
      </c>
    </row>
    <row r="25" spans="1:11" x14ac:dyDescent="0.3">
      <c r="A25" s="43">
        <v>2</v>
      </c>
      <c r="B25" s="500" t="s">
        <v>573</v>
      </c>
      <c r="C25" s="501"/>
      <c r="D25" s="501"/>
      <c r="E25" s="501"/>
      <c r="F25" s="502"/>
      <c r="G25" s="154">
        <v>1</v>
      </c>
      <c r="H25" s="153">
        <v>2490</v>
      </c>
      <c r="I25" s="47">
        <f>H25*G25</f>
        <v>2490</v>
      </c>
    </row>
    <row r="26" spans="1:11" x14ac:dyDescent="0.3">
      <c r="A26" s="43">
        <v>3</v>
      </c>
      <c r="B26" s="512" t="s">
        <v>574</v>
      </c>
      <c r="C26" s="513"/>
      <c r="D26" s="513"/>
      <c r="E26" s="513"/>
      <c r="F26" s="514"/>
      <c r="G26" s="154">
        <v>1</v>
      </c>
      <c r="H26" s="153">
        <v>10599</v>
      </c>
      <c r="I26" s="47">
        <f t="shared" ref="I26" si="0">H26*G26</f>
        <v>10599</v>
      </c>
    </row>
    <row r="27" spans="1:11" x14ac:dyDescent="0.3">
      <c r="A27" s="43"/>
      <c r="B27" s="500"/>
      <c r="C27" s="501"/>
      <c r="D27" s="501"/>
      <c r="E27" s="501"/>
      <c r="F27" s="502"/>
      <c r="G27" s="154"/>
      <c r="H27" s="153"/>
      <c r="I27" s="47"/>
    </row>
    <row r="28" spans="1:11" x14ac:dyDescent="0.3">
      <c r="A28" s="43"/>
      <c r="B28" s="159"/>
      <c r="C28" s="160"/>
      <c r="D28" s="160"/>
      <c r="E28" s="160"/>
      <c r="F28" s="160"/>
      <c r="G28" s="154"/>
      <c r="H28" s="153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54" t="s">
        <v>112</v>
      </c>
      <c r="B30" s="391"/>
      <c r="C30" s="391"/>
      <c r="D30" s="391"/>
      <c r="E30" s="391"/>
      <c r="F30" s="391"/>
      <c r="G30" s="391"/>
      <c r="H30" s="392"/>
      <c r="I30" s="101">
        <f>SUM(I24:I29)</f>
        <v>14072.4</v>
      </c>
    </row>
    <row r="31" spans="1:11" x14ac:dyDescent="0.3">
      <c r="A31" s="395" t="s">
        <v>113</v>
      </c>
      <c r="B31" s="391"/>
      <c r="C31" s="391"/>
      <c r="D31" s="391"/>
      <c r="E31" s="391"/>
      <c r="F31" s="391"/>
      <c r="G31" s="391"/>
      <c r="H31" s="392"/>
      <c r="I31" s="102">
        <f>ROUND((I30*0.15),2)</f>
        <v>2110.86</v>
      </c>
    </row>
    <row r="32" spans="1:11" x14ac:dyDescent="0.3">
      <c r="A32" s="395" t="s">
        <v>114</v>
      </c>
      <c r="B32" s="391"/>
      <c r="C32" s="391"/>
      <c r="D32" s="391"/>
      <c r="E32" s="391"/>
      <c r="F32" s="391"/>
      <c r="G32" s="391"/>
      <c r="H32" s="392"/>
      <c r="I32" s="90">
        <f>I30+I31</f>
        <v>16183.26</v>
      </c>
    </row>
    <row r="33" spans="1:20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3">
      <c r="A34" s="38" t="s">
        <v>47</v>
      </c>
      <c r="B34" s="417" t="s">
        <v>48</v>
      </c>
      <c r="C34" s="431"/>
      <c r="D34" s="41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20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>
        <v>10</v>
      </c>
      <c r="H35" s="73">
        <v>450</v>
      </c>
      <c r="I35" s="50">
        <f>SUM(G35*H35)</f>
        <v>4500</v>
      </c>
    </row>
    <row r="36" spans="1:20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1">SUM(G36*H36)</f>
        <v>0</v>
      </c>
    </row>
    <row r="37" spans="1:20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/>
      <c r="H37" s="74">
        <v>300</v>
      </c>
      <c r="I37" s="47">
        <f t="shared" si="1"/>
        <v>0</v>
      </c>
    </row>
    <row r="38" spans="1:20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10</v>
      </c>
      <c r="H38" s="74">
        <v>200</v>
      </c>
      <c r="I38" s="47">
        <f t="shared" si="1"/>
        <v>2000</v>
      </c>
    </row>
    <row r="39" spans="1:20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1"/>
        <v>0</v>
      </c>
      <c r="T39" s="158"/>
    </row>
    <row r="40" spans="1:20" x14ac:dyDescent="0.3">
      <c r="A40" s="57">
        <v>6</v>
      </c>
      <c r="B40" s="442" t="s">
        <v>277</v>
      </c>
      <c r="C40" s="443"/>
      <c r="D40" s="444"/>
      <c r="E40" s="427" t="s">
        <v>50</v>
      </c>
      <c r="F40" s="429"/>
      <c r="G40" s="157"/>
      <c r="H40" s="156">
        <v>140</v>
      </c>
      <c r="I40" s="155">
        <f t="shared" si="1"/>
        <v>0</v>
      </c>
    </row>
    <row r="41" spans="1:20" x14ac:dyDescent="0.3">
      <c r="A41" s="43"/>
      <c r="B41" s="417" t="s">
        <v>558</v>
      </c>
      <c r="C41" s="431"/>
      <c r="D41" s="431"/>
      <c r="E41" s="431"/>
      <c r="F41" s="431"/>
      <c r="G41" s="431"/>
      <c r="H41" s="418"/>
      <c r="I41" s="47">
        <f>SUM(I35:I40)</f>
        <v>6500</v>
      </c>
    </row>
    <row r="42" spans="1:20" x14ac:dyDescent="0.3">
      <c r="A42" s="43">
        <v>1</v>
      </c>
      <c r="B42" s="436" t="s">
        <v>49</v>
      </c>
      <c r="C42" s="437"/>
      <c r="D42" s="438"/>
      <c r="E42" s="424" t="s">
        <v>50</v>
      </c>
      <c r="F42" s="426"/>
      <c r="G42" s="75"/>
      <c r="H42" s="73">
        <v>675</v>
      </c>
      <c r="I42" s="50">
        <f>SUM(G42*H42)</f>
        <v>0</v>
      </c>
    </row>
    <row r="43" spans="1:20" x14ac:dyDescent="0.3">
      <c r="A43" s="43">
        <v>2</v>
      </c>
      <c r="B43" s="413" t="s">
        <v>51</v>
      </c>
      <c r="C43" s="414"/>
      <c r="D43" s="415"/>
      <c r="E43" s="393" t="s">
        <v>50</v>
      </c>
      <c r="F43" s="394"/>
      <c r="G43" s="44"/>
      <c r="H43" s="74">
        <v>525</v>
      </c>
      <c r="I43" s="47">
        <f t="shared" ref="I43:I47" si="2">SUM(G43*H43)</f>
        <v>0</v>
      </c>
    </row>
    <row r="44" spans="1:20" x14ac:dyDescent="0.3">
      <c r="A44" s="43">
        <v>3</v>
      </c>
      <c r="B44" s="413" t="s">
        <v>52</v>
      </c>
      <c r="C44" s="414"/>
      <c r="D44" s="415"/>
      <c r="E44" s="393" t="s">
        <v>50</v>
      </c>
      <c r="F44" s="394"/>
      <c r="G44" s="44"/>
      <c r="H44" s="74">
        <v>450</v>
      </c>
      <c r="I44" s="47">
        <f t="shared" si="2"/>
        <v>0</v>
      </c>
    </row>
    <row r="45" spans="1:20" x14ac:dyDescent="0.3">
      <c r="A45" s="43">
        <v>4</v>
      </c>
      <c r="B45" s="413" t="s">
        <v>53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2"/>
        <v>0</v>
      </c>
    </row>
    <row r="46" spans="1:20" x14ac:dyDescent="0.3">
      <c r="A46" s="43">
        <v>5</v>
      </c>
      <c r="B46" s="413" t="s">
        <v>54</v>
      </c>
      <c r="C46" s="414"/>
      <c r="D46" s="415"/>
      <c r="E46" s="393" t="s">
        <v>50</v>
      </c>
      <c r="F46" s="394"/>
      <c r="G46" s="44"/>
      <c r="H46" s="76">
        <v>300</v>
      </c>
      <c r="I46" s="47">
        <f t="shared" si="2"/>
        <v>0</v>
      </c>
    </row>
    <row r="47" spans="1:20" x14ac:dyDescent="0.3">
      <c r="A47" s="57">
        <v>6</v>
      </c>
      <c r="B47" s="442" t="s">
        <v>277</v>
      </c>
      <c r="C47" s="443"/>
      <c r="D47" s="444"/>
      <c r="E47" s="427" t="s">
        <v>50</v>
      </c>
      <c r="F47" s="429"/>
      <c r="G47" s="157"/>
      <c r="H47" s="156">
        <v>210</v>
      </c>
      <c r="I47" s="155">
        <f t="shared" si="2"/>
        <v>0</v>
      </c>
    </row>
    <row r="48" spans="1:20" x14ac:dyDescent="0.3">
      <c r="A48" s="43"/>
      <c r="B48" s="417" t="s">
        <v>559</v>
      </c>
      <c r="C48" s="431"/>
      <c r="D48" s="431"/>
      <c r="E48" s="431"/>
      <c r="F48" s="431"/>
      <c r="G48" s="431"/>
      <c r="H48" s="418"/>
      <c r="I48" s="47">
        <f>SUM(I42:I47)</f>
        <v>0</v>
      </c>
    </row>
    <row r="49" spans="1:9" x14ac:dyDescent="0.3">
      <c r="A49" s="43">
        <v>1</v>
      </c>
      <c r="B49" s="436" t="s">
        <v>49</v>
      </c>
      <c r="C49" s="437"/>
      <c r="D49" s="438"/>
      <c r="E49" s="424" t="s">
        <v>50</v>
      </c>
      <c r="F49" s="426"/>
      <c r="G49" s="75"/>
      <c r="H49" s="73">
        <v>900</v>
      </c>
      <c r="I49" s="50">
        <f>SUM(G49*H49)</f>
        <v>0</v>
      </c>
    </row>
    <row r="50" spans="1:9" x14ac:dyDescent="0.3">
      <c r="A50" s="43">
        <v>2</v>
      </c>
      <c r="B50" s="413" t="s">
        <v>51</v>
      </c>
      <c r="C50" s="414"/>
      <c r="D50" s="415"/>
      <c r="E50" s="393" t="s">
        <v>50</v>
      </c>
      <c r="F50" s="394"/>
      <c r="G50" s="44"/>
      <c r="H50" s="74">
        <v>700</v>
      </c>
      <c r="I50" s="47">
        <f t="shared" ref="I50:I54" si="3">SUM(G50*H50)</f>
        <v>0</v>
      </c>
    </row>
    <row r="51" spans="1:9" x14ac:dyDescent="0.3">
      <c r="A51" s="43">
        <v>3</v>
      </c>
      <c r="B51" s="413" t="s">
        <v>52</v>
      </c>
      <c r="C51" s="414"/>
      <c r="D51" s="415"/>
      <c r="E51" s="393" t="s">
        <v>50</v>
      </c>
      <c r="F51" s="394"/>
      <c r="G51" s="44"/>
      <c r="H51" s="74">
        <v>600</v>
      </c>
      <c r="I51" s="47">
        <f t="shared" si="3"/>
        <v>0</v>
      </c>
    </row>
    <row r="52" spans="1:9" x14ac:dyDescent="0.3">
      <c r="A52" s="43">
        <v>4</v>
      </c>
      <c r="B52" s="413" t="s">
        <v>53</v>
      </c>
      <c r="C52" s="414"/>
      <c r="D52" s="415"/>
      <c r="E52" s="393" t="s">
        <v>50</v>
      </c>
      <c r="F52" s="394"/>
      <c r="G52" s="44"/>
      <c r="H52" s="74">
        <v>400</v>
      </c>
      <c r="I52" s="47">
        <f t="shared" si="3"/>
        <v>0</v>
      </c>
    </row>
    <row r="53" spans="1:9" x14ac:dyDescent="0.3">
      <c r="A53" s="43">
        <v>5</v>
      </c>
      <c r="B53" s="413" t="s">
        <v>54</v>
      </c>
      <c r="C53" s="414"/>
      <c r="D53" s="415"/>
      <c r="E53" s="393" t="s">
        <v>50</v>
      </c>
      <c r="F53" s="394"/>
      <c r="G53" s="44"/>
      <c r="H53" s="76">
        <v>400</v>
      </c>
      <c r="I53" s="47">
        <f t="shared" si="3"/>
        <v>0</v>
      </c>
    </row>
    <row r="54" spans="1:9" x14ac:dyDescent="0.3">
      <c r="A54" s="57">
        <v>6</v>
      </c>
      <c r="B54" s="442" t="s">
        <v>277</v>
      </c>
      <c r="C54" s="443"/>
      <c r="D54" s="444"/>
      <c r="E54" s="427" t="s">
        <v>50</v>
      </c>
      <c r="F54" s="429"/>
      <c r="G54" s="157"/>
      <c r="H54" s="156">
        <v>280</v>
      </c>
      <c r="I54" s="155">
        <f t="shared" si="3"/>
        <v>0</v>
      </c>
    </row>
    <row r="55" spans="1:9" x14ac:dyDescent="0.3">
      <c r="A55" s="52"/>
      <c r="B55" s="399"/>
      <c r="C55" s="445"/>
      <c r="D55" s="445"/>
      <c r="E55" s="445"/>
      <c r="F55" s="445"/>
      <c r="G55" s="400"/>
      <c r="H55" s="36"/>
      <c r="I55" s="47">
        <f>SUM(I49:I54)</f>
        <v>0</v>
      </c>
    </row>
    <row r="56" spans="1:9" x14ac:dyDescent="0.3">
      <c r="A56" s="395" t="s">
        <v>56</v>
      </c>
      <c r="B56" s="391"/>
      <c r="C56" s="391"/>
      <c r="D56" s="391"/>
      <c r="E56" s="391"/>
      <c r="F56" s="391"/>
      <c r="G56" s="391"/>
      <c r="H56" s="392"/>
      <c r="I56" s="58"/>
    </row>
    <row r="57" spans="1:9" x14ac:dyDescent="0.3">
      <c r="A57" s="401" t="s">
        <v>57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3">
      <c r="A58" s="38" t="s">
        <v>58</v>
      </c>
      <c r="B58" s="399" t="s">
        <v>59</v>
      </c>
      <c r="C58" s="445"/>
      <c r="D58" s="400"/>
      <c r="E58" s="399" t="s">
        <v>60</v>
      </c>
      <c r="F58" s="400"/>
      <c r="G58" s="54" t="s">
        <v>61</v>
      </c>
      <c r="H58" s="54" t="s">
        <v>33</v>
      </c>
      <c r="I58" s="55" t="s">
        <v>34</v>
      </c>
    </row>
    <row r="59" spans="1:9" x14ac:dyDescent="0.3">
      <c r="A59" s="43">
        <v>1</v>
      </c>
      <c r="B59" s="404" t="s">
        <v>529</v>
      </c>
      <c r="C59" s="405"/>
      <c r="D59" s="406"/>
      <c r="E59" s="393">
        <v>3</v>
      </c>
      <c r="F59" s="394"/>
      <c r="G59" s="113">
        <v>250.8</v>
      </c>
      <c r="H59" s="56">
        <v>5</v>
      </c>
      <c r="I59" s="126">
        <f>H59*G59</f>
        <v>1254</v>
      </c>
    </row>
    <row r="60" spans="1:9" x14ac:dyDescent="0.3">
      <c r="A60" s="57"/>
      <c r="B60" s="410"/>
      <c r="C60" s="411"/>
      <c r="D60" s="412"/>
      <c r="E60" s="427"/>
      <c r="F60" s="429"/>
      <c r="G60" s="44"/>
      <c r="H60" s="56"/>
      <c r="I60" s="126"/>
    </row>
    <row r="61" spans="1:9" x14ac:dyDescent="0.3">
      <c r="A61" s="395" t="s">
        <v>64</v>
      </c>
      <c r="B61" s="391"/>
      <c r="C61" s="391"/>
      <c r="D61" s="391"/>
      <c r="E61" s="391"/>
      <c r="F61" s="391"/>
      <c r="G61" s="391"/>
      <c r="H61" s="392"/>
      <c r="I61" s="58">
        <f>SUM(I59:I60)</f>
        <v>1254</v>
      </c>
    </row>
    <row r="62" spans="1:9" x14ac:dyDescent="0.3">
      <c r="A62" s="511"/>
      <c r="B62" s="425"/>
      <c r="C62" s="425"/>
      <c r="D62" s="425"/>
      <c r="E62" s="425"/>
      <c r="F62" s="61"/>
      <c r="G62" s="62"/>
      <c r="H62" s="62"/>
      <c r="I62" s="63"/>
    </row>
    <row r="63" spans="1:9" x14ac:dyDescent="0.3">
      <c r="A63" s="439"/>
      <c r="B63" s="440"/>
      <c r="C63" s="440"/>
      <c r="D63" s="440"/>
      <c r="E63" s="440"/>
      <c r="F63" s="64"/>
      <c r="G63" s="441" t="s">
        <v>65</v>
      </c>
      <c r="H63" s="440"/>
      <c r="I63" s="65">
        <f>I61+I55+I48+I41+I32+I21</f>
        <v>23937.260000000002</v>
      </c>
    </row>
    <row r="64" spans="1:9" x14ac:dyDescent="0.3">
      <c r="A64" s="439"/>
      <c r="B64" s="440"/>
      <c r="C64" s="440"/>
      <c r="D64" s="440"/>
      <c r="E64" s="440"/>
      <c r="F64" s="18"/>
      <c r="G64" s="66"/>
      <c r="H64" s="67"/>
      <c r="I64" s="68"/>
    </row>
    <row r="65" spans="1:9" ht="15" thickBot="1" x14ac:dyDescent="0.35">
      <c r="A65" s="439"/>
      <c r="B65" s="440"/>
      <c r="C65" s="440"/>
      <c r="D65" s="440"/>
      <c r="E65" s="440"/>
      <c r="F65" s="18"/>
      <c r="G65" s="389" t="s">
        <v>66</v>
      </c>
      <c r="H65" s="390"/>
      <c r="I65" s="77">
        <f>I63+I64</f>
        <v>23937.260000000002</v>
      </c>
    </row>
    <row r="66" spans="1:9" ht="15.6" thickTop="1" thickBot="1" x14ac:dyDescent="0.35">
      <c r="A66" s="69"/>
      <c r="B66" s="70"/>
      <c r="C66" s="446"/>
      <c r="D66" s="447"/>
      <c r="E66" s="447"/>
      <c r="F66" s="447"/>
      <c r="G66" s="71"/>
      <c r="H66" s="71"/>
      <c r="I66" s="72"/>
    </row>
    <row r="68" spans="1:9" x14ac:dyDescent="0.3">
      <c r="A68" s="15"/>
      <c r="B68" s="15"/>
    </row>
  </sheetData>
  <mergeCells count="91"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A17:I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B29:F29"/>
    <mergeCell ref="B35:D35"/>
    <mergeCell ref="E35:F35"/>
    <mergeCell ref="B36:D36"/>
    <mergeCell ref="E36:F36"/>
    <mergeCell ref="B37:D37"/>
    <mergeCell ref="E37:F37"/>
    <mergeCell ref="A30:H30"/>
    <mergeCell ref="A31:H31"/>
    <mergeCell ref="A32:H32"/>
    <mergeCell ref="A33:I33"/>
    <mergeCell ref="B34:D34"/>
    <mergeCell ref="E34:F34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B59:D59"/>
    <mergeCell ref="E59:F59"/>
    <mergeCell ref="B52:D52"/>
    <mergeCell ref="E52:F52"/>
    <mergeCell ref="B53:D53"/>
    <mergeCell ref="E53:F53"/>
    <mergeCell ref="B54:D54"/>
    <mergeCell ref="E54:F54"/>
    <mergeCell ref="B55:G55"/>
    <mergeCell ref="A56:H56"/>
    <mergeCell ref="A57:I57"/>
    <mergeCell ref="B58:D58"/>
    <mergeCell ref="E58:F58"/>
    <mergeCell ref="C66:F66"/>
    <mergeCell ref="B60:D60"/>
    <mergeCell ref="E60:F60"/>
    <mergeCell ref="A61:H61"/>
    <mergeCell ref="A63:B63"/>
    <mergeCell ref="C63:E63"/>
    <mergeCell ref="G63:H63"/>
    <mergeCell ref="A62:E62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00B050"/>
  </sheetPr>
  <dimension ref="A1:T68"/>
  <sheetViews>
    <sheetView topLeftCell="A20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565</v>
      </c>
      <c r="G9" s="418"/>
      <c r="H9" s="515" t="e">
        <f>#REF!</f>
        <v>#REF!</v>
      </c>
      <c r="I9" s="516"/>
    </row>
    <row r="10" spans="1:13" x14ac:dyDescent="0.3">
      <c r="A10" s="17" t="s">
        <v>13</v>
      </c>
      <c r="B10" s="15"/>
      <c r="F10" s="417" t="s">
        <v>14</v>
      </c>
      <c r="G10" s="418"/>
      <c r="H10" s="517" t="e">
        <f>#REF!</f>
        <v>#REF!</v>
      </c>
      <c r="I10" s="518"/>
    </row>
    <row r="11" spans="1:13" x14ac:dyDescent="0.3">
      <c r="A11" s="17" t="s">
        <v>15</v>
      </c>
      <c r="B11" s="15"/>
      <c r="F11" s="417" t="s">
        <v>16</v>
      </c>
      <c r="G11" s="418"/>
      <c r="H11" s="519" t="e">
        <f>#REF!</f>
        <v>#REF!</v>
      </c>
      <c r="I11" s="518"/>
    </row>
    <row r="12" spans="1:13" x14ac:dyDescent="0.3">
      <c r="A12" s="17" t="s">
        <v>18</v>
      </c>
      <c r="B12" s="15"/>
      <c r="F12" s="417" t="s">
        <v>19</v>
      </c>
      <c r="G12" s="418"/>
      <c r="H12" s="524" t="e">
        <f>#REF!</f>
        <v>#REF!</v>
      </c>
      <c r="I12" s="518"/>
    </row>
    <row r="13" spans="1:13" x14ac:dyDescent="0.3">
      <c r="A13" s="17" t="s">
        <v>20</v>
      </c>
      <c r="B13" s="15"/>
      <c r="F13" s="97" t="s">
        <v>21</v>
      </c>
      <c r="G13" s="98"/>
      <c r="H13" s="522" t="s">
        <v>22</v>
      </c>
      <c r="I13" s="523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268</v>
      </c>
      <c r="I15" s="456"/>
    </row>
    <row r="16" spans="1:13" x14ac:dyDescent="0.3">
      <c r="A16" s="430" t="s">
        <v>575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/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/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152">
        <v>1</v>
      </c>
      <c r="B24" s="503" t="s">
        <v>576</v>
      </c>
      <c r="C24" s="504"/>
      <c r="D24" s="504"/>
      <c r="E24" s="504"/>
      <c r="F24" s="505"/>
      <c r="G24" s="154">
        <v>1</v>
      </c>
      <c r="H24" s="153">
        <v>83.48</v>
      </c>
      <c r="I24" s="47">
        <f>H24*G24</f>
        <v>83.48</v>
      </c>
    </row>
    <row r="25" spans="1:11" x14ac:dyDescent="0.3">
      <c r="A25" s="43">
        <v>2</v>
      </c>
      <c r="B25" s="500" t="s">
        <v>577</v>
      </c>
      <c r="C25" s="501"/>
      <c r="D25" s="501"/>
      <c r="E25" s="501"/>
      <c r="F25" s="502"/>
      <c r="G25" s="154">
        <v>1</v>
      </c>
      <c r="H25" s="153">
        <v>1730</v>
      </c>
      <c r="I25" s="47">
        <f>H25*G25</f>
        <v>1730</v>
      </c>
    </row>
    <row r="26" spans="1:11" x14ac:dyDescent="0.3">
      <c r="A26" s="43"/>
      <c r="B26" s="500"/>
      <c r="C26" s="501"/>
      <c r="D26" s="501"/>
      <c r="E26" s="501"/>
      <c r="F26" s="502"/>
      <c r="G26" s="154"/>
      <c r="H26" s="153"/>
      <c r="I26" s="47"/>
    </row>
    <row r="27" spans="1:11" x14ac:dyDescent="0.3">
      <c r="A27" s="43"/>
      <c r="B27" s="500"/>
      <c r="C27" s="501"/>
      <c r="D27" s="501"/>
      <c r="E27" s="501"/>
      <c r="F27" s="502"/>
      <c r="G27" s="154"/>
      <c r="H27" s="153"/>
      <c r="I27" s="47"/>
    </row>
    <row r="28" spans="1:11" x14ac:dyDescent="0.3">
      <c r="A28" s="43"/>
      <c r="B28" s="500"/>
      <c r="C28" s="501"/>
      <c r="D28" s="501"/>
      <c r="E28" s="501"/>
      <c r="F28" s="502"/>
      <c r="G28" s="154"/>
      <c r="H28" s="153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54" t="s">
        <v>112</v>
      </c>
      <c r="B30" s="391"/>
      <c r="C30" s="391"/>
      <c r="D30" s="391"/>
      <c r="E30" s="391"/>
      <c r="F30" s="391"/>
      <c r="G30" s="391"/>
      <c r="H30" s="392"/>
      <c r="I30" s="101">
        <f>SUM(I24:I29)</f>
        <v>1813.48</v>
      </c>
    </row>
    <row r="31" spans="1:11" x14ac:dyDescent="0.3">
      <c r="A31" s="395" t="s">
        <v>113</v>
      </c>
      <c r="B31" s="391"/>
      <c r="C31" s="391"/>
      <c r="D31" s="391"/>
      <c r="E31" s="391"/>
      <c r="F31" s="391"/>
      <c r="G31" s="391"/>
      <c r="H31" s="392"/>
      <c r="I31" s="102">
        <f>ROUND((I30*0.15),2)</f>
        <v>272.02</v>
      </c>
    </row>
    <row r="32" spans="1:11" x14ac:dyDescent="0.3">
      <c r="A32" s="395" t="s">
        <v>114</v>
      </c>
      <c r="B32" s="391"/>
      <c r="C32" s="391"/>
      <c r="D32" s="391"/>
      <c r="E32" s="391"/>
      <c r="F32" s="391"/>
      <c r="G32" s="391"/>
      <c r="H32" s="392"/>
      <c r="I32" s="90">
        <f>I30+I31</f>
        <v>2085.5</v>
      </c>
    </row>
    <row r="33" spans="1:20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3">
      <c r="A34" s="38" t="s">
        <v>47</v>
      </c>
      <c r="B34" s="417" t="s">
        <v>48</v>
      </c>
      <c r="C34" s="431"/>
      <c r="D34" s="41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20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/>
      <c r="H35" s="73">
        <v>450</v>
      </c>
      <c r="I35" s="50">
        <f>SUM(G35*H35)</f>
        <v>0</v>
      </c>
    </row>
    <row r="36" spans="1:20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0">SUM(G36*H36)</f>
        <v>0</v>
      </c>
    </row>
    <row r="37" spans="1:20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>
        <v>5</v>
      </c>
      <c r="H37" s="74">
        <v>300</v>
      </c>
      <c r="I37" s="47">
        <f t="shared" si="0"/>
        <v>1500</v>
      </c>
    </row>
    <row r="38" spans="1:20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5</v>
      </c>
      <c r="H38" s="74">
        <v>200</v>
      </c>
      <c r="I38" s="47">
        <f t="shared" si="0"/>
        <v>1000</v>
      </c>
    </row>
    <row r="39" spans="1:20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0"/>
        <v>0</v>
      </c>
      <c r="T39" s="158"/>
    </row>
    <row r="40" spans="1:20" x14ac:dyDescent="0.3">
      <c r="A40" s="57">
        <v>6</v>
      </c>
      <c r="B40" s="442" t="s">
        <v>277</v>
      </c>
      <c r="C40" s="443"/>
      <c r="D40" s="444"/>
      <c r="E40" s="427" t="s">
        <v>50</v>
      </c>
      <c r="F40" s="429"/>
      <c r="G40" s="157"/>
      <c r="H40" s="156">
        <v>140</v>
      </c>
      <c r="I40" s="155">
        <f t="shared" si="0"/>
        <v>0</v>
      </c>
    </row>
    <row r="41" spans="1:20" x14ac:dyDescent="0.3">
      <c r="A41" s="43"/>
      <c r="B41" s="417" t="s">
        <v>558</v>
      </c>
      <c r="C41" s="431"/>
      <c r="D41" s="431"/>
      <c r="E41" s="431"/>
      <c r="F41" s="431"/>
      <c r="G41" s="431"/>
      <c r="H41" s="418"/>
      <c r="I41" s="47">
        <f>SUM(I35:I40)</f>
        <v>2500</v>
      </c>
    </row>
    <row r="42" spans="1:20" x14ac:dyDescent="0.3">
      <c r="A42" s="43">
        <v>1</v>
      </c>
      <c r="B42" s="436" t="s">
        <v>49</v>
      </c>
      <c r="C42" s="437"/>
      <c r="D42" s="438"/>
      <c r="E42" s="424" t="s">
        <v>50</v>
      </c>
      <c r="F42" s="426"/>
      <c r="G42" s="75"/>
      <c r="H42" s="73">
        <v>675</v>
      </c>
      <c r="I42" s="50">
        <f>SUM(G42*H42)</f>
        <v>0</v>
      </c>
    </row>
    <row r="43" spans="1:20" x14ac:dyDescent="0.3">
      <c r="A43" s="43">
        <v>2</v>
      </c>
      <c r="B43" s="413" t="s">
        <v>51</v>
      </c>
      <c r="C43" s="414"/>
      <c r="D43" s="415"/>
      <c r="E43" s="393" t="s">
        <v>50</v>
      </c>
      <c r="F43" s="394"/>
      <c r="G43" s="44"/>
      <c r="H43" s="74">
        <v>525</v>
      </c>
      <c r="I43" s="47">
        <f t="shared" ref="I43:I47" si="1">SUM(G43*H43)</f>
        <v>0</v>
      </c>
    </row>
    <row r="44" spans="1:20" x14ac:dyDescent="0.3">
      <c r="A44" s="43">
        <v>3</v>
      </c>
      <c r="B44" s="413" t="s">
        <v>52</v>
      </c>
      <c r="C44" s="414"/>
      <c r="D44" s="415"/>
      <c r="E44" s="393" t="s">
        <v>50</v>
      </c>
      <c r="F44" s="394"/>
      <c r="G44" s="44"/>
      <c r="H44" s="74">
        <v>450</v>
      </c>
      <c r="I44" s="47">
        <f t="shared" si="1"/>
        <v>0</v>
      </c>
    </row>
    <row r="45" spans="1:20" x14ac:dyDescent="0.3">
      <c r="A45" s="43">
        <v>4</v>
      </c>
      <c r="B45" s="413" t="s">
        <v>53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20" x14ac:dyDescent="0.3">
      <c r="A46" s="43">
        <v>5</v>
      </c>
      <c r="B46" s="413" t="s">
        <v>54</v>
      </c>
      <c r="C46" s="414"/>
      <c r="D46" s="415"/>
      <c r="E46" s="393" t="s">
        <v>50</v>
      </c>
      <c r="F46" s="394"/>
      <c r="G46" s="44"/>
      <c r="H46" s="76">
        <v>300</v>
      </c>
      <c r="I46" s="47">
        <f t="shared" si="1"/>
        <v>0</v>
      </c>
    </row>
    <row r="47" spans="1:20" x14ac:dyDescent="0.3">
      <c r="A47" s="57">
        <v>6</v>
      </c>
      <c r="B47" s="442" t="s">
        <v>277</v>
      </c>
      <c r="C47" s="443"/>
      <c r="D47" s="444"/>
      <c r="E47" s="427" t="s">
        <v>50</v>
      </c>
      <c r="F47" s="429"/>
      <c r="G47" s="157"/>
      <c r="H47" s="156">
        <v>210</v>
      </c>
      <c r="I47" s="155">
        <f t="shared" si="1"/>
        <v>0</v>
      </c>
    </row>
    <row r="48" spans="1:20" x14ac:dyDescent="0.3">
      <c r="A48" s="43"/>
      <c r="B48" s="417" t="s">
        <v>559</v>
      </c>
      <c r="C48" s="431"/>
      <c r="D48" s="431"/>
      <c r="E48" s="431"/>
      <c r="F48" s="431"/>
      <c r="G48" s="431"/>
      <c r="H48" s="418"/>
      <c r="I48" s="47">
        <f>SUM(I42:I47)</f>
        <v>0</v>
      </c>
    </row>
    <row r="49" spans="1:9" x14ac:dyDescent="0.3">
      <c r="A49" s="43">
        <v>1</v>
      </c>
      <c r="B49" s="436" t="s">
        <v>49</v>
      </c>
      <c r="C49" s="437"/>
      <c r="D49" s="438"/>
      <c r="E49" s="424" t="s">
        <v>50</v>
      </c>
      <c r="F49" s="426"/>
      <c r="G49" s="75"/>
      <c r="H49" s="73">
        <v>900</v>
      </c>
      <c r="I49" s="50">
        <f>SUM(G49*H49)</f>
        <v>0</v>
      </c>
    </row>
    <row r="50" spans="1:9" x14ac:dyDescent="0.3">
      <c r="A50" s="43">
        <v>2</v>
      </c>
      <c r="B50" s="413" t="s">
        <v>51</v>
      </c>
      <c r="C50" s="414"/>
      <c r="D50" s="415"/>
      <c r="E50" s="393" t="s">
        <v>50</v>
      </c>
      <c r="F50" s="394"/>
      <c r="G50" s="44"/>
      <c r="H50" s="74">
        <v>700</v>
      </c>
      <c r="I50" s="47">
        <f t="shared" ref="I50:I54" si="2">SUM(G50*H50)</f>
        <v>0</v>
      </c>
    </row>
    <row r="51" spans="1:9" x14ac:dyDescent="0.3">
      <c r="A51" s="43">
        <v>3</v>
      </c>
      <c r="B51" s="413" t="s">
        <v>52</v>
      </c>
      <c r="C51" s="414"/>
      <c r="D51" s="415"/>
      <c r="E51" s="393" t="s">
        <v>50</v>
      </c>
      <c r="F51" s="394"/>
      <c r="G51" s="44"/>
      <c r="H51" s="74">
        <v>600</v>
      </c>
      <c r="I51" s="47">
        <f t="shared" si="2"/>
        <v>0</v>
      </c>
    </row>
    <row r="52" spans="1:9" x14ac:dyDescent="0.3">
      <c r="A52" s="43">
        <v>4</v>
      </c>
      <c r="B52" s="413" t="s">
        <v>53</v>
      </c>
      <c r="C52" s="414"/>
      <c r="D52" s="415"/>
      <c r="E52" s="393" t="s">
        <v>50</v>
      </c>
      <c r="F52" s="394"/>
      <c r="G52" s="44"/>
      <c r="H52" s="74">
        <v>400</v>
      </c>
      <c r="I52" s="47">
        <f t="shared" si="2"/>
        <v>0</v>
      </c>
    </row>
    <row r="53" spans="1:9" x14ac:dyDescent="0.3">
      <c r="A53" s="43">
        <v>5</v>
      </c>
      <c r="B53" s="413" t="s">
        <v>54</v>
      </c>
      <c r="C53" s="414"/>
      <c r="D53" s="415"/>
      <c r="E53" s="393" t="s">
        <v>50</v>
      </c>
      <c r="F53" s="394"/>
      <c r="G53" s="44"/>
      <c r="H53" s="76">
        <v>400</v>
      </c>
      <c r="I53" s="47">
        <f t="shared" si="2"/>
        <v>0</v>
      </c>
    </row>
    <row r="54" spans="1:9" x14ac:dyDescent="0.3">
      <c r="A54" s="57">
        <v>6</v>
      </c>
      <c r="B54" s="442" t="s">
        <v>277</v>
      </c>
      <c r="C54" s="443"/>
      <c r="D54" s="444"/>
      <c r="E54" s="427" t="s">
        <v>50</v>
      </c>
      <c r="F54" s="429"/>
      <c r="G54" s="157"/>
      <c r="H54" s="156">
        <v>280</v>
      </c>
      <c r="I54" s="155">
        <f t="shared" si="2"/>
        <v>0</v>
      </c>
    </row>
    <row r="55" spans="1:9" x14ac:dyDescent="0.3">
      <c r="A55" s="52"/>
      <c r="B55" s="399"/>
      <c r="C55" s="445"/>
      <c r="D55" s="445"/>
      <c r="E55" s="445"/>
      <c r="F55" s="445"/>
      <c r="G55" s="400"/>
      <c r="H55" s="36"/>
      <c r="I55" s="47">
        <f>SUM(I49:I54)</f>
        <v>0</v>
      </c>
    </row>
    <row r="56" spans="1:9" x14ac:dyDescent="0.3">
      <c r="A56" s="395" t="s">
        <v>56</v>
      </c>
      <c r="B56" s="391"/>
      <c r="C56" s="391"/>
      <c r="D56" s="391"/>
      <c r="E56" s="391"/>
      <c r="F56" s="391"/>
      <c r="G56" s="391"/>
      <c r="H56" s="392"/>
      <c r="I56" s="58"/>
    </row>
    <row r="57" spans="1:9" x14ac:dyDescent="0.3">
      <c r="A57" s="401" t="s">
        <v>57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3">
      <c r="A58" s="38" t="s">
        <v>58</v>
      </c>
      <c r="B58" s="399" t="s">
        <v>59</v>
      </c>
      <c r="C58" s="445"/>
      <c r="D58" s="400"/>
      <c r="E58" s="399" t="s">
        <v>60</v>
      </c>
      <c r="F58" s="400"/>
      <c r="G58" s="54" t="s">
        <v>61</v>
      </c>
      <c r="H58" s="54" t="s">
        <v>33</v>
      </c>
      <c r="I58" s="55" t="s">
        <v>34</v>
      </c>
    </row>
    <row r="59" spans="1:9" x14ac:dyDescent="0.3">
      <c r="A59" s="43">
        <v>1</v>
      </c>
      <c r="B59" s="404" t="s">
        <v>578</v>
      </c>
      <c r="C59" s="405"/>
      <c r="D59" s="406"/>
      <c r="E59" s="393">
        <v>3</v>
      </c>
      <c r="F59" s="394"/>
      <c r="G59" s="113">
        <v>169.8</v>
      </c>
      <c r="H59" s="56">
        <v>5</v>
      </c>
      <c r="I59" s="126">
        <f>H59*G59</f>
        <v>849</v>
      </c>
    </row>
    <row r="60" spans="1:9" x14ac:dyDescent="0.3">
      <c r="A60" s="57"/>
      <c r="B60" s="410"/>
      <c r="C60" s="411"/>
      <c r="D60" s="412"/>
      <c r="E60" s="427"/>
      <c r="F60" s="429"/>
      <c r="G60" s="44"/>
      <c r="H60" s="56"/>
      <c r="I60" s="126"/>
    </row>
    <row r="61" spans="1:9" x14ac:dyDescent="0.3">
      <c r="A61" s="395" t="s">
        <v>64</v>
      </c>
      <c r="B61" s="391"/>
      <c r="C61" s="391"/>
      <c r="D61" s="391"/>
      <c r="E61" s="391"/>
      <c r="F61" s="391"/>
      <c r="G61" s="391"/>
      <c r="H61" s="392"/>
      <c r="I61" s="58">
        <f>SUM(I59:I60)</f>
        <v>849</v>
      </c>
    </row>
    <row r="62" spans="1:9" x14ac:dyDescent="0.3">
      <c r="A62" s="511"/>
      <c r="B62" s="425"/>
      <c r="C62" s="425"/>
      <c r="D62" s="425"/>
      <c r="E62" s="425"/>
      <c r="F62" s="61"/>
      <c r="G62" s="62"/>
      <c r="H62" s="62"/>
      <c r="I62" s="63"/>
    </row>
    <row r="63" spans="1:9" x14ac:dyDescent="0.3">
      <c r="A63" s="439"/>
      <c r="B63" s="440"/>
      <c r="C63" s="440"/>
      <c r="D63" s="440"/>
      <c r="E63" s="440"/>
      <c r="F63" s="64"/>
      <c r="G63" s="441" t="s">
        <v>65</v>
      </c>
      <c r="H63" s="440"/>
      <c r="I63" s="65">
        <f>I61+I55+I48+I41+I32+I21</f>
        <v>5434.5</v>
      </c>
    </row>
    <row r="64" spans="1:9" x14ac:dyDescent="0.3">
      <c r="A64" s="439"/>
      <c r="B64" s="440"/>
      <c r="C64" s="440"/>
      <c r="D64" s="440"/>
      <c r="E64" s="440"/>
      <c r="F64" s="18"/>
      <c r="G64" s="66"/>
      <c r="H64" s="67"/>
      <c r="I64" s="68"/>
    </row>
    <row r="65" spans="1:9" ht="15" thickBot="1" x14ac:dyDescent="0.35">
      <c r="A65" s="439"/>
      <c r="B65" s="440"/>
      <c r="C65" s="440"/>
      <c r="D65" s="440"/>
      <c r="E65" s="440"/>
      <c r="F65" s="18"/>
      <c r="G65" s="389" t="s">
        <v>66</v>
      </c>
      <c r="H65" s="390"/>
      <c r="I65" s="77">
        <f>I63+I64</f>
        <v>5434.5</v>
      </c>
    </row>
    <row r="66" spans="1:9" ht="15.6" thickTop="1" thickBot="1" x14ac:dyDescent="0.35">
      <c r="A66" s="69"/>
      <c r="B66" s="70"/>
      <c r="C66" s="446"/>
      <c r="D66" s="447"/>
      <c r="E66" s="447"/>
      <c r="F66" s="447"/>
      <c r="G66" s="71"/>
      <c r="H66" s="71"/>
      <c r="I66" s="72"/>
    </row>
    <row r="68" spans="1:9" x14ac:dyDescent="0.3">
      <c r="A68" s="15"/>
      <c r="B68" s="15"/>
    </row>
  </sheetData>
  <mergeCells count="92">
    <mergeCell ref="B59:D59"/>
    <mergeCell ref="E59:F59"/>
    <mergeCell ref="B52:D52"/>
    <mergeCell ref="E52:F52"/>
    <mergeCell ref="B53:D53"/>
    <mergeCell ref="E53:F53"/>
    <mergeCell ref="B55:G55"/>
    <mergeCell ref="A56:H56"/>
    <mergeCell ref="A57:I57"/>
    <mergeCell ref="B58:D58"/>
    <mergeCell ref="E58:F58"/>
    <mergeCell ref="B54:D54"/>
    <mergeCell ref="E54:F54"/>
    <mergeCell ref="G65:H65"/>
    <mergeCell ref="C66:F66"/>
    <mergeCell ref="B60:D60"/>
    <mergeCell ref="E60:F60"/>
    <mergeCell ref="A61:H61"/>
    <mergeCell ref="A62:E62"/>
    <mergeCell ref="A63:B63"/>
    <mergeCell ref="C63:E63"/>
    <mergeCell ref="G63:H63"/>
    <mergeCell ref="A64:B64"/>
    <mergeCell ref="C64:E64"/>
    <mergeCell ref="A65:B65"/>
    <mergeCell ref="C65:E65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3:F23"/>
    <mergeCell ref="B24:F24"/>
    <mergeCell ref="B25:F25"/>
    <mergeCell ref="B26:F26"/>
    <mergeCell ref="B27:F27"/>
    <mergeCell ref="B29:F29"/>
    <mergeCell ref="A30:H30"/>
    <mergeCell ref="A31:H31"/>
    <mergeCell ref="A32:H32"/>
    <mergeCell ref="A33:I33"/>
    <mergeCell ref="B28:F28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00B050"/>
  </sheetPr>
  <dimension ref="A1:T68"/>
  <sheetViews>
    <sheetView topLeftCell="A4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565</v>
      </c>
      <c r="G9" s="418"/>
      <c r="H9" s="515" t="e">
        <f>#REF!</f>
        <v>#REF!</v>
      </c>
      <c r="I9" s="516"/>
    </row>
    <row r="10" spans="1:13" x14ac:dyDescent="0.3">
      <c r="A10" s="17" t="s">
        <v>13</v>
      </c>
      <c r="B10" s="15"/>
      <c r="F10" s="417" t="s">
        <v>14</v>
      </c>
      <c r="G10" s="418"/>
      <c r="H10" s="517" t="e">
        <f>#REF!</f>
        <v>#REF!</v>
      </c>
      <c r="I10" s="518"/>
    </row>
    <row r="11" spans="1:13" x14ac:dyDescent="0.3">
      <c r="A11" s="17" t="s">
        <v>15</v>
      </c>
      <c r="B11" s="15"/>
      <c r="F11" s="417" t="s">
        <v>16</v>
      </c>
      <c r="G11" s="418"/>
      <c r="H11" s="519" t="e">
        <f>#REF!</f>
        <v>#REF!</v>
      </c>
      <c r="I11" s="518"/>
    </row>
    <row r="12" spans="1:13" x14ac:dyDescent="0.3">
      <c r="A12" s="17" t="s">
        <v>18</v>
      </c>
      <c r="B12" s="15"/>
      <c r="F12" s="417" t="s">
        <v>19</v>
      </c>
      <c r="G12" s="418"/>
      <c r="H12" s="524" t="e">
        <f>#REF!</f>
        <v>#REF!</v>
      </c>
      <c r="I12" s="518"/>
    </row>
    <row r="13" spans="1:13" x14ac:dyDescent="0.3">
      <c r="A13" s="17" t="s">
        <v>20</v>
      </c>
      <c r="B13" s="15"/>
      <c r="F13" s="97" t="s">
        <v>21</v>
      </c>
      <c r="G13" s="98"/>
      <c r="H13" s="522" t="s">
        <v>22</v>
      </c>
      <c r="I13" s="523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288</v>
      </c>
      <c r="I15" s="456"/>
    </row>
    <row r="16" spans="1:13" x14ac:dyDescent="0.3">
      <c r="A16" s="430" t="s">
        <v>579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/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/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152"/>
      <c r="B24" s="503"/>
      <c r="C24" s="504"/>
      <c r="D24" s="504"/>
      <c r="E24" s="504"/>
      <c r="F24" s="505"/>
      <c r="G24" s="154"/>
      <c r="H24" s="153"/>
      <c r="I24" s="47"/>
    </row>
    <row r="25" spans="1:11" x14ac:dyDescent="0.3">
      <c r="A25" s="43"/>
      <c r="B25" s="500"/>
      <c r="C25" s="501"/>
      <c r="D25" s="501"/>
      <c r="E25" s="501"/>
      <c r="F25" s="502"/>
      <c r="G25" s="154"/>
      <c r="H25" s="153"/>
      <c r="I25" s="47"/>
    </row>
    <row r="26" spans="1:11" x14ac:dyDescent="0.3">
      <c r="A26" s="43"/>
      <c r="B26" s="500"/>
      <c r="C26" s="501"/>
      <c r="D26" s="501"/>
      <c r="E26" s="501"/>
      <c r="F26" s="502"/>
      <c r="G26" s="154"/>
      <c r="H26" s="153"/>
      <c r="I26" s="47"/>
    </row>
    <row r="27" spans="1:11" x14ac:dyDescent="0.3">
      <c r="A27" s="43"/>
      <c r="B27" s="500"/>
      <c r="C27" s="501"/>
      <c r="D27" s="501"/>
      <c r="E27" s="501"/>
      <c r="F27" s="502"/>
      <c r="G27" s="154"/>
      <c r="H27" s="153"/>
      <c r="I27" s="47"/>
    </row>
    <row r="28" spans="1:11" x14ac:dyDescent="0.3">
      <c r="A28" s="43"/>
      <c r="B28" s="500"/>
      <c r="C28" s="501"/>
      <c r="D28" s="501"/>
      <c r="E28" s="501"/>
      <c r="F28" s="502"/>
      <c r="G28" s="154"/>
      <c r="H28" s="153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54" t="s">
        <v>112</v>
      </c>
      <c r="B30" s="391"/>
      <c r="C30" s="391"/>
      <c r="D30" s="391"/>
      <c r="E30" s="391"/>
      <c r="F30" s="391"/>
      <c r="G30" s="391"/>
      <c r="H30" s="392"/>
      <c r="I30" s="101">
        <f>SUM(I24:I29)</f>
        <v>0</v>
      </c>
    </row>
    <row r="31" spans="1:11" x14ac:dyDescent="0.3">
      <c r="A31" s="395" t="s">
        <v>113</v>
      </c>
      <c r="B31" s="391"/>
      <c r="C31" s="391"/>
      <c r="D31" s="391"/>
      <c r="E31" s="391"/>
      <c r="F31" s="391"/>
      <c r="G31" s="391"/>
      <c r="H31" s="392"/>
      <c r="I31" s="102">
        <f>ROUND((I30*0.15),2)</f>
        <v>0</v>
      </c>
    </row>
    <row r="32" spans="1:11" x14ac:dyDescent="0.3">
      <c r="A32" s="395" t="s">
        <v>114</v>
      </c>
      <c r="B32" s="391"/>
      <c r="C32" s="391"/>
      <c r="D32" s="391"/>
      <c r="E32" s="391"/>
      <c r="F32" s="391"/>
      <c r="G32" s="391"/>
      <c r="H32" s="392"/>
      <c r="I32" s="90">
        <f>I30+I31</f>
        <v>0</v>
      </c>
    </row>
    <row r="33" spans="1:20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3">
      <c r="A34" s="38" t="s">
        <v>47</v>
      </c>
      <c r="B34" s="417" t="s">
        <v>48</v>
      </c>
      <c r="C34" s="431"/>
      <c r="D34" s="41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20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/>
      <c r="H35" s="73">
        <v>450</v>
      </c>
      <c r="I35" s="50">
        <f>SUM(G35*H35)</f>
        <v>0</v>
      </c>
    </row>
    <row r="36" spans="1:20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0">SUM(G36*H36)</f>
        <v>0</v>
      </c>
    </row>
    <row r="37" spans="1:20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>
        <v>1.5</v>
      </c>
      <c r="H37" s="74">
        <v>300</v>
      </c>
      <c r="I37" s="47">
        <f t="shared" si="0"/>
        <v>450</v>
      </c>
    </row>
    <row r="38" spans="1:20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1.5</v>
      </c>
      <c r="H38" s="74">
        <v>200</v>
      </c>
      <c r="I38" s="47">
        <f t="shared" si="0"/>
        <v>300</v>
      </c>
    </row>
    <row r="39" spans="1:20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0"/>
        <v>0</v>
      </c>
      <c r="T39" s="158"/>
    </row>
    <row r="40" spans="1:20" x14ac:dyDescent="0.3">
      <c r="A40" s="57">
        <v>6</v>
      </c>
      <c r="B40" s="442" t="s">
        <v>277</v>
      </c>
      <c r="C40" s="443"/>
      <c r="D40" s="444"/>
      <c r="E40" s="427" t="s">
        <v>50</v>
      </c>
      <c r="F40" s="429"/>
      <c r="G40" s="157"/>
      <c r="H40" s="156">
        <v>140</v>
      </c>
      <c r="I40" s="155">
        <f t="shared" si="0"/>
        <v>0</v>
      </c>
    </row>
    <row r="41" spans="1:20" x14ac:dyDescent="0.3">
      <c r="A41" s="43"/>
      <c r="B41" s="417" t="s">
        <v>558</v>
      </c>
      <c r="C41" s="431"/>
      <c r="D41" s="431"/>
      <c r="E41" s="431"/>
      <c r="F41" s="431"/>
      <c r="G41" s="431"/>
      <c r="H41" s="418"/>
      <c r="I41" s="47">
        <f>SUM(I35:I40)</f>
        <v>750</v>
      </c>
    </row>
    <row r="42" spans="1:20" x14ac:dyDescent="0.3">
      <c r="A42" s="43">
        <v>1</v>
      </c>
      <c r="B42" s="436" t="s">
        <v>49</v>
      </c>
      <c r="C42" s="437"/>
      <c r="D42" s="438"/>
      <c r="E42" s="424" t="s">
        <v>50</v>
      </c>
      <c r="F42" s="426"/>
      <c r="G42" s="75"/>
      <c r="H42" s="73">
        <v>675</v>
      </c>
      <c r="I42" s="50">
        <f>SUM(G42*H42)</f>
        <v>0</v>
      </c>
    </row>
    <row r="43" spans="1:20" x14ac:dyDescent="0.3">
      <c r="A43" s="43">
        <v>2</v>
      </c>
      <c r="B43" s="413" t="s">
        <v>51</v>
      </c>
      <c r="C43" s="414"/>
      <c r="D43" s="415"/>
      <c r="E43" s="393" t="s">
        <v>50</v>
      </c>
      <c r="F43" s="394"/>
      <c r="G43" s="44"/>
      <c r="H43" s="74">
        <v>525</v>
      </c>
      <c r="I43" s="47">
        <f t="shared" ref="I43:I47" si="1">SUM(G43*H43)</f>
        <v>0</v>
      </c>
    </row>
    <row r="44" spans="1:20" x14ac:dyDescent="0.3">
      <c r="A44" s="43">
        <v>3</v>
      </c>
      <c r="B44" s="413" t="s">
        <v>52</v>
      </c>
      <c r="C44" s="414"/>
      <c r="D44" s="415"/>
      <c r="E44" s="393" t="s">
        <v>50</v>
      </c>
      <c r="F44" s="394"/>
      <c r="G44" s="44"/>
      <c r="H44" s="74">
        <v>450</v>
      </c>
      <c r="I44" s="47">
        <f t="shared" si="1"/>
        <v>0</v>
      </c>
    </row>
    <row r="45" spans="1:20" x14ac:dyDescent="0.3">
      <c r="A45" s="43">
        <v>4</v>
      </c>
      <c r="B45" s="413" t="s">
        <v>53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20" x14ac:dyDescent="0.3">
      <c r="A46" s="43">
        <v>5</v>
      </c>
      <c r="B46" s="413" t="s">
        <v>54</v>
      </c>
      <c r="C46" s="414"/>
      <c r="D46" s="415"/>
      <c r="E46" s="393" t="s">
        <v>50</v>
      </c>
      <c r="F46" s="394"/>
      <c r="G46" s="44"/>
      <c r="H46" s="76">
        <v>300</v>
      </c>
      <c r="I46" s="47">
        <f t="shared" si="1"/>
        <v>0</v>
      </c>
    </row>
    <row r="47" spans="1:20" x14ac:dyDescent="0.3">
      <c r="A47" s="57">
        <v>6</v>
      </c>
      <c r="B47" s="442" t="s">
        <v>277</v>
      </c>
      <c r="C47" s="443"/>
      <c r="D47" s="444"/>
      <c r="E47" s="427" t="s">
        <v>50</v>
      </c>
      <c r="F47" s="429"/>
      <c r="G47" s="157"/>
      <c r="H47" s="156">
        <v>210</v>
      </c>
      <c r="I47" s="155">
        <f t="shared" si="1"/>
        <v>0</v>
      </c>
    </row>
    <row r="48" spans="1:20" x14ac:dyDescent="0.3">
      <c r="A48" s="43"/>
      <c r="B48" s="417" t="s">
        <v>559</v>
      </c>
      <c r="C48" s="431"/>
      <c r="D48" s="431"/>
      <c r="E48" s="431"/>
      <c r="F48" s="431"/>
      <c r="G48" s="431"/>
      <c r="H48" s="418"/>
      <c r="I48" s="47">
        <f>SUM(I42:I47)</f>
        <v>0</v>
      </c>
    </row>
    <row r="49" spans="1:9" x14ac:dyDescent="0.3">
      <c r="A49" s="43">
        <v>1</v>
      </c>
      <c r="B49" s="436" t="s">
        <v>49</v>
      </c>
      <c r="C49" s="437"/>
      <c r="D49" s="438"/>
      <c r="E49" s="424" t="s">
        <v>50</v>
      </c>
      <c r="F49" s="426"/>
      <c r="G49" s="75"/>
      <c r="H49" s="73">
        <v>900</v>
      </c>
      <c r="I49" s="50">
        <f>SUM(G49*H49)</f>
        <v>0</v>
      </c>
    </row>
    <row r="50" spans="1:9" x14ac:dyDescent="0.3">
      <c r="A50" s="43">
        <v>2</v>
      </c>
      <c r="B50" s="413" t="s">
        <v>51</v>
      </c>
      <c r="C50" s="414"/>
      <c r="D50" s="415"/>
      <c r="E50" s="393" t="s">
        <v>50</v>
      </c>
      <c r="F50" s="394"/>
      <c r="G50" s="44"/>
      <c r="H50" s="74">
        <v>700</v>
      </c>
      <c r="I50" s="47">
        <f t="shared" ref="I50:I54" si="2">SUM(G50*H50)</f>
        <v>0</v>
      </c>
    </row>
    <row r="51" spans="1:9" x14ac:dyDescent="0.3">
      <c r="A51" s="43">
        <v>3</v>
      </c>
      <c r="B51" s="413" t="s">
        <v>52</v>
      </c>
      <c r="C51" s="414"/>
      <c r="D51" s="415"/>
      <c r="E51" s="393" t="s">
        <v>50</v>
      </c>
      <c r="F51" s="394"/>
      <c r="G51" s="44"/>
      <c r="H51" s="74">
        <v>600</v>
      </c>
      <c r="I51" s="47">
        <f t="shared" si="2"/>
        <v>0</v>
      </c>
    </row>
    <row r="52" spans="1:9" x14ac:dyDescent="0.3">
      <c r="A52" s="43">
        <v>4</v>
      </c>
      <c r="B52" s="413" t="s">
        <v>53</v>
      </c>
      <c r="C52" s="414"/>
      <c r="D52" s="415"/>
      <c r="E52" s="393" t="s">
        <v>50</v>
      </c>
      <c r="F52" s="394"/>
      <c r="G52" s="44"/>
      <c r="H52" s="74">
        <v>400</v>
      </c>
      <c r="I52" s="47">
        <f t="shared" si="2"/>
        <v>0</v>
      </c>
    </row>
    <row r="53" spans="1:9" x14ac:dyDescent="0.3">
      <c r="A53" s="43">
        <v>5</v>
      </c>
      <c r="B53" s="413" t="s">
        <v>54</v>
      </c>
      <c r="C53" s="414"/>
      <c r="D53" s="415"/>
      <c r="E53" s="393" t="s">
        <v>50</v>
      </c>
      <c r="F53" s="394"/>
      <c r="G53" s="44"/>
      <c r="H53" s="76">
        <v>400</v>
      </c>
      <c r="I53" s="47">
        <f t="shared" si="2"/>
        <v>0</v>
      </c>
    </row>
    <row r="54" spans="1:9" x14ac:dyDescent="0.3">
      <c r="A54" s="57">
        <v>6</v>
      </c>
      <c r="B54" s="442" t="s">
        <v>277</v>
      </c>
      <c r="C54" s="443"/>
      <c r="D54" s="444"/>
      <c r="E54" s="427" t="s">
        <v>50</v>
      </c>
      <c r="F54" s="429"/>
      <c r="G54" s="157"/>
      <c r="H54" s="156">
        <v>280</v>
      </c>
      <c r="I54" s="155">
        <f t="shared" si="2"/>
        <v>0</v>
      </c>
    </row>
    <row r="55" spans="1:9" x14ac:dyDescent="0.3">
      <c r="A55" s="52"/>
      <c r="B55" s="399"/>
      <c r="C55" s="445"/>
      <c r="D55" s="445"/>
      <c r="E55" s="445"/>
      <c r="F55" s="445"/>
      <c r="G55" s="400"/>
      <c r="H55" s="36"/>
      <c r="I55" s="47">
        <f>SUM(I49:I54)</f>
        <v>0</v>
      </c>
    </row>
    <row r="56" spans="1:9" x14ac:dyDescent="0.3">
      <c r="A56" s="395" t="s">
        <v>56</v>
      </c>
      <c r="B56" s="391"/>
      <c r="C56" s="391"/>
      <c r="D56" s="391"/>
      <c r="E56" s="391"/>
      <c r="F56" s="391"/>
      <c r="G56" s="391"/>
      <c r="H56" s="392"/>
      <c r="I56" s="58"/>
    </row>
    <row r="57" spans="1:9" x14ac:dyDescent="0.3">
      <c r="A57" s="401" t="s">
        <v>57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3">
      <c r="A58" s="38" t="s">
        <v>58</v>
      </c>
      <c r="B58" s="399" t="s">
        <v>59</v>
      </c>
      <c r="C58" s="445"/>
      <c r="D58" s="400"/>
      <c r="E58" s="399" t="s">
        <v>60</v>
      </c>
      <c r="F58" s="400"/>
      <c r="G58" s="54" t="s">
        <v>61</v>
      </c>
      <c r="H58" s="54" t="s">
        <v>33</v>
      </c>
      <c r="I58" s="55" t="s">
        <v>34</v>
      </c>
    </row>
    <row r="59" spans="1:9" x14ac:dyDescent="0.3">
      <c r="A59" s="43">
        <v>1</v>
      </c>
      <c r="B59" s="404" t="s">
        <v>353</v>
      </c>
      <c r="C59" s="405"/>
      <c r="D59" s="406"/>
      <c r="E59" s="393">
        <v>1</v>
      </c>
      <c r="F59" s="394"/>
      <c r="G59" s="113">
        <v>33.200000000000003</v>
      </c>
      <c r="H59" s="56">
        <v>5</v>
      </c>
      <c r="I59" s="126">
        <f>H59*G59</f>
        <v>166</v>
      </c>
    </row>
    <row r="60" spans="1:9" x14ac:dyDescent="0.3">
      <c r="A60" s="57"/>
      <c r="B60" s="410"/>
      <c r="C60" s="411"/>
      <c r="D60" s="412"/>
      <c r="E60" s="427"/>
      <c r="F60" s="429"/>
      <c r="G60" s="44"/>
      <c r="H60" s="56"/>
      <c r="I60" s="126"/>
    </row>
    <row r="61" spans="1:9" x14ac:dyDescent="0.3">
      <c r="A61" s="395" t="s">
        <v>64</v>
      </c>
      <c r="B61" s="391"/>
      <c r="C61" s="391"/>
      <c r="D61" s="391"/>
      <c r="E61" s="391"/>
      <c r="F61" s="391"/>
      <c r="G61" s="391"/>
      <c r="H61" s="392"/>
      <c r="I61" s="58">
        <f>SUM(I59:I60)</f>
        <v>166</v>
      </c>
    </row>
    <row r="62" spans="1:9" x14ac:dyDescent="0.3">
      <c r="A62" s="511"/>
      <c r="B62" s="425"/>
      <c r="C62" s="425"/>
      <c r="D62" s="425"/>
      <c r="E62" s="425"/>
      <c r="F62" s="61"/>
      <c r="G62" s="62"/>
      <c r="H62" s="62"/>
      <c r="I62" s="63"/>
    </row>
    <row r="63" spans="1:9" x14ac:dyDescent="0.3">
      <c r="A63" s="439"/>
      <c r="B63" s="440"/>
      <c r="C63" s="440"/>
      <c r="D63" s="440"/>
      <c r="E63" s="440"/>
      <c r="F63" s="64"/>
      <c r="G63" s="441" t="s">
        <v>65</v>
      </c>
      <c r="H63" s="440"/>
      <c r="I63" s="65">
        <f>I61+I55+I48+I41+I32+I21</f>
        <v>916</v>
      </c>
    </row>
    <row r="64" spans="1:9" x14ac:dyDescent="0.3">
      <c r="A64" s="439"/>
      <c r="B64" s="440"/>
      <c r="C64" s="440"/>
      <c r="D64" s="440"/>
      <c r="E64" s="440"/>
      <c r="F64" s="18"/>
      <c r="G64" s="66"/>
      <c r="H64" s="67"/>
      <c r="I64" s="68"/>
    </row>
    <row r="65" spans="1:9" ht="15" thickBot="1" x14ac:dyDescent="0.35">
      <c r="A65" s="439"/>
      <c r="B65" s="440"/>
      <c r="C65" s="440"/>
      <c r="D65" s="440"/>
      <c r="E65" s="440"/>
      <c r="F65" s="18"/>
      <c r="G65" s="389" t="s">
        <v>66</v>
      </c>
      <c r="H65" s="390"/>
      <c r="I65" s="77">
        <f>I63+I64</f>
        <v>916</v>
      </c>
    </row>
    <row r="66" spans="1:9" ht="15.6" thickTop="1" thickBot="1" x14ac:dyDescent="0.35">
      <c r="A66" s="69"/>
      <c r="B66" s="70"/>
      <c r="C66" s="446"/>
      <c r="D66" s="447"/>
      <c r="E66" s="447"/>
      <c r="F66" s="447"/>
      <c r="G66" s="71"/>
      <c r="H66" s="71"/>
      <c r="I66" s="72"/>
    </row>
    <row r="68" spans="1:9" x14ac:dyDescent="0.3">
      <c r="A68" s="15"/>
      <c r="B68" s="15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00B050"/>
  </sheetPr>
  <dimension ref="A1:T68"/>
  <sheetViews>
    <sheetView topLeftCell="A31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565</v>
      </c>
      <c r="G9" s="418"/>
      <c r="H9" s="515" t="e">
        <f>#REF!</f>
        <v>#REF!</v>
      </c>
      <c r="I9" s="516"/>
    </row>
    <row r="10" spans="1:13" x14ac:dyDescent="0.3">
      <c r="A10" s="17" t="s">
        <v>13</v>
      </c>
      <c r="B10" s="15"/>
      <c r="F10" s="417" t="s">
        <v>14</v>
      </c>
      <c r="G10" s="418"/>
      <c r="H10" s="517" t="e">
        <f>#REF!</f>
        <v>#REF!</v>
      </c>
      <c r="I10" s="518"/>
    </row>
    <row r="11" spans="1:13" x14ac:dyDescent="0.3">
      <c r="A11" s="17" t="s">
        <v>15</v>
      </c>
      <c r="B11" s="15"/>
      <c r="F11" s="417" t="s">
        <v>16</v>
      </c>
      <c r="G11" s="418"/>
      <c r="H11" s="519" t="e">
        <f>#REF!</f>
        <v>#REF!</v>
      </c>
      <c r="I11" s="518"/>
    </row>
    <row r="12" spans="1:13" x14ac:dyDescent="0.3">
      <c r="A12" s="17" t="s">
        <v>18</v>
      </c>
      <c r="B12" s="15"/>
      <c r="F12" s="417" t="s">
        <v>19</v>
      </c>
      <c r="G12" s="418"/>
      <c r="H12" s="524" t="e">
        <f>#REF!</f>
        <v>#REF!</v>
      </c>
      <c r="I12" s="518"/>
    </row>
    <row r="13" spans="1:13" x14ac:dyDescent="0.3">
      <c r="A13" s="17" t="s">
        <v>20</v>
      </c>
      <c r="B13" s="15"/>
      <c r="F13" s="97" t="s">
        <v>21</v>
      </c>
      <c r="G13" s="98"/>
      <c r="H13" s="522" t="s">
        <v>22</v>
      </c>
      <c r="I13" s="523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580</v>
      </c>
      <c r="I15" s="456"/>
    </row>
    <row r="16" spans="1:13" x14ac:dyDescent="0.3">
      <c r="A16" s="430" t="s">
        <v>264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/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/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152">
        <v>1</v>
      </c>
      <c r="B24" s="500" t="s">
        <v>581</v>
      </c>
      <c r="C24" s="501"/>
      <c r="D24" s="501"/>
      <c r="E24" s="501"/>
      <c r="F24" s="502"/>
      <c r="G24" s="154">
        <v>1</v>
      </c>
      <c r="H24" s="153">
        <v>1872</v>
      </c>
      <c r="I24" s="47">
        <f>H24*G24</f>
        <v>1872</v>
      </c>
    </row>
    <row r="25" spans="1:11" x14ac:dyDescent="0.3">
      <c r="A25" s="43"/>
      <c r="B25" s="500"/>
      <c r="C25" s="501"/>
      <c r="D25" s="501"/>
      <c r="E25" s="501"/>
      <c r="F25" s="502"/>
      <c r="G25" s="154"/>
      <c r="H25" s="153"/>
      <c r="I25" s="47"/>
    </row>
    <row r="26" spans="1:11" x14ac:dyDescent="0.3">
      <c r="A26" s="43"/>
      <c r="B26" s="500"/>
      <c r="C26" s="501"/>
      <c r="D26" s="501"/>
      <c r="E26" s="501"/>
      <c r="F26" s="502"/>
      <c r="G26" s="154"/>
      <c r="H26" s="153"/>
      <c r="I26" s="47"/>
    </row>
    <row r="27" spans="1:11" x14ac:dyDescent="0.3">
      <c r="A27" s="43"/>
      <c r="B27" s="500"/>
      <c r="C27" s="501"/>
      <c r="D27" s="501"/>
      <c r="E27" s="501"/>
      <c r="F27" s="502"/>
      <c r="G27" s="154"/>
      <c r="H27" s="153"/>
      <c r="I27" s="47"/>
    </row>
    <row r="28" spans="1:11" x14ac:dyDescent="0.3">
      <c r="A28" s="43"/>
      <c r="B28" s="500"/>
      <c r="C28" s="501"/>
      <c r="D28" s="501"/>
      <c r="E28" s="501"/>
      <c r="F28" s="502"/>
      <c r="G28" s="154"/>
      <c r="H28" s="153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54" t="s">
        <v>112</v>
      </c>
      <c r="B30" s="391"/>
      <c r="C30" s="391"/>
      <c r="D30" s="391"/>
      <c r="E30" s="391"/>
      <c r="F30" s="391"/>
      <c r="G30" s="391"/>
      <c r="H30" s="392"/>
      <c r="I30" s="101">
        <f>SUM(I24:I29)</f>
        <v>1872</v>
      </c>
    </row>
    <row r="31" spans="1:11" x14ac:dyDescent="0.3">
      <c r="A31" s="395" t="s">
        <v>113</v>
      </c>
      <c r="B31" s="391"/>
      <c r="C31" s="391"/>
      <c r="D31" s="391"/>
      <c r="E31" s="391"/>
      <c r="F31" s="391"/>
      <c r="G31" s="391"/>
      <c r="H31" s="392"/>
      <c r="I31" s="102">
        <f>ROUND((I30*0.15),2)</f>
        <v>280.8</v>
      </c>
    </row>
    <row r="32" spans="1:11" x14ac:dyDescent="0.3">
      <c r="A32" s="395" t="s">
        <v>114</v>
      </c>
      <c r="B32" s="391"/>
      <c r="C32" s="391"/>
      <c r="D32" s="391"/>
      <c r="E32" s="391"/>
      <c r="F32" s="391"/>
      <c r="G32" s="391"/>
      <c r="H32" s="392"/>
      <c r="I32" s="90">
        <f>I30+I31</f>
        <v>2152.8000000000002</v>
      </c>
    </row>
    <row r="33" spans="1:20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3">
      <c r="A34" s="38" t="s">
        <v>47</v>
      </c>
      <c r="B34" s="417" t="s">
        <v>48</v>
      </c>
      <c r="C34" s="431"/>
      <c r="D34" s="41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20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/>
      <c r="H35" s="73">
        <v>450</v>
      </c>
      <c r="I35" s="50">
        <f>SUM(G35*H35)</f>
        <v>0</v>
      </c>
    </row>
    <row r="36" spans="1:20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0">SUM(G36*H36)</f>
        <v>0</v>
      </c>
    </row>
    <row r="37" spans="1:20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>
        <v>1</v>
      </c>
      <c r="H37" s="74">
        <v>300</v>
      </c>
      <c r="I37" s="47">
        <f t="shared" si="0"/>
        <v>300</v>
      </c>
    </row>
    <row r="38" spans="1:20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1</v>
      </c>
      <c r="H38" s="74">
        <v>200</v>
      </c>
      <c r="I38" s="47">
        <f t="shared" si="0"/>
        <v>200</v>
      </c>
    </row>
    <row r="39" spans="1:20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0"/>
        <v>0</v>
      </c>
      <c r="T39" s="158"/>
    </row>
    <row r="40" spans="1:20" x14ac:dyDescent="0.3">
      <c r="A40" s="57">
        <v>6</v>
      </c>
      <c r="B40" s="442" t="s">
        <v>277</v>
      </c>
      <c r="C40" s="443"/>
      <c r="D40" s="444"/>
      <c r="E40" s="427" t="s">
        <v>50</v>
      </c>
      <c r="F40" s="429"/>
      <c r="G40" s="157"/>
      <c r="H40" s="156">
        <v>140</v>
      </c>
      <c r="I40" s="155">
        <f t="shared" si="0"/>
        <v>0</v>
      </c>
    </row>
    <row r="41" spans="1:20" x14ac:dyDescent="0.3">
      <c r="A41" s="43"/>
      <c r="B41" s="417" t="s">
        <v>558</v>
      </c>
      <c r="C41" s="431"/>
      <c r="D41" s="431"/>
      <c r="E41" s="431"/>
      <c r="F41" s="431"/>
      <c r="G41" s="431"/>
      <c r="H41" s="418"/>
      <c r="I41" s="47">
        <f>SUM(I35:I40)</f>
        <v>500</v>
      </c>
    </row>
    <row r="42" spans="1:20" x14ac:dyDescent="0.3">
      <c r="A42" s="43">
        <v>1</v>
      </c>
      <c r="B42" s="436" t="s">
        <v>49</v>
      </c>
      <c r="C42" s="437"/>
      <c r="D42" s="438"/>
      <c r="E42" s="424" t="s">
        <v>50</v>
      </c>
      <c r="F42" s="426"/>
      <c r="G42" s="75"/>
      <c r="H42" s="73">
        <v>675</v>
      </c>
      <c r="I42" s="50">
        <f>SUM(G42*H42)</f>
        <v>0</v>
      </c>
    </row>
    <row r="43" spans="1:20" x14ac:dyDescent="0.3">
      <c r="A43" s="43">
        <v>2</v>
      </c>
      <c r="B43" s="413" t="s">
        <v>51</v>
      </c>
      <c r="C43" s="414"/>
      <c r="D43" s="415"/>
      <c r="E43" s="393" t="s">
        <v>50</v>
      </c>
      <c r="F43" s="394"/>
      <c r="G43" s="44"/>
      <c r="H43" s="74">
        <v>525</v>
      </c>
      <c r="I43" s="47">
        <f t="shared" ref="I43:I47" si="1">SUM(G43*H43)</f>
        <v>0</v>
      </c>
    </row>
    <row r="44" spans="1:20" x14ac:dyDescent="0.3">
      <c r="A44" s="43">
        <v>3</v>
      </c>
      <c r="B44" s="413" t="s">
        <v>52</v>
      </c>
      <c r="C44" s="414"/>
      <c r="D44" s="415"/>
      <c r="E44" s="393" t="s">
        <v>50</v>
      </c>
      <c r="F44" s="394"/>
      <c r="G44" s="44"/>
      <c r="H44" s="74">
        <v>450</v>
      </c>
      <c r="I44" s="47">
        <f t="shared" si="1"/>
        <v>0</v>
      </c>
    </row>
    <row r="45" spans="1:20" x14ac:dyDescent="0.3">
      <c r="A45" s="43">
        <v>4</v>
      </c>
      <c r="B45" s="413" t="s">
        <v>53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20" x14ac:dyDescent="0.3">
      <c r="A46" s="43">
        <v>5</v>
      </c>
      <c r="B46" s="413" t="s">
        <v>54</v>
      </c>
      <c r="C46" s="414"/>
      <c r="D46" s="415"/>
      <c r="E46" s="393" t="s">
        <v>50</v>
      </c>
      <c r="F46" s="394"/>
      <c r="G46" s="44"/>
      <c r="H46" s="76">
        <v>300</v>
      </c>
      <c r="I46" s="47">
        <f t="shared" si="1"/>
        <v>0</v>
      </c>
    </row>
    <row r="47" spans="1:20" x14ac:dyDescent="0.3">
      <c r="A47" s="57">
        <v>6</v>
      </c>
      <c r="B47" s="442" t="s">
        <v>277</v>
      </c>
      <c r="C47" s="443"/>
      <c r="D47" s="444"/>
      <c r="E47" s="427" t="s">
        <v>50</v>
      </c>
      <c r="F47" s="429"/>
      <c r="G47" s="157"/>
      <c r="H47" s="156">
        <v>210</v>
      </c>
      <c r="I47" s="155">
        <f t="shared" si="1"/>
        <v>0</v>
      </c>
    </row>
    <row r="48" spans="1:20" x14ac:dyDescent="0.3">
      <c r="A48" s="43"/>
      <c r="B48" s="417" t="s">
        <v>559</v>
      </c>
      <c r="C48" s="431"/>
      <c r="D48" s="431"/>
      <c r="E48" s="431"/>
      <c r="F48" s="431"/>
      <c r="G48" s="431"/>
      <c r="H48" s="418"/>
      <c r="I48" s="47">
        <f>SUM(I42:I47)</f>
        <v>0</v>
      </c>
    </row>
    <row r="49" spans="1:9" x14ac:dyDescent="0.3">
      <c r="A49" s="43">
        <v>1</v>
      </c>
      <c r="B49" s="436" t="s">
        <v>49</v>
      </c>
      <c r="C49" s="437"/>
      <c r="D49" s="438"/>
      <c r="E49" s="424" t="s">
        <v>50</v>
      </c>
      <c r="F49" s="426"/>
      <c r="G49" s="75"/>
      <c r="H49" s="73">
        <v>900</v>
      </c>
      <c r="I49" s="50">
        <f>SUM(G49*H49)</f>
        <v>0</v>
      </c>
    </row>
    <row r="50" spans="1:9" x14ac:dyDescent="0.3">
      <c r="A50" s="43">
        <v>2</v>
      </c>
      <c r="B50" s="413" t="s">
        <v>51</v>
      </c>
      <c r="C50" s="414"/>
      <c r="D50" s="415"/>
      <c r="E50" s="393" t="s">
        <v>50</v>
      </c>
      <c r="F50" s="394"/>
      <c r="G50" s="44"/>
      <c r="H50" s="74">
        <v>700</v>
      </c>
      <c r="I50" s="47">
        <f t="shared" ref="I50:I54" si="2">SUM(G50*H50)</f>
        <v>0</v>
      </c>
    </row>
    <row r="51" spans="1:9" x14ac:dyDescent="0.3">
      <c r="A51" s="43">
        <v>3</v>
      </c>
      <c r="B51" s="413" t="s">
        <v>52</v>
      </c>
      <c r="C51" s="414"/>
      <c r="D51" s="415"/>
      <c r="E51" s="393" t="s">
        <v>50</v>
      </c>
      <c r="F51" s="394"/>
      <c r="G51" s="44"/>
      <c r="H51" s="74">
        <v>600</v>
      </c>
      <c r="I51" s="47">
        <f t="shared" si="2"/>
        <v>0</v>
      </c>
    </row>
    <row r="52" spans="1:9" x14ac:dyDescent="0.3">
      <c r="A52" s="43">
        <v>4</v>
      </c>
      <c r="B52" s="413" t="s">
        <v>53</v>
      </c>
      <c r="C52" s="414"/>
      <c r="D52" s="415"/>
      <c r="E52" s="393" t="s">
        <v>50</v>
      </c>
      <c r="F52" s="394"/>
      <c r="G52" s="44"/>
      <c r="H52" s="74">
        <v>400</v>
      </c>
      <c r="I52" s="47">
        <f t="shared" si="2"/>
        <v>0</v>
      </c>
    </row>
    <row r="53" spans="1:9" x14ac:dyDescent="0.3">
      <c r="A53" s="43">
        <v>5</v>
      </c>
      <c r="B53" s="413" t="s">
        <v>54</v>
      </c>
      <c r="C53" s="414"/>
      <c r="D53" s="415"/>
      <c r="E53" s="393" t="s">
        <v>50</v>
      </c>
      <c r="F53" s="394"/>
      <c r="G53" s="44"/>
      <c r="H53" s="76">
        <v>400</v>
      </c>
      <c r="I53" s="47">
        <f t="shared" si="2"/>
        <v>0</v>
      </c>
    </row>
    <row r="54" spans="1:9" x14ac:dyDescent="0.3">
      <c r="A54" s="57">
        <v>6</v>
      </c>
      <c r="B54" s="442" t="s">
        <v>277</v>
      </c>
      <c r="C54" s="443"/>
      <c r="D54" s="444"/>
      <c r="E54" s="427" t="s">
        <v>50</v>
      </c>
      <c r="F54" s="429"/>
      <c r="G54" s="157"/>
      <c r="H54" s="156">
        <v>280</v>
      </c>
      <c r="I54" s="155">
        <f t="shared" si="2"/>
        <v>0</v>
      </c>
    </row>
    <row r="55" spans="1:9" x14ac:dyDescent="0.3">
      <c r="A55" s="52"/>
      <c r="B55" s="399"/>
      <c r="C55" s="445"/>
      <c r="D55" s="445"/>
      <c r="E55" s="445"/>
      <c r="F55" s="445"/>
      <c r="G55" s="400"/>
      <c r="H55" s="36"/>
      <c r="I55" s="47">
        <f>SUM(I49:I54)</f>
        <v>0</v>
      </c>
    </row>
    <row r="56" spans="1:9" x14ac:dyDescent="0.3">
      <c r="A56" s="395" t="s">
        <v>56</v>
      </c>
      <c r="B56" s="391"/>
      <c r="C56" s="391"/>
      <c r="D56" s="391"/>
      <c r="E56" s="391"/>
      <c r="F56" s="391"/>
      <c r="G56" s="391"/>
      <c r="H56" s="392"/>
      <c r="I56" s="58"/>
    </row>
    <row r="57" spans="1:9" x14ac:dyDescent="0.3">
      <c r="A57" s="401" t="s">
        <v>57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3">
      <c r="A58" s="38" t="s">
        <v>58</v>
      </c>
      <c r="B58" s="399" t="s">
        <v>59</v>
      </c>
      <c r="C58" s="445"/>
      <c r="D58" s="400"/>
      <c r="E58" s="399" t="s">
        <v>60</v>
      </c>
      <c r="F58" s="400"/>
      <c r="G58" s="54" t="s">
        <v>61</v>
      </c>
      <c r="H58" s="54" t="s">
        <v>33</v>
      </c>
      <c r="I58" s="55" t="s">
        <v>34</v>
      </c>
    </row>
    <row r="59" spans="1:9" x14ac:dyDescent="0.3">
      <c r="A59" s="43">
        <v>1</v>
      </c>
      <c r="B59" s="404" t="s">
        <v>582</v>
      </c>
      <c r="C59" s="405"/>
      <c r="D59" s="406"/>
      <c r="E59" s="393">
        <v>1</v>
      </c>
      <c r="F59" s="394"/>
      <c r="G59" s="113">
        <v>11.8</v>
      </c>
      <c r="H59" s="56">
        <v>5</v>
      </c>
      <c r="I59" s="126">
        <f>H59*G59</f>
        <v>59</v>
      </c>
    </row>
    <row r="60" spans="1:9" x14ac:dyDescent="0.3">
      <c r="A60" s="57"/>
      <c r="B60" s="410"/>
      <c r="C60" s="411"/>
      <c r="D60" s="412"/>
      <c r="E60" s="427"/>
      <c r="F60" s="429"/>
      <c r="G60" s="44"/>
      <c r="H60" s="56"/>
      <c r="I60" s="126"/>
    </row>
    <row r="61" spans="1:9" x14ac:dyDescent="0.3">
      <c r="A61" s="395" t="s">
        <v>64</v>
      </c>
      <c r="B61" s="391"/>
      <c r="C61" s="391"/>
      <c r="D61" s="391"/>
      <c r="E61" s="391"/>
      <c r="F61" s="391"/>
      <c r="G61" s="391"/>
      <c r="H61" s="392"/>
      <c r="I61" s="58">
        <f>SUM(I59:I60)</f>
        <v>59</v>
      </c>
    </row>
    <row r="62" spans="1:9" x14ac:dyDescent="0.3">
      <c r="A62" s="511"/>
      <c r="B62" s="425"/>
      <c r="C62" s="425"/>
      <c r="D62" s="425"/>
      <c r="E62" s="425"/>
      <c r="F62" s="61"/>
      <c r="G62" s="62"/>
      <c r="H62" s="62"/>
      <c r="I62" s="63"/>
    </row>
    <row r="63" spans="1:9" x14ac:dyDescent="0.3">
      <c r="A63" s="439"/>
      <c r="B63" s="440"/>
      <c r="C63" s="440"/>
      <c r="D63" s="440"/>
      <c r="E63" s="440"/>
      <c r="F63" s="64"/>
      <c r="G63" s="441" t="s">
        <v>65</v>
      </c>
      <c r="H63" s="440"/>
      <c r="I63" s="65">
        <f>I61+I55+I48+I41+I32+I21</f>
        <v>2711.8</v>
      </c>
    </row>
    <row r="64" spans="1:9" x14ac:dyDescent="0.3">
      <c r="A64" s="439"/>
      <c r="B64" s="440"/>
      <c r="C64" s="440"/>
      <c r="D64" s="440"/>
      <c r="E64" s="440"/>
      <c r="F64" s="18"/>
      <c r="G64" s="66"/>
      <c r="H64" s="67"/>
      <c r="I64" s="68"/>
    </row>
    <row r="65" spans="1:9" ht="15" thickBot="1" x14ac:dyDescent="0.35">
      <c r="A65" s="439"/>
      <c r="B65" s="440"/>
      <c r="C65" s="440"/>
      <c r="D65" s="440"/>
      <c r="E65" s="440"/>
      <c r="F65" s="18"/>
      <c r="G65" s="389" t="s">
        <v>66</v>
      </c>
      <c r="H65" s="390"/>
      <c r="I65" s="77">
        <f>I63+I64</f>
        <v>2711.8</v>
      </c>
    </row>
    <row r="66" spans="1:9" ht="15.6" thickTop="1" thickBot="1" x14ac:dyDescent="0.35">
      <c r="A66" s="69"/>
      <c r="B66" s="70"/>
      <c r="C66" s="446"/>
      <c r="D66" s="447"/>
      <c r="E66" s="447"/>
      <c r="F66" s="447"/>
      <c r="G66" s="71"/>
      <c r="H66" s="71"/>
      <c r="I66" s="72"/>
    </row>
    <row r="68" spans="1:9" x14ac:dyDescent="0.3">
      <c r="A68" s="15"/>
      <c r="B68" s="15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00B050"/>
  </sheetPr>
  <dimension ref="A1:T68"/>
  <sheetViews>
    <sheetView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565</v>
      </c>
      <c r="G9" s="418"/>
      <c r="H9" s="515" t="e">
        <f>#REF!</f>
        <v>#REF!</v>
      </c>
      <c r="I9" s="516"/>
    </row>
    <row r="10" spans="1:13" x14ac:dyDescent="0.3">
      <c r="A10" s="17" t="s">
        <v>13</v>
      </c>
      <c r="B10" s="15"/>
      <c r="F10" s="417" t="s">
        <v>14</v>
      </c>
      <c r="G10" s="418"/>
      <c r="H10" s="517" t="e">
        <f>#REF!</f>
        <v>#REF!</v>
      </c>
      <c r="I10" s="518"/>
    </row>
    <row r="11" spans="1:13" x14ac:dyDescent="0.3">
      <c r="A11" s="17" t="s">
        <v>15</v>
      </c>
      <c r="B11" s="15"/>
      <c r="F11" s="417" t="s">
        <v>16</v>
      </c>
      <c r="G11" s="418"/>
      <c r="H11" s="519" t="e">
        <f>#REF!</f>
        <v>#REF!</v>
      </c>
      <c r="I11" s="518"/>
    </row>
    <row r="12" spans="1:13" x14ac:dyDescent="0.3">
      <c r="A12" s="17" t="s">
        <v>18</v>
      </c>
      <c r="B12" s="15"/>
      <c r="F12" s="417" t="s">
        <v>19</v>
      </c>
      <c r="G12" s="418"/>
      <c r="H12" s="524" t="e">
        <f>#REF!</f>
        <v>#REF!</v>
      </c>
      <c r="I12" s="518"/>
    </row>
    <row r="13" spans="1:13" x14ac:dyDescent="0.3">
      <c r="A13" s="17" t="s">
        <v>20</v>
      </c>
      <c r="B13" s="15"/>
      <c r="F13" s="97" t="s">
        <v>21</v>
      </c>
      <c r="G13" s="98"/>
      <c r="H13" s="522" t="s">
        <v>22</v>
      </c>
      <c r="I13" s="523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268</v>
      </c>
      <c r="I15" s="456"/>
    </row>
    <row r="16" spans="1:13" x14ac:dyDescent="0.3">
      <c r="A16" s="430" t="s">
        <v>583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/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/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152">
        <v>1</v>
      </c>
      <c r="B24" s="500" t="s">
        <v>584</v>
      </c>
      <c r="C24" s="501"/>
      <c r="D24" s="501"/>
      <c r="E24" s="501"/>
      <c r="F24" s="502"/>
      <c r="G24" s="154">
        <v>1</v>
      </c>
      <c r="H24" s="153">
        <v>28800</v>
      </c>
      <c r="I24" s="47">
        <f>H24*G24</f>
        <v>28800</v>
      </c>
    </row>
    <row r="25" spans="1:11" x14ac:dyDescent="0.3">
      <c r="A25" s="43">
        <v>2</v>
      </c>
      <c r="B25" s="500" t="s">
        <v>585</v>
      </c>
      <c r="C25" s="501"/>
      <c r="D25" s="501"/>
      <c r="E25" s="501"/>
      <c r="F25" s="502"/>
      <c r="G25" s="154">
        <v>1</v>
      </c>
      <c r="H25" s="153">
        <v>1700</v>
      </c>
      <c r="I25" s="47">
        <f>H25*G25</f>
        <v>1700</v>
      </c>
    </row>
    <row r="26" spans="1:11" x14ac:dyDescent="0.3">
      <c r="A26" s="43">
        <v>3</v>
      </c>
      <c r="B26" s="500" t="s">
        <v>266</v>
      </c>
      <c r="C26" s="501"/>
      <c r="D26" s="501"/>
      <c r="E26" s="501"/>
      <c r="F26" s="502"/>
      <c r="G26" s="154">
        <v>1</v>
      </c>
      <c r="H26" s="153">
        <v>250</v>
      </c>
      <c r="I26" s="47">
        <f>H26*G26</f>
        <v>250</v>
      </c>
    </row>
    <row r="27" spans="1:11" x14ac:dyDescent="0.3">
      <c r="A27" s="43"/>
      <c r="B27" s="500"/>
      <c r="C27" s="501"/>
      <c r="D27" s="501"/>
      <c r="E27" s="501"/>
      <c r="F27" s="502"/>
      <c r="G27" s="154"/>
      <c r="H27" s="153"/>
      <c r="I27" s="47"/>
    </row>
    <row r="28" spans="1:11" x14ac:dyDescent="0.3">
      <c r="A28" s="43"/>
      <c r="B28" s="500"/>
      <c r="C28" s="501"/>
      <c r="D28" s="501"/>
      <c r="E28" s="501"/>
      <c r="F28" s="502"/>
      <c r="G28" s="154"/>
      <c r="H28" s="153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54" t="s">
        <v>112</v>
      </c>
      <c r="B30" s="391"/>
      <c r="C30" s="391"/>
      <c r="D30" s="391"/>
      <c r="E30" s="391"/>
      <c r="F30" s="391"/>
      <c r="G30" s="391"/>
      <c r="H30" s="392"/>
      <c r="I30" s="101">
        <f>SUM(I24:I29)</f>
        <v>30750</v>
      </c>
    </row>
    <row r="31" spans="1:11" x14ac:dyDescent="0.3">
      <c r="A31" s="395" t="s">
        <v>113</v>
      </c>
      <c r="B31" s="391"/>
      <c r="C31" s="391"/>
      <c r="D31" s="391"/>
      <c r="E31" s="391"/>
      <c r="F31" s="391"/>
      <c r="G31" s="391"/>
      <c r="H31" s="392"/>
      <c r="I31" s="102">
        <f>ROUND((I30*0.15),2)</f>
        <v>4612.5</v>
      </c>
    </row>
    <row r="32" spans="1:11" x14ac:dyDescent="0.3">
      <c r="A32" s="395" t="s">
        <v>114</v>
      </c>
      <c r="B32" s="391"/>
      <c r="C32" s="391"/>
      <c r="D32" s="391"/>
      <c r="E32" s="391"/>
      <c r="F32" s="391"/>
      <c r="G32" s="391"/>
      <c r="H32" s="392"/>
      <c r="I32" s="90">
        <f>I30+I31</f>
        <v>35362.5</v>
      </c>
    </row>
    <row r="33" spans="1:20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3">
      <c r="A34" s="38" t="s">
        <v>47</v>
      </c>
      <c r="B34" s="417" t="s">
        <v>48</v>
      </c>
      <c r="C34" s="431"/>
      <c r="D34" s="41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20" x14ac:dyDescent="0.3">
      <c r="A35" s="43">
        <v>1</v>
      </c>
      <c r="B35" s="525" t="s">
        <v>49</v>
      </c>
      <c r="C35" s="526"/>
      <c r="D35" s="527"/>
      <c r="E35" s="528" t="s">
        <v>50</v>
      </c>
      <c r="F35" s="529"/>
      <c r="G35" s="161">
        <v>10</v>
      </c>
      <c r="H35" s="162">
        <v>450</v>
      </c>
      <c r="I35" s="50">
        <f>SUM(G35*H35)</f>
        <v>4500</v>
      </c>
    </row>
    <row r="36" spans="1:20" x14ac:dyDescent="0.3">
      <c r="A36" s="43">
        <v>2</v>
      </c>
      <c r="B36" s="530" t="s">
        <v>51</v>
      </c>
      <c r="C36" s="531"/>
      <c r="D36" s="532"/>
      <c r="E36" s="481" t="s">
        <v>50</v>
      </c>
      <c r="F36" s="482"/>
      <c r="G36" s="113"/>
      <c r="H36" s="163">
        <v>350</v>
      </c>
      <c r="I36" s="47">
        <f t="shared" ref="I36:I40" si="0">SUM(G36*H36)</f>
        <v>0</v>
      </c>
    </row>
    <row r="37" spans="1:20" x14ac:dyDescent="0.3">
      <c r="A37" s="43">
        <v>3</v>
      </c>
      <c r="B37" s="530" t="s">
        <v>52</v>
      </c>
      <c r="C37" s="531"/>
      <c r="D37" s="532"/>
      <c r="E37" s="481" t="s">
        <v>50</v>
      </c>
      <c r="F37" s="482"/>
      <c r="G37" s="113"/>
      <c r="H37" s="163">
        <v>300</v>
      </c>
      <c r="I37" s="47">
        <f t="shared" si="0"/>
        <v>0</v>
      </c>
    </row>
    <row r="38" spans="1:20" x14ac:dyDescent="0.3">
      <c r="A38" s="43">
        <v>4</v>
      </c>
      <c r="B38" s="530" t="s">
        <v>53</v>
      </c>
      <c r="C38" s="531"/>
      <c r="D38" s="532"/>
      <c r="E38" s="481" t="s">
        <v>50</v>
      </c>
      <c r="F38" s="482"/>
      <c r="G38" s="113">
        <v>10</v>
      </c>
      <c r="H38" s="163">
        <v>200</v>
      </c>
      <c r="I38" s="47">
        <f t="shared" si="0"/>
        <v>2000</v>
      </c>
    </row>
    <row r="39" spans="1:20" x14ac:dyDescent="0.3">
      <c r="A39" s="43">
        <v>5</v>
      </c>
      <c r="B39" s="530" t="s">
        <v>54</v>
      </c>
      <c r="C39" s="531"/>
      <c r="D39" s="532"/>
      <c r="E39" s="481" t="s">
        <v>50</v>
      </c>
      <c r="F39" s="482"/>
      <c r="G39" s="113"/>
      <c r="H39" s="164">
        <v>200</v>
      </c>
      <c r="I39" s="47">
        <f t="shared" si="0"/>
        <v>0</v>
      </c>
      <c r="T39" s="158"/>
    </row>
    <row r="40" spans="1:20" x14ac:dyDescent="0.3">
      <c r="A40" s="57">
        <v>6</v>
      </c>
      <c r="B40" s="533" t="s">
        <v>277</v>
      </c>
      <c r="C40" s="534"/>
      <c r="D40" s="535"/>
      <c r="E40" s="486" t="s">
        <v>50</v>
      </c>
      <c r="F40" s="487"/>
      <c r="G40" s="165"/>
      <c r="H40" s="166">
        <v>140</v>
      </c>
      <c r="I40" s="155">
        <f t="shared" si="0"/>
        <v>0</v>
      </c>
    </row>
    <row r="41" spans="1:20" x14ac:dyDescent="0.3">
      <c r="A41" s="43"/>
      <c r="B41" s="536" t="s">
        <v>558</v>
      </c>
      <c r="C41" s="537"/>
      <c r="D41" s="537"/>
      <c r="E41" s="537"/>
      <c r="F41" s="537"/>
      <c r="G41" s="537"/>
      <c r="H41" s="538"/>
      <c r="I41" s="47">
        <f>SUM(I35:I40)</f>
        <v>6500</v>
      </c>
    </row>
    <row r="42" spans="1:20" x14ac:dyDescent="0.3">
      <c r="A42" s="43">
        <v>1</v>
      </c>
      <c r="B42" s="525" t="s">
        <v>49</v>
      </c>
      <c r="C42" s="526"/>
      <c r="D42" s="527"/>
      <c r="E42" s="528" t="s">
        <v>50</v>
      </c>
      <c r="F42" s="529"/>
      <c r="G42" s="161"/>
      <c r="H42" s="162">
        <v>675</v>
      </c>
      <c r="I42" s="50">
        <f>SUM(G42*H42)</f>
        <v>0</v>
      </c>
    </row>
    <row r="43" spans="1:20" x14ac:dyDescent="0.3">
      <c r="A43" s="43">
        <v>2</v>
      </c>
      <c r="B43" s="530" t="s">
        <v>51</v>
      </c>
      <c r="C43" s="531"/>
      <c r="D43" s="532"/>
      <c r="E43" s="481" t="s">
        <v>50</v>
      </c>
      <c r="F43" s="482"/>
      <c r="G43" s="113"/>
      <c r="H43" s="163">
        <v>525</v>
      </c>
      <c r="I43" s="47">
        <f t="shared" ref="I43:I47" si="1">SUM(G43*H43)</f>
        <v>0</v>
      </c>
    </row>
    <row r="44" spans="1:20" x14ac:dyDescent="0.3">
      <c r="A44" s="43">
        <v>3</v>
      </c>
      <c r="B44" s="530" t="s">
        <v>52</v>
      </c>
      <c r="C44" s="531"/>
      <c r="D44" s="532"/>
      <c r="E44" s="481" t="s">
        <v>50</v>
      </c>
      <c r="F44" s="482"/>
      <c r="G44" s="113"/>
      <c r="H44" s="163">
        <v>450</v>
      </c>
      <c r="I44" s="47">
        <f t="shared" si="1"/>
        <v>0</v>
      </c>
    </row>
    <row r="45" spans="1:20" x14ac:dyDescent="0.3">
      <c r="A45" s="43">
        <v>4</v>
      </c>
      <c r="B45" s="530" t="s">
        <v>53</v>
      </c>
      <c r="C45" s="531"/>
      <c r="D45" s="532"/>
      <c r="E45" s="481" t="s">
        <v>50</v>
      </c>
      <c r="F45" s="482"/>
      <c r="G45" s="113"/>
      <c r="H45" s="163">
        <v>300</v>
      </c>
      <c r="I45" s="47">
        <f t="shared" si="1"/>
        <v>0</v>
      </c>
    </row>
    <row r="46" spans="1:20" x14ac:dyDescent="0.3">
      <c r="A46" s="43">
        <v>5</v>
      </c>
      <c r="B46" s="413" t="s">
        <v>54</v>
      </c>
      <c r="C46" s="414"/>
      <c r="D46" s="415"/>
      <c r="E46" s="393" t="s">
        <v>50</v>
      </c>
      <c r="F46" s="394"/>
      <c r="G46" s="44"/>
      <c r="H46" s="76">
        <v>300</v>
      </c>
      <c r="I46" s="47">
        <f t="shared" si="1"/>
        <v>0</v>
      </c>
    </row>
    <row r="47" spans="1:20" x14ac:dyDescent="0.3">
      <c r="A47" s="57">
        <v>6</v>
      </c>
      <c r="B47" s="442" t="s">
        <v>277</v>
      </c>
      <c r="C47" s="443"/>
      <c r="D47" s="444"/>
      <c r="E47" s="427" t="s">
        <v>50</v>
      </c>
      <c r="F47" s="429"/>
      <c r="G47" s="157"/>
      <c r="H47" s="156">
        <v>210</v>
      </c>
      <c r="I47" s="155">
        <f t="shared" si="1"/>
        <v>0</v>
      </c>
    </row>
    <row r="48" spans="1:20" x14ac:dyDescent="0.3">
      <c r="A48" s="43"/>
      <c r="B48" s="417" t="s">
        <v>559</v>
      </c>
      <c r="C48" s="431"/>
      <c r="D48" s="431"/>
      <c r="E48" s="431"/>
      <c r="F48" s="431"/>
      <c r="G48" s="431"/>
      <c r="H48" s="418"/>
      <c r="I48" s="47">
        <f>SUM(I42:I47)</f>
        <v>0</v>
      </c>
    </row>
    <row r="49" spans="1:9" x14ac:dyDescent="0.3">
      <c r="A49" s="43">
        <v>1</v>
      </c>
      <c r="B49" s="436" t="s">
        <v>49</v>
      </c>
      <c r="C49" s="437"/>
      <c r="D49" s="438"/>
      <c r="E49" s="424" t="s">
        <v>50</v>
      </c>
      <c r="F49" s="426"/>
      <c r="G49" s="75"/>
      <c r="H49" s="73">
        <v>900</v>
      </c>
      <c r="I49" s="50">
        <f>SUM(G49*H49)</f>
        <v>0</v>
      </c>
    </row>
    <row r="50" spans="1:9" x14ac:dyDescent="0.3">
      <c r="A50" s="43">
        <v>2</v>
      </c>
      <c r="B50" s="413" t="s">
        <v>51</v>
      </c>
      <c r="C50" s="414"/>
      <c r="D50" s="415"/>
      <c r="E50" s="393" t="s">
        <v>50</v>
      </c>
      <c r="F50" s="394"/>
      <c r="G50" s="44"/>
      <c r="H50" s="74">
        <v>700</v>
      </c>
      <c r="I50" s="47">
        <f t="shared" ref="I50:I54" si="2">SUM(G50*H50)</f>
        <v>0</v>
      </c>
    </row>
    <row r="51" spans="1:9" x14ac:dyDescent="0.3">
      <c r="A51" s="43">
        <v>3</v>
      </c>
      <c r="B51" s="413" t="s">
        <v>52</v>
      </c>
      <c r="C51" s="414"/>
      <c r="D51" s="415"/>
      <c r="E51" s="393" t="s">
        <v>50</v>
      </c>
      <c r="F51" s="394"/>
      <c r="G51" s="44"/>
      <c r="H51" s="74">
        <v>600</v>
      </c>
      <c r="I51" s="47">
        <f t="shared" si="2"/>
        <v>0</v>
      </c>
    </row>
    <row r="52" spans="1:9" x14ac:dyDescent="0.3">
      <c r="A52" s="43">
        <v>4</v>
      </c>
      <c r="B52" s="413" t="s">
        <v>53</v>
      </c>
      <c r="C52" s="414"/>
      <c r="D52" s="415"/>
      <c r="E52" s="393" t="s">
        <v>50</v>
      </c>
      <c r="F52" s="394"/>
      <c r="G52" s="44"/>
      <c r="H52" s="74">
        <v>400</v>
      </c>
      <c r="I52" s="47">
        <f t="shared" si="2"/>
        <v>0</v>
      </c>
    </row>
    <row r="53" spans="1:9" x14ac:dyDescent="0.3">
      <c r="A53" s="43">
        <v>5</v>
      </c>
      <c r="B53" s="413" t="s">
        <v>54</v>
      </c>
      <c r="C53" s="414"/>
      <c r="D53" s="415"/>
      <c r="E53" s="393" t="s">
        <v>50</v>
      </c>
      <c r="F53" s="394"/>
      <c r="G53" s="44"/>
      <c r="H53" s="76">
        <v>400</v>
      </c>
      <c r="I53" s="47">
        <f t="shared" si="2"/>
        <v>0</v>
      </c>
    </row>
    <row r="54" spans="1:9" x14ac:dyDescent="0.3">
      <c r="A54" s="57">
        <v>6</v>
      </c>
      <c r="B54" s="442" t="s">
        <v>277</v>
      </c>
      <c r="C54" s="443"/>
      <c r="D54" s="444"/>
      <c r="E54" s="427" t="s">
        <v>50</v>
      </c>
      <c r="F54" s="429"/>
      <c r="G54" s="157"/>
      <c r="H54" s="156">
        <v>280</v>
      </c>
      <c r="I54" s="155">
        <f t="shared" si="2"/>
        <v>0</v>
      </c>
    </row>
    <row r="55" spans="1:9" x14ac:dyDescent="0.3">
      <c r="A55" s="52"/>
      <c r="B55" s="399"/>
      <c r="C55" s="445"/>
      <c r="D55" s="445"/>
      <c r="E55" s="445"/>
      <c r="F55" s="445"/>
      <c r="G55" s="400"/>
      <c r="H55" s="36"/>
      <c r="I55" s="47">
        <f>SUM(I49:I54)</f>
        <v>0</v>
      </c>
    </row>
    <row r="56" spans="1:9" x14ac:dyDescent="0.3">
      <c r="A56" s="395" t="s">
        <v>56</v>
      </c>
      <c r="B56" s="391"/>
      <c r="C56" s="391"/>
      <c r="D56" s="391"/>
      <c r="E56" s="391"/>
      <c r="F56" s="391"/>
      <c r="G56" s="391"/>
      <c r="H56" s="392"/>
      <c r="I56" s="58"/>
    </row>
    <row r="57" spans="1:9" x14ac:dyDescent="0.3">
      <c r="A57" s="401" t="s">
        <v>57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3">
      <c r="A58" s="38" t="s">
        <v>58</v>
      </c>
      <c r="B58" s="399" t="s">
        <v>59</v>
      </c>
      <c r="C58" s="445"/>
      <c r="D58" s="400"/>
      <c r="E58" s="399" t="s">
        <v>60</v>
      </c>
      <c r="F58" s="400"/>
      <c r="G58" s="54" t="s">
        <v>61</v>
      </c>
      <c r="H58" s="54" t="s">
        <v>33</v>
      </c>
      <c r="I58" s="55" t="s">
        <v>34</v>
      </c>
    </row>
    <row r="59" spans="1:9" x14ac:dyDescent="0.3">
      <c r="A59" s="43">
        <v>1</v>
      </c>
      <c r="B59" s="404" t="s">
        <v>586</v>
      </c>
      <c r="C59" s="405"/>
      <c r="D59" s="406"/>
      <c r="E59" s="393">
        <v>3</v>
      </c>
      <c r="F59" s="394"/>
      <c r="G59" s="113">
        <v>169.8</v>
      </c>
      <c r="H59" s="56">
        <v>5</v>
      </c>
      <c r="I59" s="126">
        <f>H59*G59</f>
        <v>849</v>
      </c>
    </row>
    <row r="60" spans="1:9" x14ac:dyDescent="0.3">
      <c r="A60" s="57"/>
      <c r="B60" s="410"/>
      <c r="C60" s="411"/>
      <c r="D60" s="412"/>
      <c r="E60" s="427"/>
      <c r="F60" s="429"/>
      <c r="G60" s="44"/>
      <c r="H60" s="56"/>
      <c r="I60" s="126"/>
    </row>
    <row r="61" spans="1:9" x14ac:dyDescent="0.3">
      <c r="A61" s="395" t="s">
        <v>64</v>
      </c>
      <c r="B61" s="391"/>
      <c r="C61" s="391"/>
      <c r="D61" s="391"/>
      <c r="E61" s="391"/>
      <c r="F61" s="391"/>
      <c r="G61" s="391"/>
      <c r="H61" s="392"/>
      <c r="I61" s="58">
        <f>SUM(I59:I60)</f>
        <v>849</v>
      </c>
    </row>
    <row r="62" spans="1:9" x14ac:dyDescent="0.3">
      <c r="A62" s="511"/>
      <c r="B62" s="425"/>
      <c r="C62" s="425"/>
      <c r="D62" s="425"/>
      <c r="E62" s="425"/>
      <c r="F62" s="61"/>
      <c r="G62" s="62"/>
      <c r="H62" s="62"/>
      <c r="I62" s="63"/>
    </row>
    <row r="63" spans="1:9" x14ac:dyDescent="0.3">
      <c r="A63" s="439"/>
      <c r="B63" s="440"/>
      <c r="C63" s="440"/>
      <c r="D63" s="440"/>
      <c r="E63" s="440"/>
      <c r="F63" s="64"/>
      <c r="G63" s="441" t="s">
        <v>65</v>
      </c>
      <c r="H63" s="440"/>
      <c r="I63" s="65">
        <f>I61+I55+I48+I41+I32+I21</f>
        <v>42711.5</v>
      </c>
    </row>
    <row r="64" spans="1:9" x14ac:dyDescent="0.3">
      <c r="A64" s="439"/>
      <c r="B64" s="440"/>
      <c r="C64" s="440"/>
      <c r="D64" s="440"/>
      <c r="E64" s="440"/>
      <c r="F64" s="18"/>
      <c r="G64" s="66"/>
      <c r="H64" s="67"/>
      <c r="I64" s="68"/>
    </row>
    <row r="65" spans="1:9" ht="15" thickBot="1" x14ac:dyDescent="0.35">
      <c r="A65" s="439"/>
      <c r="B65" s="440"/>
      <c r="C65" s="440"/>
      <c r="D65" s="440"/>
      <c r="E65" s="440"/>
      <c r="F65" s="18"/>
      <c r="G65" s="389" t="s">
        <v>66</v>
      </c>
      <c r="H65" s="390"/>
      <c r="I65" s="77">
        <f>I63+I64</f>
        <v>42711.5</v>
      </c>
    </row>
    <row r="66" spans="1:9" ht="15.6" thickTop="1" thickBot="1" x14ac:dyDescent="0.35">
      <c r="A66" s="69"/>
      <c r="B66" s="70"/>
      <c r="C66" s="446"/>
      <c r="D66" s="447"/>
      <c r="E66" s="447"/>
      <c r="F66" s="447"/>
      <c r="G66" s="71"/>
      <c r="H66" s="71"/>
      <c r="I66" s="72"/>
    </row>
    <row r="68" spans="1:9" x14ac:dyDescent="0.3">
      <c r="A68" s="15"/>
      <c r="B68" s="15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rgb="FF00B050"/>
  </sheetPr>
  <dimension ref="A1:T68"/>
  <sheetViews>
    <sheetView topLeftCell="A6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565</v>
      </c>
      <c r="G9" s="418"/>
      <c r="H9" s="515" t="e">
        <f>#REF!</f>
        <v>#REF!</v>
      </c>
      <c r="I9" s="516"/>
    </row>
    <row r="10" spans="1:13" x14ac:dyDescent="0.3">
      <c r="A10" s="17" t="s">
        <v>13</v>
      </c>
      <c r="B10" s="15"/>
      <c r="F10" s="417" t="s">
        <v>14</v>
      </c>
      <c r="G10" s="418"/>
      <c r="H10" s="517" t="e">
        <f>#REF!</f>
        <v>#REF!</v>
      </c>
      <c r="I10" s="518"/>
    </row>
    <row r="11" spans="1:13" x14ac:dyDescent="0.3">
      <c r="A11" s="17" t="s">
        <v>15</v>
      </c>
      <c r="B11" s="15"/>
      <c r="F11" s="417" t="s">
        <v>16</v>
      </c>
      <c r="G11" s="418"/>
      <c r="H11" s="519" t="e">
        <f>#REF!</f>
        <v>#REF!</v>
      </c>
      <c r="I11" s="518"/>
    </row>
    <row r="12" spans="1:13" x14ac:dyDescent="0.3">
      <c r="A12" s="17" t="s">
        <v>18</v>
      </c>
      <c r="B12" s="15"/>
      <c r="F12" s="417" t="s">
        <v>19</v>
      </c>
      <c r="G12" s="418"/>
      <c r="H12" s="524" t="e">
        <f>#REF!</f>
        <v>#REF!</v>
      </c>
      <c r="I12" s="518"/>
    </row>
    <row r="13" spans="1:13" x14ac:dyDescent="0.3">
      <c r="A13" s="17" t="s">
        <v>20</v>
      </c>
      <c r="B13" s="15"/>
      <c r="F13" s="97" t="s">
        <v>21</v>
      </c>
      <c r="G13" s="98"/>
      <c r="H13" s="522" t="s">
        <v>22</v>
      </c>
      <c r="I13" s="523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288</v>
      </c>
      <c r="I15" s="456"/>
    </row>
    <row r="16" spans="1:13" x14ac:dyDescent="0.3">
      <c r="A16" s="430" t="s">
        <v>587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/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/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152"/>
      <c r="B24" s="500"/>
      <c r="C24" s="501"/>
      <c r="D24" s="501"/>
      <c r="E24" s="501"/>
      <c r="F24" s="502"/>
      <c r="G24" s="154"/>
      <c r="H24" s="153"/>
      <c r="I24" s="47"/>
    </row>
    <row r="25" spans="1:11" x14ac:dyDescent="0.3">
      <c r="A25" s="43"/>
      <c r="B25" s="500"/>
      <c r="C25" s="501"/>
      <c r="D25" s="501"/>
      <c r="E25" s="501"/>
      <c r="F25" s="502"/>
      <c r="G25" s="154"/>
      <c r="H25" s="153"/>
      <c r="I25" s="47"/>
    </row>
    <row r="26" spans="1:11" x14ac:dyDescent="0.3">
      <c r="A26" s="43"/>
      <c r="B26" s="500"/>
      <c r="C26" s="501"/>
      <c r="D26" s="501"/>
      <c r="E26" s="501"/>
      <c r="F26" s="502"/>
      <c r="G26" s="154"/>
      <c r="H26" s="153"/>
      <c r="I26" s="47"/>
    </row>
    <row r="27" spans="1:11" x14ac:dyDescent="0.3">
      <c r="A27" s="43"/>
      <c r="B27" s="500"/>
      <c r="C27" s="501"/>
      <c r="D27" s="501"/>
      <c r="E27" s="501"/>
      <c r="F27" s="502"/>
      <c r="G27" s="154"/>
      <c r="H27" s="153"/>
      <c r="I27" s="47"/>
    </row>
    <row r="28" spans="1:11" x14ac:dyDescent="0.3">
      <c r="A28" s="43"/>
      <c r="B28" s="500"/>
      <c r="C28" s="501"/>
      <c r="D28" s="501"/>
      <c r="E28" s="501"/>
      <c r="F28" s="502"/>
      <c r="G28" s="154"/>
      <c r="H28" s="153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54" t="s">
        <v>112</v>
      </c>
      <c r="B30" s="391"/>
      <c r="C30" s="391"/>
      <c r="D30" s="391"/>
      <c r="E30" s="391"/>
      <c r="F30" s="391"/>
      <c r="G30" s="391"/>
      <c r="H30" s="392"/>
      <c r="I30" s="101">
        <f>SUM(I24:I29)</f>
        <v>0</v>
      </c>
    </row>
    <row r="31" spans="1:11" x14ac:dyDescent="0.3">
      <c r="A31" s="395" t="s">
        <v>113</v>
      </c>
      <c r="B31" s="391"/>
      <c r="C31" s="391"/>
      <c r="D31" s="391"/>
      <c r="E31" s="391"/>
      <c r="F31" s="391"/>
      <c r="G31" s="391"/>
      <c r="H31" s="392"/>
      <c r="I31" s="102">
        <f>ROUND((I30*0.15),2)</f>
        <v>0</v>
      </c>
    </row>
    <row r="32" spans="1:11" x14ac:dyDescent="0.3">
      <c r="A32" s="395" t="s">
        <v>114</v>
      </c>
      <c r="B32" s="391"/>
      <c r="C32" s="391"/>
      <c r="D32" s="391"/>
      <c r="E32" s="391"/>
      <c r="F32" s="391"/>
      <c r="G32" s="391"/>
      <c r="H32" s="392"/>
      <c r="I32" s="90">
        <f>I30+I31</f>
        <v>0</v>
      </c>
    </row>
    <row r="33" spans="1:20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3">
      <c r="A34" s="38" t="s">
        <v>47</v>
      </c>
      <c r="B34" s="417" t="s">
        <v>48</v>
      </c>
      <c r="C34" s="431"/>
      <c r="D34" s="41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20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/>
      <c r="H35" s="73">
        <v>450</v>
      </c>
      <c r="I35" s="50">
        <f>SUM(G35*H35)</f>
        <v>0</v>
      </c>
    </row>
    <row r="36" spans="1:20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0">SUM(G36*H36)</f>
        <v>0</v>
      </c>
    </row>
    <row r="37" spans="1:20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>
        <v>1.5</v>
      </c>
      <c r="H37" s="74">
        <v>300</v>
      </c>
      <c r="I37" s="47">
        <f t="shared" si="0"/>
        <v>450</v>
      </c>
    </row>
    <row r="38" spans="1:20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1.5</v>
      </c>
      <c r="H38" s="74">
        <v>200</v>
      </c>
      <c r="I38" s="47">
        <f t="shared" si="0"/>
        <v>300</v>
      </c>
    </row>
    <row r="39" spans="1:20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0"/>
        <v>0</v>
      </c>
      <c r="T39" s="158"/>
    </row>
    <row r="40" spans="1:20" x14ac:dyDescent="0.3">
      <c r="A40" s="57">
        <v>6</v>
      </c>
      <c r="B40" s="442" t="s">
        <v>277</v>
      </c>
      <c r="C40" s="443"/>
      <c r="D40" s="444"/>
      <c r="E40" s="427" t="s">
        <v>50</v>
      </c>
      <c r="F40" s="429"/>
      <c r="G40" s="157"/>
      <c r="H40" s="156">
        <v>140</v>
      </c>
      <c r="I40" s="155">
        <f t="shared" si="0"/>
        <v>0</v>
      </c>
    </row>
    <row r="41" spans="1:20" x14ac:dyDescent="0.3">
      <c r="A41" s="43"/>
      <c r="B41" s="417" t="s">
        <v>558</v>
      </c>
      <c r="C41" s="431"/>
      <c r="D41" s="431"/>
      <c r="E41" s="431"/>
      <c r="F41" s="431"/>
      <c r="G41" s="431"/>
      <c r="H41" s="418"/>
      <c r="I41" s="47">
        <f>SUM(I35:I40)</f>
        <v>750</v>
      </c>
    </row>
    <row r="42" spans="1:20" x14ac:dyDescent="0.3">
      <c r="A42" s="43">
        <v>1</v>
      </c>
      <c r="B42" s="436" t="s">
        <v>49</v>
      </c>
      <c r="C42" s="437"/>
      <c r="D42" s="438"/>
      <c r="E42" s="424" t="s">
        <v>50</v>
      </c>
      <c r="F42" s="426"/>
      <c r="G42" s="75"/>
      <c r="H42" s="73">
        <v>675</v>
      </c>
      <c r="I42" s="50">
        <f>SUM(G42*H42)</f>
        <v>0</v>
      </c>
    </row>
    <row r="43" spans="1:20" x14ac:dyDescent="0.3">
      <c r="A43" s="43">
        <v>2</v>
      </c>
      <c r="B43" s="413" t="s">
        <v>51</v>
      </c>
      <c r="C43" s="414"/>
      <c r="D43" s="415"/>
      <c r="E43" s="393" t="s">
        <v>50</v>
      </c>
      <c r="F43" s="394"/>
      <c r="G43" s="44"/>
      <c r="H43" s="74">
        <v>525</v>
      </c>
      <c r="I43" s="47">
        <f t="shared" ref="I43:I47" si="1">SUM(G43*H43)</f>
        <v>0</v>
      </c>
    </row>
    <row r="44" spans="1:20" x14ac:dyDescent="0.3">
      <c r="A44" s="43">
        <v>3</v>
      </c>
      <c r="B44" s="413" t="s">
        <v>52</v>
      </c>
      <c r="C44" s="414"/>
      <c r="D44" s="415"/>
      <c r="E44" s="393" t="s">
        <v>50</v>
      </c>
      <c r="F44" s="394"/>
      <c r="G44" s="44"/>
      <c r="H44" s="74">
        <v>450</v>
      </c>
      <c r="I44" s="47">
        <f t="shared" si="1"/>
        <v>0</v>
      </c>
    </row>
    <row r="45" spans="1:20" x14ac:dyDescent="0.3">
      <c r="A45" s="43">
        <v>4</v>
      </c>
      <c r="B45" s="413" t="s">
        <v>53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20" x14ac:dyDescent="0.3">
      <c r="A46" s="43">
        <v>5</v>
      </c>
      <c r="B46" s="413" t="s">
        <v>54</v>
      </c>
      <c r="C46" s="414"/>
      <c r="D46" s="415"/>
      <c r="E46" s="393" t="s">
        <v>50</v>
      </c>
      <c r="F46" s="394"/>
      <c r="G46" s="44"/>
      <c r="H46" s="76">
        <v>300</v>
      </c>
      <c r="I46" s="47">
        <f t="shared" si="1"/>
        <v>0</v>
      </c>
    </row>
    <row r="47" spans="1:20" x14ac:dyDescent="0.3">
      <c r="A47" s="57">
        <v>6</v>
      </c>
      <c r="B47" s="442" t="s">
        <v>277</v>
      </c>
      <c r="C47" s="443"/>
      <c r="D47" s="444"/>
      <c r="E47" s="427" t="s">
        <v>50</v>
      </c>
      <c r="F47" s="429"/>
      <c r="G47" s="157"/>
      <c r="H47" s="156">
        <v>210</v>
      </c>
      <c r="I47" s="155">
        <f t="shared" si="1"/>
        <v>0</v>
      </c>
    </row>
    <row r="48" spans="1:20" x14ac:dyDescent="0.3">
      <c r="A48" s="43"/>
      <c r="B48" s="417" t="s">
        <v>559</v>
      </c>
      <c r="C48" s="431"/>
      <c r="D48" s="431"/>
      <c r="E48" s="431"/>
      <c r="F48" s="431"/>
      <c r="G48" s="431"/>
      <c r="H48" s="418"/>
      <c r="I48" s="47">
        <f>SUM(I42:I47)</f>
        <v>0</v>
      </c>
    </row>
    <row r="49" spans="1:9" x14ac:dyDescent="0.3">
      <c r="A49" s="43">
        <v>1</v>
      </c>
      <c r="B49" s="436" t="s">
        <v>49</v>
      </c>
      <c r="C49" s="437"/>
      <c r="D49" s="438"/>
      <c r="E49" s="424" t="s">
        <v>50</v>
      </c>
      <c r="F49" s="426"/>
      <c r="G49" s="75"/>
      <c r="H49" s="73">
        <v>900</v>
      </c>
      <c r="I49" s="50">
        <f>SUM(G49*H49)</f>
        <v>0</v>
      </c>
    </row>
    <row r="50" spans="1:9" x14ac:dyDescent="0.3">
      <c r="A50" s="43">
        <v>2</v>
      </c>
      <c r="B50" s="413" t="s">
        <v>51</v>
      </c>
      <c r="C50" s="414"/>
      <c r="D50" s="415"/>
      <c r="E50" s="393" t="s">
        <v>50</v>
      </c>
      <c r="F50" s="394"/>
      <c r="G50" s="44"/>
      <c r="H50" s="74">
        <v>700</v>
      </c>
      <c r="I50" s="47">
        <f t="shared" ref="I50:I54" si="2">SUM(G50*H50)</f>
        <v>0</v>
      </c>
    </row>
    <row r="51" spans="1:9" x14ac:dyDescent="0.3">
      <c r="A51" s="43">
        <v>3</v>
      </c>
      <c r="B51" s="413" t="s">
        <v>52</v>
      </c>
      <c r="C51" s="414"/>
      <c r="D51" s="415"/>
      <c r="E51" s="393" t="s">
        <v>50</v>
      </c>
      <c r="F51" s="394"/>
      <c r="G51" s="44"/>
      <c r="H51" s="74">
        <v>600</v>
      </c>
      <c r="I51" s="47">
        <f t="shared" si="2"/>
        <v>0</v>
      </c>
    </row>
    <row r="52" spans="1:9" x14ac:dyDescent="0.3">
      <c r="A52" s="43">
        <v>4</v>
      </c>
      <c r="B52" s="413" t="s">
        <v>53</v>
      </c>
      <c r="C52" s="414"/>
      <c r="D52" s="415"/>
      <c r="E52" s="393" t="s">
        <v>50</v>
      </c>
      <c r="F52" s="394"/>
      <c r="G52" s="44"/>
      <c r="H52" s="74">
        <v>400</v>
      </c>
      <c r="I52" s="47">
        <f t="shared" si="2"/>
        <v>0</v>
      </c>
    </row>
    <row r="53" spans="1:9" x14ac:dyDescent="0.3">
      <c r="A53" s="43">
        <v>5</v>
      </c>
      <c r="B53" s="413" t="s">
        <v>54</v>
      </c>
      <c r="C53" s="414"/>
      <c r="D53" s="415"/>
      <c r="E53" s="393" t="s">
        <v>50</v>
      </c>
      <c r="F53" s="394"/>
      <c r="G53" s="44"/>
      <c r="H53" s="76">
        <v>400</v>
      </c>
      <c r="I53" s="47">
        <f t="shared" si="2"/>
        <v>0</v>
      </c>
    </row>
    <row r="54" spans="1:9" x14ac:dyDescent="0.3">
      <c r="A54" s="57">
        <v>6</v>
      </c>
      <c r="B54" s="442" t="s">
        <v>277</v>
      </c>
      <c r="C54" s="443"/>
      <c r="D54" s="444"/>
      <c r="E54" s="427" t="s">
        <v>50</v>
      </c>
      <c r="F54" s="429"/>
      <c r="G54" s="157"/>
      <c r="H54" s="156">
        <v>280</v>
      </c>
      <c r="I54" s="155">
        <f t="shared" si="2"/>
        <v>0</v>
      </c>
    </row>
    <row r="55" spans="1:9" x14ac:dyDescent="0.3">
      <c r="A55" s="52"/>
      <c r="B55" s="399"/>
      <c r="C55" s="445"/>
      <c r="D55" s="445"/>
      <c r="E55" s="445"/>
      <c r="F55" s="445"/>
      <c r="G55" s="400"/>
      <c r="H55" s="36"/>
      <c r="I55" s="47">
        <f>SUM(I49:I54)</f>
        <v>0</v>
      </c>
    </row>
    <row r="56" spans="1:9" x14ac:dyDescent="0.3">
      <c r="A56" s="395" t="s">
        <v>56</v>
      </c>
      <c r="B56" s="391"/>
      <c r="C56" s="391"/>
      <c r="D56" s="391"/>
      <c r="E56" s="391"/>
      <c r="F56" s="391"/>
      <c r="G56" s="391"/>
      <c r="H56" s="392"/>
      <c r="I56" s="58"/>
    </row>
    <row r="57" spans="1:9" x14ac:dyDescent="0.3">
      <c r="A57" s="401" t="s">
        <v>57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3">
      <c r="A58" s="38" t="s">
        <v>58</v>
      </c>
      <c r="B58" s="399" t="s">
        <v>59</v>
      </c>
      <c r="C58" s="445"/>
      <c r="D58" s="400"/>
      <c r="E58" s="399" t="s">
        <v>60</v>
      </c>
      <c r="F58" s="400"/>
      <c r="G58" s="54" t="s">
        <v>61</v>
      </c>
      <c r="H58" s="54" t="s">
        <v>33</v>
      </c>
      <c r="I58" s="55" t="s">
        <v>34</v>
      </c>
    </row>
    <row r="59" spans="1:9" x14ac:dyDescent="0.3">
      <c r="A59" s="43">
        <v>1</v>
      </c>
      <c r="B59" s="404" t="s">
        <v>353</v>
      </c>
      <c r="C59" s="405"/>
      <c r="D59" s="406"/>
      <c r="E59" s="393">
        <v>1</v>
      </c>
      <c r="F59" s="394"/>
      <c r="G59" s="113">
        <v>33.200000000000003</v>
      </c>
      <c r="H59" s="56">
        <v>5</v>
      </c>
      <c r="I59" s="126">
        <f>H59*G59</f>
        <v>166</v>
      </c>
    </row>
    <row r="60" spans="1:9" x14ac:dyDescent="0.3">
      <c r="A60" s="57"/>
      <c r="B60" s="410"/>
      <c r="C60" s="411"/>
      <c r="D60" s="412"/>
      <c r="E60" s="427"/>
      <c r="F60" s="429"/>
      <c r="G60" s="44"/>
      <c r="H60" s="56"/>
      <c r="I60" s="126"/>
    </row>
    <row r="61" spans="1:9" x14ac:dyDescent="0.3">
      <c r="A61" s="395" t="s">
        <v>64</v>
      </c>
      <c r="B61" s="391"/>
      <c r="C61" s="391"/>
      <c r="D61" s="391"/>
      <c r="E61" s="391"/>
      <c r="F61" s="391"/>
      <c r="G61" s="391"/>
      <c r="H61" s="392"/>
      <c r="I61" s="58">
        <f>SUM(I59:I60)</f>
        <v>166</v>
      </c>
    </row>
    <row r="62" spans="1:9" x14ac:dyDescent="0.3">
      <c r="A62" s="511"/>
      <c r="B62" s="425"/>
      <c r="C62" s="425"/>
      <c r="D62" s="425"/>
      <c r="E62" s="425"/>
      <c r="F62" s="61"/>
      <c r="G62" s="62"/>
      <c r="H62" s="62"/>
      <c r="I62" s="63"/>
    </row>
    <row r="63" spans="1:9" x14ac:dyDescent="0.3">
      <c r="A63" s="439"/>
      <c r="B63" s="440"/>
      <c r="C63" s="440"/>
      <c r="D63" s="440"/>
      <c r="E63" s="440"/>
      <c r="F63" s="64"/>
      <c r="G63" s="441" t="s">
        <v>65</v>
      </c>
      <c r="H63" s="440"/>
      <c r="I63" s="65">
        <f>I61+I55+I48+I41+I32+I21</f>
        <v>916</v>
      </c>
    </row>
    <row r="64" spans="1:9" x14ac:dyDescent="0.3">
      <c r="A64" s="439"/>
      <c r="B64" s="440"/>
      <c r="C64" s="440"/>
      <c r="D64" s="440"/>
      <c r="E64" s="440"/>
      <c r="F64" s="18"/>
      <c r="G64" s="66"/>
      <c r="H64" s="67"/>
      <c r="I64" s="68"/>
    </row>
    <row r="65" spans="1:9" ht="15" thickBot="1" x14ac:dyDescent="0.35">
      <c r="A65" s="439"/>
      <c r="B65" s="440"/>
      <c r="C65" s="440"/>
      <c r="D65" s="440"/>
      <c r="E65" s="440"/>
      <c r="F65" s="18"/>
      <c r="G65" s="389" t="s">
        <v>66</v>
      </c>
      <c r="H65" s="390"/>
      <c r="I65" s="77">
        <f>I63+I64</f>
        <v>916</v>
      </c>
    </row>
    <row r="66" spans="1:9" ht="15.6" thickTop="1" thickBot="1" x14ac:dyDescent="0.35">
      <c r="A66" s="69"/>
      <c r="B66" s="70"/>
      <c r="C66" s="446"/>
      <c r="D66" s="447"/>
      <c r="E66" s="447"/>
      <c r="F66" s="447"/>
      <c r="G66" s="71"/>
      <c r="H66" s="71"/>
      <c r="I66" s="72"/>
    </row>
    <row r="68" spans="1:9" x14ac:dyDescent="0.3">
      <c r="A68" s="15"/>
      <c r="B68" s="15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rgb="FF00B050"/>
  </sheetPr>
  <dimension ref="A1:T68"/>
  <sheetViews>
    <sheetView topLeftCell="A28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565</v>
      </c>
      <c r="G9" s="418"/>
      <c r="H9" s="515" t="e">
        <f>#REF!</f>
        <v>#REF!</v>
      </c>
      <c r="I9" s="516"/>
    </row>
    <row r="10" spans="1:13" x14ac:dyDescent="0.3">
      <c r="A10" s="17" t="s">
        <v>13</v>
      </c>
      <c r="B10" s="15"/>
      <c r="F10" s="417" t="s">
        <v>14</v>
      </c>
      <c r="G10" s="418"/>
      <c r="H10" s="517" t="e">
        <f>#REF!</f>
        <v>#REF!</v>
      </c>
      <c r="I10" s="518"/>
    </row>
    <row r="11" spans="1:13" x14ac:dyDescent="0.3">
      <c r="A11" s="17" t="s">
        <v>15</v>
      </c>
      <c r="B11" s="15"/>
      <c r="F11" s="417" t="s">
        <v>16</v>
      </c>
      <c r="G11" s="418"/>
      <c r="H11" s="519" t="e">
        <f>#REF!</f>
        <v>#REF!</v>
      </c>
      <c r="I11" s="518"/>
    </row>
    <row r="12" spans="1:13" x14ac:dyDescent="0.3">
      <c r="A12" s="17" t="s">
        <v>18</v>
      </c>
      <c r="B12" s="15"/>
      <c r="F12" s="417" t="s">
        <v>19</v>
      </c>
      <c r="G12" s="418"/>
      <c r="H12" s="524" t="e">
        <f>#REF!</f>
        <v>#REF!</v>
      </c>
      <c r="I12" s="518"/>
    </row>
    <row r="13" spans="1:13" x14ac:dyDescent="0.3">
      <c r="A13" s="17" t="s">
        <v>20</v>
      </c>
      <c r="B13" s="15"/>
      <c r="F13" s="97" t="s">
        <v>21</v>
      </c>
      <c r="G13" s="98"/>
      <c r="H13" s="522" t="s">
        <v>22</v>
      </c>
      <c r="I13" s="523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301</v>
      </c>
      <c r="I15" s="456"/>
    </row>
    <row r="16" spans="1:13" x14ac:dyDescent="0.3">
      <c r="A16" s="430" t="s">
        <v>587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/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/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152"/>
      <c r="B24" s="500"/>
      <c r="C24" s="501"/>
      <c r="D24" s="501"/>
      <c r="E24" s="501"/>
      <c r="F24" s="502"/>
      <c r="G24" s="154"/>
      <c r="H24" s="153"/>
      <c r="I24" s="47"/>
    </row>
    <row r="25" spans="1:11" x14ac:dyDescent="0.3">
      <c r="A25" s="43"/>
      <c r="B25" s="500"/>
      <c r="C25" s="501"/>
      <c r="D25" s="501"/>
      <c r="E25" s="501"/>
      <c r="F25" s="502"/>
      <c r="G25" s="154"/>
      <c r="H25" s="153"/>
      <c r="I25" s="47"/>
    </row>
    <row r="26" spans="1:11" x14ac:dyDescent="0.3">
      <c r="A26" s="43"/>
      <c r="B26" s="500"/>
      <c r="C26" s="501"/>
      <c r="D26" s="501"/>
      <c r="E26" s="501"/>
      <c r="F26" s="502"/>
      <c r="G26" s="154"/>
      <c r="H26" s="153"/>
      <c r="I26" s="47"/>
    </row>
    <row r="27" spans="1:11" x14ac:dyDescent="0.3">
      <c r="A27" s="43"/>
      <c r="B27" s="500"/>
      <c r="C27" s="501"/>
      <c r="D27" s="501"/>
      <c r="E27" s="501"/>
      <c r="F27" s="502"/>
      <c r="G27" s="154"/>
      <c r="H27" s="153"/>
      <c r="I27" s="47"/>
    </row>
    <row r="28" spans="1:11" x14ac:dyDescent="0.3">
      <c r="A28" s="43"/>
      <c r="B28" s="500"/>
      <c r="C28" s="501"/>
      <c r="D28" s="501"/>
      <c r="E28" s="501"/>
      <c r="F28" s="502"/>
      <c r="G28" s="154"/>
      <c r="H28" s="153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54" t="s">
        <v>112</v>
      </c>
      <c r="B30" s="391"/>
      <c r="C30" s="391"/>
      <c r="D30" s="391"/>
      <c r="E30" s="391"/>
      <c r="F30" s="391"/>
      <c r="G30" s="391"/>
      <c r="H30" s="392"/>
      <c r="I30" s="101">
        <f>SUM(I24:I29)</f>
        <v>0</v>
      </c>
    </row>
    <row r="31" spans="1:11" x14ac:dyDescent="0.3">
      <c r="A31" s="395" t="s">
        <v>113</v>
      </c>
      <c r="B31" s="391"/>
      <c r="C31" s="391"/>
      <c r="D31" s="391"/>
      <c r="E31" s="391"/>
      <c r="F31" s="391"/>
      <c r="G31" s="391"/>
      <c r="H31" s="392"/>
      <c r="I31" s="102">
        <f>ROUND((I30*0.15),2)</f>
        <v>0</v>
      </c>
    </row>
    <row r="32" spans="1:11" x14ac:dyDescent="0.3">
      <c r="A32" s="395" t="s">
        <v>114</v>
      </c>
      <c r="B32" s="391"/>
      <c r="C32" s="391"/>
      <c r="D32" s="391"/>
      <c r="E32" s="391"/>
      <c r="F32" s="391"/>
      <c r="G32" s="391"/>
      <c r="H32" s="392"/>
      <c r="I32" s="90">
        <f>I30+I31</f>
        <v>0</v>
      </c>
    </row>
    <row r="33" spans="1:20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3">
      <c r="A34" s="38" t="s">
        <v>47</v>
      </c>
      <c r="B34" s="417" t="s">
        <v>48</v>
      </c>
      <c r="C34" s="431"/>
      <c r="D34" s="41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20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/>
      <c r="H35" s="73">
        <v>450</v>
      </c>
      <c r="I35" s="50">
        <f>SUM(G35*H35)</f>
        <v>0</v>
      </c>
    </row>
    <row r="36" spans="1:20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0">SUM(G36*H36)</f>
        <v>0</v>
      </c>
    </row>
    <row r="37" spans="1:20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>
        <v>3</v>
      </c>
      <c r="H37" s="74">
        <v>300</v>
      </c>
      <c r="I37" s="47">
        <f t="shared" si="0"/>
        <v>900</v>
      </c>
    </row>
    <row r="38" spans="1:20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3</v>
      </c>
      <c r="H38" s="74">
        <v>200</v>
      </c>
      <c r="I38" s="47">
        <f t="shared" si="0"/>
        <v>600</v>
      </c>
    </row>
    <row r="39" spans="1:20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0"/>
        <v>0</v>
      </c>
      <c r="T39" s="158"/>
    </row>
    <row r="40" spans="1:20" x14ac:dyDescent="0.3">
      <c r="A40" s="57">
        <v>6</v>
      </c>
      <c r="B40" s="442" t="s">
        <v>277</v>
      </c>
      <c r="C40" s="443"/>
      <c r="D40" s="444"/>
      <c r="E40" s="427" t="s">
        <v>50</v>
      </c>
      <c r="F40" s="429"/>
      <c r="G40" s="157"/>
      <c r="H40" s="156">
        <v>140</v>
      </c>
      <c r="I40" s="155">
        <f t="shared" si="0"/>
        <v>0</v>
      </c>
    </row>
    <row r="41" spans="1:20" x14ac:dyDescent="0.3">
      <c r="A41" s="43"/>
      <c r="B41" s="417" t="s">
        <v>558</v>
      </c>
      <c r="C41" s="431"/>
      <c r="D41" s="431"/>
      <c r="E41" s="431"/>
      <c r="F41" s="431"/>
      <c r="G41" s="431"/>
      <c r="H41" s="418"/>
      <c r="I41" s="47">
        <f>SUM(I35:I40)</f>
        <v>1500</v>
      </c>
    </row>
    <row r="42" spans="1:20" x14ac:dyDescent="0.3">
      <c r="A42" s="43">
        <v>1</v>
      </c>
      <c r="B42" s="436" t="s">
        <v>49</v>
      </c>
      <c r="C42" s="437"/>
      <c r="D42" s="438"/>
      <c r="E42" s="424" t="s">
        <v>50</v>
      </c>
      <c r="F42" s="426"/>
      <c r="G42" s="75"/>
      <c r="H42" s="73">
        <v>675</v>
      </c>
      <c r="I42" s="50">
        <f>SUM(G42*H42)</f>
        <v>0</v>
      </c>
    </row>
    <row r="43" spans="1:20" x14ac:dyDescent="0.3">
      <c r="A43" s="43">
        <v>2</v>
      </c>
      <c r="B43" s="413" t="s">
        <v>51</v>
      </c>
      <c r="C43" s="414"/>
      <c r="D43" s="415"/>
      <c r="E43" s="393" t="s">
        <v>50</v>
      </c>
      <c r="F43" s="394"/>
      <c r="G43" s="44"/>
      <c r="H43" s="74">
        <v>525</v>
      </c>
      <c r="I43" s="47">
        <f t="shared" ref="I43:I47" si="1">SUM(G43*H43)</f>
        <v>0</v>
      </c>
    </row>
    <row r="44" spans="1:20" x14ac:dyDescent="0.3">
      <c r="A44" s="43">
        <v>3</v>
      </c>
      <c r="B44" s="413" t="s">
        <v>52</v>
      </c>
      <c r="C44" s="414"/>
      <c r="D44" s="415"/>
      <c r="E44" s="393" t="s">
        <v>50</v>
      </c>
      <c r="F44" s="394"/>
      <c r="G44" s="44"/>
      <c r="H44" s="74">
        <v>450</v>
      </c>
      <c r="I44" s="47">
        <f t="shared" si="1"/>
        <v>0</v>
      </c>
    </row>
    <row r="45" spans="1:20" x14ac:dyDescent="0.3">
      <c r="A45" s="43">
        <v>4</v>
      </c>
      <c r="B45" s="413" t="s">
        <v>53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20" x14ac:dyDescent="0.3">
      <c r="A46" s="43">
        <v>5</v>
      </c>
      <c r="B46" s="413" t="s">
        <v>54</v>
      </c>
      <c r="C46" s="414"/>
      <c r="D46" s="415"/>
      <c r="E46" s="393" t="s">
        <v>50</v>
      </c>
      <c r="F46" s="394"/>
      <c r="G46" s="44"/>
      <c r="H46" s="76">
        <v>300</v>
      </c>
      <c r="I46" s="47">
        <f t="shared" si="1"/>
        <v>0</v>
      </c>
    </row>
    <row r="47" spans="1:20" x14ac:dyDescent="0.3">
      <c r="A47" s="57">
        <v>6</v>
      </c>
      <c r="B47" s="442" t="s">
        <v>277</v>
      </c>
      <c r="C47" s="443"/>
      <c r="D47" s="444"/>
      <c r="E47" s="427" t="s">
        <v>50</v>
      </c>
      <c r="F47" s="429"/>
      <c r="G47" s="157"/>
      <c r="H47" s="156">
        <v>210</v>
      </c>
      <c r="I47" s="155">
        <f t="shared" si="1"/>
        <v>0</v>
      </c>
    </row>
    <row r="48" spans="1:20" x14ac:dyDescent="0.3">
      <c r="A48" s="43"/>
      <c r="B48" s="417" t="s">
        <v>559</v>
      </c>
      <c r="C48" s="431"/>
      <c r="D48" s="431"/>
      <c r="E48" s="431"/>
      <c r="F48" s="431"/>
      <c r="G48" s="431"/>
      <c r="H48" s="418"/>
      <c r="I48" s="47">
        <f>SUM(I42:I47)</f>
        <v>0</v>
      </c>
    </row>
    <row r="49" spans="1:9" x14ac:dyDescent="0.3">
      <c r="A49" s="43">
        <v>1</v>
      </c>
      <c r="B49" s="436" t="s">
        <v>49</v>
      </c>
      <c r="C49" s="437"/>
      <c r="D49" s="438"/>
      <c r="E49" s="424" t="s">
        <v>50</v>
      </c>
      <c r="F49" s="426"/>
      <c r="G49" s="75"/>
      <c r="H49" s="73">
        <v>900</v>
      </c>
      <c r="I49" s="50">
        <f>SUM(G49*H49)</f>
        <v>0</v>
      </c>
    </row>
    <row r="50" spans="1:9" x14ac:dyDescent="0.3">
      <c r="A50" s="43">
        <v>2</v>
      </c>
      <c r="B50" s="413" t="s">
        <v>51</v>
      </c>
      <c r="C50" s="414"/>
      <c r="D50" s="415"/>
      <c r="E50" s="393" t="s">
        <v>50</v>
      </c>
      <c r="F50" s="394"/>
      <c r="G50" s="44"/>
      <c r="H50" s="74">
        <v>700</v>
      </c>
      <c r="I50" s="47">
        <f t="shared" ref="I50:I54" si="2">SUM(G50*H50)</f>
        <v>0</v>
      </c>
    </row>
    <row r="51" spans="1:9" x14ac:dyDescent="0.3">
      <c r="A51" s="43">
        <v>3</v>
      </c>
      <c r="B51" s="413" t="s">
        <v>52</v>
      </c>
      <c r="C51" s="414"/>
      <c r="D51" s="415"/>
      <c r="E51" s="393" t="s">
        <v>50</v>
      </c>
      <c r="F51" s="394"/>
      <c r="G51" s="44"/>
      <c r="H51" s="74">
        <v>600</v>
      </c>
      <c r="I51" s="47">
        <f t="shared" si="2"/>
        <v>0</v>
      </c>
    </row>
    <row r="52" spans="1:9" x14ac:dyDescent="0.3">
      <c r="A52" s="43">
        <v>4</v>
      </c>
      <c r="B52" s="413" t="s">
        <v>53</v>
      </c>
      <c r="C52" s="414"/>
      <c r="D52" s="415"/>
      <c r="E52" s="393" t="s">
        <v>50</v>
      </c>
      <c r="F52" s="394"/>
      <c r="G52" s="44"/>
      <c r="H52" s="74">
        <v>400</v>
      </c>
      <c r="I52" s="47">
        <f t="shared" si="2"/>
        <v>0</v>
      </c>
    </row>
    <row r="53" spans="1:9" x14ac:dyDescent="0.3">
      <c r="A53" s="43">
        <v>5</v>
      </c>
      <c r="B53" s="413" t="s">
        <v>54</v>
      </c>
      <c r="C53" s="414"/>
      <c r="D53" s="415"/>
      <c r="E53" s="393" t="s">
        <v>50</v>
      </c>
      <c r="F53" s="394"/>
      <c r="G53" s="44"/>
      <c r="H53" s="76">
        <v>400</v>
      </c>
      <c r="I53" s="47">
        <f t="shared" si="2"/>
        <v>0</v>
      </c>
    </row>
    <row r="54" spans="1:9" x14ac:dyDescent="0.3">
      <c r="A54" s="57">
        <v>6</v>
      </c>
      <c r="B54" s="442" t="s">
        <v>277</v>
      </c>
      <c r="C54" s="443"/>
      <c r="D54" s="444"/>
      <c r="E54" s="427" t="s">
        <v>50</v>
      </c>
      <c r="F54" s="429"/>
      <c r="G54" s="157"/>
      <c r="H54" s="156">
        <v>280</v>
      </c>
      <c r="I54" s="155">
        <f t="shared" si="2"/>
        <v>0</v>
      </c>
    </row>
    <row r="55" spans="1:9" x14ac:dyDescent="0.3">
      <c r="A55" s="52"/>
      <c r="B55" s="399"/>
      <c r="C55" s="445"/>
      <c r="D55" s="445"/>
      <c r="E55" s="445"/>
      <c r="F55" s="445"/>
      <c r="G55" s="400"/>
      <c r="H55" s="36"/>
      <c r="I55" s="47">
        <f>SUM(I49:I54)</f>
        <v>0</v>
      </c>
    </row>
    <row r="56" spans="1:9" x14ac:dyDescent="0.3">
      <c r="A56" s="395" t="s">
        <v>56</v>
      </c>
      <c r="B56" s="391"/>
      <c r="C56" s="391"/>
      <c r="D56" s="391"/>
      <c r="E56" s="391"/>
      <c r="F56" s="391"/>
      <c r="G56" s="391"/>
      <c r="H56" s="392"/>
      <c r="I56" s="58"/>
    </row>
    <row r="57" spans="1:9" x14ac:dyDescent="0.3">
      <c r="A57" s="401" t="s">
        <v>57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3">
      <c r="A58" s="38" t="s">
        <v>58</v>
      </c>
      <c r="B58" s="399" t="s">
        <v>59</v>
      </c>
      <c r="C58" s="445"/>
      <c r="D58" s="400"/>
      <c r="E58" s="399" t="s">
        <v>60</v>
      </c>
      <c r="F58" s="400"/>
      <c r="G58" s="54" t="s">
        <v>61</v>
      </c>
      <c r="H58" s="54" t="s">
        <v>33</v>
      </c>
      <c r="I58" s="55" t="s">
        <v>34</v>
      </c>
    </row>
    <row r="59" spans="1:9" x14ac:dyDescent="0.3">
      <c r="A59" s="43">
        <v>1</v>
      </c>
      <c r="B59" s="404" t="s">
        <v>588</v>
      </c>
      <c r="C59" s="405"/>
      <c r="D59" s="406"/>
      <c r="E59" s="393">
        <v>1</v>
      </c>
      <c r="F59" s="394"/>
      <c r="G59" s="113">
        <v>19.399999999999999</v>
      </c>
      <c r="H59" s="56">
        <v>5</v>
      </c>
      <c r="I59" s="126">
        <f>H59*G59</f>
        <v>97</v>
      </c>
    </row>
    <row r="60" spans="1:9" x14ac:dyDescent="0.3">
      <c r="A60" s="57"/>
      <c r="B60" s="410"/>
      <c r="C60" s="411"/>
      <c r="D60" s="412"/>
      <c r="E60" s="427"/>
      <c r="F60" s="429"/>
      <c r="G60" s="44"/>
      <c r="H60" s="56"/>
      <c r="I60" s="126"/>
    </row>
    <row r="61" spans="1:9" x14ac:dyDescent="0.3">
      <c r="A61" s="395" t="s">
        <v>64</v>
      </c>
      <c r="B61" s="391"/>
      <c r="C61" s="391"/>
      <c r="D61" s="391"/>
      <c r="E61" s="391"/>
      <c r="F61" s="391"/>
      <c r="G61" s="391"/>
      <c r="H61" s="392"/>
      <c r="I61" s="58">
        <f>SUM(I59:I60)</f>
        <v>97</v>
      </c>
    </row>
    <row r="62" spans="1:9" x14ac:dyDescent="0.3">
      <c r="A62" s="511"/>
      <c r="B62" s="425"/>
      <c r="C62" s="425"/>
      <c r="D62" s="425"/>
      <c r="E62" s="425"/>
      <c r="F62" s="61"/>
      <c r="G62" s="62"/>
      <c r="H62" s="62"/>
      <c r="I62" s="63"/>
    </row>
    <row r="63" spans="1:9" x14ac:dyDescent="0.3">
      <c r="A63" s="439"/>
      <c r="B63" s="440"/>
      <c r="C63" s="440"/>
      <c r="D63" s="440"/>
      <c r="E63" s="440"/>
      <c r="F63" s="64"/>
      <c r="G63" s="441" t="s">
        <v>65</v>
      </c>
      <c r="H63" s="440"/>
      <c r="I63" s="65">
        <f>I61+I55+I48+I41+I32+I21</f>
        <v>1597</v>
      </c>
    </row>
    <row r="64" spans="1:9" x14ac:dyDescent="0.3">
      <c r="A64" s="439"/>
      <c r="B64" s="440"/>
      <c r="C64" s="440"/>
      <c r="D64" s="440"/>
      <c r="E64" s="440"/>
      <c r="F64" s="18"/>
      <c r="G64" s="66"/>
      <c r="H64" s="67"/>
      <c r="I64" s="68"/>
    </row>
    <row r="65" spans="1:9" ht="15" thickBot="1" x14ac:dyDescent="0.35">
      <c r="A65" s="439"/>
      <c r="B65" s="440"/>
      <c r="C65" s="440"/>
      <c r="D65" s="440"/>
      <c r="E65" s="440"/>
      <c r="F65" s="18"/>
      <c r="G65" s="389" t="s">
        <v>66</v>
      </c>
      <c r="H65" s="390"/>
      <c r="I65" s="77">
        <f>I63+I64</f>
        <v>1597</v>
      </c>
    </row>
    <row r="66" spans="1:9" ht="15.6" thickTop="1" thickBot="1" x14ac:dyDescent="0.35">
      <c r="A66" s="69"/>
      <c r="B66" s="70"/>
      <c r="C66" s="446"/>
      <c r="D66" s="447"/>
      <c r="E66" s="447"/>
      <c r="F66" s="447"/>
      <c r="G66" s="71"/>
      <c r="H66" s="71"/>
      <c r="I66" s="72"/>
    </row>
    <row r="68" spans="1:9" x14ac:dyDescent="0.3">
      <c r="A68" s="15"/>
      <c r="B68" s="15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rgb="FF00B050"/>
  </sheetPr>
  <dimension ref="A1:T68"/>
  <sheetViews>
    <sheetView topLeftCell="A29" workbookViewId="0">
      <selection activeCell="L39" sqref="A1:XFD1048576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10"/>
      <c r="B1" s="11"/>
      <c r="C1" s="11"/>
      <c r="D1" s="11"/>
      <c r="E1" s="11"/>
      <c r="F1" s="11"/>
      <c r="G1" s="11"/>
      <c r="H1" s="11"/>
      <c r="I1" s="12"/>
    </row>
    <row r="2" spans="1:13" x14ac:dyDescent="0.3">
      <c r="A2" s="13"/>
      <c r="I2" s="14"/>
    </row>
    <row r="3" spans="1:13" x14ac:dyDescent="0.3">
      <c r="A3" s="13"/>
      <c r="I3" s="14"/>
    </row>
    <row r="4" spans="1:13" x14ac:dyDescent="0.3">
      <c r="A4" s="13"/>
      <c r="I4" s="14"/>
    </row>
    <row r="5" spans="1:13" x14ac:dyDescent="0.3">
      <c r="A5" s="13"/>
      <c r="I5" s="14"/>
    </row>
    <row r="6" spans="1:13" x14ac:dyDescent="0.3">
      <c r="A6" s="13"/>
      <c r="I6" s="14"/>
    </row>
    <row r="7" spans="1:13" x14ac:dyDescent="0.3">
      <c r="A7" s="13"/>
      <c r="I7" s="14"/>
    </row>
    <row r="8" spans="1:13" x14ac:dyDescent="0.3">
      <c r="A8" s="13"/>
      <c r="H8" s="15"/>
      <c r="I8" s="16"/>
    </row>
    <row r="9" spans="1:13" x14ac:dyDescent="0.3">
      <c r="A9" s="401" t="s">
        <v>11</v>
      </c>
      <c r="B9" s="402"/>
      <c r="C9" s="402"/>
      <c r="D9" s="402"/>
      <c r="E9" s="416"/>
      <c r="F9" s="417" t="s">
        <v>565</v>
      </c>
      <c r="G9" s="418"/>
      <c r="H9" s="515" t="e">
        <f>#REF!</f>
        <v>#REF!</v>
      </c>
      <c r="I9" s="516"/>
    </row>
    <row r="10" spans="1:13" x14ac:dyDescent="0.3">
      <c r="A10" s="17" t="s">
        <v>13</v>
      </c>
      <c r="B10" s="15"/>
      <c r="F10" s="417" t="s">
        <v>14</v>
      </c>
      <c r="G10" s="418"/>
      <c r="H10" s="517" t="e">
        <f>#REF!</f>
        <v>#REF!</v>
      </c>
      <c r="I10" s="518"/>
    </row>
    <row r="11" spans="1:13" x14ac:dyDescent="0.3">
      <c r="A11" s="17" t="s">
        <v>15</v>
      </c>
      <c r="B11" s="15"/>
      <c r="F11" s="417" t="s">
        <v>16</v>
      </c>
      <c r="G11" s="418"/>
      <c r="H11" s="519" t="e">
        <f>#REF!</f>
        <v>#REF!</v>
      </c>
      <c r="I11" s="518"/>
    </row>
    <row r="12" spans="1:13" x14ac:dyDescent="0.3">
      <c r="A12" s="17" t="s">
        <v>18</v>
      </c>
      <c r="B12" s="15"/>
      <c r="F12" s="417" t="s">
        <v>19</v>
      </c>
      <c r="G12" s="418"/>
      <c r="H12" s="524" t="e">
        <f>#REF!</f>
        <v>#REF!</v>
      </c>
      <c r="I12" s="518"/>
    </row>
    <row r="13" spans="1:13" x14ac:dyDescent="0.3">
      <c r="A13" s="17" t="s">
        <v>20</v>
      </c>
      <c r="B13" s="15"/>
      <c r="F13" s="97" t="s">
        <v>21</v>
      </c>
      <c r="G13" s="98"/>
      <c r="H13" s="522" t="s">
        <v>22</v>
      </c>
      <c r="I13" s="523"/>
    </row>
    <row r="14" spans="1:13" x14ac:dyDescent="0.3">
      <c r="A14" s="17"/>
      <c r="B14" s="15"/>
      <c r="F14" s="417" t="s">
        <v>24</v>
      </c>
      <c r="G14" s="418"/>
      <c r="H14" s="423" t="s">
        <v>25</v>
      </c>
      <c r="I14" s="422"/>
      <c r="M14" t="s">
        <v>23</v>
      </c>
    </row>
    <row r="15" spans="1:13" x14ac:dyDescent="0.3">
      <c r="A15" s="17"/>
      <c r="B15" s="15"/>
      <c r="D15" s="103"/>
      <c r="F15" s="459" t="s">
        <v>339</v>
      </c>
      <c r="G15" s="459"/>
      <c r="H15" s="460" t="s">
        <v>256</v>
      </c>
      <c r="I15" s="456"/>
    </row>
    <row r="16" spans="1:13" x14ac:dyDescent="0.3">
      <c r="A16" s="430" t="s">
        <v>589</v>
      </c>
      <c r="B16" s="431"/>
      <c r="C16" s="431"/>
      <c r="D16" s="431"/>
      <c r="E16" s="431"/>
      <c r="F16" s="431"/>
      <c r="G16" s="431"/>
      <c r="H16" s="431"/>
      <c r="I16" s="432"/>
    </row>
    <row r="17" spans="1:11" ht="15" thickBot="1" x14ac:dyDescent="0.35">
      <c r="A17" s="433" t="s">
        <v>27</v>
      </c>
      <c r="B17" s="434"/>
      <c r="C17" s="434"/>
      <c r="D17" s="434"/>
      <c r="E17" s="434"/>
      <c r="F17" s="434"/>
      <c r="G17" s="434"/>
      <c r="H17" s="434"/>
      <c r="I17" s="435"/>
    </row>
    <row r="18" spans="1:11" x14ac:dyDescent="0.3">
      <c r="A18" s="22" t="s">
        <v>28</v>
      </c>
      <c r="B18" s="451" t="s">
        <v>111</v>
      </c>
      <c r="C18" s="452"/>
      <c r="D18" s="453"/>
      <c r="E18" s="88" t="s">
        <v>30</v>
      </c>
      <c r="F18" s="88" t="s">
        <v>31</v>
      </c>
      <c r="G18" s="88" t="s">
        <v>32</v>
      </c>
      <c r="H18" s="88" t="s">
        <v>33</v>
      </c>
      <c r="I18" s="89" t="s">
        <v>34</v>
      </c>
    </row>
    <row r="19" spans="1:11" x14ac:dyDescent="0.3">
      <c r="A19" s="27"/>
      <c r="B19" s="424"/>
      <c r="C19" s="425"/>
      <c r="D19" s="426"/>
      <c r="E19" s="28"/>
      <c r="F19" s="29"/>
      <c r="G19" s="28"/>
      <c r="H19" s="30"/>
      <c r="I19" s="31"/>
    </row>
    <row r="20" spans="1:11" x14ac:dyDescent="0.3">
      <c r="A20" s="32"/>
      <c r="B20" s="427"/>
      <c r="C20" s="428"/>
      <c r="D20" s="429"/>
      <c r="E20" s="33"/>
      <c r="F20" s="18"/>
      <c r="G20" s="35"/>
      <c r="H20" s="36"/>
      <c r="I20" s="37"/>
    </row>
    <row r="21" spans="1:11" x14ac:dyDescent="0.3">
      <c r="A21" s="395" t="s">
        <v>35</v>
      </c>
      <c r="B21" s="391"/>
      <c r="C21" s="391"/>
      <c r="D21" s="391"/>
      <c r="E21" s="391"/>
      <c r="F21" s="391"/>
      <c r="G21" s="391"/>
      <c r="H21" s="392"/>
      <c r="I21" s="31"/>
    </row>
    <row r="22" spans="1:11" x14ac:dyDescent="0.3">
      <c r="A22" s="401" t="s">
        <v>36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3">
      <c r="A23" s="38" t="s">
        <v>37</v>
      </c>
      <c r="B23" s="399" t="s">
        <v>111</v>
      </c>
      <c r="C23" s="445"/>
      <c r="D23" s="445"/>
      <c r="E23" s="445"/>
      <c r="F23" s="400"/>
      <c r="G23" s="96" t="s">
        <v>32</v>
      </c>
      <c r="H23" s="54" t="s">
        <v>33</v>
      </c>
      <c r="I23" s="55" t="s">
        <v>34</v>
      </c>
      <c r="K23" s="60"/>
    </row>
    <row r="24" spans="1:11" x14ac:dyDescent="0.3">
      <c r="A24" s="152"/>
      <c r="B24" s="500"/>
      <c r="C24" s="501"/>
      <c r="D24" s="501"/>
      <c r="E24" s="501"/>
      <c r="F24" s="502"/>
      <c r="G24" s="154"/>
      <c r="H24" s="153"/>
      <c r="I24" s="47"/>
    </row>
    <row r="25" spans="1:11" x14ac:dyDescent="0.3">
      <c r="A25" s="43"/>
      <c r="B25" s="500"/>
      <c r="C25" s="501"/>
      <c r="D25" s="501"/>
      <c r="E25" s="501"/>
      <c r="F25" s="502"/>
      <c r="G25" s="154"/>
      <c r="H25" s="153"/>
      <c r="I25" s="47"/>
    </row>
    <row r="26" spans="1:11" x14ac:dyDescent="0.3">
      <c r="A26" s="43"/>
      <c r="B26" s="500"/>
      <c r="C26" s="501"/>
      <c r="D26" s="501"/>
      <c r="E26" s="501"/>
      <c r="F26" s="502"/>
      <c r="G26" s="154"/>
      <c r="H26" s="153"/>
      <c r="I26" s="47"/>
    </row>
    <row r="27" spans="1:11" x14ac:dyDescent="0.3">
      <c r="A27" s="43"/>
      <c r="B27" s="500"/>
      <c r="C27" s="501"/>
      <c r="D27" s="501"/>
      <c r="E27" s="501"/>
      <c r="F27" s="502"/>
      <c r="G27" s="154"/>
      <c r="H27" s="153"/>
      <c r="I27" s="47"/>
    </row>
    <row r="28" spans="1:11" x14ac:dyDescent="0.3">
      <c r="A28" s="43"/>
      <c r="B28" s="500"/>
      <c r="C28" s="501"/>
      <c r="D28" s="501"/>
      <c r="E28" s="501"/>
      <c r="F28" s="502"/>
      <c r="G28" s="154"/>
      <c r="H28" s="153"/>
      <c r="I28" s="47"/>
    </row>
    <row r="29" spans="1:11" x14ac:dyDescent="0.3">
      <c r="A29" s="43"/>
      <c r="B29" s="457"/>
      <c r="C29" s="458"/>
      <c r="D29" s="458"/>
      <c r="E29" s="458"/>
      <c r="F29" s="458"/>
      <c r="G29" s="106"/>
      <c r="H29" s="107"/>
      <c r="I29" s="47"/>
    </row>
    <row r="30" spans="1:11" x14ac:dyDescent="0.3">
      <c r="A30" s="454" t="s">
        <v>112</v>
      </c>
      <c r="B30" s="391"/>
      <c r="C30" s="391"/>
      <c r="D30" s="391"/>
      <c r="E30" s="391"/>
      <c r="F30" s="391"/>
      <c r="G30" s="391"/>
      <c r="H30" s="392"/>
      <c r="I30" s="101">
        <f>SUM(I24:I29)</f>
        <v>0</v>
      </c>
    </row>
    <row r="31" spans="1:11" x14ac:dyDescent="0.3">
      <c r="A31" s="395" t="s">
        <v>113</v>
      </c>
      <c r="B31" s="391"/>
      <c r="C31" s="391"/>
      <c r="D31" s="391"/>
      <c r="E31" s="391"/>
      <c r="F31" s="391"/>
      <c r="G31" s="391"/>
      <c r="H31" s="392"/>
      <c r="I31" s="102">
        <f>ROUND((I30*0.15),2)</f>
        <v>0</v>
      </c>
    </row>
    <row r="32" spans="1:11" x14ac:dyDescent="0.3">
      <c r="A32" s="395" t="s">
        <v>114</v>
      </c>
      <c r="B32" s="391"/>
      <c r="C32" s="391"/>
      <c r="D32" s="391"/>
      <c r="E32" s="391"/>
      <c r="F32" s="391"/>
      <c r="G32" s="391"/>
      <c r="H32" s="392"/>
      <c r="I32" s="90">
        <f>I30+I31</f>
        <v>0</v>
      </c>
    </row>
    <row r="33" spans="1:20" x14ac:dyDescent="0.3">
      <c r="A33" s="401" t="s">
        <v>46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3">
      <c r="A34" s="38" t="s">
        <v>47</v>
      </c>
      <c r="B34" s="417" t="s">
        <v>48</v>
      </c>
      <c r="C34" s="431"/>
      <c r="D34" s="418"/>
      <c r="E34" s="399" t="s">
        <v>30</v>
      </c>
      <c r="F34" s="400"/>
      <c r="G34" s="40" t="s">
        <v>32</v>
      </c>
      <c r="H34" s="41" t="s">
        <v>33</v>
      </c>
      <c r="I34" s="42" t="s">
        <v>34</v>
      </c>
    </row>
    <row r="35" spans="1:20" x14ac:dyDescent="0.3">
      <c r="A35" s="43">
        <v>1</v>
      </c>
      <c r="B35" s="436" t="s">
        <v>49</v>
      </c>
      <c r="C35" s="437"/>
      <c r="D35" s="438"/>
      <c r="E35" s="424" t="s">
        <v>50</v>
      </c>
      <c r="F35" s="426"/>
      <c r="G35" s="75"/>
      <c r="H35" s="73">
        <v>450</v>
      </c>
      <c r="I35" s="50">
        <f>SUM(G35*H35)</f>
        <v>0</v>
      </c>
    </row>
    <row r="36" spans="1:20" x14ac:dyDescent="0.3">
      <c r="A36" s="43">
        <v>2</v>
      </c>
      <c r="B36" s="413" t="s">
        <v>51</v>
      </c>
      <c r="C36" s="414"/>
      <c r="D36" s="415"/>
      <c r="E36" s="393" t="s">
        <v>50</v>
      </c>
      <c r="F36" s="394"/>
      <c r="G36" s="44"/>
      <c r="H36" s="74">
        <v>350</v>
      </c>
      <c r="I36" s="47">
        <f t="shared" ref="I36:I40" si="0">SUM(G36*H36)</f>
        <v>0</v>
      </c>
    </row>
    <row r="37" spans="1:20" x14ac:dyDescent="0.3">
      <c r="A37" s="43">
        <v>3</v>
      </c>
      <c r="B37" s="413" t="s">
        <v>52</v>
      </c>
      <c r="C37" s="414"/>
      <c r="D37" s="415"/>
      <c r="E37" s="393" t="s">
        <v>50</v>
      </c>
      <c r="F37" s="394"/>
      <c r="G37" s="44">
        <v>3</v>
      </c>
      <c r="H37" s="74">
        <v>300</v>
      </c>
      <c r="I37" s="47">
        <f t="shared" si="0"/>
        <v>900</v>
      </c>
    </row>
    <row r="38" spans="1:20" x14ac:dyDescent="0.3">
      <c r="A38" s="43">
        <v>4</v>
      </c>
      <c r="B38" s="413" t="s">
        <v>53</v>
      </c>
      <c r="C38" s="414"/>
      <c r="D38" s="415"/>
      <c r="E38" s="393" t="s">
        <v>50</v>
      </c>
      <c r="F38" s="394"/>
      <c r="G38" s="44">
        <v>3</v>
      </c>
      <c r="H38" s="74">
        <v>200</v>
      </c>
      <c r="I38" s="47">
        <f t="shared" si="0"/>
        <v>600</v>
      </c>
    </row>
    <row r="39" spans="1:20" x14ac:dyDescent="0.3">
      <c r="A39" s="43">
        <v>5</v>
      </c>
      <c r="B39" s="413" t="s">
        <v>54</v>
      </c>
      <c r="C39" s="414"/>
      <c r="D39" s="415"/>
      <c r="E39" s="393" t="s">
        <v>50</v>
      </c>
      <c r="F39" s="394"/>
      <c r="G39" s="44"/>
      <c r="H39" s="76">
        <v>200</v>
      </c>
      <c r="I39" s="47">
        <f t="shared" si="0"/>
        <v>0</v>
      </c>
      <c r="T39" s="158"/>
    </row>
    <row r="40" spans="1:20" x14ac:dyDescent="0.3">
      <c r="A40" s="57">
        <v>6</v>
      </c>
      <c r="B40" s="442" t="s">
        <v>277</v>
      </c>
      <c r="C40" s="443"/>
      <c r="D40" s="444"/>
      <c r="E40" s="427" t="s">
        <v>50</v>
      </c>
      <c r="F40" s="429"/>
      <c r="G40" s="157"/>
      <c r="H40" s="156">
        <v>140</v>
      </c>
      <c r="I40" s="155">
        <f t="shared" si="0"/>
        <v>0</v>
      </c>
    </row>
    <row r="41" spans="1:20" x14ac:dyDescent="0.3">
      <c r="A41" s="43"/>
      <c r="B41" s="417" t="s">
        <v>558</v>
      </c>
      <c r="C41" s="431"/>
      <c r="D41" s="431"/>
      <c r="E41" s="431"/>
      <c r="F41" s="431"/>
      <c r="G41" s="431"/>
      <c r="H41" s="418"/>
      <c r="I41" s="47">
        <f>SUM(I35:I40)</f>
        <v>1500</v>
      </c>
    </row>
    <row r="42" spans="1:20" x14ac:dyDescent="0.3">
      <c r="A42" s="43">
        <v>1</v>
      </c>
      <c r="B42" s="436" t="s">
        <v>49</v>
      </c>
      <c r="C42" s="437"/>
      <c r="D42" s="438"/>
      <c r="E42" s="424" t="s">
        <v>50</v>
      </c>
      <c r="F42" s="426"/>
      <c r="G42" s="75"/>
      <c r="H42" s="73">
        <v>675</v>
      </c>
      <c r="I42" s="50">
        <f>SUM(G42*H42)</f>
        <v>0</v>
      </c>
    </row>
    <row r="43" spans="1:20" x14ac:dyDescent="0.3">
      <c r="A43" s="43">
        <v>2</v>
      </c>
      <c r="B43" s="413" t="s">
        <v>51</v>
      </c>
      <c r="C43" s="414"/>
      <c r="D43" s="415"/>
      <c r="E43" s="393" t="s">
        <v>50</v>
      </c>
      <c r="F43" s="394"/>
      <c r="G43" s="44"/>
      <c r="H43" s="74">
        <v>525</v>
      </c>
      <c r="I43" s="47">
        <f t="shared" ref="I43:I47" si="1">SUM(G43*H43)</f>
        <v>0</v>
      </c>
    </row>
    <row r="44" spans="1:20" x14ac:dyDescent="0.3">
      <c r="A44" s="43">
        <v>3</v>
      </c>
      <c r="B44" s="413" t="s">
        <v>52</v>
      </c>
      <c r="C44" s="414"/>
      <c r="D44" s="415"/>
      <c r="E44" s="393" t="s">
        <v>50</v>
      </c>
      <c r="F44" s="394"/>
      <c r="G44" s="44"/>
      <c r="H44" s="74">
        <v>450</v>
      </c>
      <c r="I44" s="47">
        <f t="shared" si="1"/>
        <v>0</v>
      </c>
    </row>
    <row r="45" spans="1:20" x14ac:dyDescent="0.3">
      <c r="A45" s="43">
        <v>4</v>
      </c>
      <c r="B45" s="413" t="s">
        <v>53</v>
      </c>
      <c r="C45" s="414"/>
      <c r="D45" s="415"/>
      <c r="E45" s="393" t="s">
        <v>50</v>
      </c>
      <c r="F45" s="394"/>
      <c r="G45" s="44"/>
      <c r="H45" s="74">
        <v>300</v>
      </c>
      <c r="I45" s="47">
        <f t="shared" si="1"/>
        <v>0</v>
      </c>
    </row>
    <row r="46" spans="1:20" x14ac:dyDescent="0.3">
      <c r="A46" s="43">
        <v>5</v>
      </c>
      <c r="B46" s="413" t="s">
        <v>54</v>
      </c>
      <c r="C46" s="414"/>
      <c r="D46" s="415"/>
      <c r="E46" s="393" t="s">
        <v>50</v>
      </c>
      <c r="F46" s="394"/>
      <c r="G46" s="44"/>
      <c r="H46" s="76">
        <v>300</v>
      </c>
      <c r="I46" s="47">
        <f t="shared" si="1"/>
        <v>0</v>
      </c>
    </row>
    <row r="47" spans="1:20" x14ac:dyDescent="0.3">
      <c r="A47" s="57">
        <v>6</v>
      </c>
      <c r="B47" s="442" t="s">
        <v>277</v>
      </c>
      <c r="C47" s="443"/>
      <c r="D47" s="444"/>
      <c r="E47" s="427" t="s">
        <v>50</v>
      </c>
      <c r="F47" s="429"/>
      <c r="G47" s="157"/>
      <c r="H47" s="156">
        <v>210</v>
      </c>
      <c r="I47" s="155">
        <f t="shared" si="1"/>
        <v>0</v>
      </c>
    </row>
    <row r="48" spans="1:20" x14ac:dyDescent="0.3">
      <c r="A48" s="43"/>
      <c r="B48" s="417" t="s">
        <v>559</v>
      </c>
      <c r="C48" s="431"/>
      <c r="D48" s="431"/>
      <c r="E48" s="431"/>
      <c r="F48" s="431"/>
      <c r="G48" s="431"/>
      <c r="H48" s="418"/>
      <c r="I48" s="47">
        <f>SUM(I42:I47)</f>
        <v>0</v>
      </c>
    </row>
    <row r="49" spans="1:9" x14ac:dyDescent="0.3">
      <c r="A49" s="43">
        <v>1</v>
      </c>
      <c r="B49" s="436" t="s">
        <v>49</v>
      </c>
      <c r="C49" s="437"/>
      <c r="D49" s="438"/>
      <c r="E49" s="424" t="s">
        <v>50</v>
      </c>
      <c r="F49" s="426"/>
      <c r="G49" s="75"/>
      <c r="H49" s="73">
        <v>900</v>
      </c>
      <c r="I49" s="50">
        <f>SUM(G49*H49)</f>
        <v>0</v>
      </c>
    </row>
    <row r="50" spans="1:9" x14ac:dyDescent="0.3">
      <c r="A50" s="43">
        <v>2</v>
      </c>
      <c r="B50" s="413" t="s">
        <v>51</v>
      </c>
      <c r="C50" s="414"/>
      <c r="D50" s="415"/>
      <c r="E50" s="393" t="s">
        <v>50</v>
      </c>
      <c r="F50" s="394"/>
      <c r="G50" s="44"/>
      <c r="H50" s="74">
        <v>700</v>
      </c>
      <c r="I50" s="47">
        <f t="shared" ref="I50:I54" si="2">SUM(G50*H50)</f>
        <v>0</v>
      </c>
    </row>
    <row r="51" spans="1:9" x14ac:dyDescent="0.3">
      <c r="A51" s="43">
        <v>3</v>
      </c>
      <c r="B51" s="413" t="s">
        <v>52</v>
      </c>
      <c r="C51" s="414"/>
      <c r="D51" s="415"/>
      <c r="E51" s="393" t="s">
        <v>50</v>
      </c>
      <c r="F51" s="394"/>
      <c r="G51" s="44"/>
      <c r="H51" s="74">
        <v>600</v>
      </c>
      <c r="I51" s="47">
        <f t="shared" si="2"/>
        <v>0</v>
      </c>
    </row>
    <row r="52" spans="1:9" x14ac:dyDescent="0.3">
      <c r="A52" s="43">
        <v>4</v>
      </c>
      <c r="B52" s="413" t="s">
        <v>53</v>
      </c>
      <c r="C52" s="414"/>
      <c r="D52" s="415"/>
      <c r="E52" s="393" t="s">
        <v>50</v>
      </c>
      <c r="F52" s="394"/>
      <c r="G52" s="44"/>
      <c r="H52" s="74">
        <v>400</v>
      </c>
      <c r="I52" s="47">
        <f t="shared" si="2"/>
        <v>0</v>
      </c>
    </row>
    <row r="53" spans="1:9" x14ac:dyDescent="0.3">
      <c r="A53" s="43">
        <v>5</v>
      </c>
      <c r="B53" s="413" t="s">
        <v>54</v>
      </c>
      <c r="C53" s="414"/>
      <c r="D53" s="415"/>
      <c r="E53" s="393" t="s">
        <v>50</v>
      </c>
      <c r="F53" s="394"/>
      <c r="G53" s="44"/>
      <c r="H53" s="76">
        <v>400</v>
      </c>
      <c r="I53" s="47">
        <f t="shared" si="2"/>
        <v>0</v>
      </c>
    </row>
    <row r="54" spans="1:9" x14ac:dyDescent="0.3">
      <c r="A54" s="57">
        <v>6</v>
      </c>
      <c r="B54" s="442" t="s">
        <v>277</v>
      </c>
      <c r="C54" s="443"/>
      <c r="D54" s="444"/>
      <c r="E54" s="427" t="s">
        <v>50</v>
      </c>
      <c r="F54" s="429"/>
      <c r="G54" s="157"/>
      <c r="H54" s="156">
        <v>280</v>
      </c>
      <c r="I54" s="155">
        <f t="shared" si="2"/>
        <v>0</v>
      </c>
    </row>
    <row r="55" spans="1:9" x14ac:dyDescent="0.3">
      <c r="A55" s="52"/>
      <c r="B55" s="399"/>
      <c r="C55" s="445"/>
      <c r="D55" s="445"/>
      <c r="E55" s="445"/>
      <c r="F55" s="445"/>
      <c r="G55" s="400"/>
      <c r="H55" s="36"/>
      <c r="I55" s="47">
        <f>SUM(I49:I54)</f>
        <v>0</v>
      </c>
    </row>
    <row r="56" spans="1:9" x14ac:dyDescent="0.3">
      <c r="A56" s="395" t="s">
        <v>56</v>
      </c>
      <c r="B56" s="391"/>
      <c r="C56" s="391"/>
      <c r="D56" s="391"/>
      <c r="E56" s="391"/>
      <c r="F56" s="391"/>
      <c r="G56" s="391"/>
      <c r="H56" s="392"/>
      <c r="I56" s="58"/>
    </row>
    <row r="57" spans="1:9" x14ac:dyDescent="0.3">
      <c r="A57" s="401" t="s">
        <v>57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3">
      <c r="A58" s="38" t="s">
        <v>58</v>
      </c>
      <c r="B58" s="399" t="s">
        <v>59</v>
      </c>
      <c r="C58" s="445"/>
      <c r="D58" s="400"/>
      <c r="E58" s="399" t="s">
        <v>60</v>
      </c>
      <c r="F58" s="400"/>
      <c r="G58" s="54" t="s">
        <v>61</v>
      </c>
      <c r="H58" s="54" t="s">
        <v>33</v>
      </c>
      <c r="I58" s="55" t="s">
        <v>34</v>
      </c>
    </row>
    <row r="59" spans="1:9" x14ac:dyDescent="0.3">
      <c r="A59" s="43">
        <v>1</v>
      </c>
      <c r="B59" s="404" t="s">
        <v>432</v>
      </c>
      <c r="C59" s="405"/>
      <c r="D59" s="406"/>
      <c r="E59" s="393">
        <v>1</v>
      </c>
      <c r="F59" s="394"/>
      <c r="G59" s="113">
        <v>35</v>
      </c>
      <c r="H59" s="56">
        <v>5</v>
      </c>
      <c r="I59" s="126">
        <f>H59*G59</f>
        <v>175</v>
      </c>
    </row>
    <row r="60" spans="1:9" x14ac:dyDescent="0.3">
      <c r="A60" s="57"/>
      <c r="B60" s="410"/>
      <c r="C60" s="411"/>
      <c r="D60" s="412"/>
      <c r="E60" s="427"/>
      <c r="F60" s="429"/>
      <c r="G60" s="44"/>
      <c r="H60" s="56"/>
      <c r="I60" s="126"/>
    </row>
    <row r="61" spans="1:9" x14ac:dyDescent="0.3">
      <c r="A61" s="395" t="s">
        <v>64</v>
      </c>
      <c r="B61" s="391"/>
      <c r="C61" s="391"/>
      <c r="D61" s="391"/>
      <c r="E61" s="391"/>
      <c r="F61" s="391"/>
      <c r="G61" s="391"/>
      <c r="H61" s="392"/>
      <c r="I61" s="58">
        <f>SUM(I59:I60)</f>
        <v>175</v>
      </c>
    </row>
    <row r="62" spans="1:9" x14ac:dyDescent="0.3">
      <c r="A62" s="511"/>
      <c r="B62" s="425"/>
      <c r="C62" s="425"/>
      <c r="D62" s="425"/>
      <c r="E62" s="425"/>
      <c r="F62" s="61"/>
      <c r="G62" s="62"/>
      <c r="H62" s="62"/>
      <c r="I62" s="63"/>
    </row>
    <row r="63" spans="1:9" x14ac:dyDescent="0.3">
      <c r="A63" s="439"/>
      <c r="B63" s="440"/>
      <c r="C63" s="440"/>
      <c r="D63" s="440"/>
      <c r="E63" s="440"/>
      <c r="F63" s="64"/>
      <c r="G63" s="441" t="s">
        <v>65</v>
      </c>
      <c r="H63" s="440"/>
      <c r="I63" s="65">
        <f>I61+I55+I48+I41+I32+I21</f>
        <v>1675</v>
      </c>
    </row>
    <row r="64" spans="1:9" x14ac:dyDescent="0.3">
      <c r="A64" s="439"/>
      <c r="B64" s="440"/>
      <c r="C64" s="440"/>
      <c r="D64" s="440"/>
      <c r="E64" s="440"/>
      <c r="F64" s="18"/>
      <c r="G64" s="66"/>
      <c r="H64" s="67"/>
      <c r="I64" s="68"/>
    </row>
    <row r="65" spans="1:9" ht="15" thickBot="1" x14ac:dyDescent="0.35">
      <c r="A65" s="439"/>
      <c r="B65" s="440"/>
      <c r="C65" s="440"/>
      <c r="D65" s="440"/>
      <c r="E65" s="440"/>
      <c r="F65" s="18"/>
      <c r="G65" s="389" t="s">
        <v>66</v>
      </c>
      <c r="H65" s="390"/>
      <c r="I65" s="77">
        <f>I63+I64</f>
        <v>1675</v>
      </c>
    </row>
    <row r="66" spans="1:9" ht="15.6" thickTop="1" thickBot="1" x14ac:dyDescent="0.35">
      <c r="A66" s="69"/>
      <c r="B66" s="70"/>
      <c r="C66" s="446"/>
      <c r="D66" s="447"/>
      <c r="E66" s="447"/>
      <c r="F66" s="447"/>
      <c r="G66" s="71"/>
      <c r="H66" s="71"/>
      <c r="I66" s="72"/>
    </row>
    <row r="68" spans="1:9" x14ac:dyDescent="0.3">
      <c r="A68" s="15"/>
      <c r="B68" s="15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F971DD17B7D49A47EFAD8E630F76A" ma:contentTypeVersion="14" ma:contentTypeDescription="Create a new document." ma:contentTypeScope="" ma:versionID="2424eef94592b00d7a12fbe4d738241c">
  <xsd:schema xmlns:xsd="http://www.w3.org/2001/XMLSchema" xmlns:xs="http://www.w3.org/2001/XMLSchema" xmlns:p="http://schemas.microsoft.com/office/2006/metadata/properties" xmlns:ns2="babe29fb-0395-4b03-b3d0-08e744029a8f" xmlns:ns3="1e5fc734-3456-49ef-86d0-f5f4d8bef45d" targetNamespace="http://schemas.microsoft.com/office/2006/metadata/properties" ma:root="true" ma:fieldsID="b8f86613e7012a427598823fb3d088f2" ns2:_="" ns3:_="">
    <xsd:import namespace="babe29fb-0395-4b03-b3d0-08e744029a8f"/>
    <xsd:import namespace="1e5fc734-3456-49ef-86d0-f5f4d8bef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e29fb-0395-4b03-b3d0-08e744029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02efd5e-dc8e-4eb5-87c0-19f852f5e2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fc734-3456-49ef-86d0-f5f4d8bef45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be29fb-0395-4b03-b3d0-08e744029a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40B55E-41CC-49E4-A476-39777E9674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e29fb-0395-4b03-b3d0-08e744029a8f"/>
    <ds:schemaRef ds:uri="1e5fc734-3456-49ef-86d0-f5f4d8bef4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0EEA87-E8D7-4647-8B87-FC812FD5D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3DD83-7184-4DB9-86B8-B691F501C0B1}">
  <ds:schemaRefs>
    <ds:schemaRef ds:uri="http://schemas.microsoft.com/office/2006/metadata/properties"/>
    <ds:schemaRef ds:uri="http://schemas.microsoft.com/office/infopath/2007/PartnerControls"/>
    <ds:schemaRef ds:uri="babe29fb-0395-4b03-b3d0-08e744029a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135</vt:i4>
      </vt:variant>
      <vt:variant>
        <vt:lpstr>Named Ranges</vt:lpstr>
      </vt:variant>
      <vt:variant>
        <vt:i4>51</vt:i4>
      </vt:variant>
    </vt:vector>
  </HeadingPairs>
  <TitlesOfParts>
    <vt:vector size="186" baseType="lpstr">
      <vt:lpstr>SUMMARY</vt:lpstr>
      <vt:lpstr>SUMMARY (2)</vt:lpstr>
      <vt:lpstr>SCHED 1B-1_OR</vt:lpstr>
      <vt:lpstr>SCHED 1B-2_OR</vt:lpstr>
      <vt:lpstr>SCHED 1B-3A_OR</vt:lpstr>
      <vt:lpstr>SCHED 1B-4_OR</vt:lpstr>
      <vt:lpstr>SCHED 1B-5_OR</vt:lpstr>
      <vt:lpstr>SCHED 1B-6_OR</vt:lpstr>
      <vt:lpstr>SCHED 2B-1_OR</vt:lpstr>
      <vt:lpstr>SCHED 2B-2_OR</vt:lpstr>
      <vt:lpstr>SCHED 2B-3_OR</vt:lpstr>
      <vt:lpstr>SCHED 2B-4_OR</vt:lpstr>
      <vt:lpstr>SCHEDULE 3B_OR</vt:lpstr>
      <vt:lpstr>SUMMARY (3)</vt:lpstr>
      <vt:lpstr>SCHED 1B-1_AN</vt:lpstr>
      <vt:lpstr>SCHED 1B-2_AN</vt:lpstr>
      <vt:lpstr>SCHED 1B-3A_AN</vt:lpstr>
      <vt:lpstr>SCHED 1B-4_AN</vt:lpstr>
      <vt:lpstr>SCHED 1B-5_AN</vt:lpstr>
      <vt:lpstr>SCHED 1B-6_AN</vt:lpstr>
      <vt:lpstr>SCHED 2B-1_AN</vt:lpstr>
      <vt:lpstr>SCHED 2B-2_AN</vt:lpstr>
      <vt:lpstr>SCHED 2B-3_AN</vt:lpstr>
      <vt:lpstr>SCHED 2B-4_AN</vt:lpstr>
      <vt:lpstr>SCHEDULE 3B-1_AN</vt:lpstr>
      <vt:lpstr>SCHEDULE 4</vt:lpstr>
      <vt:lpstr>SCHEDULE 5</vt:lpstr>
      <vt:lpstr>WORK ORDERS  01 LAETITIA BAM CH</vt:lpstr>
      <vt:lpstr>JOSE PEARSON TB HOSPITAL (02)</vt:lpstr>
      <vt:lpstr>NEW BRIGHTON MORTUARY (03)</vt:lpstr>
      <vt:lpstr>DORA NGIZA HOSPITAL (04)</vt:lpstr>
      <vt:lpstr>LAETITIA BAM CHC (05)</vt:lpstr>
      <vt:lpstr>MOTHERWELL CHC (06)</vt:lpstr>
      <vt:lpstr>MOTHERWEL CHC (07)</vt:lpstr>
      <vt:lpstr>ORSMOND TB HOSPITAL (08)</vt:lpstr>
      <vt:lpstr>JOSE PEARSON TB HOSPITAL (09)</vt:lpstr>
      <vt:lpstr>LIVINGSTONE HOSPITAL (10)</vt:lpstr>
      <vt:lpstr>LAETITIA BAM CHC (11)</vt:lpstr>
      <vt:lpstr>WEST END (12)</vt:lpstr>
      <vt:lpstr>PORT ELIZABETH PRO.(13)</vt:lpstr>
      <vt:lpstr>DORA NGIZA HOSP (14)</vt:lpstr>
      <vt:lpstr>ORSMOND TB HOSP (15)</vt:lpstr>
      <vt:lpstr>MOUNT RD MORT. (16)</vt:lpstr>
      <vt:lpstr>PARMACEUTICA DEP (17)</vt:lpstr>
      <vt:lpstr>DORA NGIZA HOSP (18)</vt:lpstr>
      <vt:lpstr>DORA NGIZA (19)</vt:lpstr>
      <vt:lpstr>LIVINGSTONE HOSPITAL (20)</vt:lpstr>
      <vt:lpstr>PE PROV. HOSPITAL (21)</vt:lpstr>
      <vt:lpstr>GQEBERA CHC (22)</vt:lpstr>
      <vt:lpstr>PORT EZIABERTH MEDIC DEPOT(23)</vt:lpstr>
      <vt:lpstr>LIVINGSTONE HOSPITAL (24)</vt:lpstr>
      <vt:lpstr>MOTHERWELL CHC (25)</vt:lpstr>
      <vt:lpstr>LIVINGSTONE HOSPITAL (26)</vt:lpstr>
      <vt:lpstr>GQEBERA CHC (27)</vt:lpstr>
      <vt:lpstr>DORA NGINZA HOSPITAL (28)</vt:lpstr>
      <vt:lpstr>ELIZABETH DOKIN HOSP(29)</vt:lpstr>
      <vt:lpstr>PORT ELIZABETH PROV (30)</vt:lpstr>
      <vt:lpstr>MOUNTROAD MORTUARY (31)</vt:lpstr>
      <vt:lpstr>UITENHAGE PRO.HOSPITAL (32)</vt:lpstr>
      <vt:lpstr>JOSE PEARSON TB HSPITAL (33)</vt:lpstr>
      <vt:lpstr>LAETITA BAM CHC (34)</vt:lpstr>
      <vt:lpstr>MOTHEWELL CHC (35)</vt:lpstr>
      <vt:lpstr>LAETITA BAM CHC (36)</vt:lpstr>
      <vt:lpstr>PE PROV. (37)</vt:lpstr>
      <vt:lpstr>ORSMOND TB HOSP. (38)</vt:lpstr>
      <vt:lpstr>Gqebera CHC (39)</vt:lpstr>
      <vt:lpstr>Dora Ngiza (40)</vt:lpstr>
      <vt:lpstr>PE Pronvincial Hospital (41)</vt:lpstr>
      <vt:lpstr>Motherwell CHC (42)</vt:lpstr>
      <vt:lpstr>Westend Clinic (43)</vt:lpstr>
      <vt:lpstr>Dora Ngiza (44)</vt:lpstr>
      <vt:lpstr>Elizabeth Hospital (45)</vt:lpstr>
      <vt:lpstr>Jose Pearson (46)</vt:lpstr>
      <vt:lpstr>Livingstone Hospital (47)</vt:lpstr>
      <vt:lpstr>PE Pro. Hosp (48)</vt:lpstr>
      <vt:lpstr>Elizabeth Donken hosp.(49)</vt:lpstr>
      <vt:lpstr>Dora Ngiza (50)</vt:lpstr>
      <vt:lpstr>Dora Ngiza (51)</vt:lpstr>
      <vt:lpstr>West End (52)</vt:lpstr>
      <vt:lpstr>Elizabeth Hospital (53)</vt:lpstr>
      <vt:lpstr>Orsmond TB Hosp.(54)</vt:lpstr>
      <vt:lpstr>Port Elizabeth (55)</vt:lpstr>
      <vt:lpstr>Livingston Hosp (56)</vt:lpstr>
      <vt:lpstr>New Brighton M.(57)</vt:lpstr>
      <vt:lpstr>West End (58)</vt:lpstr>
      <vt:lpstr>Dora Ngiza chc (59)</vt:lpstr>
      <vt:lpstr>New Brighston (60)</vt:lpstr>
      <vt:lpstr>Jose Pearson TB Hosp (61)</vt:lpstr>
      <vt:lpstr>Jose Pearson TB Hosp (62)</vt:lpstr>
      <vt:lpstr>Livingstone Hosp (63)</vt:lpstr>
      <vt:lpstr>Jose Pearson TB Hosp (64)</vt:lpstr>
      <vt:lpstr>Motherwell chc (65)</vt:lpstr>
      <vt:lpstr>Dora Ngiza (66)</vt:lpstr>
      <vt:lpstr>Orsmond TB Hosp (66)</vt:lpstr>
      <vt:lpstr>Dora Ngiza Hosp (67)</vt:lpstr>
      <vt:lpstr>Uitenhage Forensic (68)</vt:lpstr>
      <vt:lpstr>Dora Ngiza Hospital (70)</vt:lpstr>
      <vt:lpstr>Jose Pearson Sant (71)</vt:lpstr>
      <vt:lpstr>Gqebera chc (72)</vt:lpstr>
      <vt:lpstr>Dora Ngiza Hospital (73)</vt:lpstr>
      <vt:lpstr>Jose Pearson Sant (74)</vt:lpstr>
      <vt:lpstr>Livingston Hospital (75)</vt:lpstr>
      <vt:lpstr>Leticia Bam Hospital (76)</vt:lpstr>
      <vt:lpstr>Unitenhage Pro (69)</vt:lpstr>
      <vt:lpstr>Gqebera chc (77)</vt:lpstr>
      <vt:lpstr>PE Prov (78)</vt:lpstr>
      <vt:lpstr>Linvingston (79)</vt:lpstr>
      <vt:lpstr>Dora Ngiza (80)</vt:lpstr>
      <vt:lpstr>Dora Ngiza (81)</vt:lpstr>
      <vt:lpstr>Galvendale Foresic (83)</vt:lpstr>
      <vt:lpstr>Struandale Depot (84)</vt:lpstr>
      <vt:lpstr>PE Prov (85)</vt:lpstr>
      <vt:lpstr>West End (86)</vt:lpstr>
      <vt:lpstr>Livingston Hospital (87)</vt:lpstr>
      <vt:lpstr>Dora Ngiza (88)</vt:lpstr>
      <vt:lpstr>Mt Road (82)</vt:lpstr>
      <vt:lpstr>West End (89)</vt:lpstr>
      <vt:lpstr>Walton Conyng (90)</vt:lpstr>
      <vt:lpstr>Uitenhage Hospital  (91)</vt:lpstr>
      <vt:lpstr>Jose Pearson Hospital (92)</vt:lpstr>
      <vt:lpstr>Motherwell Hospital (93)</vt:lpstr>
      <vt:lpstr>West End chc (94)</vt:lpstr>
      <vt:lpstr>Qoutation </vt:lpstr>
      <vt:lpstr>Jose Pearson Hospital (95)</vt:lpstr>
      <vt:lpstr>Qoutation Jose Pearson</vt:lpstr>
      <vt:lpstr>Jose Pearson</vt:lpstr>
      <vt:lpstr>Dora Ngiza (96)</vt:lpstr>
      <vt:lpstr>Uitenhage Pro (97)</vt:lpstr>
      <vt:lpstr>Jose Pearson (98)</vt:lpstr>
      <vt:lpstr>Dora Ngiza (99)</vt:lpstr>
      <vt:lpstr>Gqebera chc (100)</vt:lpstr>
      <vt:lpstr>Jose Pearson (101)</vt:lpstr>
      <vt:lpstr>Dora Ngiza (102)</vt:lpstr>
      <vt:lpstr>PE PRO. (103)</vt:lpstr>
      <vt:lpstr>West End (104)</vt:lpstr>
      <vt:lpstr>'Dora Ngiza (88)'!Print_Area</vt:lpstr>
      <vt:lpstr>'Dora Ngiza chc (59)'!Print_Area</vt:lpstr>
      <vt:lpstr>'DORA NGIZA HOSPITAL (04)'!Print_Area</vt:lpstr>
      <vt:lpstr>'Dora Ngiza Hospital (70)'!Print_Area</vt:lpstr>
      <vt:lpstr>'Dora Ngiza Hospital (73)'!Print_Area</vt:lpstr>
      <vt:lpstr>'Gqebera chc (72)'!Print_Area</vt:lpstr>
      <vt:lpstr>'Gqebera chc (77)'!Print_Area</vt:lpstr>
      <vt:lpstr>'Jose Pearson Sant (71)'!Print_Area</vt:lpstr>
      <vt:lpstr>'Jose Pearson Sant (74)'!Print_Area</vt:lpstr>
      <vt:lpstr>'JOSE PEARSON TB HOSPITAL (02)'!Print_Area</vt:lpstr>
      <vt:lpstr>'JOSE PEARSON TB HOSPITAL (09)'!Print_Area</vt:lpstr>
      <vt:lpstr>'LAETITIA BAM CHC (05)'!Print_Area</vt:lpstr>
      <vt:lpstr>'Leticia Bam Hospital (76)'!Print_Area</vt:lpstr>
      <vt:lpstr>'Livingston Hospital (75)'!Print_Area</vt:lpstr>
      <vt:lpstr>'LIVINGSTONE HOSPITAL (10)'!Print_Area</vt:lpstr>
      <vt:lpstr>'MOTHERWEL CHC (07)'!Print_Area</vt:lpstr>
      <vt:lpstr>'MOTHERWELL CHC (06)'!Print_Area</vt:lpstr>
      <vt:lpstr>'New Brighton M.(57)'!Print_Area</vt:lpstr>
      <vt:lpstr>'NEW BRIGHTON MORTUARY (03)'!Print_Area</vt:lpstr>
      <vt:lpstr>'ORSMOND TB HOSPITAL (08)'!Print_Area</vt:lpstr>
      <vt:lpstr>'SCHED 1B-1_AN'!Print_Area</vt:lpstr>
      <vt:lpstr>'SCHED 1B-1_OR'!Print_Area</vt:lpstr>
      <vt:lpstr>'SCHED 1B-2_AN'!Print_Area</vt:lpstr>
      <vt:lpstr>'SCHED 1B-2_OR'!Print_Area</vt:lpstr>
      <vt:lpstr>'SCHED 1B-3A_AN'!Print_Area</vt:lpstr>
      <vt:lpstr>'SCHED 1B-3A_OR'!Print_Area</vt:lpstr>
      <vt:lpstr>'SCHED 1B-4_AN'!Print_Area</vt:lpstr>
      <vt:lpstr>'SCHED 1B-4_OR'!Print_Area</vt:lpstr>
      <vt:lpstr>'SCHED 1B-5_AN'!Print_Area</vt:lpstr>
      <vt:lpstr>'SCHED 1B-5_OR'!Print_Area</vt:lpstr>
      <vt:lpstr>'SCHED 1B-6_AN'!Print_Area</vt:lpstr>
      <vt:lpstr>'SCHED 1B-6_OR'!Print_Area</vt:lpstr>
      <vt:lpstr>'SCHED 2B-1_AN'!Print_Area</vt:lpstr>
      <vt:lpstr>'SCHED 2B-1_OR'!Print_Area</vt:lpstr>
      <vt:lpstr>'SCHED 2B-2_AN'!Print_Area</vt:lpstr>
      <vt:lpstr>'SCHED 2B-2_OR'!Print_Area</vt:lpstr>
      <vt:lpstr>'SCHED 2B-3_AN'!Print_Area</vt:lpstr>
      <vt:lpstr>'SCHED 2B-3_OR'!Print_Area</vt:lpstr>
      <vt:lpstr>'SCHED 2B-4_AN'!Print_Area</vt:lpstr>
      <vt:lpstr>'SCHED 2B-4_OR'!Print_Area</vt:lpstr>
      <vt:lpstr>'SCHEDULE 3B_OR'!Print_Area</vt:lpstr>
      <vt:lpstr>'SCHEDULE 3B-1_AN'!Print_Area</vt:lpstr>
      <vt:lpstr>'SCHEDULE 4'!Print_Area</vt:lpstr>
      <vt:lpstr>'SCHEDULE 5'!Print_Area</vt:lpstr>
      <vt:lpstr>SUMMARY!Print_Area</vt:lpstr>
      <vt:lpstr>'SUMMARY (2)'!Print_Area</vt:lpstr>
      <vt:lpstr>'SUMMARY (3)'!Print_Area</vt:lpstr>
      <vt:lpstr>'Walton Conyng (90)'!Print_Area</vt:lpstr>
      <vt:lpstr>'West End (58)'!Print_Area</vt:lpstr>
      <vt:lpstr>'WORK ORDERS  01 LAETITIA BAM CH'!Print_Area</vt:lpstr>
      <vt:lpstr>'SCHEDULE 3B_OR'!Print_Titles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Shaun le Grange</dc:creator>
  <cp:keywords/>
  <dc:description/>
  <cp:lastModifiedBy>Balakanthan Iyer</cp:lastModifiedBy>
  <cp:revision/>
  <cp:lastPrinted>2025-07-23T12:11:13Z</cp:lastPrinted>
  <dcterms:created xsi:type="dcterms:W3CDTF">2016-07-22T12:25:06Z</dcterms:created>
  <dcterms:modified xsi:type="dcterms:W3CDTF">2025-08-18T08:55:24Z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0x010100847F971DD17B7D49A47EFAD8E630F76A</vt:lpwstr>
  </property>
  <property fmtid="{D5CDD505-2E9C-101B-9397-08002B2CF9AE}" pid="3" name="lad1fd3da6e341e2a8ac56c4f85583e3">
    <vt:lpwstr/>
  </property>
  <property fmtid="{D5CDD505-2E9C-101B-9397-08002B2CF9AE}" pid="4" name="ZutariDocumentType">
    <vt:lpwstr/>
  </property>
  <property fmtid="{D5CDD505-2E9C-101B-9397-08002B2CF9AE}" pid="5" name="MediaServiceImageTags">
    <vt:lpwstr/>
  </property>
  <property fmtid="{D5CDD505-2E9C-101B-9397-08002B2CF9AE}" pid="6" name="TaxCatchAll">
    <vt:lpwstr/>
  </property>
  <property fmtid="{D5CDD505-2E9C-101B-9397-08002B2CF9AE}" pid="7" name="ZutariDiscipline">
    <vt:lpwstr/>
  </property>
  <property fmtid="{D5CDD505-2E9C-101B-9397-08002B2CF9AE}" pid="8" name="ped0d251ea0f491c884d8282acce22c2">
    <vt:lpwstr/>
  </property>
</Properties>
</file>