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showInkAnnotation="0" codeName="ThisWorkbook"/>
  <mc:AlternateContent xmlns:mc="http://schemas.openxmlformats.org/markup-compatibility/2006">
    <mc:Choice Requires="x15">
      <x15ac:absPath xmlns:x15ac="http://schemas.microsoft.com/office/spreadsheetml/2010/11/ac" url="D:\DWYPD Grietie\RFP's\202324\RFP 02 202324 Analysis of 1st and 2nd Draft APP for Nat&amp;Prov dept\"/>
    </mc:Choice>
  </mc:AlternateContent>
  <xr:revisionPtr revIDLastSave="0" documentId="13_ncr:1_{383F963D-A736-465B-B3DA-3B7140A2CB4E}" xr6:coauthVersionLast="47" xr6:coauthVersionMax="47" xr10:uidLastSave="{00000000-0000-0000-0000-000000000000}"/>
  <bookViews>
    <workbookView xWindow="-108" yWindow="-108" windowWidth="23256" windowHeight="12456"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<sst xmlns="http://schemas.openxmlformats.org/spreadsheetml/2006/main" count="127" uniqueCount="103">
  <si>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</si>
  <si>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</si>
  <si>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</si>
  <si>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</si>
  <si>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</si>
  <si>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</si>
  <si>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</si>
  <si>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</si>
  <si>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</si>
  <si>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</si>
  <si>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</si>
  <si>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</si>
  <si>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</si>
  <si>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</si>
  <si>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</si>
  <si>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</si>
  <si>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</si>
  <si>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</si>
  <si>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</si>
  <si>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</si>
  <si>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</si>
  <si>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</si>
  <si>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</si>
  <si>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</si>
  <si>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</si>
  <si>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</si>
  <si>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</si>
  <si>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</si>
  <si>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</si>
  <si>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</si>
  <si>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</si>
  <si>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</si>
  <si>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</si>
  <si>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</si>
  <si>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</si>
  <si>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</si>
  <si>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</si>
  <si>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</si>
  <si>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</si>
  <si>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</si>
  <si>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</si>
  <si>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</si>
  <si>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</si>
  <si>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</si>
  <si>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</si>
  <si>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</si>
  <si>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</si>
  <si>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</si>
  <si>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</si>
  <si>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</si>
  <si>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</si>
  <si>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</si>
  <si>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</si>
  <si>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</si>
  <si>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</si>
  <si>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</si>
  <si>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</si>
  <si>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</si>
  <si>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</si>
  <si>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</si>
  <si>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</si>
  <si>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</si>
  <si>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</si>
  <si>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</si>
  <si>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</si>
  <si>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</si>
  <si>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</si>
  <si>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</si>
  <si>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</si>
  <si>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</si>
  <si>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</si>
  <si>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</si>
  <si>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</si>
  <si>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</si>
  <si>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</si>
  <si>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</si>
  <si>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</si>
  <si>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</si>
  <si>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</si>
  <si>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</si>
  <si>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</si>
  <si>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</si>
  <si>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</si>
  <si>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</si>
  <si>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</si>
  <si>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</si>
  <si>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</si>
  <si>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</si>
  <si>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</si>
  <si>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</si>
  <si>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</si>
  <si>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</si>
  <si>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</si>
  <si>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</si>
  <si>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</si>
  <si>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</si>
  <si>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</si>
  <si>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</si>
  <si>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</si>
  <si>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</si>
  <si>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</si>
  <si>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RFP 02 - 2023/24</t>
  </si>
  <si>
    <t>Analysis of the 1st and 2nd 2023/24 draft Annual performance plans (APP's) of National and Provincial departments for the period of six (6) months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</si>
</sst>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236220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topLeftCell="A11" zoomScaleNormal="100" zoomScaleSheetLayoutView="100" workbookViewId="0">
      <selection activeCell="Q27" sqref="Q27"/>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96" t="s">
        <v>61</v>
      </c>
      <c r="H2" s="97"/>
      <c r="I2" s="97"/>
      <c r="J2" s="97"/>
      <c r="K2" s="97"/>
    </row>
    <row r="3" spans="2:15" x14ac:dyDescent="0.25">
      <c r="G3" s="97"/>
      <c r="H3" s="97"/>
      <c r="I3" s="97"/>
      <c r="J3" s="97"/>
      <c r="K3" s="97"/>
    </row>
    <row r="4" spans="2:15" x14ac:dyDescent="0.25">
      <c r="G4" s="97"/>
      <c r="H4" s="97"/>
      <c r="I4" s="97"/>
      <c r="J4" s="97"/>
      <c r="K4" s="97"/>
    </row>
    <row r="5" spans="2:15" x14ac:dyDescent="0.25">
      <c r="G5" s="97"/>
      <c r="H5" s="97"/>
      <c r="I5" s="97"/>
      <c r="J5" s="97"/>
      <c r="K5" s="97"/>
    </row>
    <row r="7" spans="2:15" x14ac:dyDescent="0.25">
      <c r="B7" s="103" t="s">
        <v>47</v>
      </c>
      <c r="C7" s="104"/>
      <c r="D7" s="98" t="s">
        <v>101</v>
      </c>
      <c r="E7" s="98"/>
      <c r="F7" s="98"/>
      <c r="G7" s="101" t="s">
        <v>71</v>
      </c>
      <c r="H7" s="101"/>
      <c r="I7" s="101"/>
      <c r="J7" s="102"/>
      <c r="K7" s="98"/>
    </row>
    <row r="8" spans="2:15" x14ac:dyDescent="0.25">
      <c r="G8" s="101" t="s">
        <v>72</v>
      </c>
      <c r="H8" s="101"/>
      <c r="I8" s="101"/>
      <c r="J8" s="64"/>
    </row>
    <row r="10" spans="2:15" ht="25.2" customHeight="1" x14ac:dyDescent="0.25">
      <c r="B10" s="101" t="s">
        <v>42</v>
      </c>
      <c r="C10" s="101"/>
      <c r="D10" s="99" t="s">
        <v>102</v>
      </c>
      <c r="E10" s="99"/>
      <c r="F10" s="99"/>
      <c r="G10" s="99"/>
      <c r="H10" s="99"/>
      <c r="I10" s="99"/>
      <c r="J10" s="99"/>
      <c r="K10" s="99"/>
    </row>
    <row r="12" spans="2:15" x14ac:dyDescent="0.25">
      <c r="B12" s="101" t="s">
        <v>43</v>
      </c>
      <c r="C12" s="101"/>
      <c r="D12" s="100"/>
      <c r="E12" s="100"/>
      <c r="F12" s="100"/>
      <c r="G12" s="100"/>
      <c r="H12" s="100"/>
      <c r="I12" s="100"/>
      <c r="J12" s="100"/>
      <c r="K12" s="100"/>
    </row>
    <row r="14" spans="2:15" x14ac:dyDescent="0.25">
      <c r="F14" s="27" t="s">
        <v>82</v>
      </c>
      <c r="G14" s="27" t="s">
        <v>83</v>
      </c>
    </row>
    <row r="15" spans="2:15" x14ac:dyDescent="0.25">
      <c r="B15" s="101" t="s">
        <v>45</v>
      </c>
      <c r="C15" s="101"/>
      <c r="D15" s="101"/>
      <c r="E15" s="101"/>
      <c r="F15" s="78">
        <v>0</v>
      </c>
      <c r="G15" s="62">
        <f>Team!T2</f>
        <v>0</v>
      </c>
      <c r="I15" s="97" t="s">
        <v>89</v>
      </c>
      <c r="J15" s="97"/>
      <c r="K15" s="97"/>
    </row>
    <row r="16" spans="2:15" x14ac:dyDescent="0.25">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5">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105" t="s">
        <v>59</v>
      </c>
      <c r="C18" s="105"/>
      <c r="D18" s="105"/>
      <c r="E18" s="105"/>
      <c r="F18" s="79">
        <v>0.3</v>
      </c>
      <c r="G18" s="63">
        <f>IFERROR(Team!N22,0)</f>
        <v>0</v>
      </c>
      <c r="J18" s="29" t="s">
        <v>53</v>
      </c>
      <c r="K18" s="30">
        <f>K17/30</f>
        <v>0</v>
      </c>
      <c r="N18" s="26">
        <f>IFERROR(IF(G18&lt;F18,1,0),0)</f>
        <v>1</v>
      </c>
      <c r="O18" s="26">
        <f>IFERROR(IF(G18&gt;=F18,1,0),0)</f>
        <v>0</v>
      </c>
    </row>
    <row r="19" spans="2:15" x14ac:dyDescent="0.25">
      <c r="B19" s="105" t="s">
        <v>99</v>
      </c>
      <c r="C19" s="105"/>
      <c r="D19" s="105"/>
      <c r="E19" s="105"/>
      <c r="F19" s="79">
        <v>7.0000000000000007E-2</v>
      </c>
      <c r="G19" s="63">
        <f>IFERROR(Team!S11,0)</f>
        <v>0</v>
      </c>
      <c r="K19" s="86"/>
      <c r="N19" s="26">
        <f>IFERROR(IF(G19&lt;F19,1,0),0)</f>
        <v>1</v>
      </c>
      <c r="O19" s="26">
        <f>IFERROR(IF(G19&gt;=F19,1,0),0)</f>
        <v>0</v>
      </c>
    </row>
    <row r="20" spans="2:15" x14ac:dyDescent="0.25">
      <c r="B20" s="105" t="s">
        <v>85</v>
      </c>
      <c r="C20" s="105"/>
      <c r="D20" s="105"/>
      <c r="E20" s="105"/>
      <c r="F20" s="79">
        <v>0.3</v>
      </c>
      <c r="G20" s="63" t="e">
        <f>Team!U20</f>
        <v>#DIV/0!</v>
      </c>
      <c r="N20" s="26">
        <f>IFERROR(IF(G20&lt;F20,1,0),0)</f>
        <v>0</v>
      </c>
      <c r="O20" s="26">
        <f>IFERROR(IF(G20&gt;=F20,1,0),0)</f>
        <v>0</v>
      </c>
    </row>
    <row r="21" spans="2:15" x14ac:dyDescent="0.25">
      <c r="B21" s="101" t="s">
        <v>73</v>
      </c>
      <c r="C21" s="101"/>
      <c r="D21" s="101"/>
      <c r="E21" s="101"/>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97" t="s">
        <v>67</v>
      </c>
      <c r="C24" s="97"/>
      <c r="D24" s="97"/>
      <c r="E24" s="97"/>
      <c r="F24" s="97"/>
      <c r="G24" s="97"/>
      <c r="H24" s="97"/>
      <c r="I24" s="97"/>
      <c r="J24" s="97"/>
      <c r="K24" s="97"/>
    </row>
    <row r="25" spans="2:15" ht="12" customHeight="1" x14ac:dyDescent="0.25">
      <c r="B25" s="107" t="s">
        <v>76</v>
      </c>
      <c r="C25" s="108"/>
      <c r="D25" s="108"/>
      <c r="E25" s="108"/>
      <c r="F25" s="108"/>
      <c r="G25" s="108"/>
      <c r="H25" s="108"/>
      <c r="I25" s="109"/>
      <c r="J25" s="106">
        <f>Costing!C31</f>
        <v>0</v>
      </c>
      <c r="K25" s="106"/>
    </row>
    <row r="26" spans="2:15" x14ac:dyDescent="0.25">
      <c r="B26" s="110"/>
      <c r="C26" s="111"/>
      <c r="D26" s="111"/>
      <c r="E26" s="111"/>
      <c r="F26" s="111"/>
      <c r="G26" s="111"/>
      <c r="H26" s="111"/>
      <c r="I26" s="112"/>
      <c r="J26" s="106"/>
      <c r="K26" s="106"/>
    </row>
    <row r="27" spans="2:15" x14ac:dyDescent="0.25">
      <c r="B27" s="110"/>
      <c r="C27" s="111"/>
      <c r="D27" s="111"/>
      <c r="E27" s="111"/>
      <c r="F27" s="111"/>
      <c r="G27" s="111"/>
      <c r="H27" s="111"/>
      <c r="I27" s="112"/>
      <c r="J27" s="106"/>
      <c r="K27" s="106"/>
    </row>
    <row r="28" spans="2:15" x14ac:dyDescent="0.25">
      <c r="B28" s="113"/>
      <c r="C28" s="114"/>
      <c r="D28" s="114"/>
      <c r="E28" s="114"/>
      <c r="F28" s="114"/>
      <c r="G28" s="114"/>
      <c r="H28" s="114"/>
      <c r="I28" s="115"/>
      <c r="J28" s="106"/>
      <c r="K28" s="106"/>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90" t="s">
        <v>92</v>
      </c>
      <c r="C31" s="90"/>
      <c r="D31" s="90"/>
      <c r="E31" s="90"/>
      <c r="F31" s="90"/>
      <c r="G31" s="90"/>
    </row>
    <row r="32" spans="2:15" x14ac:dyDescent="0.25">
      <c r="B32" s="91" t="s">
        <v>68</v>
      </c>
      <c r="C32" s="91"/>
      <c r="D32" s="91"/>
      <c r="E32" s="91"/>
      <c r="F32" s="91"/>
      <c r="G32" s="91"/>
    </row>
    <row r="33" spans="2:11" x14ac:dyDescent="0.25">
      <c r="B33" s="34"/>
      <c r="C33" s="34"/>
      <c r="D33" s="34"/>
      <c r="E33" s="34"/>
      <c r="F33" s="34"/>
      <c r="G33" s="34"/>
    </row>
    <row r="34" spans="2:11" x14ac:dyDescent="0.25">
      <c r="B34" s="93" t="s">
        <v>69</v>
      </c>
      <c r="C34" s="93"/>
      <c r="D34" s="93"/>
      <c r="E34" s="93"/>
      <c r="F34" s="93"/>
      <c r="G34" s="93"/>
      <c r="H34" s="93"/>
      <c r="I34" s="93"/>
      <c r="J34" s="93"/>
      <c r="K34" s="93"/>
    </row>
    <row r="35" spans="2:11" x14ac:dyDescent="0.25">
      <c r="B35" s="93"/>
      <c r="C35" s="93"/>
      <c r="D35" s="93"/>
      <c r="E35" s="93"/>
      <c r="F35" s="93"/>
      <c r="G35" s="93"/>
      <c r="H35" s="93"/>
      <c r="I35" s="93"/>
      <c r="J35" s="93"/>
      <c r="K35" s="93"/>
    </row>
    <row r="37" spans="2:11" x14ac:dyDescent="0.25">
      <c r="B37" s="92" t="s">
        <v>62</v>
      </c>
      <c r="C37" s="92"/>
      <c r="D37" s="92"/>
      <c r="E37" s="92"/>
      <c r="G37" s="94" t="s">
        <v>75</v>
      </c>
      <c r="H37" s="94"/>
      <c r="I37" s="94"/>
      <c r="J37" s="94"/>
      <c r="K37" s="94"/>
    </row>
    <row r="38" spans="2:11" x14ac:dyDescent="0.25">
      <c r="B38" s="95" t="s">
        <v>66</v>
      </c>
      <c r="C38" s="95"/>
      <c r="D38" s="95"/>
      <c r="E38" s="95"/>
      <c r="G38" s="94"/>
      <c r="H38" s="94"/>
      <c r="I38" s="94"/>
      <c r="J38" s="94"/>
      <c r="K38" s="94"/>
    </row>
    <row r="39" spans="2:11" x14ac:dyDescent="0.25">
      <c r="B39" s="95"/>
      <c r="C39" s="95"/>
      <c r="D39" s="95"/>
      <c r="E39" s="95"/>
      <c r="G39" s="94"/>
      <c r="H39" s="94"/>
      <c r="I39" s="94"/>
      <c r="J39" s="94"/>
      <c r="K39" s="94"/>
    </row>
    <row r="40" spans="2:11" x14ac:dyDescent="0.25">
      <c r="B40" s="95"/>
      <c r="C40" s="95"/>
      <c r="D40" s="95"/>
      <c r="E40" s="95"/>
    </row>
    <row r="41" spans="2:11" x14ac:dyDescent="0.25">
      <c r="B41" s="95"/>
      <c r="C41" s="95"/>
      <c r="D41" s="95"/>
      <c r="E41" s="95"/>
    </row>
    <row r="42" spans="2:11" ht="15" customHeight="1" x14ac:dyDescent="0.25">
      <c r="B42" s="87" t="s">
        <v>63</v>
      </c>
      <c r="C42" s="88"/>
      <c r="D42" s="88"/>
      <c r="E42" s="89"/>
    </row>
    <row r="43" spans="2:11" ht="15" customHeight="1" x14ac:dyDescent="0.25">
      <c r="B43" s="87" t="s">
        <v>64</v>
      </c>
      <c r="C43" s="88"/>
      <c r="D43" s="88"/>
      <c r="E43" s="89"/>
    </row>
    <row r="44" spans="2:11" ht="15" customHeight="1" x14ac:dyDescent="0.25">
      <c r="B44" s="87" t="s">
        <v>65</v>
      </c>
      <c r="C44" s="88"/>
      <c r="D44" s="88"/>
      <c r="E44" s="89"/>
    </row>
  </sheetData>
  <sheetProtection algorithmName="SHA-512" hashValue="VQq6ONFyzYHgfqBLKTSj0iyhIsjWTdqI1IbzEQokci0ybKAC7EILn7au3vygC/rEHNbQEXW74o/kdeYO5H6V+A==" saltValue="jMU1oOe+kc/9BJIX+R7nKw=="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2023</v>
      </c>
      <c r="T1" s="10" t="s">
        <v>44</v>
      </c>
    </row>
    <row r="2" spans="1:22" x14ac:dyDescent="0.25">
      <c r="A2" s="124" t="str">
        <f>"Bidder Name: "&amp;'Bid Summary'!D12</f>
        <v xml:space="preserve">Bidder Name: </v>
      </c>
      <c r="B2" s="124"/>
      <c r="C2" s="124"/>
      <c r="D2" s="125"/>
      <c r="E2" s="121" t="str">
        <f>"Bid Ref: "&amp;'Bid Summary'!D7</f>
        <v>Bid Ref: RFP 02 - 2023/24</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97" t="s">
        <v>36</v>
      </c>
      <c r="B1" s="97"/>
      <c r="C1" s="97"/>
      <c r="D1" s="97"/>
      <c r="E1" s="97"/>
      <c r="F1" s="97"/>
      <c r="H1" s="37" t="s">
        <v>48</v>
      </c>
    </row>
    <row r="2" spans="1:11" x14ac:dyDescent="0.25">
      <c r="A2" s="103" t="str">
        <f>"Bidder Name: "&amp;'Bid Summary'!D12</f>
        <v xml:space="preserve">Bidder Name: </v>
      </c>
      <c r="B2" s="104"/>
      <c r="C2" s="126"/>
      <c r="D2" s="127" t="str">
        <f>"Bid Ref: "&amp;'Bid Summary'!D7</f>
        <v>Bid Ref: RFP 02 - 2023/24</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92" t="s">
        <v>50</v>
      </c>
      <c r="K4" s="9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94" t="s">
        <v>77</v>
      </c>
      <c r="E50" s="94"/>
      <c r="F50" s="94"/>
    </row>
    <row r="51" spans="2:6" x14ac:dyDescent="0.25">
      <c r="B51" s="117" t="s">
        <v>66</v>
      </c>
      <c r="D51" s="94"/>
      <c r="E51" s="94"/>
      <c r="F51" s="94"/>
    </row>
    <row r="52" spans="2:6" x14ac:dyDescent="0.25">
      <c r="B52" s="118"/>
      <c r="D52" s="94"/>
      <c r="E52" s="94"/>
      <c r="F52" s="94"/>
    </row>
    <row r="53" spans="2:6" x14ac:dyDescent="0.25">
      <c r="B53" s="118"/>
      <c r="D53" s="94"/>
      <c r="E53" s="94"/>
      <c r="F53" s="94"/>
    </row>
    <row r="54" spans="2:6" x14ac:dyDescent="0.25">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D11" sqref="D11"/>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RFP 02 - 2023/24</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L10" sqref="L10"/>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RFP 02 - 2023/24</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2023-08-29T08:44:18Z</cp:lastPrinted>
  <dcterms:created xsi:type="dcterms:W3CDTF">2017-10-03T07:01:25Z</dcterms:created>
  <dcterms:modified xsi:type="dcterms:W3CDTF">2023-09-04T13:08:04Z</dcterms:modified>
</cp:coreProperties>
</file>